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3FB9D79A-1E8C-4DF0-BB31-A78838F9AE1A}" xr6:coauthVersionLast="47" xr6:coauthVersionMax="47" xr10:uidLastSave="{00000000-0000-0000-0000-000000000000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基本信息" sheetId="4" r:id="rId4"/>
    <sheet name="日报" sheetId="214" r:id="rId5"/>
    <sheet name="模板" sheetId="198" r:id="rId6"/>
    <sheet name="死淘分类" sheetId="199" r:id="rId7"/>
    <sheet name="Water" sheetId="213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  <externalReference r:id="rId32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221" l="1"/>
  <c r="F18" i="221"/>
  <c r="D27" i="221"/>
  <c r="E27" i="221"/>
  <c r="F27" i="221"/>
  <c r="G27" i="221"/>
  <c r="H27" i="221"/>
  <c r="I27" i="221"/>
  <c r="C27" i="221"/>
  <c r="F3" i="221"/>
  <c r="F37" i="221"/>
  <c r="F36" i="221"/>
  <c r="F32" i="221"/>
  <c r="F31" i="221"/>
  <c r="F30" i="221"/>
  <c r="F25" i="221"/>
  <c r="F33" i="221" s="1"/>
  <c r="F16" i="221"/>
  <c r="F15" i="221"/>
  <c r="F14" i="221"/>
  <c r="F13" i="221"/>
  <c r="F12" i="221"/>
  <c r="F11" i="221"/>
  <c r="F9" i="221"/>
  <c r="F8" i="221"/>
  <c r="F5" i="221"/>
  <c r="A9" i="198"/>
  <c r="O10" i="198"/>
  <c r="O11" i="198"/>
  <c r="O9" i="198"/>
  <c r="M10" i="198"/>
  <c r="M11" i="198"/>
  <c r="M9" i="198"/>
  <c r="D9" i="223"/>
  <c r="C9" i="223"/>
  <c r="B9" i="223"/>
  <c r="D67" i="222"/>
  <c r="C67" i="222"/>
  <c r="B67" i="222"/>
  <c r="D9" i="222"/>
  <c r="C9" i="222"/>
  <c r="B9" i="222"/>
  <c r="B46" i="219"/>
  <c r="B103" i="219" s="1"/>
  <c r="C46" i="219"/>
  <c r="C103" i="219" s="1"/>
  <c r="D46" i="219"/>
  <c r="D103" i="219" s="1"/>
  <c r="B47" i="219"/>
  <c r="B104" i="219" s="1"/>
  <c r="C47" i="219"/>
  <c r="D47" i="219"/>
  <c r="B48" i="219"/>
  <c r="C48" i="219"/>
  <c r="C105" i="219" s="1"/>
  <c r="D48" i="219"/>
  <c r="D105" i="219" s="1"/>
  <c r="B49" i="219"/>
  <c r="B106" i="219" s="1"/>
  <c r="C49" i="219"/>
  <c r="D49" i="219"/>
  <c r="B50" i="219"/>
  <c r="C50" i="219"/>
  <c r="C107" i="219" s="1"/>
  <c r="D50" i="219"/>
  <c r="D107" i="219" s="1"/>
  <c r="B51" i="219"/>
  <c r="B108" i="219" s="1"/>
  <c r="C51" i="219"/>
  <c r="C108" i="219" s="1"/>
  <c r="D51" i="219"/>
  <c r="B52" i="219"/>
  <c r="B109" i="219" s="1"/>
  <c r="C52" i="219"/>
  <c r="C109" i="219" s="1"/>
  <c r="D52" i="219"/>
  <c r="D109" i="219" s="1"/>
  <c r="B53" i="219"/>
  <c r="B110" i="219" s="1"/>
  <c r="C53" i="219"/>
  <c r="C110" i="219" s="1"/>
  <c r="D53" i="219"/>
  <c r="B54" i="219"/>
  <c r="C54" i="219"/>
  <c r="C111" i="219" s="1"/>
  <c r="D54" i="219"/>
  <c r="D111" i="219" s="1"/>
  <c r="B55" i="219"/>
  <c r="B112" i="219" s="1"/>
  <c r="C55" i="219"/>
  <c r="D55" i="219"/>
  <c r="B56" i="219"/>
  <c r="B113" i="219" s="1"/>
  <c r="C56" i="219"/>
  <c r="C113" i="219" s="1"/>
  <c r="D56" i="219"/>
  <c r="B57" i="219"/>
  <c r="B114" i="219" s="1"/>
  <c r="C57" i="219"/>
  <c r="C114" i="219" s="1"/>
  <c r="D57" i="219"/>
  <c r="B58" i="219"/>
  <c r="C58" i="219"/>
  <c r="C115" i="219" s="1"/>
  <c r="D58" i="219"/>
  <c r="D115" i="219" s="1"/>
  <c r="B59" i="219"/>
  <c r="C59" i="219"/>
  <c r="D59" i="219"/>
  <c r="BD50" i="214"/>
  <c r="BC50" i="214"/>
  <c r="BD49" i="214"/>
  <c r="BC49" i="214"/>
  <c r="BD48" i="214"/>
  <c r="BC48" i="214"/>
  <c r="BD47" i="214"/>
  <c r="BC47" i="214"/>
  <c r="BD10" i="214"/>
  <c r="BC10" i="214"/>
  <c r="AN50" i="214"/>
  <c r="AM50" i="214"/>
  <c r="AN49" i="214"/>
  <c r="AM49" i="214"/>
  <c r="AN48" i="214"/>
  <c r="AM48" i="214"/>
  <c r="AN47" i="214"/>
  <c r="AM47" i="214"/>
  <c r="AN10" i="214"/>
  <c r="AM10" i="214"/>
  <c r="R24" i="216"/>
  <c r="T24" i="216" s="1"/>
  <c r="W50" i="214"/>
  <c r="V50" i="214"/>
  <c r="W49" i="214"/>
  <c r="V49" i="214"/>
  <c r="W48" i="214"/>
  <c r="V48" i="214"/>
  <c r="W47" i="214"/>
  <c r="V47" i="214"/>
  <c r="K24" i="216"/>
  <c r="M24" i="216" s="1"/>
  <c r="K22" i="216"/>
  <c r="L22" i="216" s="1"/>
  <c r="W10" i="214"/>
  <c r="V10" i="214"/>
  <c r="C9" i="219"/>
  <c r="C66" i="219" s="1"/>
  <c r="F50" i="214"/>
  <c r="E50" i="214"/>
  <c r="F49" i="214"/>
  <c r="E49" i="214"/>
  <c r="F48" i="214"/>
  <c r="E48" i="214"/>
  <c r="F47" i="214"/>
  <c r="E47" i="214"/>
  <c r="D23" i="216"/>
  <c r="F23" i="216" s="1"/>
  <c r="D21" i="216"/>
  <c r="F21" i="216" s="1"/>
  <c r="D20" i="216"/>
  <c r="F20" i="216" s="1"/>
  <c r="F10" i="214"/>
  <c r="E10" i="214"/>
  <c r="R55" i="198"/>
  <c r="R54" i="198"/>
  <c r="R53" i="198"/>
  <c r="R52" i="198"/>
  <c r="R51" i="198"/>
  <c r="R50" i="198"/>
  <c r="R49" i="198"/>
  <c r="R48" i="198"/>
  <c r="R47" i="198"/>
  <c r="D11" i="198"/>
  <c r="D10" i="198"/>
  <c r="D9" i="198"/>
  <c r="E3" i="198"/>
  <c r="N55" i="198"/>
  <c r="N54" i="198"/>
  <c r="N53" i="198"/>
  <c r="N52" i="198"/>
  <c r="N51" i="198"/>
  <c r="N50" i="198"/>
  <c r="S12" i="198"/>
  <c r="AH11" i="198"/>
  <c r="AE11" i="198"/>
  <c r="AM10" i="198"/>
  <c r="AG10" i="198" s="1"/>
  <c r="AH10" i="198"/>
  <c r="AE10" i="198"/>
  <c r="AH9" i="198"/>
  <c r="AE9" i="198"/>
  <c r="E16" i="221"/>
  <c r="D16" i="221"/>
  <c r="E15" i="221"/>
  <c r="D15" i="221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1" i="216"/>
  <c r="T21" i="216" s="1"/>
  <c r="R22" i="216"/>
  <c r="T22" i="216" s="1"/>
  <c r="R25" i="216"/>
  <c r="R26" i="216"/>
  <c r="T26" i="216" s="1"/>
  <c r="R19" i="216"/>
  <c r="D180" i="219"/>
  <c r="D9" i="219"/>
  <c r="D106" i="220"/>
  <c r="D104" i="220"/>
  <c r="D101" i="220"/>
  <c r="D99" i="220"/>
  <c r="D85" i="220"/>
  <c r="J50" i="215"/>
  <c r="I50" i="215"/>
  <c r="H50" i="215"/>
  <c r="G50" i="215"/>
  <c r="J49" i="215"/>
  <c r="I49" i="215"/>
  <c r="H49" i="215"/>
  <c r="G49" i="215"/>
  <c r="K23" i="216"/>
  <c r="M23" i="216" s="1"/>
  <c r="K26" i="216"/>
  <c r="M26" i="216" s="1"/>
  <c r="K19" i="216"/>
  <c r="L19" i="216" s="1"/>
  <c r="C106" i="220"/>
  <c r="C104" i="220"/>
  <c r="C101" i="220"/>
  <c r="C99" i="220"/>
  <c r="F99" i="220" s="1"/>
  <c r="R99" i="220" s="1"/>
  <c r="C85" i="220"/>
  <c r="F50" i="215"/>
  <c r="E50" i="215"/>
  <c r="D50" i="215"/>
  <c r="C50" i="215"/>
  <c r="F49" i="215"/>
  <c r="E49" i="215"/>
  <c r="D49" i="215"/>
  <c r="C49" i="215"/>
  <c r="D22" i="216"/>
  <c r="D25" i="216"/>
  <c r="F25" i="216" s="1"/>
  <c r="D19" i="216"/>
  <c r="F19" i="216" s="1"/>
  <c r="B180" i="219"/>
  <c r="B238" i="219" s="1"/>
  <c r="B9" i="219"/>
  <c r="BH60" i="214"/>
  <c r="BG60" i="214"/>
  <c r="BF60" i="214"/>
  <c r="BE60" i="214"/>
  <c r="BD60" i="214"/>
  <c r="BC60" i="214"/>
  <c r="BH59" i="214"/>
  <c r="BG59" i="214"/>
  <c r="BF59" i="214"/>
  <c r="BE59" i="214"/>
  <c r="BD59" i="214"/>
  <c r="BC59" i="214"/>
  <c r="BH58" i="214"/>
  <c r="BG58" i="214"/>
  <c r="BF58" i="214"/>
  <c r="BE58" i="214"/>
  <c r="BD58" i="214"/>
  <c r="BC58" i="214"/>
  <c r="BH57" i="214"/>
  <c r="BG57" i="214"/>
  <c r="BF57" i="214"/>
  <c r="BE57" i="214"/>
  <c r="BD57" i="214"/>
  <c r="BC57" i="214"/>
  <c r="BH56" i="214"/>
  <c r="BG56" i="214"/>
  <c r="BF56" i="214"/>
  <c r="BE56" i="214"/>
  <c r="BD56" i="214"/>
  <c r="BC56" i="214"/>
  <c r="BH55" i="214"/>
  <c r="BG55" i="214"/>
  <c r="BF55" i="214"/>
  <c r="BE55" i="214"/>
  <c r="BD55" i="214"/>
  <c r="BC55" i="214"/>
  <c r="BH54" i="214"/>
  <c r="BG54" i="214"/>
  <c r="BF54" i="214"/>
  <c r="BE54" i="214"/>
  <c r="BD54" i="214"/>
  <c r="BC54" i="214"/>
  <c r="BH53" i="214"/>
  <c r="BG53" i="214"/>
  <c r="BF53" i="214"/>
  <c r="BE53" i="214"/>
  <c r="BD53" i="214"/>
  <c r="BC53" i="214"/>
  <c r="BH52" i="214"/>
  <c r="BG52" i="214"/>
  <c r="BF52" i="214"/>
  <c r="BE52" i="214"/>
  <c r="BD52" i="214"/>
  <c r="BC52" i="214"/>
  <c r="BH51" i="214"/>
  <c r="BG51" i="214"/>
  <c r="BF51" i="214"/>
  <c r="BE51" i="214"/>
  <c r="BD51" i="214"/>
  <c r="BC51" i="214"/>
  <c r="Q3444" i="217"/>
  <c r="Q3408" i="217"/>
  <c r="Q3372" i="217"/>
  <c r="Q3264" i="217"/>
  <c r="Q3228" i="217"/>
  <c r="Q3192" i="217"/>
  <c r="Q3156" i="217"/>
  <c r="P3081" i="217"/>
  <c r="Q3480" i="217" s="1"/>
  <c r="P3079" i="217"/>
  <c r="P3080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8" i="217" s="1"/>
  <c r="P6" i="217"/>
  <c r="P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54" i="221"/>
  <c r="H38" i="221" s="1"/>
  <c r="H39" i="221"/>
  <c r="H33" i="221"/>
  <c r="H22" i="221"/>
  <c r="H42" i="221" s="1"/>
  <c r="H20" i="221"/>
  <c r="H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J3079" i="217"/>
  <c r="J3080" i="217" s="1"/>
  <c r="J3078" i="217"/>
  <c r="J3077" i="217"/>
  <c r="J2567" i="217"/>
  <c r="J2569" i="217" s="1"/>
  <c r="J2566" i="217"/>
  <c r="J2565" i="217"/>
  <c r="J2055" i="217"/>
  <c r="D57" i="220" s="1"/>
  <c r="AC10" i="198" s="1"/>
  <c r="J2054" i="217"/>
  <c r="J2053" i="217"/>
  <c r="J1543" i="217"/>
  <c r="D43" i="220" s="1"/>
  <c r="J1542" i="217"/>
  <c r="J1541" i="217"/>
  <c r="J1031" i="217"/>
  <c r="J1033" i="217" s="1"/>
  <c r="J1030" i="217"/>
  <c r="J1029" i="217"/>
  <c r="J519" i="217"/>
  <c r="J521" i="217" s="1"/>
  <c r="J518" i="217"/>
  <c r="J517" i="217"/>
  <c r="J7" i="217"/>
  <c r="J13" i="217" s="1"/>
  <c r="J6" i="217"/>
  <c r="J5" i="217"/>
  <c r="Q26" i="216"/>
  <c r="Q25" i="216"/>
  <c r="U25" i="216" s="1"/>
  <c r="Q24" i="216"/>
  <c r="U24" i="216" s="1"/>
  <c r="Q23" i="216"/>
  <c r="U22" i="216"/>
  <c r="Q22" i="216"/>
  <c r="Q21" i="216"/>
  <c r="U21" i="216" s="1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D520" i="217" s="1"/>
  <c r="D518" i="217"/>
  <c r="D517" i="217"/>
  <c r="D7" i="217"/>
  <c r="D13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10" i="214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A67" i="223"/>
  <c r="D65" i="223"/>
  <c r="B65" i="223"/>
  <c r="D64" i="223"/>
  <c r="B64" i="223"/>
  <c r="D63" i="223"/>
  <c r="B63" i="223"/>
  <c r="D62" i="223"/>
  <c r="B62" i="223"/>
  <c r="D61" i="223"/>
  <c r="B61" i="223"/>
  <c r="F58" i="223"/>
  <c r="E58" i="223"/>
  <c r="F57" i="223"/>
  <c r="E57" i="223"/>
  <c r="F56" i="223"/>
  <c r="E56" i="223"/>
  <c r="F55" i="223"/>
  <c r="E55" i="223"/>
  <c r="F54" i="223"/>
  <c r="E54" i="223"/>
  <c r="F53" i="223"/>
  <c r="E53" i="223"/>
  <c r="F52" i="223"/>
  <c r="E52" i="223"/>
  <c r="F51" i="223"/>
  <c r="E51" i="223"/>
  <c r="F50" i="223"/>
  <c r="E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F58" i="222"/>
  <c r="E58" i="222"/>
  <c r="F57" i="222"/>
  <c r="E57" i="222"/>
  <c r="F56" i="222"/>
  <c r="E56" i="222"/>
  <c r="F55" i="222"/>
  <c r="E55" i="222"/>
  <c r="F54" i="222"/>
  <c r="E54" i="222"/>
  <c r="F53" i="222"/>
  <c r="E53" i="222"/>
  <c r="F52" i="222"/>
  <c r="E52" i="222"/>
  <c r="F51" i="222"/>
  <c r="E51" i="222"/>
  <c r="F50" i="222"/>
  <c r="E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5" i="221"/>
  <c r="G55" i="221"/>
  <c r="G39" i="221" s="1"/>
  <c r="F39" i="221" s="1"/>
  <c r="D55" i="221"/>
  <c r="E55" i="221" s="1"/>
  <c r="I54" i="221"/>
  <c r="I38" i="221" s="1"/>
  <c r="G54" i="221"/>
  <c r="G38" i="221" s="1"/>
  <c r="F38" i="221" s="1"/>
  <c r="D54" i="221"/>
  <c r="E54" i="221" s="1"/>
  <c r="I39" i="221"/>
  <c r="E37" i="221"/>
  <c r="D37" i="221"/>
  <c r="E36" i="221"/>
  <c r="D36" i="221"/>
  <c r="I33" i="221"/>
  <c r="I49" i="221" s="1"/>
  <c r="G33" i="221"/>
  <c r="E32" i="221"/>
  <c r="D32" i="221"/>
  <c r="E31" i="221"/>
  <c r="D31" i="221"/>
  <c r="E30" i="221"/>
  <c r="D30" i="221"/>
  <c r="E25" i="221"/>
  <c r="E33" i="221" s="1"/>
  <c r="D25" i="221"/>
  <c r="D33" i="221" s="1"/>
  <c r="I22" i="221"/>
  <c r="I42" i="221" s="1"/>
  <c r="G22" i="221"/>
  <c r="G42" i="221" s="1"/>
  <c r="F42" i="221" s="1"/>
  <c r="I20" i="221"/>
  <c r="I21" i="221" s="1"/>
  <c r="G20" i="221"/>
  <c r="G21" i="221" s="1"/>
  <c r="E19" i="221"/>
  <c r="D19" i="221"/>
  <c r="C19" i="221"/>
  <c r="E14" i="221"/>
  <c r="D14" i="221"/>
  <c r="E13" i="221"/>
  <c r="D13" i="221"/>
  <c r="E12" i="221"/>
  <c r="D12" i="221"/>
  <c r="E11" i="221"/>
  <c r="D11" i="221"/>
  <c r="I10" i="221"/>
  <c r="G10" i="221"/>
  <c r="E9" i="221"/>
  <c r="D9" i="221"/>
  <c r="E8" i="221"/>
  <c r="D8" i="221"/>
  <c r="E5" i="221"/>
  <c r="D5" i="221"/>
  <c r="E3" i="221"/>
  <c r="D3" i="221"/>
  <c r="E100" i="220"/>
  <c r="C100" i="220"/>
  <c r="F85" i="220"/>
  <c r="J85" i="220" s="1"/>
  <c r="E9" i="220"/>
  <c r="C9" i="220"/>
  <c r="F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36" i="219"/>
  <c r="B236" i="219"/>
  <c r="D235" i="219"/>
  <c r="B235" i="219"/>
  <c r="D234" i="219"/>
  <c r="B234" i="219"/>
  <c r="D233" i="219"/>
  <c r="B233" i="219"/>
  <c r="D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D178" i="219"/>
  <c r="B178" i="219"/>
  <c r="D177" i="219"/>
  <c r="B177" i="219"/>
  <c r="D176" i="219"/>
  <c r="B176" i="219"/>
  <c r="D175" i="219"/>
  <c r="B175" i="219"/>
  <c r="D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D121" i="219"/>
  <c r="B121" i="219"/>
  <c r="D120" i="219"/>
  <c r="B120" i="219"/>
  <c r="D119" i="219"/>
  <c r="B119" i="219"/>
  <c r="D118" i="219"/>
  <c r="B118" i="219"/>
  <c r="D117" i="219"/>
  <c r="B117" i="219"/>
  <c r="A68" i="219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A67" i="219"/>
  <c r="D64" i="219"/>
  <c r="B64" i="219"/>
  <c r="D63" i="219"/>
  <c r="B63" i="219"/>
  <c r="D62" i="219"/>
  <c r="B62" i="219"/>
  <c r="D61" i="219"/>
  <c r="B61" i="219"/>
  <c r="D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10" i="221" l="1"/>
  <c r="D20" i="221"/>
  <c r="D6" i="221" s="1"/>
  <c r="C15" i="221"/>
  <c r="E20" i="221"/>
  <c r="E6" i="221" s="1"/>
  <c r="C16" i="221"/>
  <c r="H49" i="221"/>
  <c r="F20" i="221"/>
  <c r="F53" i="221" s="1"/>
  <c r="I6" i="221"/>
  <c r="F22" i="221"/>
  <c r="G6" i="221"/>
  <c r="C14" i="221"/>
  <c r="C32" i="221"/>
  <c r="AD11" i="198"/>
  <c r="E86" i="220"/>
  <c r="C71" i="220"/>
  <c r="D71" i="220"/>
  <c r="E57" i="220"/>
  <c r="D72" i="220"/>
  <c r="C57" i="220"/>
  <c r="C43" i="220"/>
  <c r="AB9" i="198" s="1"/>
  <c r="P1549" i="217"/>
  <c r="E43" i="220"/>
  <c r="AB10" i="198"/>
  <c r="D58" i="220"/>
  <c r="F43" i="220"/>
  <c r="J43" i="220" s="1"/>
  <c r="C58" i="220"/>
  <c r="E29" i="220"/>
  <c r="D29" i="220"/>
  <c r="C29" i="220"/>
  <c r="AG9" i="198"/>
  <c r="D14" i="220"/>
  <c r="Z10" i="198" s="1"/>
  <c r="C8" i="220"/>
  <c r="E8" i="220"/>
  <c r="C14" i="220"/>
  <c r="E14" i="220"/>
  <c r="D26" i="216"/>
  <c r="K25" i="216"/>
  <c r="M25" i="216" s="1"/>
  <c r="R23" i="216"/>
  <c r="T23" i="216" s="1"/>
  <c r="E114" i="219"/>
  <c r="E112" i="219"/>
  <c r="E108" i="219"/>
  <c r="E106" i="219"/>
  <c r="E104" i="219"/>
  <c r="D108" i="219"/>
  <c r="K21" i="216"/>
  <c r="M21" i="216" s="1"/>
  <c r="D112" i="219"/>
  <c r="E56" i="219"/>
  <c r="AG11" i="198"/>
  <c r="X11" i="198"/>
  <c r="P9" i="217"/>
  <c r="Q515" i="217" s="1"/>
  <c r="D8" i="220"/>
  <c r="X9" i="198"/>
  <c r="E50" i="219"/>
  <c r="F46" i="219"/>
  <c r="D113" i="219"/>
  <c r="E113" i="219"/>
  <c r="E95" i="220"/>
  <c r="E96" i="220" s="1"/>
  <c r="D106" i="219"/>
  <c r="D110" i="219"/>
  <c r="D114" i="219"/>
  <c r="D104" i="219"/>
  <c r="S22" i="216"/>
  <c r="E55" i="219"/>
  <c r="F53" i="219"/>
  <c r="E49" i="219"/>
  <c r="F47" i="219"/>
  <c r="C104" i="219"/>
  <c r="M19" i="216"/>
  <c r="M22" i="216"/>
  <c r="K20" i="216"/>
  <c r="M20" i="216" s="1"/>
  <c r="F49" i="219"/>
  <c r="F55" i="219"/>
  <c r="L23" i="216"/>
  <c r="E54" i="219"/>
  <c r="E111" i="219"/>
  <c r="E103" i="219"/>
  <c r="F56" i="219"/>
  <c r="B111" i="219"/>
  <c r="F58" i="219"/>
  <c r="B115" i="219"/>
  <c r="E58" i="219"/>
  <c r="E107" i="219"/>
  <c r="B107" i="219"/>
  <c r="F50" i="219"/>
  <c r="B105" i="219"/>
  <c r="F48" i="219"/>
  <c r="E48" i="219"/>
  <c r="E52" i="219"/>
  <c r="F22" i="216"/>
  <c r="E22" i="216"/>
  <c r="C95" i="220"/>
  <c r="C96" i="220" s="1"/>
  <c r="E109" i="219"/>
  <c r="F52" i="219"/>
  <c r="E46" i="219"/>
  <c r="F54" i="219"/>
  <c r="E105" i="219"/>
  <c r="E115" i="219"/>
  <c r="D238" i="219"/>
  <c r="B66" i="219"/>
  <c r="B123" i="219" s="1"/>
  <c r="E9" i="198"/>
  <c r="E51" i="219"/>
  <c r="E57" i="219"/>
  <c r="D95" i="220"/>
  <c r="D96" i="220" s="1"/>
  <c r="E47" i="219"/>
  <c r="E53" i="219"/>
  <c r="E110" i="219"/>
  <c r="C106" i="219"/>
  <c r="C112" i="219"/>
  <c r="F51" i="219"/>
  <c r="F57" i="219"/>
  <c r="F101" i="220"/>
  <c r="AM9" i="214"/>
  <c r="R20" i="216"/>
  <c r="T20" i="216" s="1"/>
  <c r="T19" i="216"/>
  <c r="S19" i="216"/>
  <c r="D66" i="219"/>
  <c r="D123" i="219" s="1"/>
  <c r="S26" i="216"/>
  <c r="V9" i="214"/>
  <c r="V8" i="214" s="1"/>
  <c r="C180" i="219"/>
  <c r="F180" i="219" s="1"/>
  <c r="E238" i="219" s="1"/>
  <c r="F238" i="219" s="1"/>
  <c r="F9" i="219"/>
  <c r="E9" i="219"/>
  <c r="E66" i="219"/>
  <c r="F66" i="219" s="1"/>
  <c r="I10" i="214"/>
  <c r="O10" i="214"/>
  <c r="L26" i="216"/>
  <c r="E20" i="216"/>
  <c r="J10" i="214"/>
  <c r="B67" i="223" s="1"/>
  <c r="P10" i="214"/>
  <c r="K10" i="214"/>
  <c r="Q10" i="214"/>
  <c r="L10" i="214"/>
  <c r="R10" i="214"/>
  <c r="G10" i="214"/>
  <c r="M10" i="214"/>
  <c r="S10" i="214"/>
  <c r="H10" i="214"/>
  <c r="N10" i="214"/>
  <c r="T10" i="214"/>
  <c r="D24" i="216"/>
  <c r="F24" i="216" s="1"/>
  <c r="E23" i="216"/>
  <c r="E9" i="214"/>
  <c r="E8" i="214" s="1"/>
  <c r="F106" i="220"/>
  <c r="F104" i="220"/>
  <c r="A10" i="198"/>
  <c r="I46" i="221"/>
  <c r="H21" i="221"/>
  <c r="H46" i="221"/>
  <c r="H47" i="221" s="1"/>
  <c r="G49" i="221"/>
  <c r="I53" i="221"/>
  <c r="H52" i="221"/>
  <c r="C11" i="221"/>
  <c r="C12" i="221"/>
  <c r="H45" i="221"/>
  <c r="F57" i="220"/>
  <c r="R57" i="220" s="1"/>
  <c r="T25" i="216"/>
  <c r="C36" i="221"/>
  <c r="J99" i="220"/>
  <c r="D15" i="220"/>
  <c r="H99" i="220"/>
  <c r="L85" i="220"/>
  <c r="N85" i="220"/>
  <c r="C30" i="221"/>
  <c r="E49" i="221"/>
  <c r="C5" i="221"/>
  <c r="E10" i="221"/>
  <c r="C25" i="221"/>
  <c r="C33" i="221" s="1"/>
  <c r="C9" i="221"/>
  <c r="C37" i="221"/>
  <c r="C3" i="221"/>
  <c r="F9" i="220"/>
  <c r="Q894" i="217"/>
  <c r="Q869" i="217"/>
  <c r="Q761" i="217"/>
  <c r="Q879" i="217"/>
  <c r="Q926" i="217"/>
  <c r="Q591" i="217"/>
  <c r="Q646" i="217"/>
  <c r="Q554" i="217"/>
  <c r="Q1009" i="217"/>
  <c r="Q991" i="217"/>
  <c r="Q850" i="217"/>
  <c r="Q688" i="217"/>
  <c r="Q795" i="217"/>
  <c r="Q18" i="217"/>
  <c r="Q48" i="217"/>
  <c r="Q78" i="217"/>
  <c r="Q108" i="217"/>
  <c r="Q144" i="217"/>
  <c r="Q174" i="217"/>
  <c r="Q204" i="217"/>
  <c r="Q222" i="217"/>
  <c r="Q246" i="217"/>
  <c r="Q270" i="217"/>
  <c r="Q300" i="217"/>
  <c r="Q324" i="217"/>
  <c r="Q348" i="217"/>
  <c r="Q366" i="217"/>
  <c r="Q390" i="217"/>
  <c r="Q408" i="217"/>
  <c r="Q432" i="217"/>
  <c r="Q450" i="217"/>
  <c r="Q474" i="217"/>
  <c r="Q498" i="217"/>
  <c r="Q19" i="217"/>
  <c r="Q25" i="217"/>
  <c r="Q31" i="217"/>
  <c r="Q37" i="217"/>
  <c r="Q43" i="217"/>
  <c r="Q49" i="217"/>
  <c r="Q55" i="217"/>
  <c r="Q61" i="217"/>
  <c r="Q67" i="217"/>
  <c r="Q73" i="217"/>
  <c r="Q79" i="217"/>
  <c r="Q85" i="217"/>
  <c r="Q91" i="217"/>
  <c r="Q97" i="217"/>
  <c r="Q103" i="217"/>
  <c r="Q109" i="217"/>
  <c r="Q115" i="217"/>
  <c r="Q121" i="217"/>
  <c r="Q127" i="217"/>
  <c r="Q133" i="217"/>
  <c r="Q139" i="217"/>
  <c r="Q145" i="217"/>
  <c r="Q151" i="217"/>
  <c r="Q157" i="217"/>
  <c r="Q163" i="217"/>
  <c r="Q169" i="217"/>
  <c r="Q175" i="217"/>
  <c r="Q181" i="217"/>
  <c r="Q187" i="217"/>
  <c r="Q193" i="217"/>
  <c r="Q199" i="217"/>
  <c r="Q205" i="217"/>
  <c r="Q211" i="217"/>
  <c r="Q217" i="217"/>
  <c r="Q223" i="217"/>
  <c r="Q229" i="217"/>
  <c r="Q235" i="217"/>
  <c r="Q241" i="217"/>
  <c r="Q247" i="217"/>
  <c r="Q253" i="217"/>
  <c r="Q259" i="217"/>
  <c r="Q265" i="217"/>
  <c r="Q271" i="217"/>
  <c r="Q277" i="217"/>
  <c r="Q283" i="217"/>
  <c r="Q289" i="217"/>
  <c r="Q295" i="217"/>
  <c r="Q301" i="217"/>
  <c r="Q307" i="217"/>
  <c r="Q313" i="217"/>
  <c r="Q319" i="217"/>
  <c r="Q325" i="217"/>
  <c r="Q331" i="217"/>
  <c r="Q337" i="217"/>
  <c r="Q343" i="217"/>
  <c r="Q349" i="217"/>
  <c r="Q355" i="217"/>
  <c r="Q361" i="217"/>
  <c r="Q367" i="217"/>
  <c r="Q373" i="217"/>
  <c r="Q379" i="217"/>
  <c r="Q385" i="217"/>
  <c r="Q391" i="217"/>
  <c r="Q397" i="217"/>
  <c r="Q403" i="217"/>
  <c r="Q409" i="217"/>
  <c r="Q415" i="217"/>
  <c r="Q421" i="217"/>
  <c r="Q427" i="217"/>
  <c r="Q433" i="217"/>
  <c r="Q439" i="217"/>
  <c r="Q445" i="217"/>
  <c r="Q451" i="217"/>
  <c r="Q457" i="217"/>
  <c r="Q463" i="217"/>
  <c r="Q469" i="217"/>
  <c r="Q475" i="217"/>
  <c r="Q481" i="217"/>
  <c r="Q487" i="217"/>
  <c r="Q493" i="217"/>
  <c r="Q499" i="217"/>
  <c r="Q505" i="217"/>
  <c r="Q511" i="217"/>
  <c r="P525" i="217"/>
  <c r="Q42" i="217"/>
  <c r="Q72" i="217"/>
  <c r="Q102" i="217"/>
  <c r="Q132" i="217"/>
  <c r="Q156" i="217"/>
  <c r="Q180" i="217"/>
  <c r="Q210" i="217"/>
  <c r="Q234" i="217"/>
  <c r="Q264" i="217"/>
  <c r="Q282" i="217"/>
  <c r="Q312" i="217"/>
  <c r="Q342" i="217"/>
  <c r="Q372" i="217"/>
  <c r="Q396" i="217"/>
  <c r="Q414" i="217"/>
  <c r="Q444" i="217"/>
  <c r="Q468" i="217"/>
  <c r="Q492" i="217"/>
  <c r="Q510" i="217"/>
  <c r="J8" i="217"/>
  <c r="Q20" i="217"/>
  <c r="Q26" i="217"/>
  <c r="Q32" i="217"/>
  <c r="Q38" i="217"/>
  <c r="Q44" i="217"/>
  <c r="Q50" i="217"/>
  <c r="Q56" i="217"/>
  <c r="Q62" i="217"/>
  <c r="Q68" i="217"/>
  <c r="Q74" i="217"/>
  <c r="Q80" i="217"/>
  <c r="Q86" i="217"/>
  <c r="Q92" i="217"/>
  <c r="Q98" i="217"/>
  <c r="Q104" i="217"/>
  <c r="Q110" i="217"/>
  <c r="Q116" i="217"/>
  <c r="Q122" i="217"/>
  <c r="Q128" i="217"/>
  <c r="Q134" i="217"/>
  <c r="Q140" i="217"/>
  <c r="Q146" i="217"/>
  <c r="Q152" i="217"/>
  <c r="Q158" i="217"/>
  <c r="Q164" i="217"/>
  <c r="Q170" i="217"/>
  <c r="Q176" i="217"/>
  <c r="Q182" i="217"/>
  <c r="Q188" i="217"/>
  <c r="Q194" i="217"/>
  <c r="Q200" i="217"/>
  <c r="Q206" i="217"/>
  <c r="Q212" i="217"/>
  <c r="Q218" i="217"/>
  <c r="Q224" i="217"/>
  <c r="Q230" i="217"/>
  <c r="Q236" i="217"/>
  <c r="Q242" i="217"/>
  <c r="Q248" i="217"/>
  <c r="Q254" i="217"/>
  <c r="Q260" i="217"/>
  <c r="Q266" i="217"/>
  <c r="Q272" i="217"/>
  <c r="Q278" i="217"/>
  <c r="Q284" i="217"/>
  <c r="Q290" i="217"/>
  <c r="Q296" i="217"/>
  <c r="Q302" i="217"/>
  <c r="Q308" i="217"/>
  <c r="Q314" i="217"/>
  <c r="Q320" i="217"/>
  <c r="Q326" i="217"/>
  <c r="Q332" i="217"/>
  <c r="Q338" i="217"/>
  <c r="Q344" i="217"/>
  <c r="Q350" i="217"/>
  <c r="Q356" i="217"/>
  <c r="Q362" i="217"/>
  <c r="Q368" i="217"/>
  <c r="Q374" i="217"/>
  <c r="Q380" i="217"/>
  <c r="Q386" i="217"/>
  <c r="Q392" i="217"/>
  <c r="Q398" i="217"/>
  <c r="Q404" i="217"/>
  <c r="Q410" i="217"/>
  <c r="Q416" i="217"/>
  <c r="Q422" i="217"/>
  <c r="Q428" i="217"/>
  <c r="Q434" i="217"/>
  <c r="Q440" i="217"/>
  <c r="Q446" i="217"/>
  <c r="Q452" i="217"/>
  <c r="Q458" i="217"/>
  <c r="Q464" i="217"/>
  <c r="Q470" i="217"/>
  <c r="Q476" i="217"/>
  <c r="Q482" i="217"/>
  <c r="Q488" i="217"/>
  <c r="Q494" i="217"/>
  <c r="Q500" i="217"/>
  <c r="Q506" i="217"/>
  <c r="Q512" i="217"/>
  <c r="Q30" i="217"/>
  <c r="Q60" i="217"/>
  <c r="Q84" i="217"/>
  <c r="Q120" i="217"/>
  <c r="Q150" i="217"/>
  <c r="Q168" i="217"/>
  <c r="Q192" i="217"/>
  <c r="Q216" i="217"/>
  <c r="Q240" i="217"/>
  <c r="Q258" i="217"/>
  <c r="Q288" i="217"/>
  <c r="Q318" i="217"/>
  <c r="Q336" i="217"/>
  <c r="Q354" i="217"/>
  <c r="Q378" i="217"/>
  <c r="Q402" i="217"/>
  <c r="Q426" i="217"/>
  <c r="Q456" i="217"/>
  <c r="Q486" i="217"/>
  <c r="D2568" i="217"/>
  <c r="J3081" i="217"/>
  <c r="P13" i="217"/>
  <c r="Q21" i="217"/>
  <c r="Q27" i="217"/>
  <c r="Q33" i="217"/>
  <c r="Q39" i="217"/>
  <c r="Q45" i="217"/>
  <c r="Q51" i="217"/>
  <c r="Q57" i="217"/>
  <c r="Q63" i="217"/>
  <c r="Q69" i="217"/>
  <c r="Q75" i="217"/>
  <c r="Q81" i="217"/>
  <c r="Q87" i="217"/>
  <c r="Q93" i="217"/>
  <c r="Q99" i="217"/>
  <c r="Q105" i="217"/>
  <c r="Q111" i="217"/>
  <c r="Q117" i="217"/>
  <c r="Q123" i="217"/>
  <c r="Q129" i="217"/>
  <c r="Q135" i="217"/>
  <c r="Q141" i="217"/>
  <c r="Q147" i="217"/>
  <c r="Q153" i="217"/>
  <c r="Q159" i="217"/>
  <c r="Q165" i="217"/>
  <c r="Q171" i="217"/>
  <c r="Q177" i="217"/>
  <c r="Q183" i="217"/>
  <c r="Q189" i="217"/>
  <c r="Q195" i="217"/>
  <c r="Q201" i="217"/>
  <c r="Q207" i="217"/>
  <c r="Q213" i="217"/>
  <c r="Q219" i="217"/>
  <c r="Q225" i="217"/>
  <c r="Q231" i="217"/>
  <c r="Q237" i="217"/>
  <c r="Q243" i="217"/>
  <c r="Q249" i="217"/>
  <c r="Q255" i="217"/>
  <c r="Q261" i="217"/>
  <c r="Q267" i="217"/>
  <c r="Q273" i="217"/>
  <c r="Q279" i="217"/>
  <c r="Q285" i="217"/>
  <c r="Q291" i="217"/>
  <c r="Q297" i="217"/>
  <c r="Q303" i="217"/>
  <c r="Q309" i="217"/>
  <c r="Q315" i="217"/>
  <c r="Q321" i="217"/>
  <c r="Q327" i="217"/>
  <c r="Q333" i="217"/>
  <c r="Q339" i="217"/>
  <c r="Q345" i="217"/>
  <c r="Q351" i="217"/>
  <c r="Q357" i="217"/>
  <c r="Q363" i="217"/>
  <c r="Q369" i="217"/>
  <c r="Q375" i="217"/>
  <c r="Q381" i="217"/>
  <c r="Q387" i="217"/>
  <c r="Q393" i="217"/>
  <c r="Q399" i="217"/>
  <c r="Q405" i="217"/>
  <c r="Q411" i="217"/>
  <c r="Q417" i="217"/>
  <c r="Q423" i="217"/>
  <c r="Q429" i="217"/>
  <c r="Q435" i="217"/>
  <c r="Q441" i="217"/>
  <c r="Q447" i="217"/>
  <c r="Q453" i="217"/>
  <c r="Q459" i="217"/>
  <c r="Q465" i="217"/>
  <c r="Q471" i="217"/>
  <c r="Q477" i="217"/>
  <c r="Q483" i="217"/>
  <c r="Q489" i="217"/>
  <c r="Q495" i="217"/>
  <c r="Q501" i="217"/>
  <c r="Q507" i="217"/>
  <c r="Q513" i="217"/>
  <c r="P520" i="217"/>
  <c r="Q996" i="217" s="1"/>
  <c r="Q36" i="217"/>
  <c r="Q66" i="217"/>
  <c r="Q90" i="217"/>
  <c r="Q114" i="217"/>
  <c r="Q138" i="217"/>
  <c r="Q186" i="217"/>
  <c r="Q294" i="217"/>
  <c r="Q16" i="217"/>
  <c r="Q22" i="217"/>
  <c r="Q28" i="217"/>
  <c r="Q34" i="217"/>
  <c r="Q40" i="217"/>
  <c r="Q46" i="217"/>
  <c r="Q52" i="217"/>
  <c r="Q58" i="217"/>
  <c r="Q64" i="217"/>
  <c r="Q70" i="217"/>
  <c r="Q76" i="217"/>
  <c r="Q82" i="217"/>
  <c r="Q88" i="217"/>
  <c r="Q94" i="217"/>
  <c r="Q100" i="217"/>
  <c r="Q106" i="217"/>
  <c r="Q112" i="217"/>
  <c r="Q118" i="217"/>
  <c r="Q124" i="217"/>
  <c r="Q130" i="217"/>
  <c r="Q136" i="217"/>
  <c r="Q142" i="217"/>
  <c r="Q148" i="217"/>
  <c r="Q154" i="217"/>
  <c r="Q160" i="217"/>
  <c r="Q166" i="217"/>
  <c r="Q172" i="217"/>
  <c r="Q178" i="217"/>
  <c r="Q184" i="217"/>
  <c r="Q190" i="217"/>
  <c r="Q196" i="217"/>
  <c r="Q202" i="217"/>
  <c r="Q208" i="217"/>
  <c r="Q214" i="217"/>
  <c r="Q220" i="217"/>
  <c r="Q226" i="217"/>
  <c r="Q232" i="217"/>
  <c r="Q238" i="217"/>
  <c r="Q244" i="217"/>
  <c r="Q250" i="217"/>
  <c r="Q256" i="217"/>
  <c r="Q262" i="217"/>
  <c r="Q268" i="217"/>
  <c r="Q274" i="217"/>
  <c r="Q280" i="217"/>
  <c r="Q286" i="217"/>
  <c r="Q292" i="217"/>
  <c r="Q298" i="217"/>
  <c r="Q304" i="217"/>
  <c r="Q310" i="217"/>
  <c r="Q316" i="217"/>
  <c r="Q322" i="217"/>
  <c r="Q328" i="217"/>
  <c r="Q334" i="217"/>
  <c r="Q340" i="217"/>
  <c r="Q346" i="217"/>
  <c r="Q352" i="217"/>
  <c r="Q358" i="217"/>
  <c r="Q364" i="217"/>
  <c r="Q370" i="217"/>
  <c r="Q376" i="217"/>
  <c r="Q382" i="217"/>
  <c r="Q388" i="217"/>
  <c r="Q394" i="217"/>
  <c r="Q400" i="217"/>
  <c r="Q406" i="217"/>
  <c r="Q412" i="217"/>
  <c r="Q418" i="217"/>
  <c r="Q424" i="217"/>
  <c r="Q430" i="217"/>
  <c r="Q436" i="217"/>
  <c r="Q442" i="217"/>
  <c r="Q448" i="217"/>
  <c r="Q454" i="217"/>
  <c r="Q460" i="217"/>
  <c r="Q466" i="217"/>
  <c r="Q472" i="217"/>
  <c r="Q478" i="217"/>
  <c r="Q484" i="217"/>
  <c r="Q490" i="217"/>
  <c r="Q496" i="217"/>
  <c r="Q502" i="217"/>
  <c r="Q508" i="217"/>
  <c r="Q514" i="217"/>
  <c r="Q24" i="217"/>
  <c r="Q54" i="217"/>
  <c r="Q96" i="217"/>
  <c r="Q126" i="217"/>
  <c r="Q162" i="217"/>
  <c r="Q198" i="217"/>
  <c r="Q228" i="217"/>
  <c r="Q252" i="217"/>
  <c r="Q276" i="217"/>
  <c r="Q306" i="217"/>
  <c r="Q330" i="217"/>
  <c r="Q360" i="217"/>
  <c r="Q384" i="217"/>
  <c r="Q420" i="217"/>
  <c r="Q438" i="217"/>
  <c r="Q462" i="217"/>
  <c r="Q480" i="217"/>
  <c r="Q504" i="217"/>
  <c r="Q17" i="217"/>
  <c r="Q23" i="217"/>
  <c r="Q29" i="217"/>
  <c r="Q35" i="217"/>
  <c r="Q41" i="217"/>
  <c r="Q47" i="217"/>
  <c r="Q53" i="217"/>
  <c r="Q59" i="217"/>
  <c r="Q65" i="217"/>
  <c r="Q71" i="217"/>
  <c r="Q77" i="217"/>
  <c r="Q83" i="217"/>
  <c r="Q89" i="217"/>
  <c r="Q95" i="217"/>
  <c r="Q101" i="217"/>
  <c r="Q107" i="217"/>
  <c r="Q113" i="217"/>
  <c r="Q119" i="217"/>
  <c r="Q125" i="217"/>
  <c r="Q131" i="217"/>
  <c r="Q137" i="217"/>
  <c r="Q143" i="217"/>
  <c r="Q149" i="217"/>
  <c r="Q155" i="217"/>
  <c r="Q161" i="217"/>
  <c r="Q167" i="217"/>
  <c r="Q173" i="217"/>
  <c r="Q179" i="217"/>
  <c r="Q185" i="217"/>
  <c r="Q191" i="217"/>
  <c r="Q197" i="217"/>
  <c r="Q203" i="217"/>
  <c r="Q209" i="217"/>
  <c r="Q215" i="217"/>
  <c r="Q221" i="217"/>
  <c r="Q227" i="217"/>
  <c r="Q233" i="217"/>
  <c r="Q239" i="217"/>
  <c r="Q245" i="217"/>
  <c r="Q251" i="217"/>
  <c r="Q257" i="217"/>
  <c r="Q263" i="217"/>
  <c r="Q269" i="217"/>
  <c r="Q275" i="217"/>
  <c r="Q281" i="217"/>
  <c r="Q287" i="217"/>
  <c r="Q293" i="217"/>
  <c r="Q299" i="217"/>
  <c r="Q305" i="217"/>
  <c r="Q311" i="217"/>
  <c r="Q317" i="217"/>
  <c r="Q323" i="217"/>
  <c r="Q329" i="217"/>
  <c r="Q335" i="217"/>
  <c r="Q341" i="217"/>
  <c r="Q347" i="217"/>
  <c r="Q353" i="217"/>
  <c r="Q359" i="217"/>
  <c r="Q365" i="217"/>
  <c r="Q371" i="217"/>
  <c r="Q377" i="217"/>
  <c r="Q383" i="217"/>
  <c r="Q389" i="217"/>
  <c r="Q395" i="217"/>
  <c r="Q401" i="217"/>
  <c r="Q407" i="217"/>
  <c r="Q413" i="217"/>
  <c r="Q419" i="217"/>
  <c r="Q425" i="217"/>
  <c r="Q431" i="217"/>
  <c r="Q437" i="217"/>
  <c r="Q443" i="217"/>
  <c r="Q449" i="217"/>
  <c r="Q455" i="217"/>
  <c r="Q461" i="217"/>
  <c r="Q467" i="217"/>
  <c r="Q473" i="217"/>
  <c r="Q479" i="217"/>
  <c r="Q485" i="217"/>
  <c r="Q491" i="217"/>
  <c r="Q497" i="217"/>
  <c r="Q503" i="217"/>
  <c r="Q509" i="217"/>
  <c r="P1037" i="217"/>
  <c r="P1544" i="217"/>
  <c r="Q1587" i="217" s="1"/>
  <c r="Q2351" i="217"/>
  <c r="Q2135" i="217"/>
  <c r="P1032" i="217"/>
  <c r="Q1349" i="217" s="1"/>
  <c r="P2573" i="217"/>
  <c r="P2569" i="217"/>
  <c r="P2568" i="217"/>
  <c r="P2061" i="217"/>
  <c r="P2056" i="217"/>
  <c r="Q2289" i="217" s="1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E25" i="216"/>
  <c r="S21" i="216"/>
  <c r="S25" i="216"/>
  <c r="J27" i="216"/>
  <c r="G20" i="216"/>
  <c r="L24" i="216"/>
  <c r="U23" i="216"/>
  <c r="E19" i="216"/>
  <c r="Q27" i="216"/>
  <c r="U20" i="216"/>
  <c r="U26" i="216"/>
  <c r="D21" i="221"/>
  <c r="D22" i="221"/>
  <c r="D26" i="221" s="1"/>
  <c r="G48" i="221"/>
  <c r="H23" i="221"/>
  <c r="E22" i="221"/>
  <c r="D49" i="221"/>
  <c r="E45" i="221"/>
  <c r="D48" i="221"/>
  <c r="E53" i="221"/>
  <c r="I48" i="221"/>
  <c r="H24" i="221"/>
  <c r="H53" i="221"/>
  <c r="C13" i="221"/>
  <c r="G45" i="221"/>
  <c r="G52" i="221"/>
  <c r="H26" i="221"/>
  <c r="H48" i="221"/>
  <c r="G24" i="221"/>
  <c r="D46" i="221"/>
  <c r="D52" i="221"/>
  <c r="I45" i="221"/>
  <c r="I52" i="221"/>
  <c r="C8" i="221"/>
  <c r="D10" i="221"/>
  <c r="I24" i="221"/>
  <c r="E46" i="221"/>
  <c r="G46" i="221"/>
  <c r="G53" i="221"/>
  <c r="J57" i="220"/>
  <c r="C123" i="219"/>
  <c r="J9" i="217"/>
  <c r="D521" i="217"/>
  <c r="E955" i="217" s="1"/>
  <c r="D3081" i="217"/>
  <c r="J1549" i="217"/>
  <c r="J1545" i="217"/>
  <c r="J1544" i="217"/>
  <c r="D2569" i="217"/>
  <c r="E2667" i="217" s="1"/>
  <c r="K639" i="217"/>
  <c r="J525" i="217"/>
  <c r="K1479" i="217"/>
  <c r="K1263" i="217"/>
  <c r="K1513" i="217"/>
  <c r="K1471" i="217"/>
  <c r="J520" i="217"/>
  <c r="K595" i="217" s="1"/>
  <c r="K1398" i="217"/>
  <c r="J1037" i="217"/>
  <c r="J1032" i="217"/>
  <c r="K1452" i="217" s="1"/>
  <c r="J2061" i="217"/>
  <c r="J2057" i="217"/>
  <c r="J2056" i="217"/>
  <c r="J2573" i="217"/>
  <c r="J2568" i="217"/>
  <c r="K2598" i="217" s="1"/>
  <c r="K326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3120" i="217"/>
  <c r="K3336" i="217"/>
  <c r="K3552" i="217"/>
  <c r="J3085" i="217"/>
  <c r="U27" i="216"/>
  <c r="G23" i="216"/>
  <c r="S24" i="216"/>
  <c r="G26" i="216"/>
  <c r="C56" i="218"/>
  <c r="C55" i="218"/>
  <c r="G55" i="218"/>
  <c r="G56" i="218"/>
  <c r="E1027" i="217"/>
  <c r="E961" i="217"/>
  <c r="E925" i="217"/>
  <c r="E919" i="217"/>
  <c r="E853" i="217"/>
  <c r="E817" i="217"/>
  <c r="E811" i="217"/>
  <c r="E745" i="217"/>
  <c r="E709" i="217"/>
  <c r="E1026" i="217"/>
  <c r="E960" i="217"/>
  <c r="E924" i="217"/>
  <c r="E918" i="217"/>
  <c r="E852" i="217"/>
  <c r="E816" i="217"/>
  <c r="E810" i="217"/>
  <c r="E744" i="217"/>
  <c r="E708" i="217"/>
  <c r="E1025" i="217"/>
  <c r="E959" i="217"/>
  <c r="E923" i="217"/>
  <c r="E917" i="217"/>
  <c r="E851" i="217"/>
  <c r="E815" i="217"/>
  <c r="E809" i="217"/>
  <c r="E743" i="217"/>
  <c r="E707" i="217"/>
  <c r="E1024" i="217"/>
  <c r="E958" i="217"/>
  <c r="E922" i="217"/>
  <c r="E916" i="217"/>
  <c r="E850" i="217"/>
  <c r="E814" i="217"/>
  <c r="E808" i="217"/>
  <c r="E987" i="217"/>
  <c r="E951" i="217"/>
  <c r="E945" i="217"/>
  <c r="E1022" i="217"/>
  <c r="E986" i="217"/>
  <c r="E980" i="217"/>
  <c r="E914" i="217"/>
  <c r="E878" i="217"/>
  <c r="E872" i="217"/>
  <c r="E584" i="217"/>
  <c r="E620" i="217"/>
  <c r="E626" i="217"/>
  <c r="E692" i="217"/>
  <c r="E752" i="217"/>
  <c r="E764" i="217"/>
  <c r="D8" i="217"/>
  <c r="E555" i="217"/>
  <c r="E585" i="217"/>
  <c r="E627" i="217"/>
  <c r="E663" i="217"/>
  <c r="E693" i="217"/>
  <c r="E765" i="217"/>
  <c r="E867" i="217"/>
  <c r="D9" i="217"/>
  <c r="E586" i="217"/>
  <c r="E622" i="217"/>
  <c r="E628" i="217"/>
  <c r="E694" i="217"/>
  <c r="E754" i="217"/>
  <c r="E766" i="217"/>
  <c r="E849" i="217"/>
  <c r="D525" i="217"/>
  <c r="E539" i="217"/>
  <c r="E557" i="217"/>
  <c r="E569" i="217"/>
  <c r="E575" i="217"/>
  <c r="E593" i="217"/>
  <c r="E605" i="217"/>
  <c r="E611" i="217"/>
  <c r="E629" i="217"/>
  <c r="E641" i="217"/>
  <c r="E647" i="217"/>
  <c r="E665" i="217"/>
  <c r="E677" i="217"/>
  <c r="E683" i="217"/>
  <c r="E701" i="217"/>
  <c r="E722" i="217"/>
  <c r="E734" i="217"/>
  <c r="E770" i="217"/>
  <c r="E800" i="217"/>
  <c r="E818" i="217"/>
  <c r="E879" i="217"/>
  <c r="E534" i="217"/>
  <c r="E540" i="217"/>
  <c r="E558" i="217"/>
  <c r="E570" i="217"/>
  <c r="E576" i="217"/>
  <c r="E594" i="217"/>
  <c r="E606" i="217"/>
  <c r="E612" i="217"/>
  <c r="E630" i="217"/>
  <c r="E642" i="217"/>
  <c r="E648" i="217"/>
  <c r="E666" i="217"/>
  <c r="E678" i="217"/>
  <c r="E684" i="217"/>
  <c r="E702" i="217"/>
  <c r="E723" i="217"/>
  <c r="E735" i="217"/>
  <c r="E771" i="217"/>
  <c r="E801" i="217"/>
  <c r="E819" i="217"/>
  <c r="E529" i="217"/>
  <c r="E541" i="217"/>
  <c r="E547" i="217"/>
  <c r="E565" i="217"/>
  <c r="E577" i="217"/>
  <c r="E583" i="217"/>
  <c r="E601" i="217"/>
  <c r="E613" i="217"/>
  <c r="E619" i="217"/>
  <c r="E637" i="217"/>
  <c r="E649" i="217"/>
  <c r="E655" i="217"/>
  <c r="E673" i="217"/>
  <c r="E685" i="217"/>
  <c r="E691" i="217"/>
  <c r="E712" i="217"/>
  <c r="E736" i="217"/>
  <c r="E748" i="217"/>
  <c r="E788" i="217"/>
  <c r="E824" i="217"/>
  <c r="E842" i="217"/>
  <c r="D1037" i="217"/>
  <c r="D1032" i="217"/>
  <c r="E1508" i="217" s="1"/>
  <c r="D1549" i="217"/>
  <c r="D1544" i="217"/>
  <c r="E1805" i="217" s="1"/>
  <c r="D2061" i="217"/>
  <c r="E2631" i="217"/>
  <c r="E2969" i="217"/>
  <c r="D2056" i="217"/>
  <c r="E2151" i="217" s="1"/>
  <c r="E2748" i="217"/>
  <c r="E2679" i="217"/>
  <c r="E3064" i="217"/>
  <c r="E3028" i="217"/>
  <c r="E2992" i="217"/>
  <c r="E2956" i="217"/>
  <c r="E2920" i="217"/>
  <c r="E2884" i="217"/>
  <c r="E2848" i="217"/>
  <c r="E3063" i="217"/>
  <c r="E3027" i="217"/>
  <c r="E2991" i="217"/>
  <c r="E2955" i="217"/>
  <c r="E2919" i="217"/>
  <c r="E2883" i="217"/>
  <c r="E2847" i="217"/>
  <c r="E2811" i="217"/>
  <c r="E2775" i="217"/>
  <c r="E2739" i="217"/>
  <c r="E3050" i="217"/>
  <c r="E3014" i="217"/>
  <c r="E2978" i="217"/>
  <c r="E2942" i="217"/>
  <c r="E2906" i="217"/>
  <c r="E2870" i="217"/>
  <c r="E2834" i="217"/>
  <c r="E2798" i="217"/>
  <c r="E2762" i="217"/>
  <c r="E3049" i="217"/>
  <c r="E3013" i="217"/>
  <c r="E2977" i="217"/>
  <c r="E2941" i="217"/>
  <c r="E2905" i="217"/>
  <c r="E3042" i="217"/>
  <c r="E3006" i="217"/>
  <c r="E2970" i="217"/>
  <c r="E2934" i="217"/>
  <c r="E2578" i="217"/>
  <c r="E2614" i="217"/>
  <c r="E2650" i="217"/>
  <c r="E2686" i="217"/>
  <c r="E2722" i="217"/>
  <c r="E2766" i="217"/>
  <c r="E2820" i="217"/>
  <c r="E2891" i="217"/>
  <c r="E2579" i="217"/>
  <c r="E2615" i="217"/>
  <c r="E2651" i="217"/>
  <c r="E2687" i="217"/>
  <c r="E2723" i="217"/>
  <c r="E2767" i="217"/>
  <c r="E2821" i="217"/>
  <c r="E2892" i="217"/>
  <c r="E2580" i="217"/>
  <c r="E2616" i="217"/>
  <c r="E2652" i="217"/>
  <c r="E2688" i="217"/>
  <c r="E2724" i="217"/>
  <c r="E2770" i="217"/>
  <c r="E2824" i="217"/>
  <c r="E2893" i="217"/>
  <c r="E2581" i="217"/>
  <c r="E2617" i="217"/>
  <c r="E2653" i="217"/>
  <c r="E2689" i="217"/>
  <c r="E2725" i="217"/>
  <c r="E2771" i="217"/>
  <c r="E2825" i="217"/>
  <c r="E2897" i="217"/>
  <c r="E2576" i="217"/>
  <c r="E2612" i="217"/>
  <c r="E2648" i="217"/>
  <c r="E2684" i="217"/>
  <c r="E2720" i="217"/>
  <c r="E2764" i="217"/>
  <c r="E2818" i="217"/>
  <c r="E2886" i="217"/>
  <c r="E3071" i="217"/>
  <c r="E3097" i="217"/>
  <c r="E3115" i="217"/>
  <c r="E3133" i="217"/>
  <c r="E3151" i="217"/>
  <c r="E3169" i="217"/>
  <c r="E3187" i="217"/>
  <c r="E3205" i="217"/>
  <c r="E3223" i="217"/>
  <c r="E3241" i="217"/>
  <c r="E3259" i="217"/>
  <c r="E3277" i="217"/>
  <c r="E3295" i="217"/>
  <c r="E3313" i="217"/>
  <c r="E3331" i="217"/>
  <c r="E3349" i="217"/>
  <c r="E3367" i="217"/>
  <c r="E3385" i="217"/>
  <c r="E3403" i="217"/>
  <c r="E3421" i="217"/>
  <c r="E3439" i="217"/>
  <c r="E3457" i="217"/>
  <c r="E3475" i="217"/>
  <c r="E3493" i="217"/>
  <c r="E3511" i="217"/>
  <c r="E3529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102" i="217"/>
  <c r="E3120" i="217"/>
  <c r="E3138" i="217"/>
  <c r="E3156" i="217"/>
  <c r="E3174" i="217"/>
  <c r="E3192" i="217"/>
  <c r="E3210" i="217"/>
  <c r="E3228" i="217"/>
  <c r="E3246" i="217"/>
  <c r="E3264" i="217"/>
  <c r="E3282" i="217"/>
  <c r="E3300" i="217"/>
  <c r="E3318" i="217"/>
  <c r="E3336" i="217"/>
  <c r="E3354" i="217"/>
  <c r="E3372" i="217"/>
  <c r="E3390" i="217"/>
  <c r="E3408" i="217"/>
  <c r="E3426" i="217"/>
  <c r="E3444" i="217"/>
  <c r="E3462" i="217"/>
  <c r="E3480" i="217"/>
  <c r="E3498" i="217"/>
  <c r="E3516" i="217"/>
  <c r="E3534" i="217"/>
  <c r="E3564" i="217"/>
  <c r="E3103" i="217"/>
  <c r="E3121" i="217"/>
  <c r="E3139" i="217"/>
  <c r="E3157" i="217"/>
  <c r="E3175" i="217"/>
  <c r="E3193" i="217"/>
  <c r="E3211" i="217"/>
  <c r="E3229" i="217"/>
  <c r="E3247" i="217"/>
  <c r="E3265" i="217"/>
  <c r="E3283" i="217"/>
  <c r="E3301" i="217"/>
  <c r="E3319" i="217"/>
  <c r="E3337" i="217"/>
  <c r="E3355" i="217"/>
  <c r="E3373" i="217"/>
  <c r="E3391" i="217"/>
  <c r="E3409" i="217"/>
  <c r="E3427" i="217"/>
  <c r="E3445" i="217"/>
  <c r="E3463" i="217"/>
  <c r="E3481" i="217"/>
  <c r="E3499" i="217"/>
  <c r="E3517" i="217"/>
  <c r="E3535" i="217"/>
  <c r="E3570" i="217"/>
  <c r="E3090" i="217"/>
  <c r="E3108" i="217"/>
  <c r="E3126" i="217"/>
  <c r="E3144" i="217"/>
  <c r="E3162" i="217"/>
  <c r="E3180" i="217"/>
  <c r="E3198" i="217"/>
  <c r="E3216" i="217"/>
  <c r="E3234" i="217"/>
  <c r="E3252" i="217"/>
  <c r="E3270" i="217"/>
  <c r="E3288" i="217"/>
  <c r="E3306" i="217"/>
  <c r="E3324" i="217"/>
  <c r="E3342" i="217"/>
  <c r="E3360" i="217"/>
  <c r="E3378" i="217"/>
  <c r="E3396" i="217"/>
  <c r="E3414" i="217"/>
  <c r="E3432" i="217"/>
  <c r="E3450" i="217"/>
  <c r="E3468" i="217"/>
  <c r="E3486" i="217"/>
  <c r="E3504" i="217"/>
  <c r="E3522" i="217"/>
  <c r="E3540" i="217"/>
  <c r="E3576" i="217"/>
  <c r="E3091" i="217"/>
  <c r="E3109" i="217"/>
  <c r="E3127" i="217"/>
  <c r="E3145" i="217"/>
  <c r="E3163" i="217"/>
  <c r="E3181" i="217"/>
  <c r="E3199" i="217"/>
  <c r="E3217" i="217"/>
  <c r="E3235" i="217"/>
  <c r="E3253" i="217"/>
  <c r="E3271" i="217"/>
  <c r="E3289" i="217"/>
  <c r="E3307" i="217"/>
  <c r="E3325" i="217"/>
  <c r="E3343" i="217"/>
  <c r="E3361" i="217"/>
  <c r="E3379" i="217"/>
  <c r="E3397" i="217"/>
  <c r="E3415" i="217"/>
  <c r="E3433" i="217"/>
  <c r="E3451" i="217"/>
  <c r="E3469" i="217"/>
  <c r="E3487" i="217"/>
  <c r="E3505" i="217"/>
  <c r="E3523" i="217"/>
  <c r="E3546" i="217"/>
  <c r="E3582" i="217"/>
  <c r="D3085" i="217"/>
  <c r="C27" i="216"/>
  <c r="E21" i="216"/>
  <c r="E23" i="221"/>
  <c r="G26" i="221"/>
  <c r="C31" i="221"/>
  <c r="I26" i="221"/>
  <c r="D38" i="221"/>
  <c r="D39" i="221"/>
  <c r="D42" i="221"/>
  <c r="D45" i="221"/>
  <c r="D53" i="221"/>
  <c r="G23" i="221"/>
  <c r="E38" i="221"/>
  <c r="E39" i="221"/>
  <c r="E42" i="221"/>
  <c r="I23" i="221"/>
  <c r="P85" i="220"/>
  <c r="L99" i="220"/>
  <c r="F100" i="220"/>
  <c r="R85" i="220"/>
  <c r="N99" i="220"/>
  <c r="H85" i="220"/>
  <c r="P99" i="220"/>
  <c r="E47" i="221" l="1"/>
  <c r="E56" i="221" s="1"/>
  <c r="E48" i="221"/>
  <c r="D47" i="221"/>
  <c r="D56" i="221" s="1"/>
  <c r="E24" i="221"/>
  <c r="F6" i="221"/>
  <c r="E52" i="221"/>
  <c r="E21" i="221"/>
  <c r="F24" i="221"/>
  <c r="F23" i="221"/>
  <c r="F48" i="221"/>
  <c r="F26" i="221"/>
  <c r="F52" i="221"/>
  <c r="C20" i="221"/>
  <c r="C45" i="221" s="1"/>
  <c r="F45" i="221"/>
  <c r="F21" i="221"/>
  <c r="F49" i="221"/>
  <c r="F46" i="221"/>
  <c r="I47" i="221"/>
  <c r="P57" i="220"/>
  <c r="Q2209" i="217"/>
  <c r="E2086" i="217"/>
  <c r="H57" i="220"/>
  <c r="Q2425" i="217"/>
  <c r="D86" i="220"/>
  <c r="AD10" i="198"/>
  <c r="F58" i="220"/>
  <c r="Q2138" i="217"/>
  <c r="C86" i="220"/>
  <c r="AD9" i="198"/>
  <c r="AD12" i="198" s="1"/>
  <c r="F71" i="220"/>
  <c r="Q2458" i="217"/>
  <c r="Q2505" i="217"/>
  <c r="Q2064" i="217"/>
  <c r="Q2354" i="217"/>
  <c r="Q2086" i="217"/>
  <c r="Q2506" i="217"/>
  <c r="Q2280" i="217"/>
  <c r="Q2073" i="217"/>
  <c r="Q2496" i="217"/>
  <c r="E72" i="220"/>
  <c r="AC11" i="198"/>
  <c r="L57" i="220"/>
  <c r="N57" i="220"/>
  <c r="E2226" i="217"/>
  <c r="E2200" i="217"/>
  <c r="E2230" i="217"/>
  <c r="E2303" i="217"/>
  <c r="E2257" i="217"/>
  <c r="E2236" i="217"/>
  <c r="E2309" i="217"/>
  <c r="E2293" i="217"/>
  <c r="E2093" i="217"/>
  <c r="E2273" i="217"/>
  <c r="E2127" i="217"/>
  <c r="E2495" i="217"/>
  <c r="E2154" i="217"/>
  <c r="AC9" i="198"/>
  <c r="C72" i="220"/>
  <c r="E2221" i="217"/>
  <c r="E2091" i="217"/>
  <c r="E2087" i="217"/>
  <c r="E2190" i="217"/>
  <c r="R43" i="220"/>
  <c r="Q1972" i="217"/>
  <c r="L43" i="220"/>
  <c r="Q1576" i="217"/>
  <c r="Q2022" i="217"/>
  <c r="Q1848" i="217"/>
  <c r="Q1766" i="217"/>
  <c r="Q1710" i="217"/>
  <c r="Q1676" i="217"/>
  <c r="Q1903" i="217"/>
  <c r="Q1886" i="217"/>
  <c r="Q1749" i="217"/>
  <c r="Q1965" i="217"/>
  <c r="Q1828" i="217"/>
  <c r="Q2044" i="217"/>
  <c r="Q1913" i="217"/>
  <c r="Q1665" i="217"/>
  <c r="Q1740" i="217"/>
  <c r="Q1662" i="217"/>
  <c r="Q1633" i="217"/>
  <c r="Q1604" i="217"/>
  <c r="Q1831" i="217"/>
  <c r="Q2030" i="217"/>
  <c r="Q1893" i="217"/>
  <c r="Q1756" i="217"/>
  <c r="Q1841" i="217"/>
  <c r="Q1812" i="217"/>
  <c r="Q1753" i="217"/>
  <c r="Q1669" i="217"/>
  <c r="Q1640" i="217"/>
  <c r="Q1850" i="217"/>
  <c r="Q1713" i="217"/>
  <c r="Q1929" i="217"/>
  <c r="Q1792" i="217"/>
  <c r="Q1877" i="217"/>
  <c r="H43" i="220"/>
  <c r="Q1808" i="217"/>
  <c r="Q1612" i="217"/>
  <c r="Q1583" i="217"/>
  <c r="Q1554" i="217"/>
  <c r="Q1890" i="217"/>
  <c r="Q1782" i="217"/>
  <c r="Q1723" i="217"/>
  <c r="Q1939" i="217"/>
  <c r="Q1922" i="217"/>
  <c r="Q1785" i="217"/>
  <c r="Q2001" i="217"/>
  <c r="Q1864" i="217"/>
  <c r="Q1733" i="217"/>
  <c r="Q1949" i="217"/>
  <c r="Q1691" i="217"/>
  <c r="Q1836" i="217"/>
  <c r="Q1698" i="217"/>
  <c r="Q1867" i="217"/>
  <c r="Q2008" i="217"/>
  <c r="P43" i="220"/>
  <c r="Q1611" i="217"/>
  <c r="Q1796" i="217"/>
  <c r="Q1581" i="217"/>
  <c r="Q1648" i="217"/>
  <c r="Q1619" i="217"/>
  <c r="Q1590" i="217"/>
  <c r="Q1561" i="217"/>
  <c r="Q1932" i="217"/>
  <c r="Q1795" i="217"/>
  <c r="Q1975" i="217"/>
  <c r="Q1958" i="217"/>
  <c r="Q1821" i="217"/>
  <c r="Q2037" i="217"/>
  <c r="Q1900" i="217"/>
  <c r="Q1769" i="217"/>
  <c r="Q1985" i="217"/>
  <c r="E58" i="220"/>
  <c r="AB11" i="198"/>
  <c r="AB12" i="198" s="1"/>
  <c r="Q1635" i="217"/>
  <c r="Q2047" i="217"/>
  <c r="N43" i="220"/>
  <c r="Q1684" i="217"/>
  <c r="Q1655" i="217"/>
  <c r="Q1626" i="217"/>
  <c r="Q1597" i="217"/>
  <c r="Q1568" i="217"/>
  <c r="Q1974" i="217"/>
  <c r="Q2011" i="217"/>
  <c r="Q1994" i="217"/>
  <c r="Q1857" i="217"/>
  <c r="Q1720" i="217"/>
  <c r="Q1936" i="217"/>
  <c r="Q1805" i="217"/>
  <c r="Q2021" i="217"/>
  <c r="K1148" i="217"/>
  <c r="K1192" i="217"/>
  <c r="K1284" i="217"/>
  <c r="K1334" i="217"/>
  <c r="K1408" i="217"/>
  <c r="K1147" i="217"/>
  <c r="K1047" i="217"/>
  <c r="K1127" i="217"/>
  <c r="K1327" i="217"/>
  <c r="K1077" i="217"/>
  <c r="K1343" i="217"/>
  <c r="AG12" i="198"/>
  <c r="Q1374" i="217"/>
  <c r="Q1309" i="217"/>
  <c r="Q1167" i="217"/>
  <c r="Q1096" i="217"/>
  <c r="Q1528" i="217"/>
  <c r="Q1151" i="217"/>
  <c r="Q1427" i="217"/>
  <c r="Q1194" i="217"/>
  <c r="Q1410" i="217"/>
  <c r="Q1129" i="217"/>
  <c r="Q1345" i="217"/>
  <c r="Q1058" i="217"/>
  <c r="Q1274" i="217"/>
  <c r="Q1490" i="217"/>
  <c r="Q1203" i="217"/>
  <c r="Q1419" i="217"/>
  <c r="Q1132" i="217"/>
  <c r="Q1348" i="217"/>
  <c r="Q1421" i="217"/>
  <c r="Q1122" i="217"/>
  <c r="Q1338" i="217"/>
  <c r="Q1057" i="217"/>
  <c r="Q1273" i="217"/>
  <c r="Q1489" i="217"/>
  <c r="Q1202" i="217"/>
  <c r="Q1418" i="217"/>
  <c r="Q1347" i="217"/>
  <c r="Q1060" i="217"/>
  <c r="Q1276" i="217"/>
  <c r="Q1492" i="217"/>
  <c r="Q1367" i="217"/>
  <c r="Q1158" i="217"/>
  <c r="Q1093" i="217"/>
  <c r="Q1525" i="217"/>
  <c r="Q1238" i="217"/>
  <c r="Q1454" i="217"/>
  <c r="Q1383" i="217"/>
  <c r="Q1312" i="217"/>
  <c r="Q1505" i="217"/>
  <c r="Q1211" i="217"/>
  <c r="Q1230" i="217"/>
  <c r="Q1446" i="217"/>
  <c r="Q1165" i="217"/>
  <c r="Q1381" i="217"/>
  <c r="Q1094" i="217"/>
  <c r="Q1310" i="217"/>
  <c r="Q1526" i="217"/>
  <c r="Q1239" i="217"/>
  <c r="Q1455" i="217"/>
  <c r="Q1168" i="217"/>
  <c r="Q1384" i="217"/>
  <c r="Q1289" i="217"/>
  <c r="Q1050" i="217"/>
  <c r="Q1266" i="217"/>
  <c r="Q1482" i="217"/>
  <c r="Q1201" i="217"/>
  <c r="Q1417" i="217"/>
  <c r="Q1130" i="217"/>
  <c r="Q1346" i="217"/>
  <c r="Q1059" i="217"/>
  <c r="Q1275" i="217"/>
  <c r="Q1491" i="217"/>
  <c r="Q1204" i="217"/>
  <c r="Q1420" i="217"/>
  <c r="Q1131" i="217"/>
  <c r="Q1073" i="217"/>
  <c r="Q1086" i="217"/>
  <c r="Q1302" i="217"/>
  <c r="Q1518" i="217"/>
  <c r="Q1237" i="217"/>
  <c r="Q1453" i="217"/>
  <c r="Q1166" i="217"/>
  <c r="Q1382" i="217"/>
  <c r="Q1095" i="217"/>
  <c r="Q1311" i="217"/>
  <c r="Q1527" i="217"/>
  <c r="Q1240" i="217"/>
  <c r="Q1456" i="217"/>
  <c r="E44" i="220"/>
  <c r="AA11" i="198"/>
  <c r="K1182" i="217"/>
  <c r="K1068" i="217"/>
  <c r="K1219" i="217"/>
  <c r="K1363" i="217"/>
  <c r="K1040" i="217"/>
  <c r="K1184" i="217"/>
  <c r="K1370" i="217"/>
  <c r="K1083" i="217"/>
  <c r="K1299" i="217"/>
  <c r="K1515" i="217"/>
  <c r="K1228" i="217"/>
  <c r="K1444" i="217"/>
  <c r="K1163" i="217"/>
  <c r="K1379" i="217"/>
  <c r="K1362" i="217"/>
  <c r="K1189" i="217"/>
  <c r="K1364" i="217"/>
  <c r="K1509" i="217"/>
  <c r="K1438" i="217"/>
  <c r="K1373" i="217"/>
  <c r="K1512" i="217"/>
  <c r="K1146" i="217"/>
  <c r="K1081" i="217"/>
  <c r="K1225" i="217"/>
  <c r="K1405" i="217"/>
  <c r="K1046" i="217"/>
  <c r="K1226" i="217"/>
  <c r="K1442" i="217"/>
  <c r="K1155" i="217"/>
  <c r="K1371" i="217"/>
  <c r="K1084" i="217"/>
  <c r="K1300" i="217"/>
  <c r="K1516" i="217"/>
  <c r="K1235" i="217"/>
  <c r="K1451" i="217"/>
  <c r="K1248" i="217"/>
  <c r="K1333" i="217"/>
  <c r="K1154" i="217"/>
  <c r="K1293" i="217"/>
  <c r="K1222" i="217"/>
  <c r="K1157" i="217"/>
  <c r="K1524" i="217"/>
  <c r="K1332" i="217"/>
  <c r="K1111" i="217"/>
  <c r="K1255" i="217"/>
  <c r="K1435" i="217"/>
  <c r="K1076" i="217"/>
  <c r="K1256" i="217"/>
  <c r="K1472" i="217"/>
  <c r="K1185" i="217"/>
  <c r="K1401" i="217"/>
  <c r="K1114" i="217"/>
  <c r="K1330" i="217"/>
  <c r="K1049" i="217"/>
  <c r="K1265" i="217"/>
  <c r="K1481" i="217"/>
  <c r="K1530" i="217"/>
  <c r="K1296" i="217"/>
  <c r="K1464" i="217"/>
  <c r="K1117" i="217"/>
  <c r="K1297" i="217"/>
  <c r="K1441" i="217"/>
  <c r="K1118" i="217"/>
  <c r="K1262" i="217"/>
  <c r="K1478" i="217"/>
  <c r="K1191" i="217"/>
  <c r="K1407" i="217"/>
  <c r="K1120" i="217"/>
  <c r="K1336" i="217"/>
  <c r="K1055" i="217"/>
  <c r="K1271" i="217"/>
  <c r="K1487" i="217"/>
  <c r="AA10" i="198"/>
  <c r="D44" i="220"/>
  <c r="F29" i="220"/>
  <c r="AA9" i="198"/>
  <c r="AA12" i="198" s="1"/>
  <c r="C44" i="220"/>
  <c r="Q1002" i="217"/>
  <c r="Q658" i="217"/>
  <c r="Q558" i="217"/>
  <c r="Q595" i="217"/>
  <c r="Q626" i="217"/>
  <c r="Q663" i="217"/>
  <c r="Q951" i="217"/>
  <c r="Q941" i="217"/>
  <c r="K997" i="217"/>
  <c r="Q557" i="217"/>
  <c r="Q594" i="217"/>
  <c r="Q631" i="217"/>
  <c r="Q662" i="217"/>
  <c r="Q699" i="217"/>
  <c r="Q987" i="217"/>
  <c r="Q977" i="217"/>
  <c r="K833" i="217"/>
  <c r="Q665" i="217"/>
  <c r="Q702" i="217"/>
  <c r="Q745" i="217"/>
  <c r="Q790" i="217"/>
  <c r="Q847" i="217"/>
  <c r="Q952" i="217"/>
  <c r="Q786" i="217"/>
  <c r="Q741" i="217"/>
  <c r="Q796" i="217"/>
  <c r="Q853" i="217"/>
  <c r="Q979" i="217"/>
  <c r="Q890" i="217"/>
  <c r="Q1024" i="217"/>
  <c r="Q858" i="217"/>
  <c r="S23" i="216"/>
  <c r="B21" i="222"/>
  <c r="C19" i="215"/>
  <c r="E19" i="215"/>
  <c r="B21" i="223"/>
  <c r="E20" i="215"/>
  <c r="B78" i="223"/>
  <c r="F26" i="216"/>
  <c r="E26" i="216"/>
  <c r="C20" i="215"/>
  <c r="D20" i="215"/>
  <c r="F20" i="215"/>
  <c r="D17" i="215"/>
  <c r="D19" i="215"/>
  <c r="L25" i="216"/>
  <c r="B77" i="222"/>
  <c r="B19" i="223"/>
  <c r="F17" i="215"/>
  <c r="K971" i="217"/>
  <c r="K1021" i="217"/>
  <c r="K764" i="217"/>
  <c r="K847" i="217"/>
  <c r="K936" i="217"/>
  <c r="K576" i="217"/>
  <c r="K731" i="217"/>
  <c r="K880" i="217"/>
  <c r="K556" i="217"/>
  <c r="K855" i="217"/>
  <c r="K729" i="217"/>
  <c r="K1015" i="217"/>
  <c r="K734" i="217"/>
  <c r="K817" i="217"/>
  <c r="K900" i="217"/>
  <c r="K570" i="217"/>
  <c r="K725" i="217"/>
  <c r="K874" i="217"/>
  <c r="K550" i="217"/>
  <c r="K765" i="217"/>
  <c r="K965" i="217"/>
  <c r="K626" i="217"/>
  <c r="K709" i="217"/>
  <c r="K792" i="217"/>
  <c r="K947" i="217"/>
  <c r="K623" i="217"/>
  <c r="K772" i="217"/>
  <c r="K993" i="217"/>
  <c r="K590" i="217"/>
  <c r="K703" i="217"/>
  <c r="K786" i="217"/>
  <c r="K941" i="217"/>
  <c r="K617" i="217"/>
  <c r="K766" i="217"/>
  <c r="K955" i="217"/>
  <c r="E30" i="220"/>
  <c r="Z11" i="198"/>
  <c r="E15" i="220"/>
  <c r="E806" i="217"/>
  <c r="E724" i="217"/>
  <c r="E679" i="217"/>
  <c r="E643" i="217"/>
  <c r="E607" i="217"/>
  <c r="E571" i="217"/>
  <c r="E535" i="217"/>
  <c r="E783" i="217"/>
  <c r="E711" i="217"/>
  <c r="E672" i="217"/>
  <c r="E636" i="217"/>
  <c r="E600" i="217"/>
  <c r="E564" i="217"/>
  <c r="E528" i="217"/>
  <c r="E782" i="217"/>
  <c r="E710" i="217"/>
  <c r="E671" i="217"/>
  <c r="E635" i="217"/>
  <c r="E599" i="217"/>
  <c r="E563" i="217"/>
  <c r="E873" i="217"/>
  <c r="E700" i="217"/>
  <c r="E592" i="217"/>
  <c r="E848" i="217"/>
  <c r="E657" i="217"/>
  <c r="E549" i="217"/>
  <c r="E698" i="217"/>
  <c r="E590" i="217"/>
  <c r="E908" i="217"/>
  <c r="E1016" i="217"/>
  <c r="E981" i="217"/>
  <c r="E844" i="217"/>
  <c r="E952" i="217"/>
  <c r="E737" i="217"/>
  <c r="E845" i="217"/>
  <c r="E953" i="217"/>
  <c r="E738" i="217"/>
  <c r="E846" i="217"/>
  <c r="E954" i="217"/>
  <c r="E739" i="217"/>
  <c r="E847" i="217"/>
  <c r="K839" i="217"/>
  <c r="K962" i="217"/>
  <c r="F14" i="220"/>
  <c r="Z9" i="198"/>
  <c r="Z12" i="198" s="1"/>
  <c r="C30" i="220"/>
  <c r="C15" i="220"/>
  <c r="K678" i="217"/>
  <c r="E1021" i="217"/>
  <c r="E985" i="217"/>
  <c r="E949" i="217"/>
  <c r="E913" i="217"/>
  <c r="E877" i="217"/>
  <c r="E841" i="217"/>
  <c r="E805" i="217"/>
  <c r="E769" i="217"/>
  <c r="E733" i="217"/>
  <c r="E1020" i="217"/>
  <c r="E984" i="217"/>
  <c r="E948" i="217"/>
  <c r="E912" i="217"/>
  <c r="E876" i="217"/>
  <c r="E840" i="217"/>
  <c r="E804" i="217"/>
  <c r="E768" i="217"/>
  <c r="E732" i="217"/>
  <c r="E1019" i="217"/>
  <c r="E983" i="217"/>
  <c r="E947" i="217"/>
  <c r="E911" i="217"/>
  <c r="E875" i="217"/>
  <c r="E839" i="217"/>
  <c r="E803" i="217"/>
  <c r="E767" i="217"/>
  <c r="E731" i="217"/>
  <c r="E1018" i="217"/>
  <c r="E982" i="217"/>
  <c r="E946" i="217"/>
  <c r="E910" i="217"/>
  <c r="E874" i="217"/>
  <c r="E838" i="217"/>
  <c r="E802" i="217"/>
  <c r="E1011" i="217"/>
  <c r="E975" i="217"/>
  <c r="E939" i="217"/>
  <c r="E903" i="217"/>
  <c r="E1010" i="217"/>
  <c r="E974" i="217"/>
  <c r="E938" i="217"/>
  <c r="E902" i="217"/>
  <c r="E866" i="217"/>
  <c r="E560" i="217"/>
  <c r="E596" i="217"/>
  <c r="E632" i="217"/>
  <c r="E668" i="217"/>
  <c r="E704" i="217"/>
  <c r="E776" i="217"/>
  <c r="E561" i="217"/>
  <c r="E597" i="217"/>
  <c r="E633" i="217"/>
  <c r="E669" i="217"/>
  <c r="E705" i="217"/>
  <c r="E777" i="217"/>
  <c r="E562" i="217"/>
  <c r="E598" i="217"/>
  <c r="E634" i="217"/>
  <c r="E670" i="217"/>
  <c r="E706" i="217"/>
  <c r="E778" i="217"/>
  <c r="E1015" i="217"/>
  <c r="E979" i="217"/>
  <c r="E943" i="217"/>
  <c r="E907" i="217"/>
  <c r="E871" i="217"/>
  <c r="E835" i="217"/>
  <c r="E799" i="217"/>
  <c r="E763" i="217"/>
  <c r="E727" i="217"/>
  <c r="E1014" i="217"/>
  <c r="E978" i="217"/>
  <c r="E942" i="217"/>
  <c r="E906" i="217"/>
  <c r="E870" i="217"/>
  <c r="E834" i="217"/>
  <c r="E798" i="217"/>
  <c r="E762" i="217"/>
  <c r="E726" i="217"/>
  <c r="E1013" i="217"/>
  <c r="E977" i="217"/>
  <c r="E941" i="217"/>
  <c r="E905" i="217"/>
  <c r="E869" i="217"/>
  <c r="E833" i="217"/>
  <c r="E797" i="217"/>
  <c r="E761" i="217"/>
  <c r="E725" i="217"/>
  <c r="E1012" i="217"/>
  <c r="E976" i="217"/>
  <c r="E940" i="217"/>
  <c r="E904" i="217"/>
  <c r="E868" i="217"/>
  <c r="E832" i="217"/>
  <c r="E796" i="217"/>
  <c r="E1005" i="217"/>
  <c r="E969" i="217"/>
  <c r="E933" i="217"/>
  <c r="E897" i="217"/>
  <c r="E1004" i="217"/>
  <c r="E968" i="217"/>
  <c r="E932" i="217"/>
  <c r="E896" i="217"/>
  <c r="E530" i="217"/>
  <c r="E566" i="217"/>
  <c r="E602" i="217"/>
  <c r="E638" i="217"/>
  <c r="E674" i="217"/>
  <c r="E716" i="217"/>
  <c r="E789" i="217"/>
  <c r="E531" i="217"/>
  <c r="E567" i="217"/>
  <c r="E603" i="217"/>
  <c r="E639" i="217"/>
  <c r="E675" i="217"/>
  <c r="E717" i="217"/>
  <c r="E794" i="217"/>
  <c r="E532" i="217"/>
  <c r="E568" i="217"/>
  <c r="E604" i="217"/>
  <c r="E640" i="217"/>
  <c r="E676" i="217"/>
  <c r="E718" i="217"/>
  <c r="E795" i="217"/>
  <c r="E533" i="217"/>
  <c r="E1009" i="217"/>
  <c r="E973" i="217"/>
  <c r="E937" i="217"/>
  <c r="E901" i="217"/>
  <c r="E865" i="217"/>
  <c r="E829" i="217"/>
  <c r="E793" i="217"/>
  <c r="E757" i="217"/>
  <c r="E721" i="217"/>
  <c r="E1008" i="217"/>
  <c r="E972" i="217"/>
  <c r="E936" i="217"/>
  <c r="E900" i="217"/>
  <c r="E864" i="217"/>
  <c r="E828" i="217"/>
  <c r="E792" i="217"/>
  <c r="E756" i="217"/>
  <c r="E720" i="217"/>
  <c r="E1007" i="217"/>
  <c r="E971" i="217"/>
  <c r="E935" i="217"/>
  <c r="E899" i="217"/>
  <c r="E863" i="217"/>
  <c r="E827" i="217"/>
  <c r="E791" i="217"/>
  <c r="E755" i="217"/>
  <c r="E719" i="217"/>
  <c r="E1006" i="217"/>
  <c r="E970" i="217"/>
  <c r="E934" i="217"/>
  <c r="E898" i="217"/>
  <c r="E862" i="217"/>
  <c r="E826" i="217"/>
  <c r="E790" i="217"/>
  <c r="E999" i="217"/>
  <c r="E963" i="217"/>
  <c r="E927" i="217"/>
  <c r="E891" i="217"/>
  <c r="E998" i="217"/>
  <c r="E962" i="217"/>
  <c r="E926" i="217"/>
  <c r="E890" i="217"/>
  <c r="E536" i="217"/>
  <c r="E572" i="217"/>
  <c r="E608" i="217"/>
  <c r="E644" i="217"/>
  <c r="E680" i="217"/>
  <c r="E728" i="217"/>
  <c r="E807" i="217"/>
  <c r="E537" i="217"/>
  <c r="E573" i="217"/>
  <c r="E609" i="217"/>
  <c r="E645" i="217"/>
  <c r="E681" i="217"/>
  <c r="E729" i="217"/>
  <c r="E812" i="217"/>
  <c r="E538" i="217"/>
  <c r="E574" i="217"/>
  <c r="E610" i="217"/>
  <c r="E646" i="217"/>
  <c r="E682" i="217"/>
  <c r="E730" i="217"/>
  <c r="E1003" i="217"/>
  <c r="E967" i="217"/>
  <c r="E931" i="217"/>
  <c r="E895" i="217"/>
  <c r="E859" i="217"/>
  <c r="E823" i="217"/>
  <c r="E787" i="217"/>
  <c r="E751" i="217"/>
  <c r="E715" i="217"/>
  <c r="E1002" i="217"/>
  <c r="E966" i="217"/>
  <c r="E930" i="217"/>
  <c r="E894" i="217"/>
  <c r="E858" i="217"/>
  <c r="E822" i="217"/>
  <c r="E786" i="217"/>
  <c r="E750" i="217"/>
  <c r="E714" i="217"/>
  <c r="E1001" i="217"/>
  <c r="E965" i="217"/>
  <c r="E929" i="217"/>
  <c r="E893" i="217"/>
  <c r="E857" i="217"/>
  <c r="E821" i="217"/>
  <c r="E785" i="217"/>
  <c r="E749" i="217"/>
  <c r="E713" i="217"/>
  <c r="E1000" i="217"/>
  <c r="E964" i="217"/>
  <c r="E928" i="217"/>
  <c r="E892" i="217"/>
  <c r="E856" i="217"/>
  <c r="E820" i="217"/>
  <c r="E784" i="217"/>
  <c r="E993" i="217"/>
  <c r="E957" i="217"/>
  <c r="E921" i="217"/>
  <c r="E885" i="217"/>
  <c r="E992" i="217"/>
  <c r="E956" i="217"/>
  <c r="E920" i="217"/>
  <c r="E884" i="217"/>
  <c r="E542" i="217"/>
  <c r="E578" i="217"/>
  <c r="E614" i="217"/>
  <c r="E650" i="217"/>
  <c r="E686" i="217"/>
  <c r="E740" i="217"/>
  <c r="E825" i="217"/>
  <c r="E543" i="217"/>
  <c r="E579" i="217"/>
  <c r="E615" i="217"/>
  <c r="E651" i="217"/>
  <c r="E687" i="217"/>
  <c r="E741" i="217"/>
  <c r="E830" i="217"/>
  <c r="E544" i="217"/>
  <c r="E580" i="217"/>
  <c r="E616" i="217"/>
  <c r="E652" i="217"/>
  <c r="E688" i="217"/>
  <c r="E742" i="217"/>
  <c r="E772" i="217"/>
  <c r="E703" i="217"/>
  <c r="E667" i="217"/>
  <c r="E631" i="217"/>
  <c r="E595" i="217"/>
  <c r="E559" i="217"/>
  <c r="E855" i="217"/>
  <c r="E759" i="217"/>
  <c r="E696" i="217"/>
  <c r="E660" i="217"/>
  <c r="E624" i="217"/>
  <c r="E588" i="217"/>
  <c r="E552" i="217"/>
  <c r="E854" i="217"/>
  <c r="E758" i="217"/>
  <c r="E695" i="217"/>
  <c r="E659" i="217"/>
  <c r="E623" i="217"/>
  <c r="E587" i="217"/>
  <c r="E551" i="217"/>
  <c r="E831" i="217"/>
  <c r="E664" i="217"/>
  <c r="E556" i="217"/>
  <c r="E753" i="217"/>
  <c r="E621" i="217"/>
  <c r="E861" i="217"/>
  <c r="E662" i="217"/>
  <c r="E554" i="217"/>
  <c r="E944" i="217"/>
  <c r="E909" i="217"/>
  <c r="E1017" i="217"/>
  <c r="E880" i="217"/>
  <c r="E988" i="217"/>
  <c r="E773" i="217"/>
  <c r="E881" i="217"/>
  <c r="E989" i="217"/>
  <c r="E774" i="217"/>
  <c r="E882" i="217"/>
  <c r="E990" i="217"/>
  <c r="E775" i="217"/>
  <c r="E883" i="217"/>
  <c r="E991" i="217"/>
  <c r="K664" i="217"/>
  <c r="K684" i="217"/>
  <c r="K878" i="217"/>
  <c r="K651" i="217"/>
  <c r="K658" i="217"/>
  <c r="K872" i="217"/>
  <c r="E860" i="217"/>
  <c r="E760" i="217"/>
  <c r="E697" i="217"/>
  <c r="E661" i="217"/>
  <c r="E625" i="217"/>
  <c r="E589" i="217"/>
  <c r="E553" i="217"/>
  <c r="E837" i="217"/>
  <c r="E747" i="217"/>
  <c r="E690" i="217"/>
  <c r="E654" i="217"/>
  <c r="E618" i="217"/>
  <c r="E582" i="217"/>
  <c r="E546" i="217"/>
  <c r="E836" i="217"/>
  <c r="E746" i="217"/>
  <c r="E689" i="217"/>
  <c r="E653" i="217"/>
  <c r="E617" i="217"/>
  <c r="E581" i="217"/>
  <c r="E545" i="217"/>
  <c r="E813" i="217"/>
  <c r="E658" i="217"/>
  <c r="E550" i="217"/>
  <c r="E699" i="217"/>
  <c r="E591" i="217"/>
  <c r="E843" i="217"/>
  <c r="E656" i="217"/>
  <c r="E548" i="217"/>
  <c r="E950" i="217"/>
  <c r="E915" i="217"/>
  <c r="E1023" i="217"/>
  <c r="E886" i="217"/>
  <c r="E994" i="217"/>
  <c r="E779" i="217"/>
  <c r="E887" i="217"/>
  <c r="E995" i="217"/>
  <c r="E780" i="217"/>
  <c r="E888" i="217"/>
  <c r="E996" i="217"/>
  <c r="E781" i="217"/>
  <c r="E889" i="217"/>
  <c r="E997" i="217"/>
  <c r="K675" i="217"/>
  <c r="K987" i="217"/>
  <c r="K565" i="217"/>
  <c r="Q593" i="217"/>
  <c r="Q849" i="217"/>
  <c r="Q630" i="217"/>
  <c r="Q1003" i="217"/>
  <c r="Q667" i="217"/>
  <c r="Q676" i="217"/>
  <c r="Q698" i="217"/>
  <c r="Q848" i="217"/>
  <c r="Q739" i="217"/>
  <c r="Q962" i="217"/>
  <c r="Q1023" i="217"/>
  <c r="Q797" i="217"/>
  <c r="Q1013" i="217"/>
  <c r="Q930" i="217"/>
  <c r="E16" i="220"/>
  <c r="Y11" i="198" s="1"/>
  <c r="Q629" i="217"/>
  <c r="Q997" i="217"/>
  <c r="Q666" i="217"/>
  <c r="Q694" i="217"/>
  <c r="Q703" i="217"/>
  <c r="Q867" i="217"/>
  <c r="Q736" i="217"/>
  <c r="Q555" i="217"/>
  <c r="Q793" i="217"/>
  <c r="Q998" i="217"/>
  <c r="Q916" i="217"/>
  <c r="Q833" i="217"/>
  <c r="Q750" i="217"/>
  <c r="Q966" i="217"/>
  <c r="C16" i="220"/>
  <c r="Y9" i="198" s="1"/>
  <c r="D30" i="220"/>
  <c r="Q701" i="217"/>
  <c r="Q955" i="217"/>
  <c r="Q742" i="217"/>
  <c r="Q559" i="217"/>
  <c r="Q799" i="217"/>
  <c r="Q590" i="217"/>
  <c r="Q844" i="217"/>
  <c r="Q627" i="217"/>
  <c r="Q985" i="217"/>
  <c r="Q915" i="217"/>
  <c r="Q988" i="217"/>
  <c r="Q905" i="217"/>
  <c r="Q822" i="217"/>
  <c r="C8" i="213"/>
  <c r="K27" i="216"/>
  <c r="M27" i="216" s="1"/>
  <c r="L21" i="216"/>
  <c r="E24" i="216"/>
  <c r="D27" i="216"/>
  <c r="F27" i="216" s="1"/>
  <c r="F95" i="220"/>
  <c r="F96" i="220" s="1"/>
  <c r="L20" i="216"/>
  <c r="R27" i="216"/>
  <c r="T27" i="216" s="1"/>
  <c r="P10" i="217"/>
  <c r="P11" i="217" s="1"/>
  <c r="F8" i="220"/>
  <c r="D16" i="220"/>
  <c r="Y10" i="198" s="1"/>
  <c r="X10" i="198"/>
  <c r="X12" i="198" s="1"/>
  <c r="E180" i="219"/>
  <c r="B13" i="223"/>
  <c r="B71" i="223"/>
  <c r="B11" i="223"/>
  <c r="B69" i="223"/>
  <c r="B10" i="223"/>
  <c r="B68" i="223"/>
  <c r="B12" i="223"/>
  <c r="B70" i="223"/>
  <c r="B15" i="223"/>
  <c r="B73" i="223"/>
  <c r="B17" i="223"/>
  <c r="B75" i="223"/>
  <c r="B18" i="223"/>
  <c r="B76" i="223"/>
  <c r="B16" i="223"/>
  <c r="B74" i="223"/>
  <c r="B14" i="223"/>
  <c r="B72" i="223"/>
  <c r="B13" i="222"/>
  <c r="B71" i="222"/>
  <c r="B79" i="222"/>
  <c r="B10" i="222"/>
  <c r="B68" i="222"/>
  <c r="B12" i="222"/>
  <c r="B70" i="222"/>
  <c r="B16" i="222"/>
  <c r="B74" i="222"/>
  <c r="B14" i="222"/>
  <c r="B72" i="222"/>
  <c r="B11" i="222"/>
  <c r="B69" i="222"/>
  <c r="B15" i="222"/>
  <c r="B73" i="222"/>
  <c r="B17" i="222"/>
  <c r="B75" i="222"/>
  <c r="B18" i="222"/>
  <c r="B76" i="222"/>
  <c r="B20" i="222"/>
  <c r="B78" i="222"/>
  <c r="S20" i="216"/>
  <c r="C238" i="219"/>
  <c r="AM8" i="214"/>
  <c r="AJ10" i="214"/>
  <c r="AD10" i="214"/>
  <c r="X10" i="214"/>
  <c r="D8" i="213" s="1"/>
  <c r="AI10" i="214"/>
  <c r="AC10" i="214"/>
  <c r="AE10" i="214"/>
  <c r="AH10" i="214"/>
  <c r="AB10" i="214"/>
  <c r="AK10" i="214"/>
  <c r="AG10" i="214"/>
  <c r="AA10" i="214"/>
  <c r="C67" i="223" s="1"/>
  <c r="AF10" i="214"/>
  <c r="Z10" i="214"/>
  <c r="Y10" i="214"/>
  <c r="F18" i="215"/>
  <c r="F15" i="215"/>
  <c r="D14" i="215"/>
  <c r="E18" i="215"/>
  <c r="C17" i="215"/>
  <c r="E15" i="215"/>
  <c r="C14" i="215"/>
  <c r="F19" i="215"/>
  <c r="D18" i="215"/>
  <c r="F16" i="215"/>
  <c r="D15" i="215"/>
  <c r="F13" i="215"/>
  <c r="C18" i="215"/>
  <c r="E16" i="215"/>
  <c r="C15" i="215"/>
  <c r="E13" i="215"/>
  <c r="D16" i="215"/>
  <c r="F14" i="215"/>
  <c r="D13" i="215"/>
  <c r="F12" i="215"/>
  <c r="D11" i="215"/>
  <c r="F9" i="215"/>
  <c r="C16" i="215"/>
  <c r="E12" i="215"/>
  <c r="C11" i="215"/>
  <c r="E9" i="215"/>
  <c r="F11" i="215"/>
  <c r="E11" i="215"/>
  <c r="E17" i="215"/>
  <c r="C13" i="215"/>
  <c r="D12" i="215"/>
  <c r="F10" i="215"/>
  <c r="D9" i="215"/>
  <c r="E14" i="215"/>
  <c r="C12" i="215"/>
  <c r="E10" i="215"/>
  <c r="C9" i="215"/>
  <c r="D10" i="215"/>
  <c r="C10" i="215"/>
  <c r="F8" i="215"/>
  <c r="E8" i="215"/>
  <c r="D8" i="215"/>
  <c r="C8" i="215"/>
  <c r="E10" i="198"/>
  <c r="A11" i="198"/>
  <c r="E26" i="221"/>
  <c r="C10" i="221"/>
  <c r="E3035" i="217"/>
  <c r="E2874" i="217"/>
  <c r="E2808" i="217"/>
  <c r="E2754" i="217"/>
  <c r="E2714" i="217"/>
  <c r="E2678" i="217"/>
  <c r="E2642" i="217"/>
  <c r="E2606" i="217"/>
  <c r="E3065" i="217"/>
  <c r="E2885" i="217"/>
  <c r="E2815" i="217"/>
  <c r="E2761" i="217"/>
  <c r="E2719" i="217"/>
  <c r="E2683" i="217"/>
  <c r="E2647" i="217"/>
  <c r="E2611" i="217"/>
  <c r="E3059" i="217"/>
  <c r="E2881" i="217"/>
  <c r="E2814" i="217"/>
  <c r="E2760" i="217"/>
  <c r="E2718" i="217"/>
  <c r="E2682" i="217"/>
  <c r="E2646" i="217"/>
  <c r="E2610" i="217"/>
  <c r="E3053" i="217"/>
  <c r="E2880" i="217"/>
  <c r="E2813" i="217"/>
  <c r="E2759" i="217"/>
  <c r="E2717" i="217"/>
  <c r="E2681" i="217"/>
  <c r="E2645" i="217"/>
  <c r="E2609" i="217"/>
  <c r="E3047" i="217"/>
  <c r="E2879" i="217"/>
  <c r="E2812" i="217"/>
  <c r="E2758" i="217"/>
  <c r="E2716" i="217"/>
  <c r="E2680" i="217"/>
  <c r="E2644" i="217"/>
  <c r="E2608" i="217"/>
  <c r="E2904" i="217"/>
  <c r="E2940" i="217"/>
  <c r="E2976" i="217"/>
  <c r="E3012" i="217"/>
  <c r="E3048" i="217"/>
  <c r="E2911" i="217"/>
  <c r="E2947" i="217"/>
  <c r="E2983" i="217"/>
  <c r="E3019" i="217"/>
  <c r="E3055" i="217"/>
  <c r="E2768" i="217"/>
  <c r="E2804" i="217"/>
  <c r="E2840" i="217"/>
  <c r="E2876" i="217"/>
  <c r="E2912" i="217"/>
  <c r="E2948" i="217"/>
  <c r="E2984" i="217"/>
  <c r="E3020" i="217"/>
  <c r="E3056" i="217"/>
  <c r="E2745" i="217"/>
  <c r="E2781" i="217"/>
  <c r="E2817" i="217"/>
  <c r="E2853" i="217"/>
  <c r="E2889" i="217"/>
  <c r="E2925" i="217"/>
  <c r="E2961" i="217"/>
  <c r="E2997" i="217"/>
  <c r="E3033" i="217"/>
  <c r="E3069" i="217"/>
  <c r="E2854" i="217"/>
  <c r="E2890" i="217"/>
  <c r="E2926" i="217"/>
  <c r="E2962" i="217"/>
  <c r="E2998" i="217"/>
  <c r="E3034" i="217"/>
  <c r="E3070" i="217"/>
  <c r="E2643" i="217"/>
  <c r="E2709" i="217"/>
  <c r="E2851" i="217"/>
  <c r="E2933" i="217"/>
  <c r="Q2368" i="217"/>
  <c r="Q2152" i="217"/>
  <c r="Q2188" i="217"/>
  <c r="Q2548" i="217"/>
  <c r="Q2332" i="217"/>
  <c r="Q2116" i="217"/>
  <c r="Q2512" i="217"/>
  <c r="Q2296" i="217"/>
  <c r="Q2080" i="217"/>
  <c r="Q2404" i="217"/>
  <c r="Q2476" i="217"/>
  <c r="Q2260" i="217"/>
  <c r="Q2440" i="217"/>
  <c r="Q2224" i="217"/>
  <c r="Q2122" i="217"/>
  <c r="Q2338" i="217"/>
  <c r="Q2535" i="217"/>
  <c r="Q2499" i="217"/>
  <c r="Q2463" i="217"/>
  <c r="Q2427" i="217"/>
  <c r="Q2391" i="217"/>
  <c r="Q2355" i="217"/>
  <c r="Q2319" i="217"/>
  <c r="Q2283" i="217"/>
  <c r="Q2247" i="217"/>
  <c r="Q2211" i="217"/>
  <c r="Q2175" i="217"/>
  <c r="Q2139" i="217"/>
  <c r="Q2103" i="217"/>
  <c r="Q2067" i="217"/>
  <c r="Q2528" i="217"/>
  <c r="Q2492" i="217"/>
  <c r="Q2456" i="217"/>
  <c r="Q2420" i="217"/>
  <c r="Q2384" i="217"/>
  <c r="Q2348" i="217"/>
  <c r="Q2312" i="217"/>
  <c r="Q2276" i="217"/>
  <c r="Q2240" i="217"/>
  <c r="Q2204" i="217"/>
  <c r="Q2168" i="217"/>
  <c r="Q2132" i="217"/>
  <c r="Q2096" i="217"/>
  <c r="Q2563" i="217"/>
  <c r="Q2527" i="217"/>
  <c r="Q2491" i="217"/>
  <c r="Q2455" i="217"/>
  <c r="Q2419" i="217"/>
  <c r="Q2383" i="217"/>
  <c r="Q2347" i="217"/>
  <c r="Q2311" i="217"/>
  <c r="Q2275" i="217"/>
  <c r="Q2239" i="217"/>
  <c r="Q2203" i="217"/>
  <c r="Q2167" i="217"/>
  <c r="Q2131" i="217"/>
  <c r="Q2095" i="217"/>
  <c r="Q2562" i="217"/>
  <c r="Q2526" i="217"/>
  <c r="Q2490" i="217"/>
  <c r="Q2454" i="217"/>
  <c r="Q2418" i="217"/>
  <c r="Q2382" i="217"/>
  <c r="Q2346" i="217"/>
  <c r="Q2310" i="217"/>
  <c r="Q2274" i="217"/>
  <c r="Q2238" i="217"/>
  <c r="Q2202" i="217"/>
  <c r="Q2166" i="217"/>
  <c r="Q2130" i="217"/>
  <c r="Q2094" i="217"/>
  <c r="Q2561" i="217"/>
  <c r="Q2525" i="217"/>
  <c r="Q2489" i="217"/>
  <c r="Q2453" i="217"/>
  <c r="Q2417" i="217"/>
  <c r="Q2381" i="217"/>
  <c r="Q2345" i="217"/>
  <c r="Q2309" i="217"/>
  <c r="Q2273" i="217"/>
  <c r="Q2237" i="217"/>
  <c r="Q2201" i="217"/>
  <c r="Q2165" i="217"/>
  <c r="Q2129" i="217"/>
  <c r="Q2093" i="217"/>
  <c r="Q2128" i="217"/>
  <c r="Q2344" i="217"/>
  <c r="Q2560" i="217"/>
  <c r="Q2278" i="217"/>
  <c r="Q2494" i="217"/>
  <c r="Q2176" i="217"/>
  <c r="Q2392" i="217"/>
  <c r="Q2110" i="217"/>
  <c r="Q2326" i="217"/>
  <c r="Q2542" i="217"/>
  <c r="Q2158" i="217"/>
  <c r="Q2374" i="217"/>
  <c r="Q2529" i="217"/>
  <c r="Q2493" i="217"/>
  <c r="Q2457" i="217"/>
  <c r="Q2421" i="217"/>
  <c r="Q2385" i="217"/>
  <c r="Q2349" i="217"/>
  <c r="Q2313" i="217"/>
  <c r="Q2277" i="217"/>
  <c r="Q2241" i="217"/>
  <c r="Q2205" i="217"/>
  <c r="Q2169" i="217"/>
  <c r="Q2133" i="217"/>
  <c r="Q2097" i="217"/>
  <c r="Q2558" i="217"/>
  <c r="Q2522" i="217"/>
  <c r="Q2486" i="217"/>
  <c r="Q2450" i="217"/>
  <c r="Q2414" i="217"/>
  <c r="Q2378" i="217"/>
  <c r="Q2342" i="217"/>
  <c r="Q2306" i="217"/>
  <c r="Q2270" i="217"/>
  <c r="Q2234" i="217"/>
  <c r="Q2198" i="217"/>
  <c r="Q2162" i="217"/>
  <c r="Q2126" i="217"/>
  <c r="Q2090" i="217"/>
  <c r="Q2557" i="217"/>
  <c r="Q2521" i="217"/>
  <c r="Q2485" i="217"/>
  <c r="Q2449" i="217"/>
  <c r="Q2413" i="217"/>
  <c r="Q2377" i="217"/>
  <c r="Q2341" i="217"/>
  <c r="Q2305" i="217"/>
  <c r="Q2269" i="217"/>
  <c r="Q2233" i="217"/>
  <c r="Q2197" i="217"/>
  <c r="Q2161" i="217"/>
  <c r="Q2125" i="217"/>
  <c r="Q2089" i="217"/>
  <c r="Q2556" i="217"/>
  <c r="Q2520" i="217"/>
  <c r="Q2484" i="217"/>
  <c r="Q2448" i="217"/>
  <c r="Q2412" i="217"/>
  <c r="Q2376" i="217"/>
  <c r="Q2340" i="217"/>
  <c r="Q2304" i="217"/>
  <c r="Q2268" i="217"/>
  <c r="Q2232" i="217"/>
  <c r="Q2196" i="217"/>
  <c r="Q2160" i="217"/>
  <c r="Q2124" i="217"/>
  <c r="Q2088" i="217"/>
  <c r="Q2555" i="217"/>
  <c r="Q2519" i="217"/>
  <c r="Q2483" i="217"/>
  <c r="Q2447" i="217"/>
  <c r="Q2411" i="217"/>
  <c r="Q2375" i="217"/>
  <c r="Q2339" i="217"/>
  <c r="Q2303" i="217"/>
  <c r="Q2267" i="217"/>
  <c r="Q2231" i="217"/>
  <c r="Q2195" i="217"/>
  <c r="Q2159" i="217"/>
  <c r="Q2123" i="217"/>
  <c r="Q2087" i="217"/>
  <c r="Q2164" i="217"/>
  <c r="Q2380" i="217"/>
  <c r="Q2098" i="217"/>
  <c r="Q2314" i="217"/>
  <c r="Q2530" i="217"/>
  <c r="Q2212" i="217"/>
  <c r="Q2428" i="217"/>
  <c r="Q2146" i="217"/>
  <c r="Q2362" i="217"/>
  <c r="Q2194" i="217"/>
  <c r="Q2410" i="217"/>
  <c r="Q2559" i="217"/>
  <c r="Q2523" i="217"/>
  <c r="Q2487" i="217"/>
  <c r="Q2451" i="217"/>
  <c r="Q2415" i="217"/>
  <c r="Q2379" i="217"/>
  <c r="Q2343" i="217"/>
  <c r="Q2307" i="217"/>
  <c r="Q2271" i="217"/>
  <c r="Q2235" i="217"/>
  <c r="Q2199" i="217"/>
  <c r="Q2163" i="217"/>
  <c r="Q2127" i="217"/>
  <c r="Q2091" i="217"/>
  <c r="Q2552" i="217"/>
  <c r="Q2516" i="217"/>
  <c r="Q2480" i="217"/>
  <c r="Q2444" i="217"/>
  <c r="Q2408" i="217"/>
  <c r="Q2372" i="217"/>
  <c r="Q2336" i="217"/>
  <c r="Q2300" i="217"/>
  <c r="Q2264" i="217"/>
  <c r="Q2228" i="217"/>
  <c r="Q2192" i="217"/>
  <c r="Q2156" i="217"/>
  <c r="Q2120" i="217"/>
  <c r="Q2084" i="217"/>
  <c r="Q2551" i="217"/>
  <c r="Q2515" i="217"/>
  <c r="Q2479" i="217"/>
  <c r="Q2443" i="217"/>
  <c r="Q2407" i="217"/>
  <c r="Q2371" i="217"/>
  <c r="Q2335" i="217"/>
  <c r="Q2299" i="217"/>
  <c r="Q2263" i="217"/>
  <c r="Q2227" i="217"/>
  <c r="Q2191" i="217"/>
  <c r="Q2155" i="217"/>
  <c r="Q2119" i="217"/>
  <c r="Q2083" i="217"/>
  <c r="Q2550" i="217"/>
  <c r="Q2514" i="217"/>
  <c r="Q2478" i="217"/>
  <c r="Q2442" i="217"/>
  <c r="Q2406" i="217"/>
  <c r="Q2370" i="217"/>
  <c r="Q2334" i="217"/>
  <c r="Q2298" i="217"/>
  <c r="Q2262" i="217"/>
  <c r="Q2226" i="217"/>
  <c r="Q2190" i="217"/>
  <c r="Q2154" i="217"/>
  <c r="Q2118" i="217"/>
  <c r="Q2082" i="217"/>
  <c r="Q2549" i="217"/>
  <c r="Q2513" i="217"/>
  <c r="Q2477" i="217"/>
  <c r="Q2441" i="217"/>
  <c r="Q2405" i="217"/>
  <c r="Q2369" i="217"/>
  <c r="Q2333" i="217"/>
  <c r="Q2297" i="217"/>
  <c r="Q2261" i="217"/>
  <c r="Q2225" i="217"/>
  <c r="Q2189" i="217"/>
  <c r="Q2153" i="217"/>
  <c r="Q2117" i="217"/>
  <c r="Q2081" i="217"/>
  <c r="Q2200" i="217"/>
  <c r="Q2416" i="217"/>
  <c r="Q2134" i="217"/>
  <c r="Q2350" i="217"/>
  <c r="Q2248" i="217"/>
  <c r="Q2464" i="217"/>
  <c r="Q2182" i="217"/>
  <c r="Q2398" i="217"/>
  <c r="Q2554" i="217"/>
  <c r="Q2230" i="217"/>
  <c r="Q2446" i="217"/>
  <c r="Q2553" i="217"/>
  <c r="Q2517" i="217"/>
  <c r="Q2481" i="217"/>
  <c r="Q2445" i="217"/>
  <c r="Q2409" i="217"/>
  <c r="Q2373" i="217"/>
  <c r="Q2337" i="217"/>
  <c r="Q2301" i="217"/>
  <c r="Q2265" i="217"/>
  <c r="Q2229" i="217"/>
  <c r="Q2193" i="217"/>
  <c r="Q2157" i="217"/>
  <c r="Q2121" i="217"/>
  <c r="Q2085" i="217"/>
  <c r="Q2546" i="217"/>
  <c r="Q2510" i="217"/>
  <c r="Q2474" i="217"/>
  <c r="Q2438" i="217"/>
  <c r="Q2402" i="217"/>
  <c r="Q2366" i="217"/>
  <c r="Q2330" i="217"/>
  <c r="Q2294" i="217"/>
  <c r="Q2258" i="217"/>
  <c r="Q2222" i="217"/>
  <c r="Q2186" i="217"/>
  <c r="Q2150" i="217"/>
  <c r="Q2114" i="217"/>
  <c r="Q2078" i="217"/>
  <c r="Q2545" i="217"/>
  <c r="Q2509" i="217"/>
  <c r="Q2473" i="217"/>
  <c r="Q2437" i="217"/>
  <c r="Q2401" i="217"/>
  <c r="Q2365" i="217"/>
  <c r="Q2329" i="217"/>
  <c r="Q2293" i="217"/>
  <c r="Q2257" i="217"/>
  <c r="Q2221" i="217"/>
  <c r="Q2185" i="217"/>
  <c r="Q2149" i="217"/>
  <c r="Q2113" i="217"/>
  <c r="Q2077" i="217"/>
  <c r="Q2544" i="217"/>
  <c r="Q2508" i="217"/>
  <c r="Q2472" i="217"/>
  <c r="Q2436" i="217"/>
  <c r="Q2400" i="217"/>
  <c r="Q2364" i="217"/>
  <c r="Q2328" i="217"/>
  <c r="Q2292" i="217"/>
  <c r="Q2256" i="217"/>
  <c r="Q2220" i="217"/>
  <c r="Q2184" i="217"/>
  <c r="Q2148" i="217"/>
  <c r="Q2112" i="217"/>
  <c r="Q2076" i="217"/>
  <c r="Q2543" i="217"/>
  <c r="Q2507" i="217"/>
  <c r="Q2471" i="217"/>
  <c r="Q2435" i="217"/>
  <c r="Q2399" i="217"/>
  <c r="Q2363" i="217"/>
  <c r="Q2327" i="217"/>
  <c r="Q2291" i="217"/>
  <c r="Q2255" i="217"/>
  <c r="Q2219" i="217"/>
  <c r="Q2183" i="217"/>
  <c r="Q2147" i="217"/>
  <c r="Q2111" i="217"/>
  <c r="Q2075" i="217"/>
  <c r="Q2236" i="217"/>
  <c r="Q2452" i="217"/>
  <c r="Q2170" i="217"/>
  <c r="Q2386" i="217"/>
  <c r="Q2068" i="217"/>
  <c r="Q2284" i="217"/>
  <c r="Q2500" i="217"/>
  <c r="Q2218" i="217"/>
  <c r="Q2434" i="217"/>
  <c r="Q2266" i="217"/>
  <c r="Q2482" i="217"/>
  <c r="Q2547" i="217"/>
  <c r="Q2511" i="217"/>
  <c r="Q2475" i="217"/>
  <c r="Q2439" i="217"/>
  <c r="Q2403" i="217"/>
  <c r="Q2367" i="217"/>
  <c r="Q2331" i="217"/>
  <c r="Q2295" i="217"/>
  <c r="Q2259" i="217"/>
  <c r="Q2223" i="217"/>
  <c r="Q2187" i="217"/>
  <c r="Q2151" i="217"/>
  <c r="Q2115" i="217"/>
  <c r="Q2079" i="217"/>
  <c r="Q2540" i="217"/>
  <c r="Q2504" i="217"/>
  <c r="Q2468" i="217"/>
  <c r="Q2432" i="217"/>
  <c r="Q2396" i="217"/>
  <c r="Q2360" i="217"/>
  <c r="Q2324" i="217"/>
  <c r="Q2288" i="217"/>
  <c r="Q2252" i="217"/>
  <c r="Q2216" i="217"/>
  <c r="Q2180" i="217"/>
  <c r="Q2144" i="217"/>
  <c r="Q2108" i="217"/>
  <c r="Q2072" i="217"/>
  <c r="Q2539" i="217"/>
  <c r="Q2503" i="217"/>
  <c r="Q2467" i="217"/>
  <c r="Q2431" i="217"/>
  <c r="Q2395" i="217"/>
  <c r="Q2359" i="217"/>
  <c r="Q2323" i="217"/>
  <c r="Q2287" i="217"/>
  <c r="Q2251" i="217"/>
  <c r="Q2215" i="217"/>
  <c r="Q2179" i="217"/>
  <c r="Q2143" i="217"/>
  <c r="Q2107" i="217"/>
  <c r="Q2071" i="217"/>
  <c r="Q2538" i="217"/>
  <c r="Q2502" i="217"/>
  <c r="Q2466" i="217"/>
  <c r="Q2430" i="217"/>
  <c r="Q2394" i="217"/>
  <c r="Q2358" i="217"/>
  <c r="Q2322" i="217"/>
  <c r="Q2286" i="217"/>
  <c r="Q2250" i="217"/>
  <c r="Q2214" i="217"/>
  <c r="Q2178" i="217"/>
  <c r="Q2142" i="217"/>
  <c r="Q2106" i="217"/>
  <c r="Q2070" i="217"/>
  <c r="Q2537" i="217"/>
  <c r="Q2501" i="217"/>
  <c r="Q2465" i="217"/>
  <c r="Q2429" i="217"/>
  <c r="Q2393" i="217"/>
  <c r="Q2357" i="217"/>
  <c r="Q2321" i="217"/>
  <c r="Q2285" i="217"/>
  <c r="Q2249" i="217"/>
  <c r="Q2213" i="217"/>
  <c r="Q2177" i="217"/>
  <c r="Q2141" i="217"/>
  <c r="Q2105" i="217"/>
  <c r="Q2069" i="217"/>
  <c r="Q2272" i="217"/>
  <c r="Q2488" i="217"/>
  <c r="Q2206" i="217"/>
  <c r="Q2422" i="217"/>
  <c r="Q2104" i="217"/>
  <c r="Q2320" i="217"/>
  <c r="Q2536" i="217"/>
  <c r="Q2254" i="217"/>
  <c r="Q2470" i="217"/>
  <c r="Q2290" i="217"/>
  <c r="Q2242" i="217"/>
  <c r="Q2171" i="217"/>
  <c r="Q2387" i="217"/>
  <c r="Q2100" i="217"/>
  <c r="Q2316" i="217"/>
  <c r="Q2532" i="217"/>
  <c r="Q2245" i="217"/>
  <c r="Q2461" i="217"/>
  <c r="Q2174" i="217"/>
  <c r="Q2390" i="217"/>
  <c r="Q2109" i="217"/>
  <c r="Q2325" i="217"/>
  <c r="Q2541" i="217"/>
  <c r="E2999" i="217"/>
  <c r="E2862" i="217"/>
  <c r="E2800" i="217"/>
  <c r="E2747" i="217"/>
  <c r="E2708" i="217"/>
  <c r="E2672" i="217"/>
  <c r="E2636" i="217"/>
  <c r="E2600" i="217"/>
  <c r="E3029" i="217"/>
  <c r="E2873" i="217"/>
  <c r="E2807" i="217"/>
  <c r="E2753" i="217"/>
  <c r="E2713" i="217"/>
  <c r="E2677" i="217"/>
  <c r="E2641" i="217"/>
  <c r="E2605" i="217"/>
  <c r="E3023" i="217"/>
  <c r="E2869" i="217"/>
  <c r="E2806" i="217"/>
  <c r="E2752" i="217"/>
  <c r="E2712" i="217"/>
  <c r="E2676" i="217"/>
  <c r="E2640" i="217"/>
  <c r="E2604" i="217"/>
  <c r="E3017" i="217"/>
  <c r="E2868" i="217"/>
  <c r="E2803" i="217"/>
  <c r="E2750" i="217"/>
  <c r="E2711" i="217"/>
  <c r="E2675" i="217"/>
  <c r="E2639" i="217"/>
  <c r="E2603" i="217"/>
  <c r="E3011" i="217"/>
  <c r="E2867" i="217"/>
  <c r="E2802" i="217"/>
  <c r="E2749" i="217"/>
  <c r="E2710" i="217"/>
  <c r="E2674" i="217"/>
  <c r="E2638" i="217"/>
  <c r="E2602" i="217"/>
  <c r="E2910" i="217"/>
  <c r="E2946" i="217"/>
  <c r="E2982" i="217"/>
  <c r="E3018" i="217"/>
  <c r="E3054" i="217"/>
  <c r="E2917" i="217"/>
  <c r="E2953" i="217"/>
  <c r="E2989" i="217"/>
  <c r="E3025" i="217"/>
  <c r="E3061" i="217"/>
  <c r="E2774" i="217"/>
  <c r="E2810" i="217"/>
  <c r="E2846" i="217"/>
  <c r="E2882" i="217"/>
  <c r="E2918" i="217"/>
  <c r="E2954" i="217"/>
  <c r="E2990" i="217"/>
  <c r="E3026" i="217"/>
  <c r="E3062" i="217"/>
  <c r="E2751" i="217"/>
  <c r="E2787" i="217"/>
  <c r="E2823" i="217"/>
  <c r="E2859" i="217"/>
  <c r="E2895" i="217"/>
  <c r="E2931" i="217"/>
  <c r="E2967" i="217"/>
  <c r="E3003" i="217"/>
  <c r="E3039" i="217"/>
  <c r="E3075" i="217"/>
  <c r="E2860" i="217"/>
  <c r="E2896" i="217"/>
  <c r="E2932" i="217"/>
  <c r="E2968" i="217"/>
  <c r="E3004" i="217"/>
  <c r="E3040" i="217"/>
  <c r="E2875" i="217"/>
  <c r="E2607" i="217"/>
  <c r="E2673" i="217"/>
  <c r="E2791" i="217"/>
  <c r="E1627" i="217"/>
  <c r="K1292" i="217"/>
  <c r="K1400" i="217"/>
  <c r="K1508" i="217"/>
  <c r="K1113" i="217"/>
  <c r="K1221" i="217"/>
  <c r="K1329" i="217"/>
  <c r="K1437" i="217"/>
  <c r="K1042" i="217"/>
  <c r="K1150" i="217"/>
  <c r="K1258" i="217"/>
  <c r="K1366" i="217"/>
  <c r="K1474" i="217"/>
  <c r="K1085" i="217"/>
  <c r="K1193" i="217"/>
  <c r="K1301" i="217"/>
  <c r="K1409" i="217"/>
  <c r="K1517" i="217"/>
  <c r="K1344" i="217"/>
  <c r="K957" i="217"/>
  <c r="K843" i="217"/>
  <c r="K586" i="217"/>
  <c r="K694" i="217"/>
  <c r="K802" i="217"/>
  <c r="K910" i="217"/>
  <c r="K545" i="217"/>
  <c r="K653" i="217"/>
  <c r="K761" i="217"/>
  <c r="K869" i="217"/>
  <c r="K981" i="217"/>
  <c r="K606" i="217"/>
  <c r="K714" i="217"/>
  <c r="K828" i="217"/>
  <c r="K968" i="217"/>
  <c r="K601" i="217"/>
  <c r="K739" i="217"/>
  <c r="K853" i="217"/>
  <c r="K1010" i="217"/>
  <c r="K656" i="217"/>
  <c r="K770" i="217"/>
  <c r="K908" i="217"/>
  <c r="Q2074" i="217"/>
  <c r="Q2524" i="217"/>
  <c r="Q2207" i="217"/>
  <c r="Q2423" i="217"/>
  <c r="Q2136" i="217"/>
  <c r="Q2352" i="217"/>
  <c r="Q2065" i="217"/>
  <c r="Q2281" i="217"/>
  <c r="Q2497" i="217"/>
  <c r="Q2210" i="217"/>
  <c r="Q2426" i="217"/>
  <c r="Q2145" i="217"/>
  <c r="Q2361" i="217"/>
  <c r="E2963" i="217"/>
  <c r="E2850" i="217"/>
  <c r="E2790" i="217"/>
  <c r="E2740" i="217"/>
  <c r="E2702" i="217"/>
  <c r="E2666" i="217"/>
  <c r="E2630" i="217"/>
  <c r="E2594" i="217"/>
  <c r="E2993" i="217"/>
  <c r="E2861" i="217"/>
  <c r="E2797" i="217"/>
  <c r="E2746" i="217"/>
  <c r="E2707" i="217"/>
  <c r="E2671" i="217"/>
  <c r="E2635" i="217"/>
  <c r="E2599" i="217"/>
  <c r="E2987" i="217"/>
  <c r="E2857" i="217"/>
  <c r="E2796" i="217"/>
  <c r="E2744" i="217"/>
  <c r="E2706" i="217"/>
  <c r="E2670" i="217"/>
  <c r="E2634" i="217"/>
  <c r="E2598" i="217"/>
  <c r="E2981" i="217"/>
  <c r="E2856" i="217"/>
  <c r="E2795" i="217"/>
  <c r="E2743" i="217"/>
  <c r="E2705" i="217"/>
  <c r="E2669" i="217"/>
  <c r="E2633" i="217"/>
  <c r="E2597" i="217"/>
  <c r="E2975" i="217"/>
  <c r="E2855" i="217"/>
  <c r="E2794" i="217"/>
  <c r="E2742" i="217"/>
  <c r="E2704" i="217"/>
  <c r="E2668" i="217"/>
  <c r="E2632" i="217"/>
  <c r="E2596" i="217"/>
  <c r="E2916" i="217"/>
  <c r="E2952" i="217"/>
  <c r="E2988" i="217"/>
  <c r="E3024" i="217"/>
  <c r="E3060" i="217"/>
  <c r="E2923" i="217"/>
  <c r="E2959" i="217"/>
  <c r="E2995" i="217"/>
  <c r="E3031" i="217"/>
  <c r="E3067" i="217"/>
  <c r="E2780" i="217"/>
  <c r="E2816" i="217"/>
  <c r="E2852" i="217"/>
  <c r="E2888" i="217"/>
  <c r="E2924" i="217"/>
  <c r="E2960" i="217"/>
  <c r="E2996" i="217"/>
  <c r="E3032" i="217"/>
  <c r="E3068" i="217"/>
  <c r="E2757" i="217"/>
  <c r="E2793" i="217"/>
  <c r="E2829" i="217"/>
  <c r="E2865" i="217"/>
  <c r="E2901" i="217"/>
  <c r="E2937" i="217"/>
  <c r="E2973" i="217"/>
  <c r="E3009" i="217"/>
  <c r="E3045" i="217"/>
  <c r="E2830" i="217"/>
  <c r="E2866" i="217"/>
  <c r="E2902" i="217"/>
  <c r="E2938" i="217"/>
  <c r="E2974" i="217"/>
  <c r="E3010" i="217"/>
  <c r="E3046" i="217"/>
  <c r="E2809" i="217"/>
  <c r="E3005" i="217"/>
  <c r="E2637" i="217"/>
  <c r="E2741" i="217"/>
  <c r="E2205" i="217"/>
  <c r="E2128" i="217"/>
  <c r="E2308" i="217"/>
  <c r="E2165" i="217"/>
  <c r="E2387" i="217"/>
  <c r="E2374" i="217"/>
  <c r="E2072" i="217"/>
  <c r="K1116" i="217"/>
  <c r="K543" i="217"/>
  <c r="K615" i="217"/>
  <c r="K549" i="217"/>
  <c r="K1001" i="217"/>
  <c r="K944" i="217"/>
  <c r="K836" i="217"/>
  <c r="K728" i="217"/>
  <c r="K620" i="217"/>
  <c r="K1000" i="217"/>
  <c r="K883" i="217"/>
  <c r="K775" i="217"/>
  <c r="K667" i="217"/>
  <c r="K559" i="217"/>
  <c r="K930" i="217"/>
  <c r="K822" i="217"/>
  <c r="K1045" i="217"/>
  <c r="K1153" i="217"/>
  <c r="K1261" i="217"/>
  <c r="K1369" i="217"/>
  <c r="K1477" i="217"/>
  <c r="K1082" i="217"/>
  <c r="K1190" i="217"/>
  <c r="K1298" i="217"/>
  <c r="K1406" i="217"/>
  <c r="K1514" i="217"/>
  <c r="K1119" i="217"/>
  <c r="K1227" i="217"/>
  <c r="K1335" i="217"/>
  <c r="K1443" i="217"/>
  <c r="K1048" i="217"/>
  <c r="K1156" i="217"/>
  <c r="K1264" i="217"/>
  <c r="K1372" i="217"/>
  <c r="K1480" i="217"/>
  <c r="K1091" i="217"/>
  <c r="K1199" i="217"/>
  <c r="K1307" i="217"/>
  <c r="K1415" i="217"/>
  <c r="K1523" i="217"/>
  <c r="K1308" i="217"/>
  <c r="K921" i="217"/>
  <c r="K807" i="217"/>
  <c r="K592" i="217"/>
  <c r="K700" i="217"/>
  <c r="K808" i="217"/>
  <c r="K916" i="217"/>
  <c r="K551" i="217"/>
  <c r="K659" i="217"/>
  <c r="K767" i="217"/>
  <c r="K875" i="217"/>
  <c r="K988" i="217"/>
  <c r="K612" i="217"/>
  <c r="K720" i="217"/>
  <c r="K858" i="217"/>
  <c r="K975" i="217"/>
  <c r="K631" i="217"/>
  <c r="K745" i="217"/>
  <c r="K889" i="217"/>
  <c r="K548" i="217"/>
  <c r="K662" i="217"/>
  <c r="K800" i="217"/>
  <c r="K914" i="217"/>
  <c r="K1007" i="217"/>
  <c r="Q2356" i="217"/>
  <c r="Q2308" i="217"/>
  <c r="Q2243" i="217"/>
  <c r="Q2459" i="217"/>
  <c r="Q2172" i="217"/>
  <c r="Q2388" i="217"/>
  <c r="Q2101" i="217"/>
  <c r="Q2317" i="217"/>
  <c r="Q2533" i="217"/>
  <c r="Q2246" i="217"/>
  <c r="Q2462" i="217"/>
  <c r="Q2181" i="217"/>
  <c r="Q2397" i="217"/>
  <c r="E2927" i="217"/>
  <c r="E2838" i="217"/>
  <c r="E2782" i="217"/>
  <c r="E2732" i="217"/>
  <c r="E2696" i="217"/>
  <c r="E2660" i="217"/>
  <c r="E2624" i="217"/>
  <c r="E2588" i="217"/>
  <c r="E2957" i="217"/>
  <c r="E2849" i="217"/>
  <c r="E2789" i="217"/>
  <c r="E2738" i="217"/>
  <c r="E2701" i="217"/>
  <c r="E2665" i="217"/>
  <c r="E2629" i="217"/>
  <c r="E2593" i="217"/>
  <c r="E2951" i="217"/>
  <c r="E2845" i="217"/>
  <c r="E2788" i="217"/>
  <c r="E2737" i="217"/>
  <c r="E2700" i="217"/>
  <c r="E2664" i="217"/>
  <c r="E2628" i="217"/>
  <c r="E2592" i="217"/>
  <c r="E2945" i="217"/>
  <c r="E2844" i="217"/>
  <c r="E2785" i="217"/>
  <c r="E2736" i="217"/>
  <c r="E2699" i="217"/>
  <c r="E2663" i="217"/>
  <c r="E2627" i="217"/>
  <c r="E2591" i="217"/>
  <c r="E2939" i="217"/>
  <c r="E2843" i="217"/>
  <c r="E2784" i="217"/>
  <c r="E2735" i="217"/>
  <c r="E2698" i="217"/>
  <c r="E2662" i="217"/>
  <c r="E2626" i="217"/>
  <c r="E2590" i="217"/>
  <c r="E2922" i="217"/>
  <c r="E2958" i="217"/>
  <c r="E2994" i="217"/>
  <c r="E3030" i="217"/>
  <c r="E3066" i="217"/>
  <c r="E2929" i="217"/>
  <c r="E2965" i="217"/>
  <c r="E3001" i="217"/>
  <c r="E3037" i="217"/>
  <c r="E3073" i="217"/>
  <c r="E2786" i="217"/>
  <c r="E2822" i="217"/>
  <c r="E2858" i="217"/>
  <c r="E2894" i="217"/>
  <c r="E2930" i="217"/>
  <c r="E2966" i="217"/>
  <c r="E3002" i="217"/>
  <c r="E3038" i="217"/>
  <c r="E3074" i="217"/>
  <c r="E2763" i="217"/>
  <c r="E2799" i="217"/>
  <c r="E2835" i="217"/>
  <c r="E2871" i="217"/>
  <c r="E2907" i="217"/>
  <c r="E2943" i="217"/>
  <c r="E2979" i="217"/>
  <c r="E3015" i="217"/>
  <c r="E3051" i="217"/>
  <c r="E2836" i="217"/>
  <c r="E2872" i="217"/>
  <c r="E2908" i="217"/>
  <c r="E2944" i="217"/>
  <c r="E2980" i="217"/>
  <c r="E3016" i="217"/>
  <c r="E3052" i="217"/>
  <c r="E2755" i="217"/>
  <c r="E2863" i="217"/>
  <c r="E2601" i="217"/>
  <c r="E2703" i="217"/>
  <c r="E2169" i="217"/>
  <c r="E2134" i="217"/>
  <c r="E2338" i="217"/>
  <c r="E2195" i="217"/>
  <c r="E2465" i="217"/>
  <c r="E2447" i="217"/>
  <c r="E2108" i="217"/>
  <c r="K1080" i="217"/>
  <c r="K1500" i="217"/>
  <c r="K1075" i="217"/>
  <c r="K1183" i="217"/>
  <c r="K1291" i="217"/>
  <c r="K1399" i="217"/>
  <c r="K1507" i="217"/>
  <c r="K1112" i="217"/>
  <c r="K1220" i="217"/>
  <c r="K1328" i="217"/>
  <c r="K1436" i="217"/>
  <c r="K1041" i="217"/>
  <c r="K1149" i="217"/>
  <c r="K1257" i="217"/>
  <c r="K1365" i="217"/>
  <c r="K1473" i="217"/>
  <c r="K1078" i="217"/>
  <c r="K1186" i="217"/>
  <c r="K1294" i="217"/>
  <c r="K1402" i="217"/>
  <c r="K1510" i="217"/>
  <c r="K1121" i="217"/>
  <c r="K1229" i="217"/>
  <c r="K1337" i="217"/>
  <c r="K1445" i="217"/>
  <c r="K1422" i="217"/>
  <c r="K891" i="217"/>
  <c r="K741" i="217"/>
  <c r="K627" i="217"/>
  <c r="K622" i="217"/>
  <c r="K730" i="217"/>
  <c r="K838" i="217"/>
  <c r="K946" i="217"/>
  <c r="K581" i="217"/>
  <c r="K689" i="217"/>
  <c r="K797" i="217"/>
  <c r="K905" i="217"/>
  <c r="K534" i="217"/>
  <c r="K642" i="217"/>
  <c r="K750" i="217"/>
  <c r="K864" i="217"/>
  <c r="K1018" i="217"/>
  <c r="K637" i="217"/>
  <c r="K781" i="217"/>
  <c r="K919" i="217"/>
  <c r="K554" i="217"/>
  <c r="K692" i="217"/>
  <c r="K806" i="217"/>
  <c r="K950" i="217"/>
  <c r="K996" i="217"/>
  <c r="K867" i="217"/>
  <c r="Q2140" i="217"/>
  <c r="Q2092" i="217"/>
  <c r="Q2279" i="217"/>
  <c r="Q2495" i="217"/>
  <c r="Q2208" i="217"/>
  <c r="Q2424" i="217"/>
  <c r="Q2137" i="217"/>
  <c r="Q2353" i="217"/>
  <c r="Q2066" i="217"/>
  <c r="Q2282" i="217"/>
  <c r="Q2498" i="217"/>
  <c r="Q2217" i="217"/>
  <c r="Q2433" i="217"/>
  <c r="Q2518" i="217"/>
  <c r="E2898" i="217"/>
  <c r="E2826" i="217"/>
  <c r="E2772" i="217"/>
  <c r="E2726" i="217"/>
  <c r="E2690" i="217"/>
  <c r="E2654" i="217"/>
  <c r="E2618" i="217"/>
  <c r="E2582" i="217"/>
  <c r="E2921" i="217"/>
  <c r="E2837" i="217"/>
  <c r="E2779" i="217"/>
  <c r="E2731" i="217"/>
  <c r="E2695" i="217"/>
  <c r="E2659" i="217"/>
  <c r="E2623" i="217"/>
  <c r="E2587" i="217"/>
  <c r="E2915" i="217"/>
  <c r="E2833" i="217"/>
  <c r="E2778" i="217"/>
  <c r="E2730" i="217"/>
  <c r="E2694" i="217"/>
  <c r="E2658" i="217"/>
  <c r="E2622" i="217"/>
  <c r="E2586" i="217"/>
  <c r="E2909" i="217"/>
  <c r="E2832" i="217"/>
  <c r="E2777" i="217"/>
  <c r="E2729" i="217"/>
  <c r="E2693" i="217"/>
  <c r="E2657" i="217"/>
  <c r="E2621" i="217"/>
  <c r="E2585" i="217"/>
  <c r="E2903" i="217"/>
  <c r="E2831" i="217"/>
  <c r="E2776" i="217"/>
  <c r="E2728" i="217"/>
  <c r="E2692" i="217"/>
  <c r="E2656" i="217"/>
  <c r="E2620" i="217"/>
  <c r="E2584" i="217"/>
  <c r="E2928" i="217"/>
  <c r="E2964" i="217"/>
  <c r="E3000" i="217"/>
  <c r="E3036" i="217"/>
  <c r="E3072" i="217"/>
  <c r="E2935" i="217"/>
  <c r="E2971" i="217"/>
  <c r="E3007" i="217"/>
  <c r="E3043" i="217"/>
  <c r="E2756" i="217"/>
  <c r="E2792" i="217"/>
  <c r="E2828" i="217"/>
  <c r="E2864" i="217"/>
  <c r="E2900" i="217"/>
  <c r="E2936" i="217"/>
  <c r="E2972" i="217"/>
  <c r="E3008" i="217"/>
  <c r="E3044" i="217"/>
  <c r="E2733" i="217"/>
  <c r="E2769" i="217"/>
  <c r="E2805" i="217"/>
  <c r="E2841" i="217"/>
  <c r="E2877" i="217"/>
  <c r="E2913" i="217"/>
  <c r="E2949" i="217"/>
  <c r="E2985" i="217"/>
  <c r="E3021" i="217"/>
  <c r="E3057" i="217"/>
  <c r="E2842" i="217"/>
  <c r="E2878" i="217"/>
  <c r="E2914" i="217"/>
  <c r="E2950" i="217"/>
  <c r="E2986" i="217"/>
  <c r="E3022" i="217"/>
  <c r="E3058" i="217"/>
  <c r="E2715" i="217"/>
  <c r="E2801" i="217"/>
  <c r="E2385" i="217"/>
  <c r="E2158" i="217"/>
  <c r="E2344" i="217"/>
  <c r="E2201" i="217"/>
  <c r="E2501" i="217"/>
  <c r="E2077" i="217"/>
  <c r="E2144" i="217"/>
  <c r="K1386" i="217"/>
  <c r="K705" i="217"/>
  <c r="K591" i="217"/>
  <c r="K628" i="217"/>
  <c r="K736" i="217"/>
  <c r="K844" i="217"/>
  <c r="K952" i="217"/>
  <c r="K587" i="217"/>
  <c r="K695" i="217"/>
  <c r="K803" i="217"/>
  <c r="K911" i="217"/>
  <c r="K540" i="217"/>
  <c r="K648" i="217"/>
  <c r="K756" i="217"/>
  <c r="K894" i="217"/>
  <c r="K529" i="217"/>
  <c r="K673" i="217"/>
  <c r="K811" i="217"/>
  <c r="K925" i="217"/>
  <c r="K584" i="217"/>
  <c r="K698" i="217"/>
  <c r="K842" i="217"/>
  <c r="K985" i="217"/>
  <c r="K1002" i="217"/>
  <c r="K945" i="217"/>
  <c r="K831" i="217"/>
  <c r="Q2099" i="217"/>
  <c r="Q2315" i="217"/>
  <c r="Q2531" i="217"/>
  <c r="Q2244" i="217"/>
  <c r="Q2460" i="217"/>
  <c r="Q2173" i="217"/>
  <c r="Q2389" i="217"/>
  <c r="Q2102" i="217"/>
  <c r="Q2318" i="217"/>
  <c r="Q2534" i="217"/>
  <c r="Q2253" i="217"/>
  <c r="Q2469" i="217"/>
  <c r="Q2302" i="217"/>
  <c r="Q2016" i="217"/>
  <c r="Q1575" i="217"/>
  <c r="Q1331" i="217"/>
  <c r="Q1115" i="217"/>
  <c r="Q1724" i="217"/>
  <c r="Q1469" i="217"/>
  <c r="Q1253" i="217"/>
  <c r="Q1599" i="217"/>
  <c r="Q1391" i="217"/>
  <c r="Q1175" i="217"/>
  <c r="Q1056" i="217"/>
  <c r="Q1092" i="217"/>
  <c r="Q1128" i="217"/>
  <c r="Q1164" i="217"/>
  <c r="Q1200" i="217"/>
  <c r="Q1236" i="217"/>
  <c r="Q1272" i="217"/>
  <c r="Q1308" i="217"/>
  <c r="Q1344" i="217"/>
  <c r="Q1380" i="217"/>
  <c r="Q1416" i="217"/>
  <c r="Q1452" i="217"/>
  <c r="Q1488" i="217"/>
  <c r="Q1524" i="217"/>
  <c r="Q1063" i="217"/>
  <c r="Q1099" i="217"/>
  <c r="Q1135" i="217"/>
  <c r="Q1171" i="217"/>
  <c r="Q1207" i="217"/>
  <c r="Q1243" i="217"/>
  <c r="Q1279" i="217"/>
  <c r="Q1315" i="217"/>
  <c r="Q1351" i="217"/>
  <c r="Q1387" i="217"/>
  <c r="Q1423" i="217"/>
  <c r="Q1459" i="217"/>
  <c r="Q1495" i="217"/>
  <c r="Q1531" i="217"/>
  <c r="Q1064" i="217"/>
  <c r="Q1100" i="217"/>
  <c r="Q1136" i="217"/>
  <c r="Q1172" i="217"/>
  <c r="Q1208" i="217"/>
  <c r="Q1244" i="217"/>
  <c r="Q1280" i="217"/>
  <c r="Q1316" i="217"/>
  <c r="Q1352" i="217"/>
  <c r="Q1388" i="217"/>
  <c r="Q1424" i="217"/>
  <c r="Q1460" i="217"/>
  <c r="Q1496" i="217"/>
  <c r="Q1532" i="217"/>
  <c r="Q1065" i="217"/>
  <c r="Q1101" i="217"/>
  <c r="Q1137" i="217"/>
  <c r="Q1173" i="217"/>
  <c r="Q1209" i="217"/>
  <c r="Q1245" i="217"/>
  <c r="Q1281" i="217"/>
  <c r="Q1317" i="217"/>
  <c r="Q1353" i="217"/>
  <c r="Q1389" i="217"/>
  <c r="Q1425" i="217"/>
  <c r="Q1461" i="217"/>
  <c r="Q1497" i="217"/>
  <c r="Q1533" i="217"/>
  <c r="Q1066" i="217"/>
  <c r="Q1102" i="217"/>
  <c r="Q1138" i="217"/>
  <c r="Q1174" i="217"/>
  <c r="Q1210" i="217"/>
  <c r="Q1246" i="217"/>
  <c r="Q1282" i="217"/>
  <c r="Q1318" i="217"/>
  <c r="Q1354" i="217"/>
  <c r="Q1390" i="217"/>
  <c r="Q1426" i="217"/>
  <c r="Q1462" i="217"/>
  <c r="Q1498" i="217"/>
  <c r="Q1534" i="217"/>
  <c r="Q1629" i="217"/>
  <c r="Q1385" i="217"/>
  <c r="Q1653" i="217"/>
  <c r="Q1582" i="217"/>
  <c r="Q1618" i="217"/>
  <c r="Q1654" i="217"/>
  <c r="Q1690" i="217"/>
  <c r="Q1752" i="217"/>
  <c r="Q1842" i="217"/>
  <c r="Q1553" i="217"/>
  <c r="Q1589" i="217"/>
  <c r="Q1625" i="217"/>
  <c r="Q1661" i="217"/>
  <c r="Q1697" i="217"/>
  <c r="Q1765" i="217"/>
  <c r="Q1884" i="217"/>
  <c r="Q1560" i="217"/>
  <c r="Q1596" i="217"/>
  <c r="Q1632" i="217"/>
  <c r="Q1668" i="217"/>
  <c r="Q1706" i="217"/>
  <c r="Q1778" i="217"/>
  <c r="Q1926" i="217"/>
  <c r="Q1567" i="217"/>
  <c r="Q1603" i="217"/>
  <c r="Q1639" i="217"/>
  <c r="Q1675" i="217"/>
  <c r="Q1722" i="217"/>
  <c r="Q1794" i="217"/>
  <c r="Q1968" i="217"/>
  <c r="Q1574" i="217"/>
  <c r="Q1610" i="217"/>
  <c r="Q1646" i="217"/>
  <c r="Q1682" i="217"/>
  <c r="Q1735" i="217"/>
  <c r="Q1807" i="217"/>
  <c r="Q2010" i="217"/>
  <c r="Q1837" i="217"/>
  <c r="Q1873" i="217"/>
  <c r="Q1909" i="217"/>
  <c r="Q1945" i="217"/>
  <c r="Q1981" i="217"/>
  <c r="Q2017" i="217"/>
  <c r="Q1820" i="217"/>
  <c r="Q1856" i="217"/>
  <c r="Q1892" i="217"/>
  <c r="Q1928" i="217"/>
  <c r="Q1964" i="217"/>
  <c r="Q2000" i="217"/>
  <c r="Q2036" i="217"/>
  <c r="Q1719" i="217"/>
  <c r="Q1755" i="217"/>
  <c r="Q1791" i="217"/>
  <c r="Q1827" i="217"/>
  <c r="Q1863" i="217"/>
  <c r="Q1899" i="217"/>
  <c r="Q1935" i="217"/>
  <c r="Q1971" i="217"/>
  <c r="Q2007" i="217"/>
  <c r="Q2043" i="217"/>
  <c r="Q1726" i="217"/>
  <c r="Q1762" i="217"/>
  <c r="Q1798" i="217"/>
  <c r="Q1834" i="217"/>
  <c r="Q1870" i="217"/>
  <c r="Q1906" i="217"/>
  <c r="Q1942" i="217"/>
  <c r="Q1978" i="217"/>
  <c r="Q2014" i="217"/>
  <c r="Q2050" i="217"/>
  <c r="Q1739" i="217"/>
  <c r="Q1775" i="217"/>
  <c r="Q1811" i="217"/>
  <c r="Q1847" i="217"/>
  <c r="Q1883" i="217"/>
  <c r="Q1919" i="217"/>
  <c r="Q1955" i="217"/>
  <c r="Q1991" i="217"/>
  <c r="Q2027" i="217"/>
  <c r="Q1760" i="217"/>
  <c r="Q784" i="217"/>
  <c r="Q563" i="217"/>
  <c r="Q599" i="217"/>
  <c r="Q635" i="217"/>
  <c r="Q671" i="217"/>
  <c r="Q707" i="217"/>
  <c r="Q751" i="217"/>
  <c r="Q805" i="217"/>
  <c r="Q859" i="217"/>
  <c r="Q550" i="217"/>
  <c r="Q712" i="217"/>
  <c r="Q528" i="217"/>
  <c r="Q564" i="217"/>
  <c r="Q600" i="217"/>
  <c r="Q636" i="217"/>
  <c r="Q672" i="217"/>
  <c r="Q708" i="217"/>
  <c r="Q752" i="217"/>
  <c r="Q806" i="217"/>
  <c r="Q860" i="217"/>
  <c r="Q556" i="217"/>
  <c r="Q718" i="217"/>
  <c r="Q529" i="217"/>
  <c r="Q565" i="217"/>
  <c r="Q601" i="217"/>
  <c r="Q637" i="217"/>
  <c r="Q673" i="217"/>
  <c r="Q709" i="217"/>
  <c r="Q753" i="217"/>
  <c r="Q807" i="217"/>
  <c r="Q861" i="217"/>
  <c r="Q544" i="217"/>
  <c r="Q700" i="217"/>
  <c r="Q1027" i="217"/>
  <c r="Q560" i="217"/>
  <c r="Q596" i="217"/>
  <c r="Q632" i="217"/>
  <c r="Q668" i="217"/>
  <c r="Q704" i="217"/>
  <c r="Q746" i="217"/>
  <c r="Q800" i="217"/>
  <c r="Q854" i="217"/>
  <c r="Q1015" i="217"/>
  <c r="Q682" i="217"/>
  <c r="Q919" i="217"/>
  <c r="Q561" i="217"/>
  <c r="Q597" i="217"/>
  <c r="Q633" i="217"/>
  <c r="Q669" i="217"/>
  <c r="Q705" i="217"/>
  <c r="Q747" i="217"/>
  <c r="Q801" i="217"/>
  <c r="Q855" i="217"/>
  <c r="Q1021" i="217"/>
  <c r="Q896" i="217"/>
  <c r="Q932" i="217"/>
  <c r="Q968" i="217"/>
  <c r="Q1004" i="217"/>
  <c r="Q885" i="217"/>
  <c r="Q921" i="217"/>
  <c r="Q957" i="217"/>
  <c r="Q993" i="217"/>
  <c r="Q886" i="217"/>
  <c r="Q922" i="217"/>
  <c r="Q958" i="217"/>
  <c r="Q994" i="217"/>
  <c r="Q731" i="217"/>
  <c r="Q767" i="217"/>
  <c r="Q803" i="217"/>
  <c r="Q839" i="217"/>
  <c r="Q875" i="217"/>
  <c r="Q911" i="217"/>
  <c r="Q947" i="217"/>
  <c r="Q983" i="217"/>
  <c r="Q1019" i="217"/>
  <c r="Q756" i="217"/>
  <c r="Q792" i="217"/>
  <c r="Q828" i="217"/>
  <c r="Q864" i="217"/>
  <c r="Q900" i="217"/>
  <c r="Q936" i="217"/>
  <c r="Q972" i="217"/>
  <c r="Q1008" i="217"/>
  <c r="Q1511" i="217"/>
  <c r="Q1295" i="217"/>
  <c r="Q1079" i="217"/>
  <c r="Q1677" i="217"/>
  <c r="Q1433" i="217"/>
  <c r="Q1217" i="217"/>
  <c r="Q1944" i="217"/>
  <c r="Q1563" i="217"/>
  <c r="Q1355" i="217"/>
  <c r="Q1139" i="217"/>
  <c r="Q1062" i="217"/>
  <c r="Q1098" i="217"/>
  <c r="Q1134" i="217"/>
  <c r="Q1170" i="217"/>
  <c r="Q1206" i="217"/>
  <c r="Q1242" i="217"/>
  <c r="Q1278" i="217"/>
  <c r="Q1314" i="217"/>
  <c r="Q1350" i="217"/>
  <c r="Q1386" i="217"/>
  <c r="Q1422" i="217"/>
  <c r="Q1458" i="217"/>
  <c r="Q1494" i="217"/>
  <c r="Q1530" i="217"/>
  <c r="Q1069" i="217"/>
  <c r="Q1105" i="217"/>
  <c r="Q1141" i="217"/>
  <c r="Q1177" i="217"/>
  <c r="Q1213" i="217"/>
  <c r="Q1249" i="217"/>
  <c r="Q1285" i="217"/>
  <c r="Q1321" i="217"/>
  <c r="Q1357" i="217"/>
  <c r="Q1393" i="217"/>
  <c r="Q1429" i="217"/>
  <c r="Q1465" i="217"/>
  <c r="Q1501" i="217"/>
  <c r="Q1537" i="217"/>
  <c r="Q1070" i="217"/>
  <c r="Q1106" i="217"/>
  <c r="Q1142" i="217"/>
  <c r="Q1178" i="217"/>
  <c r="Q1214" i="217"/>
  <c r="Q1250" i="217"/>
  <c r="Q1286" i="217"/>
  <c r="Q1322" i="217"/>
  <c r="Q1358" i="217"/>
  <c r="Q1394" i="217"/>
  <c r="Q1430" i="217"/>
  <c r="Q1466" i="217"/>
  <c r="Q1502" i="217"/>
  <c r="Q1538" i="217"/>
  <c r="Q1071" i="217"/>
  <c r="Q1107" i="217"/>
  <c r="Q1143" i="217"/>
  <c r="Q1179" i="217"/>
  <c r="Q1215" i="217"/>
  <c r="Q1251" i="217"/>
  <c r="Q1287" i="217"/>
  <c r="Q1323" i="217"/>
  <c r="Q1359" i="217"/>
  <c r="Q1395" i="217"/>
  <c r="Q1431" i="217"/>
  <c r="Q1467" i="217"/>
  <c r="Q1503" i="217"/>
  <c r="Q1539" i="217"/>
  <c r="Q1072" i="217"/>
  <c r="Q1108" i="217"/>
  <c r="Q1144" i="217"/>
  <c r="Q1180" i="217"/>
  <c r="Q1216" i="217"/>
  <c r="Q1252" i="217"/>
  <c r="Q1288" i="217"/>
  <c r="Q1324" i="217"/>
  <c r="Q1360" i="217"/>
  <c r="Q1396" i="217"/>
  <c r="Q1432" i="217"/>
  <c r="Q1468" i="217"/>
  <c r="Q1504" i="217"/>
  <c r="Q1593" i="217"/>
  <c r="Q1552" i="217"/>
  <c r="Q1588" i="217"/>
  <c r="Q1624" i="217"/>
  <c r="Q1660" i="217"/>
  <c r="Q1696" i="217"/>
  <c r="Q1764" i="217"/>
  <c r="Q1878" i="217"/>
  <c r="Q1559" i="217"/>
  <c r="Q1595" i="217"/>
  <c r="Q1631" i="217"/>
  <c r="Q1667" i="217"/>
  <c r="Q1705" i="217"/>
  <c r="Q1777" i="217"/>
  <c r="Q1920" i="217"/>
  <c r="Q1566" i="217"/>
  <c r="Q1602" i="217"/>
  <c r="Q1638" i="217"/>
  <c r="Q1674" i="217"/>
  <c r="Q1718" i="217"/>
  <c r="Q1790" i="217"/>
  <c r="Q1962" i="217"/>
  <c r="Q1573" i="217"/>
  <c r="Q1609" i="217"/>
  <c r="Q1645" i="217"/>
  <c r="Q1681" i="217"/>
  <c r="Q1734" i="217"/>
  <c r="Q1806" i="217"/>
  <c r="Q2004" i="217"/>
  <c r="Q1580" i="217"/>
  <c r="Q1616" i="217"/>
  <c r="Q1652" i="217"/>
  <c r="Q1688" i="217"/>
  <c r="Q1747" i="217"/>
  <c r="Q1830" i="217"/>
  <c r="Q2046" i="217"/>
  <c r="Q1843" i="217"/>
  <c r="Q1879" i="217"/>
  <c r="Q1915" i="217"/>
  <c r="Q1951" i="217"/>
  <c r="Q1987" i="217"/>
  <c r="Q2023" i="217"/>
  <c r="Q1826" i="217"/>
  <c r="Q1862" i="217"/>
  <c r="Q1898" i="217"/>
  <c r="Q1934" i="217"/>
  <c r="Q1970" i="217"/>
  <c r="Q2006" i="217"/>
  <c r="Q2042" i="217"/>
  <c r="Q1725" i="217"/>
  <c r="Q1761" i="217"/>
  <c r="Q1797" i="217"/>
  <c r="Q1833" i="217"/>
  <c r="Q1869" i="217"/>
  <c r="Q1905" i="217"/>
  <c r="Q1941" i="217"/>
  <c r="Q1977" i="217"/>
  <c r="Q2013" i="217"/>
  <c r="Q2049" i="217"/>
  <c r="Q1732" i="217"/>
  <c r="Q1768" i="217"/>
  <c r="Q1804" i="217"/>
  <c r="Q1840" i="217"/>
  <c r="Q1876" i="217"/>
  <c r="Q1912" i="217"/>
  <c r="Q1948" i="217"/>
  <c r="Q1984" i="217"/>
  <c r="Q2020" i="217"/>
  <c r="Q1709" i="217"/>
  <c r="Q1745" i="217"/>
  <c r="Q1781" i="217"/>
  <c r="Q1817" i="217"/>
  <c r="Q1853" i="217"/>
  <c r="Q1889" i="217"/>
  <c r="Q1925" i="217"/>
  <c r="Q1961" i="217"/>
  <c r="Q1997" i="217"/>
  <c r="Q2033" i="217"/>
  <c r="Q1695" i="217"/>
  <c r="Q1872" i="217"/>
  <c r="Q533" i="217"/>
  <c r="Q569" i="217"/>
  <c r="Q605" i="217"/>
  <c r="Q641" i="217"/>
  <c r="Q677" i="217"/>
  <c r="Q713" i="217"/>
  <c r="Q759" i="217"/>
  <c r="Q813" i="217"/>
  <c r="Q868" i="217"/>
  <c r="Q580" i="217"/>
  <c r="Q740" i="217"/>
  <c r="Q534" i="217"/>
  <c r="Q570" i="217"/>
  <c r="Q606" i="217"/>
  <c r="Q642" i="217"/>
  <c r="Q678" i="217"/>
  <c r="Q714" i="217"/>
  <c r="Q760" i="217"/>
  <c r="Q814" i="217"/>
  <c r="Q871" i="217"/>
  <c r="Q592" i="217"/>
  <c r="Q748" i="217"/>
  <c r="Q535" i="217"/>
  <c r="Q571" i="217"/>
  <c r="Q607" i="217"/>
  <c r="Q643" i="217"/>
  <c r="Q679" i="217"/>
  <c r="Q715" i="217"/>
  <c r="Q763" i="217"/>
  <c r="Q817" i="217"/>
  <c r="Q874" i="217"/>
  <c r="Q574" i="217"/>
  <c r="Q724" i="217"/>
  <c r="Q530" i="217"/>
  <c r="Q566" i="217"/>
  <c r="Q602" i="217"/>
  <c r="Q638" i="217"/>
  <c r="Q674" i="217"/>
  <c r="Q710" i="217"/>
  <c r="Q754" i="217"/>
  <c r="Q808" i="217"/>
  <c r="Q862" i="217"/>
  <c r="Q538" i="217"/>
  <c r="Q706" i="217"/>
  <c r="Q531" i="217"/>
  <c r="Q567" i="217"/>
  <c r="Q603" i="217"/>
  <c r="Q639" i="217"/>
  <c r="Q675" i="217"/>
  <c r="Q711" i="217"/>
  <c r="Q757" i="217"/>
  <c r="Q811" i="217"/>
  <c r="Q865" i="217"/>
  <c r="Q866" i="217"/>
  <c r="Q902" i="217"/>
  <c r="Q938" i="217"/>
  <c r="Q974" i="217"/>
  <c r="Q1010" i="217"/>
  <c r="Q891" i="217"/>
  <c r="Q927" i="217"/>
  <c r="Q963" i="217"/>
  <c r="Q999" i="217"/>
  <c r="Q892" i="217"/>
  <c r="Q928" i="217"/>
  <c r="Q964" i="217"/>
  <c r="Q1000" i="217"/>
  <c r="Q737" i="217"/>
  <c r="Q773" i="217"/>
  <c r="Q809" i="217"/>
  <c r="Q845" i="217"/>
  <c r="Q881" i="217"/>
  <c r="Q917" i="217"/>
  <c r="Q953" i="217"/>
  <c r="Q989" i="217"/>
  <c r="Q1025" i="217"/>
  <c r="Q762" i="217"/>
  <c r="Q798" i="217"/>
  <c r="Q834" i="217"/>
  <c r="Q870" i="217"/>
  <c r="Q906" i="217"/>
  <c r="Q942" i="217"/>
  <c r="Q978" i="217"/>
  <c r="Q1014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2760" i="217"/>
  <c r="Q2754" i="217"/>
  <c r="Q2748" i="217"/>
  <c r="Q2742" i="217"/>
  <c r="Q2736" i="217"/>
  <c r="Q2730" i="217"/>
  <c r="Q2724" i="217"/>
  <c r="Q2718" i="217"/>
  <c r="Q2712" i="217"/>
  <c r="Q2706" i="217"/>
  <c r="Q2700" i="217"/>
  <c r="Q2694" i="217"/>
  <c r="Q2688" i="217"/>
  <c r="Q2682" i="217"/>
  <c r="Q2676" i="217"/>
  <c r="Q2670" i="217"/>
  <c r="Q2664" i="217"/>
  <c r="Q2658" i="217"/>
  <c r="Q2652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3070" i="217"/>
  <c r="Q3064" i="217"/>
  <c r="Q3058" i="217"/>
  <c r="Q3052" i="217"/>
  <c r="Q3046" i="217"/>
  <c r="Q3040" i="217"/>
  <c r="Q3034" i="217"/>
  <c r="Q3028" i="217"/>
  <c r="Q3022" i="217"/>
  <c r="Q3016" i="217"/>
  <c r="Q3010" i="217"/>
  <c r="Q3004" i="217"/>
  <c r="Q2998" i="217"/>
  <c r="Q2992" i="217"/>
  <c r="Q2986" i="217"/>
  <c r="Q2980" i="217"/>
  <c r="Q2974" i="217"/>
  <c r="Q2968" i="217"/>
  <c r="Q2962" i="217"/>
  <c r="Q2956" i="217"/>
  <c r="Q2950" i="217"/>
  <c r="Q2944" i="217"/>
  <c r="Q2938" i="217"/>
  <c r="Q2932" i="217"/>
  <c r="Q2926" i="217"/>
  <c r="Q2920" i="217"/>
  <c r="Q2914" i="217"/>
  <c r="Q2908" i="217"/>
  <c r="Q2902" i="217"/>
  <c r="Q2896" i="217"/>
  <c r="Q2890" i="217"/>
  <c r="Q2884" i="217"/>
  <c r="Q2878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2654" i="217"/>
  <c r="Q3067" i="217"/>
  <c r="Q3031" i="217"/>
  <c r="Q2995" i="217"/>
  <c r="Q2959" i="217"/>
  <c r="Q2923" i="217"/>
  <c r="Q2887" i="217"/>
  <c r="Q2851" i="217"/>
  <c r="Q2815" i="217"/>
  <c r="Q2779" i="217"/>
  <c r="Q2743" i="217"/>
  <c r="Q2707" i="217"/>
  <c r="Q2671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61" i="217"/>
  <c r="Q3025" i="217"/>
  <c r="Q2989" i="217"/>
  <c r="Q2953" i="217"/>
  <c r="Q2917" i="217"/>
  <c r="Q2881" i="217"/>
  <c r="Q2845" i="217"/>
  <c r="Q2809" i="217"/>
  <c r="Q2773" i="217"/>
  <c r="Q2737" i="217"/>
  <c r="Q2701" i="217"/>
  <c r="Q2665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55" i="217"/>
  <c r="Q3019" i="217"/>
  <c r="Q2983" i="217"/>
  <c r="Q2947" i="217"/>
  <c r="Q2911" i="217"/>
  <c r="Q2875" i="217"/>
  <c r="Q2839" i="217"/>
  <c r="Q2803" i="217"/>
  <c r="Q2767" i="217"/>
  <c r="Q2731" i="217"/>
  <c r="Q2695" i="217"/>
  <c r="Q2659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49" i="217"/>
  <c r="Q3013" i="217"/>
  <c r="Q2977" i="217"/>
  <c r="Q2941" i="217"/>
  <c r="Q2905" i="217"/>
  <c r="Q2869" i="217"/>
  <c r="Q2833" i="217"/>
  <c r="Q2797" i="217"/>
  <c r="Q2761" i="217"/>
  <c r="Q2725" i="217"/>
  <c r="Q2689" i="217"/>
  <c r="Q2653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43" i="217"/>
  <c r="Q3007" i="217"/>
  <c r="Q2971" i="217"/>
  <c r="Q2935" i="217"/>
  <c r="Q2899" i="217"/>
  <c r="Q2863" i="217"/>
  <c r="Q2827" i="217"/>
  <c r="Q2791" i="217"/>
  <c r="Q2755" i="217"/>
  <c r="Q2719" i="217"/>
  <c r="Q2683" i="217"/>
  <c r="Q2649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37" i="217"/>
  <c r="Q2821" i="217"/>
  <c r="Q2642" i="217"/>
  <c r="Q2606" i="217"/>
  <c r="Q3001" i="217"/>
  <c r="Q2785" i="217"/>
  <c r="Q2636" i="217"/>
  <c r="Q2600" i="217"/>
  <c r="Q2965" i="217"/>
  <c r="Q2749" i="217"/>
  <c r="Q2630" i="217"/>
  <c r="Q2594" i="217"/>
  <c r="Q2929" i="217"/>
  <c r="Q2713" i="217"/>
  <c r="Q2624" i="217"/>
  <c r="Q2588" i="217"/>
  <c r="Q2893" i="217"/>
  <c r="Q2677" i="217"/>
  <c r="Q2618" i="217"/>
  <c r="Q2582" i="217"/>
  <c r="Q2857" i="217"/>
  <c r="Q2648" i="217"/>
  <c r="Q3073" i="217"/>
  <c r="Q2612" i="217"/>
  <c r="Q2576" i="217"/>
  <c r="Q1481" i="217"/>
  <c r="Q1337" i="217"/>
  <c r="Q1193" i="217"/>
  <c r="Q1049" i="217"/>
  <c r="Q1517" i="217"/>
  <c r="Q1301" i="217"/>
  <c r="Q1157" i="217"/>
  <c r="Q1445" i="217"/>
  <c r="Q1373" i="217"/>
  <c r="Q1265" i="217"/>
  <c r="Q1121" i="217"/>
  <c r="Q1205" i="217"/>
  <c r="Q1169" i="217"/>
  <c r="Q1133" i="217"/>
  <c r="Q1097" i="217"/>
  <c r="Q1061" i="217"/>
  <c r="Q1409" i="217"/>
  <c r="Q1229" i="217"/>
  <c r="Q1085" i="217"/>
  <c r="Q1523" i="217"/>
  <c r="Q1487" i="217"/>
  <c r="Q1451" i="217"/>
  <c r="Q1415" i="217"/>
  <c r="Q1379" i="217"/>
  <c r="Q1343" i="217"/>
  <c r="Q1307" i="217"/>
  <c r="Q1271" i="217"/>
  <c r="Q1235" i="217"/>
  <c r="Q1199" i="217"/>
  <c r="Q1163" i="217"/>
  <c r="Q1127" i="217"/>
  <c r="Q1091" i="217"/>
  <c r="Q1055" i="217"/>
  <c r="Q1736" i="217"/>
  <c r="Q1475" i="217"/>
  <c r="Q1259" i="217"/>
  <c r="Q1043" i="217"/>
  <c r="Q1689" i="217"/>
  <c r="Q1641" i="217"/>
  <c r="Q1397" i="217"/>
  <c r="Q1181" i="217"/>
  <c r="Q1784" i="217"/>
  <c r="Q1535" i="217"/>
  <c r="Q1319" i="217"/>
  <c r="Q1103" i="217"/>
  <c r="Q1068" i="217"/>
  <c r="Q1104" i="217"/>
  <c r="Q1140" i="217"/>
  <c r="Q1176" i="217"/>
  <c r="Q1212" i="217"/>
  <c r="Q1248" i="217"/>
  <c r="Q1284" i="217"/>
  <c r="Q1320" i="217"/>
  <c r="Q1356" i="217"/>
  <c r="Q1392" i="217"/>
  <c r="Q1428" i="217"/>
  <c r="Q1464" i="217"/>
  <c r="Q1500" i="217"/>
  <c r="Q1536" i="217"/>
  <c r="Q1075" i="217"/>
  <c r="Q1111" i="217"/>
  <c r="Q1147" i="217"/>
  <c r="Q1183" i="217"/>
  <c r="Q1219" i="217"/>
  <c r="Q1255" i="217"/>
  <c r="Q1291" i="217"/>
  <c r="Q1327" i="217"/>
  <c r="Q1363" i="217"/>
  <c r="Q1399" i="217"/>
  <c r="Q1435" i="217"/>
  <c r="Q1471" i="217"/>
  <c r="Q1507" i="217"/>
  <c r="Q1040" i="217"/>
  <c r="Q1076" i="217"/>
  <c r="Q1112" i="217"/>
  <c r="Q1148" i="217"/>
  <c r="Q1184" i="217"/>
  <c r="Q1220" i="217"/>
  <c r="Q1256" i="217"/>
  <c r="Q1292" i="217"/>
  <c r="Q1328" i="217"/>
  <c r="Q1364" i="217"/>
  <c r="Q1400" i="217"/>
  <c r="Q1436" i="217"/>
  <c r="Q1472" i="217"/>
  <c r="Q1508" i="217"/>
  <c r="Q1041" i="217"/>
  <c r="Q1077" i="217"/>
  <c r="Q1113" i="217"/>
  <c r="Q1149" i="217"/>
  <c r="Q1185" i="217"/>
  <c r="Q1221" i="217"/>
  <c r="Q1257" i="217"/>
  <c r="Q1293" i="217"/>
  <c r="Q1329" i="217"/>
  <c r="Q1365" i="217"/>
  <c r="Q1401" i="217"/>
  <c r="Q1437" i="217"/>
  <c r="Q1473" i="217"/>
  <c r="Q1509" i="217"/>
  <c r="Q1042" i="217"/>
  <c r="Q1078" i="217"/>
  <c r="Q1114" i="217"/>
  <c r="Q1150" i="217"/>
  <c r="Q1186" i="217"/>
  <c r="Q1222" i="217"/>
  <c r="Q1258" i="217"/>
  <c r="Q1294" i="217"/>
  <c r="Q1330" i="217"/>
  <c r="Q1366" i="217"/>
  <c r="Q1402" i="217"/>
  <c r="Q1438" i="217"/>
  <c r="Q1474" i="217"/>
  <c r="Q1510" i="217"/>
  <c r="K3480" i="217"/>
  <c r="K3192" i="217"/>
  <c r="K3228" i="217"/>
  <c r="K3156" i="217"/>
  <c r="K3444" i="217"/>
  <c r="K3408" i="217"/>
  <c r="K3372" i="217"/>
  <c r="Q1908" i="217"/>
  <c r="Q1557" i="217"/>
  <c r="Q1313" i="217"/>
  <c r="Q1558" i="217"/>
  <c r="Q1594" i="217"/>
  <c r="Q1630" i="217"/>
  <c r="Q1666" i="217"/>
  <c r="Q1704" i="217"/>
  <c r="Q1776" i="217"/>
  <c r="Q1914" i="217"/>
  <c r="Q1565" i="217"/>
  <c r="Q1601" i="217"/>
  <c r="Q1637" i="217"/>
  <c r="Q1673" i="217"/>
  <c r="Q1717" i="217"/>
  <c r="Q1789" i="217"/>
  <c r="Q1956" i="217"/>
  <c r="Q1572" i="217"/>
  <c r="Q1608" i="217"/>
  <c r="Q1644" i="217"/>
  <c r="Q1680" i="217"/>
  <c r="Q1730" i="217"/>
  <c r="Q1802" i="217"/>
  <c r="Q1998" i="217"/>
  <c r="Q1579" i="217"/>
  <c r="Q1615" i="217"/>
  <c r="Q1651" i="217"/>
  <c r="Q1687" i="217"/>
  <c r="Q1746" i="217"/>
  <c r="Q1824" i="217"/>
  <c r="Q2040" i="217"/>
  <c r="Q1586" i="217"/>
  <c r="Q1622" i="217"/>
  <c r="Q1658" i="217"/>
  <c r="Q1694" i="217"/>
  <c r="Q1759" i="217"/>
  <c r="Q1866" i="217"/>
  <c r="Q1813" i="217"/>
  <c r="Q1849" i="217"/>
  <c r="Q1885" i="217"/>
  <c r="Q1921" i="217"/>
  <c r="Q1957" i="217"/>
  <c r="Q1993" i="217"/>
  <c r="Q2029" i="217"/>
  <c r="Q1832" i="217"/>
  <c r="Q1868" i="217"/>
  <c r="Q1904" i="217"/>
  <c r="Q1940" i="217"/>
  <c r="Q1976" i="217"/>
  <c r="Q2012" i="217"/>
  <c r="Q2048" i="217"/>
  <c r="Q1731" i="217"/>
  <c r="Q1767" i="217"/>
  <c r="Q1803" i="217"/>
  <c r="Q1839" i="217"/>
  <c r="Q1875" i="217"/>
  <c r="Q1911" i="217"/>
  <c r="Q1947" i="217"/>
  <c r="Q1983" i="217"/>
  <c r="Q2019" i="217"/>
  <c r="Q1702" i="217"/>
  <c r="Q1738" i="217"/>
  <c r="Q1774" i="217"/>
  <c r="Q1810" i="217"/>
  <c r="Q1846" i="217"/>
  <c r="Q1882" i="217"/>
  <c r="Q1918" i="217"/>
  <c r="Q1954" i="217"/>
  <c r="Q1990" i="217"/>
  <c r="Q2026" i="217"/>
  <c r="Q1715" i="217"/>
  <c r="Q1751" i="217"/>
  <c r="Q1787" i="217"/>
  <c r="Q1823" i="217"/>
  <c r="Q1859" i="217"/>
  <c r="Q1895" i="217"/>
  <c r="Q1931" i="217"/>
  <c r="Q1967" i="217"/>
  <c r="Q2003" i="217"/>
  <c r="Q2039" i="217"/>
  <c r="Q1659" i="217"/>
  <c r="Q532" i="217"/>
  <c r="Q539" i="217"/>
  <c r="Q575" i="217"/>
  <c r="Q611" i="217"/>
  <c r="Q647" i="217"/>
  <c r="Q683" i="217"/>
  <c r="Q719" i="217"/>
  <c r="Q769" i="217"/>
  <c r="Q823" i="217"/>
  <c r="Q889" i="217"/>
  <c r="Q604" i="217"/>
  <c r="Q776" i="217"/>
  <c r="Q540" i="217"/>
  <c r="Q576" i="217"/>
  <c r="Q612" i="217"/>
  <c r="Q648" i="217"/>
  <c r="Q684" i="217"/>
  <c r="Q720" i="217"/>
  <c r="Q770" i="217"/>
  <c r="Q824" i="217"/>
  <c r="Q895" i="217"/>
  <c r="Q622" i="217"/>
  <c r="Q794" i="217"/>
  <c r="Q541" i="217"/>
  <c r="Q577" i="217"/>
  <c r="Q613" i="217"/>
  <c r="Q649" i="217"/>
  <c r="Q685" i="217"/>
  <c r="Q721" i="217"/>
  <c r="Q771" i="217"/>
  <c r="Q825" i="217"/>
  <c r="Q901" i="217"/>
  <c r="Q598" i="217"/>
  <c r="Q758" i="217"/>
  <c r="Q536" i="217"/>
  <c r="Q572" i="217"/>
  <c r="Q608" i="217"/>
  <c r="Q644" i="217"/>
  <c r="Q680" i="217"/>
  <c r="Q716" i="217"/>
  <c r="Q764" i="217"/>
  <c r="Q818" i="217"/>
  <c r="Q877" i="217"/>
  <c r="Q562" i="217"/>
  <c r="Q730" i="217"/>
  <c r="Q537" i="217"/>
  <c r="Q573" i="217"/>
  <c r="Q609" i="217"/>
  <c r="Q645" i="217"/>
  <c r="Q681" i="217"/>
  <c r="Q717" i="217"/>
  <c r="Q765" i="217"/>
  <c r="Q819" i="217"/>
  <c r="Q880" i="217"/>
  <c r="Q872" i="217"/>
  <c r="Q908" i="217"/>
  <c r="Q944" i="217"/>
  <c r="Q980" i="217"/>
  <c r="Q1016" i="217"/>
  <c r="Q897" i="217"/>
  <c r="Q933" i="217"/>
  <c r="Q969" i="217"/>
  <c r="Q1005" i="217"/>
  <c r="Q898" i="217"/>
  <c r="Q934" i="217"/>
  <c r="Q970" i="217"/>
  <c r="Q1006" i="217"/>
  <c r="Q743" i="217"/>
  <c r="Q779" i="217"/>
  <c r="Q815" i="217"/>
  <c r="Q851" i="217"/>
  <c r="Q887" i="217"/>
  <c r="Q923" i="217"/>
  <c r="Q959" i="217"/>
  <c r="Q995" i="217"/>
  <c r="Q732" i="217"/>
  <c r="Q768" i="217"/>
  <c r="Q804" i="217"/>
  <c r="Q840" i="217"/>
  <c r="Q876" i="217"/>
  <c r="Q912" i="217"/>
  <c r="Q948" i="217"/>
  <c r="Q984" i="217"/>
  <c r="Q1020" i="217"/>
  <c r="Q1683" i="217"/>
  <c r="Q1439" i="217"/>
  <c r="Q1223" i="217"/>
  <c r="Q1617" i="217"/>
  <c r="Q1605" i="217"/>
  <c r="Q1361" i="217"/>
  <c r="Q1145" i="217"/>
  <c r="Q1712" i="217"/>
  <c r="Q1499" i="217"/>
  <c r="Q1283" i="217"/>
  <c r="Q1067" i="217"/>
  <c r="Q1074" i="217"/>
  <c r="Q1110" i="217"/>
  <c r="Q1146" i="217"/>
  <c r="Q1182" i="217"/>
  <c r="Q1218" i="217"/>
  <c r="Q1254" i="217"/>
  <c r="Q1290" i="217"/>
  <c r="Q1326" i="217"/>
  <c r="Q1362" i="217"/>
  <c r="Q1398" i="217"/>
  <c r="Q1434" i="217"/>
  <c r="Q1470" i="217"/>
  <c r="Q1506" i="217"/>
  <c r="Q1045" i="217"/>
  <c r="Q1081" i="217"/>
  <c r="Q1117" i="217"/>
  <c r="Q1153" i="217"/>
  <c r="Q1189" i="217"/>
  <c r="Q1225" i="217"/>
  <c r="Q1261" i="217"/>
  <c r="Q1297" i="217"/>
  <c r="Q1333" i="217"/>
  <c r="Q1369" i="217"/>
  <c r="Q1405" i="217"/>
  <c r="Q1441" i="217"/>
  <c r="Q1477" i="217"/>
  <c r="Q1513" i="217"/>
  <c r="Q1046" i="217"/>
  <c r="Q1082" i="217"/>
  <c r="Q1118" i="217"/>
  <c r="Q1154" i="217"/>
  <c r="Q1190" i="217"/>
  <c r="Q1226" i="217"/>
  <c r="Q1262" i="217"/>
  <c r="Q1298" i="217"/>
  <c r="Q1334" i="217"/>
  <c r="Q1370" i="217"/>
  <c r="Q1406" i="217"/>
  <c r="Q1442" i="217"/>
  <c r="Q1478" i="217"/>
  <c r="Q1514" i="217"/>
  <c r="Q1047" i="217"/>
  <c r="Q1083" i="217"/>
  <c r="Q1119" i="217"/>
  <c r="Q1155" i="217"/>
  <c r="Q1191" i="217"/>
  <c r="Q1227" i="217"/>
  <c r="Q1263" i="217"/>
  <c r="Q1299" i="217"/>
  <c r="Q1335" i="217"/>
  <c r="Q1371" i="217"/>
  <c r="Q1407" i="217"/>
  <c r="Q1443" i="217"/>
  <c r="Q1479" i="217"/>
  <c r="Q1515" i="217"/>
  <c r="Q1048" i="217"/>
  <c r="Q1084" i="217"/>
  <c r="Q1120" i="217"/>
  <c r="Q1156" i="217"/>
  <c r="Q1192" i="217"/>
  <c r="Q1228" i="217"/>
  <c r="Q1264" i="217"/>
  <c r="Q1300" i="217"/>
  <c r="Q1336" i="217"/>
  <c r="Q1372" i="217"/>
  <c r="Q1408" i="217"/>
  <c r="Q1444" i="217"/>
  <c r="Q1480" i="217"/>
  <c r="Q1516" i="217"/>
  <c r="Q1772" i="217"/>
  <c r="Q1493" i="217"/>
  <c r="Q1277" i="217"/>
  <c r="Q1564" i="217"/>
  <c r="Q1600" i="217"/>
  <c r="Q1636" i="217"/>
  <c r="Q1672" i="217"/>
  <c r="Q1716" i="217"/>
  <c r="Q1788" i="217"/>
  <c r="Q1950" i="217"/>
  <c r="Q1571" i="217"/>
  <c r="Q1607" i="217"/>
  <c r="Q1643" i="217"/>
  <c r="Q1679" i="217"/>
  <c r="Q1729" i="217"/>
  <c r="Q1801" i="217"/>
  <c r="Q1992" i="217"/>
  <c r="Q1578" i="217"/>
  <c r="Q1614" i="217"/>
  <c r="Q1650" i="217"/>
  <c r="Q1686" i="217"/>
  <c r="Q1742" i="217"/>
  <c r="Q1818" i="217"/>
  <c r="Q2034" i="217"/>
  <c r="Q1585" i="217"/>
  <c r="Q1621" i="217"/>
  <c r="Q1657" i="217"/>
  <c r="Q1693" i="217"/>
  <c r="Q1758" i="217"/>
  <c r="Q1860" i="217"/>
  <c r="Q1556" i="217"/>
  <c r="Q1592" i="217"/>
  <c r="Q1628" i="217"/>
  <c r="Q1664" i="217"/>
  <c r="Q1700" i="217"/>
  <c r="Q1771" i="217"/>
  <c r="Q1902" i="217"/>
  <c r="Q1819" i="217"/>
  <c r="Q1855" i="217"/>
  <c r="Q1891" i="217"/>
  <c r="Q1927" i="217"/>
  <c r="Q1963" i="217"/>
  <c r="Q1999" i="217"/>
  <c r="Q2035" i="217"/>
  <c r="Q1838" i="217"/>
  <c r="Q1874" i="217"/>
  <c r="Q1910" i="217"/>
  <c r="Q1946" i="217"/>
  <c r="Q1982" i="217"/>
  <c r="Q2018" i="217"/>
  <c r="Q1701" i="217"/>
  <c r="Q1737" i="217"/>
  <c r="Q1773" i="217"/>
  <c r="Q1809" i="217"/>
  <c r="Q1845" i="217"/>
  <c r="Q1881" i="217"/>
  <c r="Q1917" i="217"/>
  <c r="Q1953" i="217"/>
  <c r="Q1989" i="217"/>
  <c r="Q2025" i="217"/>
  <c r="Q1708" i="217"/>
  <c r="Q1744" i="217"/>
  <c r="Q1780" i="217"/>
  <c r="Q1816" i="217"/>
  <c r="Q1852" i="217"/>
  <c r="Q1888" i="217"/>
  <c r="Q1924" i="217"/>
  <c r="Q1960" i="217"/>
  <c r="Q1996" i="217"/>
  <c r="Q2032" i="217"/>
  <c r="Q1721" i="217"/>
  <c r="Q1757" i="217"/>
  <c r="Q1793" i="217"/>
  <c r="Q1829" i="217"/>
  <c r="Q1865" i="217"/>
  <c r="Q1901" i="217"/>
  <c r="Q1937" i="217"/>
  <c r="Q1973" i="217"/>
  <c r="Q2009" i="217"/>
  <c r="Q2045" i="217"/>
  <c r="Q1623" i="217"/>
  <c r="Q568" i="217"/>
  <c r="Q545" i="217"/>
  <c r="Q581" i="217"/>
  <c r="Q617" i="217"/>
  <c r="Q653" i="217"/>
  <c r="Q689" i="217"/>
  <c r="Q725" i="217"/>
  <c r="Q777" i="217"/>
  <c r="Q831" i="217"/>
  <c r="Q925" i="217"/>
  <c r="Q628" i="217"/>
  <c r="Q820" i="217"/>
  <c r="Q546" i="217"/>
  <c r="Q582" i="217"/>
  <c r="Q618" i="217"/>
  <c r="Q654" i="217"/>
  <c r="Q690" i="217"/>
  <c r="Q726" i="217"/>
  <c r="Q778" i="217"/>
  <c r="Q832" i="217"/>
  <c r="Q931" i="217"/>
  <c r="Q640" i="217"/>
  <c r="Q838" i="217"/>
  <c r="Q547" i="217"/>
  <c r="Q583" i="217"/>
  <c r="Q619" i="217"/>
  <c r="Q655" i="217"/>
  <c r="Q691" i="217"/>
  <c r="Q727" i="217"/>
  <c r="Q781" i="217"/>
  <c r="Q835" i="217"/>
  <c r="Q937" i="217"/>
  <c r="Q634" i="217"/>
  <c r="Q802" i="217"/>
  <c r="Q542" i="217"/>
  <c r="Q578" i="217"/>
  <c r="Q614" i="217"/>
  <c r="Q650" i="217"/>
  <c r="Q686" i="217"/>
  <c r="Q722" i="217"/>
  <c r="Q772" i="217"/>
  <c r="Q826" i="217"/>
  <c r="Q907" i="217"/>
  <c r="Q586" i="217"/>
  <c r="Q766" i="217"/>
  <c r="Q543" i="217"/>
  <c r="Q579" i="217"/>
  <c r="Q615" i="217"/>
  <c r="Q651" i="217"/>
  <c r="Q687" i="217"/>
  <c r="Q723" i="217"/>
  <c r="Q775" i="217"/>
  <c r="Q829" i="217"/>
  <c r="Q913" i="217"/>
  <c r="Q878" i="217"/>
  <c r="Q914" i="217"/>
  <c r="Q950" i="217"/>
  <c r="Q986" i="217"/>
  <c r="Q1022" i="217"/>
  <c r="Q903" i="217"/>
  <c r="Q939" i="217"/>
  <c r="Q975" i="217"/>
  <c r="Q1011" i="217"/>
  <c r="Q904" i="217"/>
  <c r="Q940" i="217"/>
  <c r="Q976" i="217"/>
  <c r="Q1012" i="217"/>
  <c r="Q749" i="217"/>
  <c r="Q785" i="217"/>
  <c r="Q821" i="217"/>
  <c r="Q857" i="217"/>
  <c r="Q893" i="217"/>
  <c r="Q929" i="217"/>
  <c r="Q965" i="217"/>
  <c r="Q1001" i="217"/>
  <c r="Q738" i="217"/>
  <c r="Q774" i="217"/>
  <c r="Q810" i="217"/>
  <c r="Q846" i="217"/>
  <c r="Q882" i="217"/>
  <c r="Q918" i="217"/>
  <c r="Q954" i="217"/>
  <c r="Q990" i="217"/>
  <c r="Q1026" i="217"/>
  <c r="Q1647" i="217"/>
  <c r="Q1403" i="217"/>
  <c r="Q1187" i="217"/>
  <c r="Q1980" i="217"/>
  <c r="Q1569" i="217"/>
  <c r="Q1325" i="217"/>
  <c r="Q1109" i="217"/>
  <c r="Q1671" i="217"/>
  <c r="Q1463" i="217"/>
  <c r="Q1247" i="217"/>
  <c r="Q1044" i="217"/>
  <c r="Q1080" i="217"/>
  <c r="Q1116" i="217"/>
  <c r="Q1152" i="217"/>
  <c r="Q1188" i="217"/>
  <c r="Q1224" i="217"/>
  <c r="Q1260" i="217"/>
  <c r="Q1296" i="217"/>
  <c r="Q1332" i="217"/>
  <c r="Q1368" i="217"/>
  <c r="Q1404" i="217"/>
  <c r="Q1440" i="217"/>
  <c r="Q1476" i="217"/>
  <c r="Q1512" i="217"/>
  <c r="Q1051" i="217"/>
  <c r="Q1087" i="217"/>
  <c r="Q1123" i="217"/>
  <c r="Q1159" i="217"/>
  <c r="Q1195" i="217"/>
  <c r="Q1231" i="217"/>
  <c r="Q1267" i="217"/>
  <c r="Q1303" i="217"/>
  <c r="Q1339" i="217"/>
  <c r="Q1375" i="217"/>
  <c r="Q1411" i="217"/>
  <c r="Q1447" i="217"/>
  <c r="Q1483" i="217"/>
  <c r="Q1519" i="217"/>
  <c r="Q1052" i="217"/>
  <c r="Q1088" i="217"/>
  <c r="Q1124" i="217"/>
  <c r="Q1160" i="217"/>
  <c r="Q1196" i="217"/>
  <c r="Q1232" i="217"/>
  <c r="Q1268" i="217"/>
  <c r="Q1304" i="217"/>
  <c r="Q1340" i="217"/>
  <c r="Q1376" i="217"/>
  <c r="Q1412" i="217"/>
  <c r="Q1448" i="217"/>
  <c r="Q1484" i="217"/>
  <c r="Q1520" i="217"/>
  <c r="Q1053" i="217"/>
  <c r="Q1089" i="217"/>
  <c r="Q1125" i="217"/>
  <c r="Q1161" i="217"/>
  <c r="Q1197" i="217"/>
  <c r="Q1233" i="217"/>
  <c r="Q1269" i="217"/>
  <c r="Q1305" i="217"/>
  <c r="Q1341" i="217"/>
  <c r="Q1377" i="217"/>
  <c r="Q1413" i="217"/>
  <c r="Q1449" i="217"/>
  <c r="Q1485" i="217"/>
  <c r="Q1521" i="217"/>
  <c r="Q1054" i="217"/>
  <c r="Q1090" i="217"/>
  <c r="Q1126" i="217"/>
  <c r="Q1162" i="217"/>
  <c r="Q1198" i="217"/>
  <c r="Q1234" i="217"/>
  <c r="Q1270" i="217"/>
  <c r="Q1306" i="217"/>
  <c r="Q1342" i="217"/>
  <c r="Q1378" i="217"/>
  <c r="Q1414" i="217"/>
  <c r="Q1450" i="217"/>
  <c r="Q1486" i="217"/>
  <c r="Q1522" i="217"/>
  <c r="Q1748" i="217"/>
  <c r="Q1703" i="217"/>
  <c r="Q1457" i="217"/>
  <c r="Q1241" i="217"/>
  <c r="Q1570" i="217"/>
  <c r="Q1606" i="217"/>
  <c r="Q1642" i="217"/>
  <c r="Q1678" i="217"/>
  <c r="Q1728" i="217"/>
  <c r="Q1800" i="217"/>
  <c r="Q1986" i="217"/>
  <c r="Q1577" i="217"/>
  <c r="Q1613" i="217"/>
  <c r="Q1649" i="217"/>
  <c r="Q1685" i="217"/>
  <c r="Q1741" i="217"/>
  <c r="Q1814" i="217"/>
  <c r="Q2028" i="217"/>
  <c r="Q1584" i="217"/>
  <c r="Q1620" i="217"/>
  <c r="Q1656" i="217"/>
  <c r="Q1692" i="217"/>
  <c r="Q1754" i="217"/>
  <c r="Q1854" i="217"/>
  <c r="Q1555" i="217"/>
  <c r="Q1591" i="217"/>
  <c r="Q1627" i="217"/>
  <c r="Q1663" i="217"/>
  <c r="Q1699" i="217"/>
  <c r="Q1770" i="217"/>
  <c r="Q1896" i="217"/>
  <c r="Q1562" i="217"/>
  <c r="Q1598" i="217"/>
  <c r="Q1634" i="217"/>
  <c r="Q1670" i="217"/>
  <c r="Q1711" i="217"/>
  <c r="Q1783" i="217"/>
  <c r="Q1938" i="217"/>
  <c r="Q1825" i="217"/>
  <c r="Q1861" i="217"/>
  <c r="Q1897" i="217"/>
  <c r="Q1933" i="217"/>
  <c r="Q1969" i="217"/>
  <c r="Q2005" i="217"/>
  <c r="Q2041" i="217"/>
  <c r="Q1844" i="217"/>
  <c r="Q1880" i="217"/>
  <c r="Q1916" i="217"/>
  <c r="Q1952" i="217"/>
  <c r="Q1988" i="217"/>
  <c r="Q2024" i="217"/>
  <c r="Q1707" i="217"/>
  <c r="Q1743" i="217"/>
  <c r="Q1779" i="217"/>
  <c r="Q1815" i="217"/>
  <c r="Q1851" i="217"/>
  <c r="Q1887" i="217"/>
  <c r="Q1923" i="217"/>
  <c r="Q1959" i="217"/>
  <c r="Q1995" i="217"/>
  <c r="Q2031" i="217"/>
  <c r="Q1714" i="217"/>
  <c r="Q1750" i="217"/>
  <c r="Q1786" i="217"/>
  <c r="Q1822" i="217"/>
  <c r="Q1858" i="217"/>
  <c r="Q1894" i="217"/>
  <c r="Q1930" i="217"/>
  <c r="Q1966" i="217"/>
  <c r="Q2002" i="217"/>
  <c r="Q2038" i="217"/>
  <c r="Q1727" i="217"/>
  <c r="Q1763" i="217"/>
  <c r="Q1799" i="217"/>
  <c r="Q1835" i="217"/>
  <c r="Q1871" i="217"/>
  <c r="Q1907" i="217"/>
  <c r="Q1943" i="217"/>
  <c r="Q1979" i="217"/>
  <c r="Q2015" i="217"/>
  <c r="Q2051" i="217"/>
  <c r="Q610" i="217"/>
  <c r="Q551" i="217"/>
  <c r="Q587" i="217"/>
  <c r="Q623" i="217"/>
  <c r="Q659" i="217"/>
  <c r="Q695" i="217"/>
  <c r="Q733" i="217"/>
  <c r="Q787" i="217"/>
  <c r="Q841" i="217"/>
  <c r="Q961" i="217"/>
  <c r="Q664" i="217"/>
  <c r="Q856" i="217"/>
  <c r="Q552" i="217"/>
  <c r="Q588" i="217"/>
  <c r="Q624" i="217"/>
  <c r="Q660" i="217"/>
  <c r="Q696" i="217"/>
  <c r="Q734" i="217"/>
  <c r="Q788" i="217"/>
  <c r="Q842" i="217"/>
  <c r="Q967" i="217"/>
  <c r="Q670" i="217"/>
  <c r="Q883" i="217"/>
  <c r="Q553" i="217"/>
  <c r="Q589" i="217"/>
  <c r="Q625" i="217"/>
  <c r="Q661" i="217"/>
  <c r="Q697" i="217"/>
  <c r="Q735" i="217"/>
  <c r="Q789" i="217"/>
  <c r="Q843" i="217"/>
  <c r="Q973" i="217"/>
  <c r="Q652" i="217"/>
  <c r="Q830" i="217"/>
  <c r="Q548" i="217"/>
  <c r="Q584" i="217"/>
  <c r="Q620" i="217"/>
  <c r="Q656" i="217"/>
  <c r="Q692" i="217"/>
  <c r="Q728" i="217"/>
  <c r="Q782" i="217"/>
  <c r="Q836" i="217"/>
  <c r="Q943" i="217"/>
  <c r="Q616" i="217"/>
  <c r="Q812" i="217"/>
  <c r="Q549" i="217"/>
  <c r="Q585" i="217"/>
  <c r="Q621" i="217"/>
  <c r="Q657" i="217"/>
  <c r="Q693" i="217"/>
  <c r="Q729" i="217"/>
  <c r="Q783" i="217"/>
  <c r="Q837" i="217"/>
  <c r="Q949" i="217"/>
  <c r="Q884" i="217"/>
  <c r="Q920" i="217"/>
  <c r="Q956" i="217"/>
  <c r="Q992" i="217"/>
  <c r="Q873" i="217"/>
  <c r="Q909" i="217"/>
  <c r="Q945" i="217"/>
  <c r="Q981" i="217"/>
  <c r="Q1017" i="217"/>
  <c r="Q910" i="217"/>
  <c r="Q946" i="217"/>
  <c r="Q982" i="217"/>
  <c r="Q1018" i="217"/>
  <c r="Q755" i="217"/>
  <c r="Q791" i="217"/>
  <c r="Q827" i="217"/>
  <c r="Q863" i="217"/>
  <c r="Q899" i="217"/>
  <c r="Q935" i="217"/>
  <c r="Q971" i="217"/>
  <c r="Q1007" i="217"/>
  <c r="Q744" i="217"/>
  <c r="Q780" i="217"/>
  <c r="Q816" i="217"/>
  <c r="Q852" i="217"/>
  <c r="Q888" i="217"/>
  <c r="Q924" i="217"/>
  <c r="Q960" i="217"/>
  <c r="Q1529" i="217"/>
  <c r="N27" i="216"/>
  <c r="C39" i="221"/>
  <c r="D23" i="221"/>
  <c r="C22" i="221"/>
  <c r="C74" i="221" s="1"/>
  <c r="D24" i="221"/>
  <c r="C38" i="221"/>
  <c r="G47" i="221"/>
  <c r="E1763" i="217"/>
  <c r="E1552" i="217"/>
  <c r="K2617" i="217"/>
  <c r="K2612" i="217"/>
  <c r="K2607" i="217"/>
  <c r="K2602" i="217"/>
  <c r="K2597" i="217"/>
  <c r="K2672" i="217"/>
  <c r="K2816" i="217"/>
  <c r="K2960" i="217"/>
  <c r="K2697" i="217"/>
  <c r="K2841" i="217"/>
  <c r="K2985" i="217"/>
  <c r="K2704" i="217"/>
  <c r="K2812" i="217"/>
  <c r="K2956" i="217"/>
  <c r="K3064" i="217"/>
  <c r="K2807" i="217"/>
  <c r="K2933" i="217"/>
  <c r="K3023" i="217"/>
  <c r="K2676" i="217"/>
  <c r="K2916" i="217"/>
  <c r="K3060" i="217"/>
  <c r="E1771" i="217"/>
  <c r="K2899" i="217"/>
  <c r="K2869" i="217"/>
  <c r="K2839" i="217"/>
  <c r="K2809" i="217"/>
  <c r="K2779" i="217"/>
  <c r="K2786" i="217"/>
  <c r="K2739" i="217"/>
  <c r="K2818" i="217"/>
  <c r="E1561" i="217"/>
  <c r="E1669" i="217"/>
  <c r="E1825" i="217"/>
  <c r="E1562" i="217"/>
  <c r="E1826" i="217"/>
  <c r="E1866" i="217"/>
  <c r="K3001" i="217"/>
  <c r="K2593" i="217"/>
  <c r="K2629" i="217"/>
  <c r="K2719" i="217"/>
  <c r="K2935" i="217"/>
  <c r="K2588" i="217"/>
  <c r="K2624" i="217"/>
  <c r="K2689" i="217"/>
  <c r="K2905" i="217"/>
  <c r="K2583" i="217"/>
  <c r="K2619" i="217"/>
  <c r="K2665" i="217"/>
  <c r="K2875" i="217"/>
  <c r="K2578" i="217"/>
  <c r="K2614" i="217"/>
  <c r="K2653" i="217"/>
  <c r="K2845" i="217"/>
  <c r="K3061" i="217"/>
  <c r="K2609" i="217"/>
  <c r="K2645" i="217"/>
  <c r="K2815" i="217"/>
  <c r="K3031" i="217"/>
  <c r="K2684" i="217"/>
  <c r="K2720" i="217"/>
  <c r="K2756" i="217"/>
  <c r="K2792" i="217"/>
  <c r="K2828" i="217"/>
  <c r="K2864" i="217"/>
  <c r="K2900" i="217"/>
  <c r="K2936" i="217"/>
  <c r="K2972" i="217"/>
  <c r="K3008" i="217"/>
  <c r="K3044" i="217"/>
  <c r="K2673" i="217"/>
  <c r="K2709" i="217"/>
  <c r="K2745" i="217"/>
  <c r="K2781" i="217"/>
  <c r="K2817" i="217"/>
  <c r="K2853" i="217"/>
  <c r="K2889" i="217"/>
  <c r="K2925" i="217"/>
  <c r="K2961" i="217"/>
  <c r="K2997" i="217"/>
  <c r="K3033" i="217"/>
  <c r="K3069" i="217"/>
  <c r="K2680" i="217"/>
  <c r="K2716" i="217"/>
  <c r="K2752" i="217"/>
  <c r="K2788" i="217"/>
  <c r="K2824" i="217"/>
  <c r="K2860" i="217"/>
  <c r="K2896" i="217"/>
  <c r="K2932" i="217"/>
  <c r="K2968" i="217"/>
  <c r="K3004" i="217"/>
  <c r="K3040" i="217"/>
  <c r="K2651" i="217"/>
  <c r="K2693" i="217"/>
  <c r="K2735" i="217"/>
  <c r="K2777" i="217"/>
  <c r="K2819" i="217"/>
  <c r="K2861" i="217"/>
  <c r="K2909" i="217"/>
  <c r="K2951" i="217"/>
  <c r="K2993" i="217"/>
  <c r="K3035" i="217"/>
  <c r="K2646" i="217"/>
  <c r="K2694" i="217"/>
  <c r="K2736" i="217"/>
  <c r="K2802" i="217"/>
  <c r="K2874" i="217"/>
  <c r="K2946" i="217"/>
  <c r="K3018" i="217"/>
  <c r="E2783" i="217"/>
  <c r="E2697" i="217"/>
  <c r="E2625" i="217"/>
  <c r="E2577" i="217"/>
  <c r="D2570" i="217" s="1"/>
  <c r="D2571" i="217" s="1"/>
  <c r="E2649" i="217"/>
  <c r="E2899" i="217"/>
  <c r="E2773" i="217"/>
  <c r="E2691" i="217"/>
  <c r="E2619" i="217"/>
  <c r="E2721" i="217"/>
  <c r="E2887" i="217"/>
  <c r="E2765" i="217"/>
  <c r="E2685" i="217"/>
  <c r="E2613" i="217"/>
  <c r="E2819" i="217"/>
  <c r="E2839" i="217"/>
  <c r="E2734" i="217"/>
  <c r="E2661" i="217"/>
  <c r="E2595" i="217"/>
  <c r="E2827" i="217"/>
  <c r="E2727" i="217"/>
  <c r="E2655" i="217"/>
  <c r="E2589" i="217"/>
  <c r="E2583" i="217"/>
  <c r="E3041" i="217"/>
  <c r="K2929" i="217"/>
  <c r="K2713" i="217"/>
  <c r="K2628" i="217"/>
  <c r="K2592" i="217"/>
  <c r="K2893" i="217"/>
  <c r="K2677" i="217"/>
  <c r="K2622" i="217"/>
  <c r="K2586" i="217"/>
  <c r="K3073" i="217"/>
  <c r="K2857" i="217"/>
  <c r="K2655" i="217"/>
  <c r="K2616" i="217"/>
  <c r="K2580" i="217"/>
  <c r="K2647" i="217"/>
  <c r="K2610" i="217"/>
  <c r="K3037" i="217"/>
  <c r="K2821" i="217"/>
  <c r="K2965" i="217"/>
  <c r="K2634" i="217"/>
  <c r="K3048" i="217"/>
  <c r="K3012" i="217"/>
  <c r="K2976" i="217"/>
  <c r="K2940" i="217"/>
  <c r="K2904" i="217"/>
  <c r="K2868" i="217"/>
  <c r="K2832" i="217"/>
  <c r="K2796" i="217"/>
  <c r="K2760" i="217"/>
  <c r="K2724" i="217"/>
  <c r="K2688" i="217"/>
  <c r="K2652" i="217"/>
  <c r="K3047" i="217"/>
  <c r="K3011" i="217"/>
  <c r="K2975" i="217"/>
  <c r="K2939" i="217"/>
  <c r="K2903" i="217"/>
  <c r="K2867" i="217"/>
  <c r="K2831" i="217"/>
  <c r="K2795" i="217"/>
  <c r="K2759" i="217"/>
  <c r="K2723" i="217"/>
  <c r="K2687" i="217"/>
  <c r="K2749" i="217"/>
  <c r="K3042" i="217"/>
  <c r="K3006" i="217"/>
  <c r="K2970" i="217"/>
  <c r="K2934" i="217"/>
  <c r="K2898" i="217"/>
  <c r="K2862" i="217"/>
  <c r="K2826" i="217"/>
  <c r="K2790" i="217"/>
  <c r="K2754" i="217"/>
  <c r="K3066" i="217"/>
  <c r="K3030" i="217"/>
  <c r="K2994" i="217"/>
  <c r="K2958" i="217"/>
  <c r="K2922" i="217"/>
  <c r="K2886" i="217"/>
  <c r="K2850" i="217"/>
  <c r="K2814" i="217"/>
  <c r="K2778" i="217"/>
  <c r="K2863" i="217"/>
  <c r="K2833" i="217"/>
  <c r="K2803" i="217"/>
  <c r="K2989" i="217"/>
  <c r="K2959" i="217"/>
  <c r="K2780" i="217"/>
  <c r="K2924" i="217"/>
  <c r="K3068" i="217"/>
  <c r="K2805" i="217"/>
  <c r="K2949" i="217"/>
  <c r="K2668" i="217"/>
  <c r="K2884" i="217"/>
  <c r="K2765" i="217"/>
  <c r="K2772" i="217"/>
  <c r="E1754" i="217"/>
  <c r="K2587" i="217"/>
  <c r="K2582" i="217"/>
  <c r="K2577" i="217"/>
  <c r="K3055" i="217"/>
  <c r="K3025" i="217"/>
  <c r="K2995" i="217"/>
  <c r="K2750" i="217"/>
  <c r="K2894" i="217"/>
  <c r="K3002" i="217"/>
  <c r="K2703" i="217"/>
  <c r="K2847" i="217"/>
  <c r="K2955" i="217"/>
  <c r="K3063" i="217"/>
  <c r="K2746" i="217"/>
  <c r="K2890" i="217"/>
  <c r="K2998" i="217"/>
  <c r="K2729" i="217"/>
  <c r="K2855" i="217"/>
  <c r="K2987" i="217"/>
  <c r="K2682" i="217"/>
  <c r="K2856" i="217"/>
  <c r="K3072" i="217"/>
  <c r="E2525" i="217"/>
  <c r="E2343" i="217"/>
  <c r="E2092" i="217"/>
  <c r="E2164" i="217"/>
  <c r="E2266" i="217"/>
  <c r="E2379" i="217"/>
  <c r="E2123" i="217"/>
  <c r="E2231" i="217"/>
  <c r="E2339" i="217"/>
  <c r="E2082" i="217"/>
  <c r="E2262" i="217"/>
  <c r="E2113" i="217"/>
  <c r="E2329" i="217"/>
  <c r="E2180" i="217"/>
  <c r="E1567" i="217"/>
  <c r="E1675" i="217"/>
  <c r="E1835" i="217"/>
  <c r="E1586" i="217"/>
  <c r="E1880" i="217"/>
  <c r="K2785" i="217"/>
  <c r="K2599" i="217"/>
  <c r="K2635" i="217"/>
  <c r="K2755" i="217"/>
  <c r="K2971" i="217"/>
  <c r="K2594" i="217"/>
  <c r="K2630" i="217"/>
  <c r="K2725" i="217"/>
  <c r="K2941" i="217"/>
  <c r="K2589" i="217"/>
  <c r="K2625" i="217"/>
  <c r="K2695" i="217"/>
  <c r="K2911" i="217"/>
  <c r="K2584" i="217"/>
  <c r="K2620" i="217"/>
  <c r="K2667" i="217"/>
  <c r="K2881" i="217"/>
  <c r="K2579" i="217"/>
  <c r="K2615" i="217"/>
  <c r="K2654" i="217"/>
  <c r="K2851" i="217"/>
  <c r="K3067" i="217"/>
  <c r="K2690" i="217"/>
  <c r="K2726" i="217"/>
  <c r="K2762" i="217"/>
  <c r="K2798" i="217"/>
  <c r="K2834" i="217"/>
  <c r="K2870" i="217"/>
  <c r="K2906" i="217"/>
  <c r="K2942" i="217"/>
  <c r="K2978" i="217"/>
  <c r="K3014" i="217"/>
  <c r="K3050" i="217"/>
  <c r="K2679" i="217"/>
  <c r="K2715" i="217"/>
  <c r="K2751" i="217"/>
  <c r="K2787" i="217"/>
  <c r="K2823" i="217"/>
  <c r="K2859" i="217"/>
  <c r="K2895" i="217"/>
  <c r="K2931" i="217"/>
  <c r="K2967" i="217"/>
  <c r="K3003" i="217"/>
  <c r="K3039" i="217"/>
  <c r="K3075" i="217"/>
  <c r="K2686" i="217"/>
  <c r="K2722" i="217"/>
  <c r="K2758" i="217"/>
  <c r="K2794" i="217"/>
  <c r="K2830" i="217"/>
  <c r="K2866" i="217"/>
  <c r="K2902" i="217"/>
  <c r="K2938" i="217"/>
  <c r="K2974" i="217"/>
  <c r="K3010" i="217"/>
  <c r="K3046" i="217"/>
  <c r="K2657" i="217"/>
  <c r="K2699" i="217"/>
  <c r="K2741" i="217"/>
  <c r="K2783" i="217"/>
  <c r="K2825" i="217"/>
  <c r="K2873" i="217"/>
  <c r="K2915" i="217"/>
  <c r="K2957" i="217"/>
  <c r="K2999" i="217"/>
  <c r="K3041" i="217"/>
  <c r="K2658" i="217"/>
  <c r="K2700" i="217"/>
  <c r="K2742" i="217"/>
  <c r="K2808" i="217"/>
  <c r="K2880" i="217"/>
  <c r="K2952" i="217"/>
  <c r="K3024" i="217"/>
  <c r="E1925" i="217"/>
  <c r="K2581" i="217"/>
  <c r="K2576" i="217"/>
  <c r="K3049" i="217"/>
  <c r="K3019" i="217"/>
  <c r="K2773" i="217"/>
  <c r="K2743" i="217"/>
  <c r="K2744" i="217"/>
  <c r="K2852" i="217"/>
  <c r="K2996" i="217"/>
  <c r="K2733" i="217"/>
  <c r="K2877" i="217"/>
  <c r="K3021" i="217"/>
  <c r="K2740" i="217"/>
  <c r="K2848" i="217"/>
  <c r="K2992" i="217"/>
  <c r="K2675" i="217"/>
  <c r="K2849" i="217"/>
  <c r="K2981" i="217"/>
  <c r="K2718" i="217"/>
  <c r="K2988" i="217"/>
  <c r="E1933" i="217"/>
  <c r="K2683" i="217"/>
  <c r="K2661" i="217"/>
  <c r="K2650" i="217"/>
  <c r="K2608" i="217"/>
  <c r="K2603" i="217"/>
  <c r="K2678" i="217"/>
  <c r="K2822" i="217"/>
  <c r="K2930" i="217"/>
  <c r="K3038" i="217"/>
  <c r="K2811" i="217"/>
  <c r="K2919" i="217"/>
  <c r="K3027" i="217"/>
  <c r="K2710" i="217"/>
  <c r="K2854" i="217"/>
  <c r="K2926" i="217"/>
  <c r="K3034" i="217"/>
  <c r="K2681" i="217"/>
  <c r="K2771" i="217"/>
  <c r="K2897" i="217"/>
  <c r="K3029" i="217"/>
  <c r="K2730" i="217"/>
  <c r="K2928" i="217"/>
  <c r="E2392" i="217"/>
  <c r="E2307" i="217"/>
  <c r="E2098" i="217"/>
  <c r="E2170" i="217"/>
  <c r="E2272" i="217"/>
  <c r="E2386" i="217"/>
  <c r="E2129" i="217"/>
  <c r="E2237" i="217"/>
  <c r="E2345" i="217"/>
  <c r="E2088" i="217"/>
  <c r="E2298" i="217"/>
  <c r="E2149" i="217"/>
  <c r="E2368" i="217"/>
  <c r="E2216" i="217"/>
  <c r="E1573" i="217"/>
  <c r="E1681" i="217"/>
  <c r="E1843" i="217"/>
  <c r="E1634" i="217"/>
  <c r="E1665" i="217"/>
  <c r="K2640" i="217"/>
  <c r="K2605" i="217"/>
  <c r="K2641" i="217"/>
  <c r="K2791" i="217"/>
  <c r="K3007" i="217"/>
  <c r="K2600" i="217"/>
  <c r="K2636" i="217"/>
  <c r="K2761" i="217"/>
  <c r="K2977" i="217"/>
  <c r="K2595" i="217"/>
  <c r="K2631" i="217"/>
  <c r="K2731" i="217"/>
  <c r="K2947" i="217"/>
  <c r="K2590" i="217"/>
  <c r="K2626" i="217"/>
  <c r="K2701" i="217"/>
  <c r="K2917" i="217"/>
  <c r="K2585" i="217"/>
  <c r="K2621" i="217"/>
  <c r="K2671" i="217"/>
  <c r="K2887" i="217"/>
  <c r="K2660" i="217"/>
  <c r="K2696" i="217"/>
  <c r="K2732" i="217"/>
  <c r="K2768" i="217"/>
  <c r="K2804" i="217"/>
  <c r="K2840" i="217"/>
  <c r="K2876" i="217"/>
  <c r="K2912" i="217"/>
  <c r="K2948" i="217"/>
  <c r="K2984" i="217"/>
  <c r="K3020" i="217"/>
  <c r="K3056" i="217"/>
  <c r="K2685" i="217"/>
  <c r="K2721" i="217"/>
  <c r="K2757" i="217"/>
  <c r="K2793" i="217"/>
  <c r="K2829" i="217"/>
  <c r="K2865" i="217"/>
  <c r="K2901" i="217"/>
  <c r="K2937" i="217"/>
  <c r="K2973" i="217"/>
  <c r="K3009" i="217"/>
  <c r="K3045" i="217"/>
  <c r="K2656" i="217"/>
  <c r="K2692" i="217"/>
  <c r="K2728" i="217"/>
  <c r="K2764" i="217"/>
  <c r="K2800" i="217"/>
  <c r="K2836" i="217"/>
  <c r="K2872" i="217"/>
  <c r="K2908" i="217"/>
  <c r="K2944" i="217"/>
  <c r="K2980" i="217"/>
  <c r="K3016" i="217"/>
  <c r="K3052" i="217"/>
  <c r="K2663" i="217"/>
  <c r="K2705" i="217"/>
  <c r="K2747" i="217"/>
  <c r="K2789" i="217"/>
  <c r="K2837" i="217"/>
  <c r="K2879" i="217"/>
  <c r="K2921" i="217"/>
  <c r="K2963" i="217"/>
  <c r="K3005" i="217"/>
  <c r="K3053" i="217"/>
  <c r="K2664" i="217"/>
  <c r="K2706" i="217"/>
  <c r="K2748" i="217"/>
  <c r="K2820" i="217"/>
  <c r="K2892" i="217"/>
  <c r="K2964" i="217"/>
  <c r="K3036" i="217"/>
  <c r="E1718" i="217"/>
  <c r="K2659" i="217"/>
  <c r="K2649" i="217"/>
  <c r="K2643" i="217"/>
  <c r="K2638" i="217"/>
  <c r="K2633" i="217"/>
  <c r="K2708" i="217"/>
  <c r="K2888" i="217"/>
  <c r="K3032" i="217"/>
  <c r="K2769" i="217"/>
  <c r="K2913" i="217"/>
  <c r="K3057" i="217"/>
  <c r="K2776" i="217"/>
  <c r="K2920" i="217"/>
  <c r="K3028" i="217"/>
  <c r="K2717" i="217"/>
  <c r="K2891" i="217"/>
  <c r="K3065" i="217"/>
  <c r="K2844" i="217"/>
  <c r="E1633" i="217"/>
  <c r="E1588" i="217"/>
  <c r="K2623" i="217"/>
  <c r="K2618" i="217"/>
  <c r="K2613" i="217"/>
  <c r="K2644" i="217"/>
  <c r="K2639" i="217"/>
  <c r="K2714" i="217"/>
  <c r="K2858" i="217"/>
  <c r="K2966" i="217"/>
  <c r="K3074" i="217"/>
  <c r="K2775" i="217"/>
  <c r="K2883" i="217"/>
  <c r="K2991" i="217"/>
  <c r="K2674" i="217"/>
  <c r="K2782" i="217"/>
  <c r="K2962" i="217"/>
  <c r="K3070" i="217"/>
  <c r="K2813" i="217"/>
  <c r="K2945" i="217"/>
  <c r="K3071" i="217"/>
  <c r="K2784" i="217"/>
  <c r="K3000" i="217"/>
  <c r="E2241" i="217"/>
  <c r="E2163" i="217"/>
  <c r="E2122" i="217"/>
  <c r="E2194" i="217"/>
  <c r="E2302" i="217"/>
  <c r="E2459" i="217"/>
  <c r="E2159" i="217"/>
  <c r="E2267" i="217"/>
  <c r="E2380" i="217"/>
  <c r="E2118" i="217"/>
  <c r="E2334" i="217"/>
  <c r="E2185" i="217"/>
  <c r="E2430" i="217"/>
  <c r="E2252" i="217"/>
  <c r="E1609" i="217"/>
  <c r="E1735" i="217"/>
  <c r="E1897" i="217"/>
  <c r="E1658" i="217"/>
  <c r="E1711" i="217"/>
  <c r="K2604" i="217"/>
  <c r="K2611" i="217"/>
  <c r="K2648" i="217"/>
  <c r="K2827" i="217"/>
  <c r="K3043" i="217"/>
  <c r="K2606" i="217"/>
  <c r="K2642" i="217"/>
  <c r="K2797" i="217"/>
  <c r="K3013" i="217"/>
  <c r="K2601" i="217"/>
  <c r="K2637" i="217"/>
  <c r="K2767" i="217"/>
  <c r="K2983" i="217"/>
  <c r="K2596" i="217"/>
  <c r="K2632" i="217"/>
  <c r="K2737" i="217"/>
  <c r="K2953" i="217"/>
  <c r="K2591" i="217"/>
  <c r="K2627" i="217"/>
  <c r="K2707" i="217"/>
  <c r="K2923" i="217"/>
  <c r="K2666" i="217"/>
  <c r="K2702" i="217"/>
  <c r="K2738" i="217"/>
  <c r="K2774" i="217"/>
  <c r="K2810" i="217"/>
  <c r="K2846" i="217"/>
  <c r="K2882" i="217"/>
  <c r="K2918" i="217"/>
  <c r="K2954" i="217"/>
  <c r="K2990" i="217"/>
  <c r="K3026" i="217"/>
  <c r="K3062" i="217"/>
  <c r="K2691" i="217"/>
  <c r="K2727" i="217"/>
  <c r="K2763" i="217"/>
  <c r="K2799" i="217"/>
  <c r="K2835" i="217"/>
  <c r="K2871" i="217"/>
  <c r="K2907" i="217"/>
  <c r="K2943" i="217"/>
  <c r="K2979" i="217"/>
  <c r="K3015" i="217"/>
  <c r="K3051" i="217"/>
  <c r="K2662" i="217"/>
  <c r="K2698" i="217"/>
  <c r="K2734" i="217"/>
  <c r="K2770" i="217"/>
  <c r="K2806" i="217"/>
  <c r="K2842" i="217"/>
  <c r="K2878" i="217"/>
  <c r="K2914" i="217"/>
  <c r="K2950" i="217"/>
  <c r="K2986" i="217"/>
  <c r="K3022" i="217"/>
  <c r="K3058" i="217"/>
  <c r="K2669" i="217"/>
  <c r="K2711" i="217"/>
  <c r="K2753" i="217"/>
  <c r="K2801" i="217"/>
  <c r="K2843" i="217"/>
  <c r="K2885" i="217"/>
  <c r="K2927" i="217"/>
  <c r="K2969" i="217"/>
  <c r="K3017" i="217"/>
  <c r="K3059" i="217"/>
  <c r="K2670" i="217"/>
  <c r="K2712" i="217"/>
  <c r="K2766" i="217"/>
  <c r="K2838" i="217"/>
  <c r="K2910" i="217"/>
  <c r="K2982" i="217"/>
  <c r="K3054" i="217"/>
  <c r="E3558" i="217"/>
  <c r="E3456" i="217"/>
  <c r="E3348" i="217"/>
  <c r="E3240" i="217"/>
  <c r="E3132" i="217"/>
  <c r="E3366" i="217"/>
  <c r="E3552" i="217"/>
  <c r="E3438" i="217"/>
  <c r="E3330" i="217"/>
  <c r="E3222" i="217"/>
  <c r="E3114" i="217"/>
  <c r="E3150" i="217"/>
  <c r="E3528" i="217"/>
  <c r="E3420" i="217"/>
  <c r="E3312" i="217"/>
  <c r="E3204" i="217"/>
  <c r="E3096" i="217"/>
  <c r="E3474" i="217"/>
  <c r="E3510" i="217"/>
  <c r="E3402" i="217"/>
  <c r="E3294" i="217"/>
  <c r="E3186" i="217"/>
  <c r="E3492" i="217"/>
  <c r="E3384" i="217"/>
  <c r="E3276" i="217"/>
  <c r="E3168" i="217"/>
  <c r="E3258" i="217"/>
  <c r="K2563" i="217"/>
  <c r="K2557" i="217"/>
  <c r="K2551" i="217"/>
  <c r="K2545" i="217"/>
  <c r="K2539" i="217"/>
  <c r="K2533" i="217"/>
  <c r="K2527" i="217"/>
  <c r="K2521" i="217"/>
  <c r="K2515" i="217"/>
  <c r="K2509" i="217"/>
  <c r="K2503" i="217"/>
  <c r="K2497" i="217"/>
  <c r="K2491" i="217"/>
  <c r="K2485" i="217"/>
  <c r="K2479" i="217"/>
  <c r="K2473" i="217"/>
  <c r="K2467" i="217"/>
  <c r="K2461" i="217"/>
  <c r="K2455" i="217"/>
  <c r="K2449" i="217"/>
  <c r="K2443" i="217"/>
  <c r="K2437" i="217"/>
  <c r="K2431" i="217"/>
  <c r="K2425" i="217"/>
  <c r="K2419" i="217"/>
  <c r="K2413" i="217"/>
  <c r="K2407" i="217"/>
  <c r="K2401" i="217"/>
  <c r="K2395" i="217"/>
  <c r="K2389" i="217"/>
  <c r="K2383" i="217"/>
  <c r="K2377" i="217"/>
  <c r="K2371" i="217"/>
  <c r="K2365" i="217"/>
  <c r="K2359" i="217"/>
  <c r="K2353" i="217"/>
  <c r="K2347" i="217"/>
  <c r="K2341" i="217"/>
  <c r="K2335" i="217"/>
  <c r="K2329" i="217"/>
  <c r="K2323" i="217"/>
  <c r="K2317" i="217"/>
  <c r="K2311" i="217"/>
  <c r="K2305" i="217"/>
  <c r="K2299" i="217"/>
  <c r="K2293" i="217"/>
  <c r="K2287" i="217"/>
  <c r="K2281" i="217"/>
  <c r="K2275" i="217"/>
  <c r="K2269" i="217"/>
  <c r="K2263" i="217"/>
  <c r="K2257" i="217"/>
  <c r="K2251" i="217"/>
  <c r="K2245" i="217"/>
  <c r="K2239" i="217"/>
  <c r="K2233" i="217"/>
  <c r="K2227" i="217"/>
  <c r="K2221" i="217"/>
  <c r="K2215" i="217"/>
  <c r="K2209" i="217"/>
  <c r="K2562" i="217"/>
  <c r="K2556" i="217"/>
  <c r="K2550" i="217"/>
  <c r="K2544" i="217"/>
  <c r="K2538" i="217"/>
  <c r="K2532" i="217"/>
  <c r="K2526" i="217"/>
  <c r="K2520" i="217"/>
  <c r="K2514" i="217"/>
  <c r="K2508" i="217"/>
  <c r="K2502" i="217"/>
  <c r="K2496" i="217"/>
  <c r="K2490" i="217"/>
  <c r="K2484" i="217"/>
  <c r="K2478" i="217"/>
  <c r="K2472" i="217"/>
  <c r="K2466" i="217"/>
  <c r="K2460" i="217"/>
  <c r="K2454" i="217"/>
  <c r="K2448" i="217"/>
  <c r="K2442" i="217"/>
  <c r="K2436" i="217"/>
  <c r="K2430" i="217"/>
  <c r="K2424" i="217"/>
  <c r="K2418" i="217"/>
  <c r="K2412" i="217"/>
  <c r="K2406" i="217"/>
  <c r="K2400" i="217"/>
  <c r="K2394" i="217"/>
  <c r="K2388" i="217"/>
  <c r="K2382" i="217"/>
  <c r="K2376" i="217"/>
  <c r="K2370" i="217"/>
  <c r="K2364" i="217"/>
  <c r="K2358" i="217"/>
  <c r="K2352" i="217"/>
  <c r="K2346" i="217"/>
  <c r="K2340" i="217"/>
  <c r="K2334" i="217"/>
  <c r="K2328" i="217"/>
  <c r="K2322" i="217"/>
  <c r="K2316" i="217"/>
  <c r="K2310" i="217"/>
  <c r="K2304" i="217"/>
  <c r="K2298" i="217"/>
  <c r="K2292" i="217"/>
  <c r="K2286" i="217"/>
  <c r="K2280" i="217"/>
  <c r="K2274" i="217"/>
  <c r="K2268" i="217"/>
  <c r="K2262" i="217"/>
  <c r="K2256" i="217"/>
  <c r="K2250" i="217"/>
  <c r="K2244" i="217"/>
  <c r="K2238" i="217"/>
  <c r="K2232" i="217"/>
  <c r="K2226" i="217"/>
  <c r="K2220" i="217"/>
  <c r="K2214" i="217"/>
  <c r="K2208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540" i="217"/>
  <c r="K2504" i="217"/>
  <c r="K2468" i="217"/>
  <c r="K2456" i="217"/>
  <c r="K2444" i="217"/>
  <c r="K2432" i="217"/>
  <c r="K2420" i="217"/>
  <c r="K2408" i="217"/>
  <c r="K2396" i="217"/>
  <c r="K2384" i="217"/>
  <c r="K2372" i="217"/>
  <c r="K2360" i="217"/>
  <c r="K2348" i="217"/>
  <c r="K2336" i="217"/>
  <c r="K2324" i="217"/>
  <c r="K2312" i="217"/>
  <c r="K2300" i="217"/>
  <c r="K2288" i="217"/>
  <c r="K2276" i="217"/>
  <c r="K2264" i="217"/>
  <c r="K2252" i="217"/>
  <c r="K2240" i="217"/>
  <c r="K2228" i="217"/>
  <c r="K2217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34" i="217"/>
  <c r="K2498" i="217"/>
  <c r="K2464" i="217"/>
  <c r="K2452" i="217"/>
  <c r="K2440" i="217"/>
  <c r="K2428" i="217"/>
  <c r="K2416" i="217"/>
  <c r="K2404" i="217"/>
  <c r="K2392" i="217"/>
  <c r="K2380" i="217"/>
  <c r="K2368" i="217"/>
  <c r="K2356" i="217"/>
  <c r="K2344" i="217"/>
  <c r="K2332" i="217"/>
  <c r="K2320" i="217"/>
  <c r="K2308" i="217"/>
  <c r="K2296" i="217"/>
  <c r="K2284" i="217"/>
  <c r="K2272" i="217"/>
  <c r="K2260" i="217"/>
  <c r="K2248" i="217"/>
  <c r="K2236" i="217"/>
  <c r="K2224" i="217"/>
  <c r="K2216" i="217"/>
  <c r="K2206" i="217"/>
  <c r="K2200" i="217"/>
  <c r="K2194" i="217"/>
  <c r="K2188" i="217"/>
  <c r="K2182" i="217"/>
  <c r="K2176" i="217"/>
  <c r="K2170" i="217"/>
  <c r="K2164" i="217"/>
  <c r="K2158" i="217"/>
  <c r="K2152" i="217"/>
  <c r="K2146" i="217"/>
  <c r="K2140" i="217"/>
  <c r="K2134" i="217"/>
  <c r="K2128" i="217"/>
  <c r="K2122" i="217"/>
  <c r="K2116" i="217"/>
  <c r="K2110" i="217"/>
  <c r="K2104" i="217"/>
  <c r="K2098" i="217"/>
  <c r="K2092" i="217"/>
  <c r="K2086" i="217"/>
  <c r="K2080" i="217"/>
  <c r="K2074" i="217"/>
  <c r="K2068" i="217"/>
  <c r="K2528" i="217"/>
  <c r="K2492" i="217"/>
  <c r="K2463" i="217"/>
  <c r="K2451" i="217"/>
  <c r="K2439" i="217"/>
  <c r="K2427" i="217"/>
  <c r="K2415" i="217"/>
  <c r="K2403" i="217"/>
  <c r="K2391" i="217"/>
  <c r="K2379" i="217"/>
  <c r="K2367" i="217"/>
  <c r="K2355" i="217"/>
  <c r="K2343" i="217"/>
  <c r="K2331" i="217"/>
  <c r="K2319" i="217"/>
  <c r="K2307" i="217"/>
  <c r="K2295" i="217"/>
  <c r="K2283" i="217"/>
  <c r="K2271" i="217"/>
  <c r="K2259" i="217"/>
  <c r="K2247" i="217"/>
  <c r="K2235" i="217"/>
  <c r="K2223" i="217"/>
  <c r="K2213" i="217"/>
  <c r="K2205" i="217"/>
  <c r="K2199" i="217"/>
  <c r="K2193" i="217"/>
  <c r="K2187" i="217"/>
  <c r="K2181" i="217"/>
  <c r="K2175" i="217"/>
  <c r="K2169" i="217"/>
  <c r="K2163" i="217"/>
  <c r="K2157" i="217"/>
  <c r="K2151" i="217"/>
  <c r="K2145" i="217"/>
  <c r="K2139" i="217"/>
  <c r="K2133" i="217"/>
  <c r="K2127" i="217"/>
  <c r="K2121" i="217"/>
  <c r="K2115" i="217"/>
  <c r="K2109" i="217"/>
  <c r="K2103" i="217"/>
  <c r="K2097" i="217"/>
  <c r="K2091" i="217"/>
  <c r="K2085" i="217"/>
  <c r="K2079" i="217"/>
  <c r="K2073" i="217"/>
  <c r="K2067" i="217"/>
  <c r="K2558" i="217"/>
  <c r="K2522" i="217"/>
  <c r="K2486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2" i="217"/>
  <c r="K2204" i="217"/>
  <c r="K2198" i="217"/>
  <c r="K2192" i="217"/>
  <c r="K2186" i="217"/>
  <c r="K2180" i="217"/>
  <c r="K2174" i="217"/>
  <c r="K2168" i="217"/>
  <c r="K2162" i="217"/>
  <c r="K2156" i="217"/>
  <c r="K2150" i="217"/>
  <c r="K2144" i="217"/>
  <c r="K2138" i="217"/>
  <c r="K2132" i="217"/>
  <c r="K2126" i="217"/>
  <c r="K2120" i="217"/>
  <c r="K2114" i="217"/>
  <c r="K2108" i="217"/>
  <c r="K2102" i="217"/>
  <c r="K2096" i="217"/>
  <c r="K2090" i="217"/>
  <c r="K2084" i="217"/>
  <c r="K2078" i="217"/>
  <c r="K2072" i="217"/>
  <c r="K2066" i="217"/>
  <c r="K2552" i="217"/>
  <c r="K2516" i="217"/>
  <c r="K248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9" i="217"/>
  <c r="K2211" i="217"/>
  <c r="K2203" i="217"/>
  <c r="K2197" i="217"/>
  <c r="K2191" i="217"/>
  <c r="K2185" i="217"/>
  <c r="K2179" i="217"/>
  <c r="K2173" i="217"/>
  <c r="K2167" i="217"/>
  <c r="K2161" i="217"/>
  <c r="K2155" i="217"/>
  <c r="K2149" i="217"/>
  <c r="K2143" i="217"/>
  <c r="K2137" i="217"/>
  <c r="K2131" i="217"/>
  <c r="K2125" i="217"/>
  <c r="K2119" i="217"/>
  <c r="K2113" i="217"/>
  <c r="K2107" i="217"/>
  <c r="K2101" i="217"/>
  <c r="K2095" i="217"/>
  <c r="K2089" i="217"/>
  <c r="K2083" i="217"/>
  <c r="K2077" i="217"/>
  <c r="K2071" i="217"/>
  <c r="K2065" i="217"/>
  <c r="K2546" i="217"/>
  <c r="K2421" i="217"/>
  <c r="K2349" i="217"/>
  <c r="K2277" i="217"/>
  <c r="K2210" i="217"/>
  <c r="K2172" i="217"/>
  <c r="K2136" i="217"/>
  <c r="K2100" i="217"/>
  <c r="K2064" i="217"/>
  <c r="K2510" i="217"/>
  <c r="K2409" i="217"/>
  <c r="K2337" i="217"/>
  <c r="K2265" i="217"/>
  <c r="K2202" i="217"/>
  <c r="K2166" i="217"/>
  <c r="K2130" i="217"/>
  <c r="K2094" i="217"/>
  <c r="K2474" i="217"/>
  <c r="K2397" i="217"/>
  <c r="K2325" i="217"/>
  <c r="K2253" i="217"/>
  <c r="K2196" i="217"/>
  <c r="K2160" i="217"/>
  <c r="K2124" i="217"/>
  <c r="K2088" i="217"/>
  <c r="K2457" i="217"/>
  <c r="K2385" i="217"/>
  <c r="K2313" i="217"/>
  <c r="K2241" i="217"/>
  <c r="K2190" i="217"/>
  <c r="K2154" i="217"/>
  <c r="K2118" i="217"/>
  <c r="K2082" i="217"/>
  <c r="K2445" i="217"/>
  <c r="K2373" i="217"/>
  <c r="K2301" i="217"/>
  <c r="K2229" i="217"/>
  <c r="K2184" i="217"/>
  <c r="K2148" i="217"/>
  <c r="K2112" i="217"/>
  <c r="K2076" i="217"/>
  <c r="K2178" i="217"/>
  <c r="K2142" i="217"/>
  <c r="K2433" i="217"/>
  <c r="K2106" i="217"/>
  <c r="K2361" i="217"/>
  <c r="K2070" i="217"/>
  <c r="K2289" i="217"/>
  <c r="K2218" i="217"/>
  <c r="K1476" i="217"/>
  <c r="K1260" i="217"/>
  <c r="K1044" i="217"/>
  <c r="K1326" i="217"/>
  <c r="K1110" i="217"/>
  <c r="K1428" i="217"/>
  <c r="K1212" i="217"/>
  <c r="K1051" i="217"/>
  <c r="K1087" i="217"/>
  <c r="K1123" i="217"/>
  <c r="K1159" i="217"/>
  <c r="K1195" i="217"/>
  <c r="K1231" i="217"/>
  <c r="K1267" i="217"/>
  <c r="K1303" i="217"/>
  <c r="K1339" i="217"/>
  <c r="K1375" i="217"/>
  <c r="K1411" i="217"/>
  <c r="K1447" i="217"/>
  <c r="K1483" i="217"/>
  <c r="K1519" i="217"/>
  <c r="K1052" i="217"/>
  <c r="K1088" i="217"/>
  <c r="K1124" i="217"/>
  <c r="K1160" i="217"/>
  <c r="K1196" i="217"/>
  <c r="K1232" i="217"/>
  <c r="K1268" i="217"/>
  <c r="K1304" i="217"/>
  <c r="K1340" i="217"/>
  <c r="K1376" i="217"/>
  <c r="K1412" i="217"/>
  <c r="K1448" i="217"/>
  <c r="K1484" i="217"/>
  <c r="K1520" i="217"/>
  <c r="K1053" i="217"/>
  <c r="K1089" i="217"/>
  <c r="K1125" i="217"/>
  <c r="K1161" i="217"/>
  <c r="K1197" i="217"/>
  <c r="K1233" i="217"/>
  <c r="K1269" i="217"/>
  <c r="K1305" i="217"/>
  <c r="K1341" i="217"/>
  <c r="K1377" i="217"/>
  <c r="K1413" i="217"/>
  <c r="K1449" i="217"/>
  <c r="K1485" i="217"/>
  <c r="K1521" i="217"/>
  <c r="K1054" i="217"/>
  <c r="K1090" i="217"/>
  <c r="K1126" i="217"/>
  <c r="K1162" i="217"/>
  <c r="K1198" i="217"/>
  <c r="K1234" i="217"/>
  <c r="K1270" i="217"/>
  <c r="K1306" i="217"/>
  <c r="K1342" i="217"/>
  <c r="K1378" i="217"/>
  <c r="K1414" i="217"/>
  <c r="K1450" i="217"/>
  <c r="K1486" i="217"/>
  <c r="K1522" i="217"/>
  <c r="K1061" i="217"/>
  <c r="K1097" i="217"/>
  <c r="K1133" i="217"/>
  <c r="K1169" i="217"/>
  <c r="K1205" i="217"/>
  <c r="K1241" i="217"/>
  <c r="K1277" i="217"/>
  <c r="K1313" i="217"/>
  <c r="K1349" i="217"/>
  <c r="K1385" i="217"/>
  <c r="K1421" i="217"/>
  <c r="K1457" i="217"/>
  <c r="K1493" i="217"/>
  <c r="K1529" i="217"/>
  <c r="K1350" i="217"/>
  <c r="K1488" i="217"/>
  <c r="K1272" i="217"/>
  <c r="K819" i="217"/>
  <c r="K603" i="217"/>
  <c r="K885" i="217"/>
  <c r="K669" i="217"/>
  <c r="K994" i="217"/>
  <c r="K771" i="217"/>
  <c r="K555" i="217"/>
  <c r="K562" i="217"/>
  <c r="K598" i="217"/>
  <c r="K634" i="217"/>
  <c r="K670" i="217"/>
  <c r="K706" i="217"/>
  <c r="K742" i="217"/>
  <c r="K778" i="217"/>
  <c r="K814" i="217"/>
  <c r="K850" i="217"/>
  <c r="K886" i="217"/>
  <c r="K922" i="217"/>
  <c r="K958" i="217"/>
  <c r="K1005" i="217"/>
  <c r="K557" i="217"/>
  <c r="K593" i="217"/>
  <c r="K629" i="217"/>
  <c r="K665" i="217"/>
  <c r="K701" i="217"/>
  <c r="K737" i="217"/>
  <c r="K773" i="217"/>
  <c r="K809" i="217"/>
  <c r="K845" i="217"/>
  <c r="K881" i="217"/>
  <c r="K917" i="217"/>
  <c r="K953" i="217"/>
  <c r="K998" i="217"/>
  <c r="K546" i="217"/>
  <c r="K582" i="217"/>
  <c r="K618" i="217"/>
  <c r="K654" i="217"/>
  <c r="K690" i="217"/>
  <c r="K726" i="217"/>
  <c r="K762" i="217"/>
  <c r="K798" i="217"/>
  <c r="K834" i="217"/>
  <c r="K870" i="217"/>
  <c r="K906" i="217"/>
  <c r="K942" i="217"/>
  <c r="K982" i="217"/>
  <c r="K535" i="217"/>
  <c r="K571" i="217"/>
  <c r="K607" i="217"/>
  <c r="K643" i="217"/>
  <c r="K679" i="217"/>
  <c r="K715" i="217"/>
  <c r="K751" i="217"/>
  <c r="K787" i="217"/>
  <c r="K823" i="217"/>
  <c r="K859" i="217"/>
  <c r="K895" i="217"/>
  <c r="K931" i="217"/>
  <c r="K969" i="217"/>
  <c r="K1022" i="217"/>
  <c r="K560" i="217"/>
  <c r="K596" i="217"/>
  <c r="K632" i="217"/>
  <c r="K668" i="217"/>
  <c r="K704" i="217"/>
  <c r="K740" i="217"/>
  <c r="K776" i="217"/>
  <c r="K812" i="217"/>
  <c r="K848" i="217"/>
  <c r="K884" i="217"/>
  <c r="K920" i="217"/>
  <c r="K956" i="217"/>
  <c r="K1003" i="217"/>
  <c r="K977" i="217"/>
  <c r="K1013" i="217"/>
  <c r="K1008" i="217"/>
  <c r="K1027" i="217"/>
  <c r="K909" i="217"/>
  <c r="K693" i="217"/>
  <c r="K795" i="217"/>
  <c r="K579" i="217"/>
  <c r="K1440" i="217"/>
  <c r="K1224" i="217"/>
  <c r="K1506" i="217"/>
  <c r="K1290" i="217"/>
  <c r="K1074" i="217"/>
  <c r="K1392" i="217"/>
  <c r="K1176" i="217"/>
  <c r="K1057" i="217"/>
  <c r="K1093" i="217"/>
  <c r="K1129" i="217"/>
  <c r="K1165" i="217"/>
  <c r="K1201" i="217"/>
  <c r="K1237" i="217"/>
  <c r="K1273" i="217"/>
  <c r="K1309" i="217"/>
  <c r="K1345" i="217"/>
  <c r="K1381" i="217"/>
  <c r="K1417" i="217"/>
  <c r="K1453" i="217"/>
  <c r="K1489" i="217"/>
  <c r="K1525" i="217"/>
  <c r="K1058" i="217"/>
  <c r="K1094" i="217"/>
  <c r="K1130" i="217"/>
  <c r="K1166" i="217"/>
  <c r="K1202" i="217"/>
  <c r="K1238" i="217"/>
  <c r="K1274" i="217"/>
  <c r="K1310" i="217"/>
  <c r="K1346" i="217"/>
  <c r="K1382" i="217"/>
  <c r="K1418" i="217"/>
  <c r="K1454" i="217"/>
  <c r="K1490" i="217"/>
  <c r="K1526" i="217"/>
  <c r="K1059" i="217"/>
  <c r="K1095" i="217"/>
  <c r="K1131" i="217"/>
  <c r="K1167" i="217"/>
  <c r="K1203" i="217"/>
  <c r="K1239" i="217"/>
  <c r="K1275" i="217"/>
  <c r="K1311" i="217"/>
  <c r="K1347" i="217"/>
  <c r="K1383" i="217"/>
  <c r="K1419" i="217"/>
  <c r="K1455" i="217"/>
  <c r="K1491" i="217"/>
  <c r="K1527" i="217"/>
  <c r="K1060" i="217"/>
  <c r="K1096" i="217"/>
  <c r="K1132" i="217"/>
  <c r="K1168" i="217"/>
  <c r="K1204" i="217"/>
  <c r="K1240" i="217"/>
  <c r="K1276" i="217"/>
  <c r="K1312" i="217"/>
  <c r="K1348" i="217"/>
  <c r="K1384" i="217"/>
  <c r="K1420" i="217"/>
  <c r="K1456" i="217"/>
  <c r="K1492" i="217"/>
  <c r="K1528" i="217"/>
  <c r="K1067" i="217"/>
  <c r="K1103" i="217"/>
  <c r="K1139" i="217"/>
  <c r="K1175" i="217"/>
  <c r="K1211" i="217"/>
  <c r="K1247" i="217"/>
  <c r="K1283" i="217"/>
  <c r="K1319" i="217"/>
  <c r="K1355" i="217"/>
  <c r="K1391" i="217"/>
  <c r="K1427" i="217"/>
  <c r="K1463" i="217"/>
  <c r="K1499" i="217"/>
  <c r="K1535" i="217"/>
  <c r="K1314" i="217"/>
  <c r="K1012" i="217"/>
  <c r="K783" i="217"/>
  <c r="K567" i="217"/>
  <c r="K849" i="217"/>
  <c r="K633" i="217"/>
  <c r="K951" i="217"/>
  <c r="K735" i="217"/>
  <c r="K532" i="217"/>
  <c r="K568" i="217"/>
  <c r="K604" i="217"/>
  <c r="K640" i="217"/>
  <c r="K676" i="217"/>
  <c r="K712" i="217"/>
  <c r="K748" i="217"/>
  <c r="K784" i="217"/>
  <c r="K820" i="217"/>
  <c r="K856" i="217"/>
  <c r="K892" i="217"/>
  <c r="K928" i="217"/>
  <c r="K966" i="217"/>
  <c r="K1016" i="217"/>
  <c r="K563" i="217"/>
  <c r="K599" i="217"/>
  <c r="K635" i="217"/>
  <c r="K671" i="217"/>
  <c r="K707" i="217"/>
  <c r="K743" i="217"/>
  <c r="K779" i="217"/>
  <c r="K815" i="217"/>
  <c r="K851" i="217"/>
  <c r="K887" i="217"/>
  <c r="K923" i="217"/>
  <c r="K960" i="217"/>
  <c r="K1006" i="217"/>
  <c r="K552" i="217"/>
  <c r="K588" i="217"/>
  <c r="K624" i="217"/>
  <c r="K660" i="217"/>
  <c r="K696" i="217"/>
  <c r="K732" i="217"/>
  <c r="K768" i="217"/>
  <c r="K804" i="217"/>
  <c r="K840" i="217"/>
  <c r="K876" i="217"/>
  <c r="K912" i="217"/>
  <c r="K948" i="217"/>
  <c r="K991" i="217"/>
  <c r="K541" i="217"/>
  <c r="K577" i="217"/>
  <c r="K613" i="217"/>
  <c r="K649" i="217"/>
  <c r="K685" i="217"/>
  <c r="K721" i="217"/>
  <c r="K757" i="217"/>
  <c r="K793" i="217"/>
  <c r="K829" i="217"/>
  <c r="K865" i="217"/>
  <c r="K901" i="217"/>
  <c r="K937" i="217"/>
  <c r="K976" i="217"/>
  <c r="K530" i="217"/>
  <c r="K566" i="217"/>
  <c r="K602" i="217"/>
  <c r="K638" i="217"/>
  <c r="K674" i="217"/>
  <c r="K710" i="217"/>
  <c r="K746" i="217"/>
  <c r="K782" i="217"/>
  <c r="K818" i="217"/>
  <c r="K854" i="217"/>
  <c r="K890" i="217"/>
  <c r="K926" i="217"/>
  <c r="K963" i="217"/>
  <c r="K1011" i="217"/>
  <c r="K983" i="217"/>
  <c r="K1019" i="217"/>
  <c r="K1014" i="217"/>
  <c r="K873" i="217"/>
  <c r="K657" i="217"/>
  <c r="K979" i="217"/>
  <c r="K759" i="217"/>
  <c r="K1206" i="217"/>
  <c r="K1170" i="217"/>
  <c r="K1134" i="217"/>
  <c r="K1098" i="217"/>
  <c r="K1062" i="217"/>
  <c r="K1236" i="217"/>
  <c r="K1200" i="217"/>
  <c r="K1164" i="217"/>
  <c r="K1128" i="217"/>
  <c r="K1092" i="217"/>
  <c r="K1056" i="217"/>
  <c r="K1518" i="217"/>
  <c r="K1302" i="217"/>
  <c r="K1086" i="217"/>
  <c r="K1482" i="217"/>
  <c r="K1266" i="217"/>
  <c r="K1050" i="217"/>
  <c r="K1446" i="217"/>
  <c r="K1230" i="217"/>
  <c r="K1410" i="217"/>
  <c r="K1194" i="217"/>
  <c r="K1338" i="217"/>
  <c r="K1122" i="217"/>
  <c r="K1374" i="217"/>
  <c r="K1158" i="217"/>
  <c r="K1404" i="217"/>
  <c r="K1188" i="217"/>
  <c r="K1470" i="217"/>
  <c r="K1254" i="217"/>
  <c r="K897" i="217"/>
  <c r="K717" i="217"/>
  <c r="K537" i="217"/>
  <c r="K1024" i="217"/>
  <c r="K861" i="217"/>
  <c r="K789" i="217"/>
  <c r="K645" i="217"/>
  <c r="K972" i="217"/>
  <c r="K609" i="217"/>
  <c r="K933" i="217"/>
  <c r="K825" i="217"/>
  <c r="K681" i="217"/>
  <c r="K573" i="217"/>
  <c r="K753" i="217"/>
  <c r="K1356" i="217"/>
  <c r="K1140" i="217"/>
  <c r="K1063" i="217"/>
  <c r="K1099" i="217"/>
  <c r="K1135" i="217"/>
  <c r="K1171" i="217"/>
  <c r="K1207" i="217"/>
  <c r="K1243" i="217"/>
  <c r="K1279" i="217"/>
  <c r="K1315" i="217"/>
  <c r="K1351" i="217"/>
  <c r="K1387" i="217"/>
  <c r="K1423" i="217"/>
  <c r="K1459" i="217"/>
  <c r="K1495" i="217"/>
  <c r="K1531" i="217"/>
  <c r="K1064" i="217"/>
  <c r="K1100" i="217"/>
  <c r="K1136" i="217"/>
  <c r="K1172" i="217"/>
  <c r="K1208" i="217"/>
  <c r="K1244" i="217"/>
  <c r="K1280" i="217"/>
  <c r="K1316" i="217"/>
  <c r="K1352" i="217"/>
  <c r="K1388" i="217"/>
  <c r="K1424" i="217"/>
  <c r="K1460" i="217"/>
  <c r="K1496" i="217"/>
  <c r="K1532" i="217"/>
  <c r="K1065" i="217"/>
  <c r="K1101" i="217"/>
  <c r="K1137" i="217"/>
  <c r="K1173" i="217"/>
  <c r="K1209" i="217"/>
  <c r="K1245" i="217"/>
  <c r="K1281" i="217"/>
  <c r="K1317" i="217"/>
  <c r="K1353" i="217"/>
  <c r="K1389" i="217"/>
  <c r="K1425" i="217"/>
  <c r="K1461" i="217"/>
  <c r="K1497" i="217"/>
  <c r="K1533" i="217"/>
  <c r="K1066" i="217"/>
  <c r="K1102" i="217"/>
  <c r="K1138" i="217"/>
  <c r="K1174" i="217"/>
  <c r="K1210" i="217"/>
  <c r="K1246" i="217"/>
  <c r="K1282" i="217"/>
  <c r="K1318" i="217"/>
  <c r="K1354" i="217"/>
  <c r="K1390" i="217"/>
  <c r="K1426" i="217"/>
  <c r="K1462" i="217"/>
  <c r="K1498" i="217"/>
  <c r="K1534" i="217"/>
  <c r="K1073" i="217"/>
  <c r="K1109" i="217"/>
  <c r="K1145" i="217"/>
  <c r="K1181" i="217"/>
  <c r="K1217" i="217"/>
  <c r="K1253" i="217"/>
  <c r="K1289" i="217"/>
  <c r="K1325" i="217"/>
  <c r="K1361" i="217"/>
  <c r="K1397" i="217"/>
  <c r="K1433" i="217"/>
  <c r="K1469" i="217"/>
  <c r="K1505" i="217"/>
  <c r="K1494" i="217"/>
  <c r="K1278" i="217"/>
  <c r="K1416" i="217"/>
  <c r="K964" i="217"/>
  <c r="K747" i="217"/>
  <c r="K531" i="217"/>
  <c r="K813" i="217"/>
  <c r="K597" i="217"/>
  <c r="K915" i="217"/>
  <c r="K699" i="217"/>
  <c r="K538" i="217"/>
  <c r="K574" i="217"/>
  <c r="K610" i="217"/>
  <c r="K646" i="217"/>
  <c r="K682" i="217"/>
  <c r="K718" i="217"/>
  <c r="K754" i="217"/>
  <c r="K790" i="217"/>
  <c r="K826" i="217"/>
  <c r="K862" i="217"/>
  <c r="K898" i="217"/>
  <c r="K934" i="217"/>
  <c r="K973" i="217"/>
  <c r="K533" i="217"/>
  <c r="K569" i="217"/>
  <c r="K605" i="217"/>
  <c r="K641" i="217"/>
  <c r="K677" i="217"/>
  <c r="K713" i="217"/>
  <c r="K749" i="217"/>
  <c r="K785" i="217"/>
  <c r="K821" i="217"/>
  <c r="K857" i="217"/>
  <c r="K893" i="217"/>
  <c r="K929" i="217"/>
  <c r="K967" i="217"/>
  <c r="K1017" i="217"/>
  <c r="K558" i="217"/>
  <c r="K594" i="217"/>
  <c r="K630" i="217"/>
  <c r="K666" i="217"/>
  <c r="K702" i="217"/>
  <c r="K738" i="217"/>
  <c r="K774" i="217"/>
  <c r="K810" i="217"/>
  <c r="K846" i="217"/>
  <c r="K882" i="217"/>
  <c r="K918" i="217"/>
  <c r="K954" i="217"/>
  <c r="K999" i="217"/>
  <c r="K547" i="217"/>
  <c r="K583" i="217"/>
  <c r="K619" i="217"/>
  <c r="K655" i="217"/>
  <c r="K691" i="217"/>
  <c r="K727" i="217"/>
  <c r="K763" i="217"/>
  <c r="K799" i="217"/>
  <c r="K835" i="217"/>
  <c r="K871" i="217"/>
  <c r="K907" i="217"/>
  <c r="K943" i="217"/>
  <c r="K984" i="217"/>
  <c r="K536" i="217"/>
  <c r="K572" i="217"/>
  <c r="K608" i="217"/>
  <c r="K644" i="217"/>
  <c r="K680" i="217"/>
  <c r="K716" i="217"/>
  <c r="K752" i="217"/>
  <c r="K788" i="217"/>
  <c r="K824" i="217"/>
  <c r="K860" i="217"/>
  <c r="K896" i="217"/>
  <c r="K932" i="217"/>
  <c r="K970" i="217"/>
  <c r="K1023" i="217"/>
  <c r="K989" i="217"/>
  <c r="K1025" i="217"/>
  <c r="K1020" i="217"/>
  <c r="K837" i="217"/>
  <c r="K621" i="217"/>
  <c r="K939" i="217"/>
  <c r="K723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513" i="217"/>
  <c r="K507" i="217"/>
  <c r="K501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512" i="217"/>
  <c r="K506" i="217"/>
  <c r="K500" i="217"/>
  <c r="K494" i="217"/>
  <c r="K488" i="217"/>
  <c r="K482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511" i="217"/>
  <c r="K505" i="217"/>
  <c r="K499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510" i="217"/>
  <c r="K504" i="217"/>
  <c r="K498" i="217"/>
  <c r="K492" i="217"/>
  <c r="K486" i="217"/>
  <c r="K480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509" i="217"/>
  <c r="K473" i="217"/>
  <c r="K437" i="217"/>
  <c r="K401" i="217"/>
  <c r="K365" i="217"/>
  <c r="K329" i="217"/>
  <c r="K293" i="217"/>
  <c r="K281" i="217"/>
  <c r="K271" i="217"/>
  <c r="K263" i="217"/>
  <c r="K253" i="217"/>
  <c r="K245" i="217"/>
  <c r="K235" i="217"/>
  <c r="K227" i="217"/>
  <c r="K217" i="217"/>
  <c r="K209" i="217"/>
  <c r="K199" i="217"/>
  <c r="K191" i="217"/>
  <c r="K181" i="217"/>
  <c r="K173" i="217"/>
  <c r="K163" i="217"/>
  <c r="K155" i="217"/>
  <c r="K145" i="217"/>
  <c r="K137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335" i="217"/>
  <c r="K264" i="217"/>
  <c r="K228" i="217"/>
  <c r="K182" i="217"/>
  <c r="K138" i="217"/>
  <c r="K101" i="217"/>
  <c r="K77" i="217"/>
  <c r="K41" i="217"/>
  <c r="K503" i="217"/>
  <c r="K467" i="217"/>
  <c r="K431" i="217"/>
  <c r="K395" i="217"/>
  <c r="K359" i="217"/>
  <c r="K323" i="217"/>
  <c r="K290" i="217"/>
  <c r="K278" i="217"/>
  <c r="K270" i="217"/>
  <c r="K260" i="217"/>
  <c r="K252" i="217"/>
  <c r="K242" i="217"/>
  <c r="K234" i="217"/>
  <c r="K224" i="217"/>
  <c r="K216" i="217"/>
  <c r="K206" i="217"/>
  <c r="K198" i="217"/>
  <c r="K188" i="217"/>
  <c r="K180" i="217"/>
  <c r="K170" i="217"/>
  <c r="K162" i="217"/>
  <c r="K152" i="217"/>
  <c r="K144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15" i="217"/>
  <c r="K371" i="217"/>
  <c r="K283" i="217"/>
  <c r="K246" i="217"/>
  <c r="K200" i="217"/>
  <c r="K156" i="217"/>
  <c r="K119" i="217"/>
  <c r="K89" i="217"/>
  <c r="K59" i="217"/>
  <c r="K23" i="217"/>
  <c r="K497" i="217"/>
  <c r="K461" i="217"/>
  <c r="K425" i="217"/>
  <c r="K389" i="217"/>
  <c r="K353" i="217"/>
  <c r="K317" i="217"/>
  <c r="K289" i="217"/>
  <c r="K277" i="217"/>
  <c r="K269" i="217"/>
  <c r="K259" i="217"/>
  <c r="K251" i="217"/>
  <c r="K241" i="217"/>
  <c r="K233" i="217"/>
  <c r="K223" i="217"/>
  <c r="K215" i="217"/>
  <c r="K205" i="217"/>
  <c r="K197" i="217"/>
  <c r="K187" i="217"/>
  <c r="K179" i="217"/>
  <c r="K169" i="217"/>
  <c r="K161" i="217"/>
  <c r="K151" i="217"/>
  <c r="K143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07" i="217"/>
  <c r="K272" i="217"/>
  <c r="K218" i="217"/>
  <c r="K174" i="217"/>
  <c r="K131" i="217"/>
  <c r="K107" i="217"/>
  <c r="K71" i="217"/>
  <c r="K47" i="217"/>
  <c r="K29" i="217"/>
  <c r="K491" i="217"/>
  <c r="K455" i="217"/>
  <c r="K419" i="217"/>
  <c r="K383" i="217"/>
  <c r="K347" i="217"/>
  <c r="K311" i="217"/>
  <c r="K287" i="217"/>
  <c r="K276" i="217"/>
  <c r="K266" i="217"/>
  <c r="K258" i="217"/>
  <c r="K248" i="217"/>
  <c r="K240" i="217"/>
  <c r="K230" i="217"/>
  <c r="K222" i="217"/>
  <c r="K212" i="217"/>
  <c r="K204" i="217"/>
  <c r="K194" i="217"/>
  <c r="K186" i="217"/>
  <c r="K176" i="217"/>
  <c r="K168" i="217"/>
  <c r="K158" i="217"/>
  <c r="K150" i="217"/>
  <c r="K140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79" i="217"/>
  <c r="K299" i="217"/>
  <c r="K236" i="217"/>
  <c r="K192" i="217"/>
  <c r="K146" i="217"/>
  <c r="K113" i="217"/>
  <c r="K83" i="217"/>
  <c r="K53" i="217"/>
  <c r="K17" i="217"/>
  <c r="K485" i="217"/>
  <c r="K449" i="217"/>
  <c r="K413" i="217"/>
  <c r="K377" i="217"/>
  <c r="K341" i="217"/>
  <c r="K305" i="217"/>
  <c r="K284" i="217"/>
  <c r="K275" i="217"/>
  <c r="K265" i="217"/>
  <c r="K257" i="217"/>
  <c r="K247" i="217"/>
  <c r="K239" i="217"/>
  <c r="K229" i="217"/>
  <c r="K221" i="217"/>
  <c r="K211" i="217"/>
  <c r="K203" i="217"/>
  <c r="K193" i="217"/>
  <c r="K185" i="217"/>
  <c r="K175" i="217"/>
  <c r="K167" i="217"/>
  <c r="K157" i="217"/>
  <c r="K149" i="217"/>
  <c r="K139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443" i="217"/>
  <c r="K254" i="217"/>
  <c r="K210" i="217"/>
  <c r="K164" i="217"/>
  <c r="K125" i="217"/>
  <c r="K95" i="217"/>
  <c r="K65" i="217"/>
  <c r="K35" i="217"/>
  <c r="K1368" i="217"/>
  <c r="K1152" i="217"/>
  <c r="K1434" i="217"/>
  <c r="K1218" i="217"/>
  <c r="K1536" i="217"/>
  <c r="K1320" i="217"/>
  <c r="K1104" i="217"/>
  <c r="K1069" i="217"/>
  <c r="K1105" i="217"/>
  <c r="K1141" i="217"/>
  <c r="K1177" i="217"/>
  <c r="K1213" i="217"/>
  <c r="K1249" i="217"/>
  <c r="K1285" i="217"/>
  <c r="K1321" i="217"/>
  <c r="K1357" i="217"/>
  <c r="K1393" i="217"/>
  <c r="K1429" i="217"/>
  <c r="K1465" i="217"/>
  <c r="K1501" i="217"/>
  <c r="K1537" i="217"/>
  <c r="K1070" i="217"/>
  <c r="K1106" i="217"/>
  <c r="K1142" i="217"/>
  <c r="K1178" i="217"/>
  <c r="K1214" i="217"/>
  <c r="K1250" i="217"/>
  <c r="K1286" i="217"/>
  <c r="K1322" i="217"/>
  <c r="K1358" i="217"/>
  <c r="K1394" i="217"/>
  <c r="K1430" i="217"/>
  <c r="K1466" i="217"/>
  <c r="K1502" i="217"/>
  <c r="K1538" i="217"/>
  <c r="K1071" i="217"/>
  <c r="K1107" i="217"/>
  <c r="K1143" i="217"/>
  <c r="K1179" i="217"/>
  <c r="K1215" i="217"/>
  <c r="K1251" i="217"/>
  <c r="K1287" i="217"/>
  <c r="K1323" i="217"/>
  <c r="K1359" i="217"/>
  <c r="K1395" i="217"/>
  <c r="K1431" i="217"/>
  <c r="K1467" i="217"/>
  <c r="K1503" i="217"/>
  <c r="K1539" i="217"/>
  <c r="K1072" i="217"/>
  <c r="K1108" i="217"/>
  <c r="K1144" i="217"/>
  <c r="K1180" i="217"/>
  <c r="K1216" i="217"/>
  <c r="K1252" i="217"/>
  <c r="K1288" i="217"/>
  <c r="K1324" i="217"/>
  <c r="K1360" i="217"/>
  <c r="K1396" i="217"/>
  <c r="K1432" i="217"/>
  <c r="K1468" i="217"/>
  <c r="K1504" i="217"/>
  <c r="K1043" i="217"/>
  <c r="K1079" i="217"/>
  <c r="K1115" i="217"/>
  <c r="K1151" i="217"/>
  <c r="K1187" i="217"/>
  <c r="K1223" i="217"/>
  <c r="K1259" i="217"/>
  <c r="K1295" i="217"/>
  <c r="K1331" i="217"/>
  <c r="K1367" i="217"/>
  <c r="K1403" i="217"/>
  <c r="K1439" i="217"/>
  <c r="K1475" i="217"/>
  <c r="K1511" i="217"/>
  <c r="K1458" i="217"/>
  <c r="K1242" i="217"/>
  <c r="K1380" i="217"/>
  <c r="K927" i="217"/>
  <c r="K711" i="217"/>
  <c r="K1004" i="217"/>
  <c r="K777" i="217"/>
  <c r="K561" i="217"/>
  <c r="K879" i="217"/>
  <c r="K663" i="217"/>
  <c r="K544" i="217"/>
  <c r="K580" i="217"/>
  <c r="K616" i="217"/>
  <c r="K652" i="217"/>
  <c r="K688" i="217"/>
  <c r="K724" i="217"/>
  <c r="K760" i="217"/>
  <c r="K796" i="217"/>
  <c r="K832" i="217"/>
  <c r="K868" i="217"/>
  <c r="K904" i="217"/>
  <c r="K940" i="217"/>
  <c r="K980" i="217"/>
  <c r="K539" i="217"/>
  <c r="K575" i="217"/>
  <c r="K611" i="217"/>
  <c r="K647" i="217"/>
  <c r="K683" i="217"/>
  <c r="K719" i="217"/>
  <c r="K755" i="217"/>
  <c r="K791" i="217"/>
  <c r="K827" i="217"/>
  <c r="K863" i="217"/>
  <c r="K899" i="217"/>
  <c r="K935" i="217"/>
  <c r="K974" i="217"/>
  <c r="K528" i="217"/>
  <c r="K564" i="217"/>
  <c r="K600" i="217"/>
  <c r="K636" i="217"/>
  <c r="K672" i="217"/>
  <c r="K708" i="217"/>
  <c r="K744" i="217"/>
  <c r="K780" i="217"/>
  <c r="K816" i="217"/>
  <c r="K852" i="217"/>
  <c r="K888" i="217"/>
  <c r="K924" i="217"/>
  <c r="K961" i="217"/>
  <c r="K1009" i="217"/>
  <c r="K553" i="217"/>
  <c r="K589" i="217"/>
  <c r="K625" i="217"/>
  <c r="K661" i="217"/>
  <c r="K697" i="217"/>
  <c r="K733" i="217"/>
  <c r="K769" i="217"/>
  <c r="K805" i="217"/>
  <c r="K841" i="217"/>
  <c r="K877" i="217"/>
  <c r="K913" i="217"/>
  <c r="K949" i="217"/>
  <c r="K992" i="217"/>
  <c r="K542" i="217"/>
  <c r="K578" i="217"/>
  <c r="K614" i="217"/>
  <c r="K650" i="217"/>
  <c r="K686" i="217"/>
  <c r="K722" i="217"/>
  <c r="K758" i="217"/>
  <c r="K794" i="217"/>
  <c r="K830" i="217"/>
  <c r="K866" i="217"/>
  <c r="K902" i="217"/>
  <c r="K938" i="217"/>
  <c r="K978" i="217"/>
  <c r="K959" i="217"/>
  <c r="K995" i="217"/>
  <c r="K990" i="217"/>
  <c r="K1026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2051" i="217"/>
  <c r="K2045" i="217"/>
  <c r="K2039" i="217"/>
  <c r="K2033" i="217"/>
  <c r="K2027" i="217"/>
  <c r="K2021" i="217"/>
  <c r="K2015" i="217"/>
  <c r="K2009" i="217"/>
  <c r="K2003" i="217"/>
  <c r="K1997" i="217"/>
  <c r="K1991" i="217"/>
  <c r="K1985" i="217"/>
  <c r="K1979" i="217"/>
  <c r="K1973" i="217"/>
  <c r="K1967" i="217"/>
  <c r="K1961" i="217"/>
  <c r="K1955" i="217"/>
  <c r="K1949" i="217"/>
  <c r="K1943" i="217"/>
  <c r="K1937" i="217"/>
  <c r="K1931" i="217"/>
  <c r="K1925" i="217"/>
  <c r="K1919" i="217"/>
  <c r="K1913" i="217"/>
  <c r="K1907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2036" i="217"/>
  <c r="K2000" i="217"/>
  <c r="K1964" i="217"/>
  <c r="K1940" i="217"/>
  <c r="K1928" i="217"/>
  <c r="K1916" i="217"/>
  <c r="K1904" i="217"/>
  <c r="K1896" i="217"/>
  <c r="K1886" i="217"/>
  <c r="K1878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30" i="217"/>
  <c r="K1994" i="217"/>
  <c r="K1958" i="217"/>
  <c r="K1939" i="217"/>
  <c r="K1927" i="217"/>
  <c r="K1915" i="217"/>
  <c r="K1903" i="217"/>
  <c r="K1895" i="217"/>
  <c r="K1885" i="217"/>
  <c r="K1877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24" i="217"/>
  <c r="K1988" i="217"/>
  <c r="K1952" i="217"/>
  <c r="K1938" i="217"/>
  <c r="K1926" i="217"/>
  <c r="K1914" i="217"/>
  <c r="K1902" i="217"/>
  <c r="K1892" i="217"/>
  <c r="K1884" i="217"/>
  <c r="K1874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18" i="217"/>
  <c r="K1982" i="217"/>
  <c r="K1946" i="217"/>
  <c r="K1934" i="217"/>
  <c r="K1922" i="217"/>
  <c r="K1910" i="217"/>
  <c r="K1901" i="217"/>
  <c r="K1891" i="217"/>
  <c r="K1883" i="217"/>
  <c r="K1873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1638" i="217"/>
  <c r="K1632" i="217"/>
  <c r="K1626" i="217"/>
  <c r="K1620" i="217"/>
  <c r="K1614" i="217"/>
  <c r="K1608" i="217"/>
  <c r="K1602" i="217"/>
  <c r="K1596" i="217"/>
  <c r="K1590" i="217"/>
  <c r="K1584" i="217"/>
  <c r="K1578" i="217"/>
  <c r="K1572" i="217"/>
  <c r="K1566" i="217"/>
  <c r="K1560" i="217"/>
  <c r="K1554" i="217"/>
  <c r="K2048" i="217"/>
  <c r="K2012" i="217"/>
  <c r="K1976" i="217"/>
  <c r="K1945" i="217"/>
  <c r="K1933" i="217"/>
  <c r="K1921" i="217"/>
  <c r="K1909" i="217"/>
  <c r="K1898" i="217"/>
  <c r="K1890" i="217"/>
  <c r="K1880" i="217"/>
  <c r="K1872" i="217"/>
  <c r="K1865" i="217"/>
  <c r="K1859" i="217"/>
  <c r="K1853" i="217"/>
  <c r="K1847" i="217"/>
  <c r="K1841" i="217"/>
  <c r="K1835" i="217"/>
  <c r="K1829" i="217"/>
  <c r="K1823" i="217"/>
  <c r="K1817" i="217"/>
  <c r="K1811" i="217"/>
  <c r="K1805" i="217"/>
  <c r="K1799" i="217"/>
  <c r="K1793" i="217"/>
  <c r="K1787" i="217"/>
  <c r="K1781" i="217"/>
  <c r="K1775" i="217"/>
  <c r="K1769" i="217"/>
  <c r="K1763" i="217"/>
  <c r="K1757" i="217"/>
  <c r="K1751" i="217"/>
  <c r="K1745" i="217"/>
  <c r="K1739" i="217"/>
  <c r="K1733" i="217"/>
  <c r="K1727" i="217"/>
  <c r="K1721" i="217"/>
  <c r="K1715" i="217"/>
  <c r="K1709" i="217"/>
  <c r="K1703" i="217"/>
  <c r="K1697" i="217"/>
  <c r="K1691" i="217"/>
  <c r="K1685" i="217"/>
  <c r="K1679" i="217"/>
  <c r="K1673" i="217"/>
  <c r="K1667" i="217"/>
  <c r="K1661" i="217"/>
  <c r="K1655" i="217"/>
  <c r="K1649" i="217"/>
  <c r="K1643" i="217"/>
  <c r="K1637" i="217"/>
  <c r="K1631" i="217"/>
  <c r="K1625" i="217"/>
  <c r="K1619" i="217"/>
  <c r="K1613" i="217"/>
  <c r="K1607" i="217"/>
  <c r="K1601" i="217"/>
  <c r="K1595" i="217"/>
  <c r="K1589" i="217"/>
  <c r="K1583" i="217"/>
  <c r="K1577" i="217"/>
  <c r="K1571" i="217"/>
  <c r="K1565" i="217"/>
  <c r="K1559" i="217"/>
  <c r="K1553" i="217"/>
  <c r="K1920" i="217"/>
  <c r="K1864" i="217"/>
  <c r="K1828" i="217"/>
  <c r="K1792" i="217"/>
  <c r="K1756" i="217"/>
  <c r="K1720" i="217"/>
  <c r="K1684" i="217"/>
  <c r="K1648" i="217"/>
  <c r="K1612" i="217"/>
  <c r="K1576" i="217"/>
  <c r="K2042" i="217"/>
  <c r="K1908" i="217"/>
  <c r="K1858" i="217"/>
  <c r="K1822" i="217"/>
  <c r="K1786" i="217"/>
  <c r="K1750" i="217"/>
  <c r="K1714" i="217"/>
  <c r="K1678" i="217"/>
  <c r="K1642" i="217"/>
  <c r="K1606" i="217"/>
  <c r="K1570" i="217"/>
  <c r="K2006" i="217"/>
  <c r="K1897" i="217"/>
  <c r="K1852" i="217"/>
  <c r="K1816" i="217"/>
  <c r="K1780" i="217"/>
  <c r="K1744" i="217"/>
  <c r="K1708" i="217"/>
  <c r="K1672" i="217"/>
  <c r="K1636" i="217"/>
  <c r="K1600" i="217"/>
  <c r="K1564" i="217"/>
  <c r="K1970" i="217"/>
  <c r="K1889" i="217"/>
  <c r="K1846" i="217"/>
  <c r="K1810" i="217"/>
  <c r="K1774" i="217"/>
  <c r="K1738" i="217"/>
  <c r="K1702" i="217"/>
  <c r="K1666" i="217"/>
  <c r="K1630" i="217"/>
  <c r="K1594" i="217"/>
  <c r="K1558" i="217"/>
  <c r="K1944" i="217"/>
  <c r="K1879" i="217"/>
  <c r="K1840" i="217"/>
  <c r="K1804" i="217"/>
  <c r="K1768" i="217"/>
  <c r="K1732" i="217"/>
  <c r="K1696" i="217"/>
  <c r="K1660" i="217"/>
  <c r="K1624" i="217"/>
  <c r="K1588" i="217"/>
  <c r="K1552" i="217"/>
  <c r="K1871" i="217"/>
  <c r="K1654" i="217"/>
  <c r="K1690" i="217"/>
  <c r="K1834" i="217"/>
  <c r="K1618" i="217"/>
  <c r="K1932" i="217"/>
  <c r="K1798" i="217"/>
  <c r="K1582" i="217"/>
  <c r="K1762" i="217"/>
  <c r="K1726" i="217"/>
  <c r="K801" i="217"/>
  <c r="K585" i="217"/>
  <c r="K903" i="217"/>
  <c r="K687" i="217"/>
  <c r="K986" i="217"/>
  <c r="E2288" i="217"/>
  <c r="E2324" i="217"/>
  <c r="E2362" i="217"/>
  <c r="E2417" i="217"/>
  <c r="E2460" i="217"/>
  <c r="E2496" i="217"/>
  <c r="E2532" i="217"/>
  <c r="E2353" i="217"/>
  <c r="E2389" i="217"/>
  <c r="E2425" i="217"/>
  <c r="E2461" i="217"/>
  <c r="E2497" i="217"/>
  <c r="E2533" i="217"/>
  <c r="E2402" i="217"/>
  <c r="E2438" i="217"/>
  <c r="E2474" i="217"/>
  <c r="E2510" i="217"/>
  <c r="E2546" i="217"/>
  <c r="E2415" i="217"/>
  <c r="E2451" i="217"/>
  <c r="E2487" i="217"/>
  <c r="E2523" i="217"/>
  <c r="E2559" i="217"/>
  <c r="E2434" i="217"/>
  <c r="E2470" i="217"/>
  <c r="E2506" i="217"/>
  <c r="E2542" i="217"/>
  <c r="E2337" i="217"/>
  <c r="E2121" i="217"/>
  <c r="E2223" i="217"/>
  <c r="E1812" i="217"/>
  <c r="E1655" i="217"/>
  <c r="E2124" i="217"/>
  <c r="E2160" i="217"/>
  <c r="E2196" i="217"/>
  <c r="E2232" i="217"/>
  <c r="E2268" i="217"/>
  <c r="E2304" i="217"/>
  <c r="E2340" i="217"/>
  <c r="E2381" i="217"/>
  <c r="E2471" i="217"/>
  <c r="E2083" i="217"/>
  <c r="E2119" i="217"/>
  <c r="E2155" i="217"/>
  <c r="E2191" i="217"/>
  <c r="E2227" i="217"/>
  <c r="E2263" i="217"/>
  <c r="E2299" i="217"/>
  <c r="E2335" i="217"/>
  <c r="E2375" i="217"/>
  <c r="E2448" i="217"/>
  <c r="E2078" i="217"/>
  <c r="E2114" i="217"/>
  <c r="E2150" i="217"/>
  <c r="E2186" i="217"/>
  <c r="E2222" i="217"/>
  <c r="E2258" i="217"/>
  <c r="E2294" i="217"/>
  <c r="E2330" i="217"/>
  <c r="E2369" i="217"/>
  <c r="E2435" i="217"/>
  <c r="E2466" i="217"/>
  <c r="E2502" i="217"/>
  <c r="E2538" i="217"/>
  <c r="E2359" i="217"/>
  <c r="E2395" i="217"/>
  <c r="E2431" i="217"/>
  <c r="E2467" i="217"/>
  <c r="E2503" i="217"/>
  <c r="E2539" i="217"/>
  <c r="E2408" i="217"/>
  <c r="E2444" i="217"/>
  <c r="E2480" i="217"/>
  <c r="E2516" i="217"/>
  <c r="E2552" i="217"/>
  <c r="E2421" i="217"/>
  <c r="E2457" i="217"/>
  <c r="E2493" i="217"/>
  <c r="E2529" i="217"/>
  <c r="E2404" i="217"/>
  <c r="E2440" i="217"/>
  <c r="E2476" i="217"/>
  <c r="E2512" i="217"/>
  <c r="E2548" i="217"/>
  <c r="E2301" i="217"/>
  <c r="E2085" i="217"/>
  <c r="E2187" i="217"/>
  <c r="E1697" i="217"/>
  <c r="E2206" i="217"/>
  <c r="E2242" i="217"/>
  <c r="E2278" i="217"/>
  <c r="E2314" i="217"/>
  <c r="E2350" i="217"/>
  <c r="E2393" i="217"/>
  <c r="E2531" i="217"/>
  <c r="E2099" i="217"/>
  <c r="E2135" i="217"/>
  <c r="E2171" i="217"/>
  <c r="E2207" i="217"/>
  <c r="E2243" i="217"/>
  <c r="E2279" i="217"/>
  <c r="E2315" i="217"/>
  <c r="E2351" i="217"/>
  <c r="E2394" i="217"/>
  <c r="E2537" i="217"/>
  <c r="E2094" i="217"/>
  <c r="E2130" i="217"/>
  <c r="E2166" i="217"/>
  <c r="E2202" i="217"/>
  <c r="E2238" i="217"/>
  <c r="E2274" i="217"/>
  <c r="E2310" i="217"/>
  <c r="E2346" i="217"/>
  <c r="E2388" i="217"/>
  <c r="E2507" i="217"/>
  <c r="E2089" i="217"/>
  <c r="E2125" i="217"/>
  <c r="E2161" i="217"/>
  <c r="E2197" i="217"/>
  <c r="E2233" i="217"/>
  <c r="E2269" i="217"/>
  <c r="E2305" i="217"/>
  <c r="E2341" i="217"/>
  <c r="E2382" i="217"/>
  <c r="E2477" i="217"/>
  <c r="E2084" i="217"/>
  <c r="E2120" i="217"/>
  <c r="E2156" i="217"/>
  <c r="E2192" i="217"/>
  <c r="E2228" i="217"/>
  <c r="E2264" i="217"/>
  <c r="E2300" i="217"/>
  <c r="E2336" i="217"/>
  <c r="E2376" i="217"/>
  <c r="E2453" i="217"/>
  <c r="E2472" i="217"/>
  <c r="E2508" i="217"/>
  <c r="E2544" i="217"/>
  <c r="E2365" i="217"/>
  <c r="E2401" i="217"/>
  <c r="E2437" i="217"/>
  <c r="E2473" i="217"/>
  <c r="E2509" i="217"/>
  <c r="E2545" i="217"/>
  <c r="E2414" i="217"/>
  <c r="E2450" i="217"/>
  <c r="E2486" i="217"/>
  <c r="E2522" i="217"/>
  <c r="E2558" i="217"/>
  <c r="E2427" i="217"/>
  <c r="E2463" i="217"/>
  <c r="E2499" i="217"/>
  <c r="E2535" i="217"/>
  <c r="E2410" i="217"/>
  <c r="E2446" i="217"/>
  <c r="E2482" i="217"/>
  <c r="E2518" i="217"/>
  <c r="E2554" i="217"/>
  <c r="E2265" i="217"/>
  <c r="E2436" i="217"/>
  <c r="E1592" i="217"/>
  <c r="E1664" i="217"/>
  <c r="E1764" i="217"/>
  <c r="E1934" i="217"/>
  <c r="E1765" i="217"/>
  <c r="E1624" i="217"/>
  <c r="E1920" i="217"/>
  <c r="E1751" i="217"/>
  <c r="E2418" i="217"/>
  <c r="E2363" i="217"/>
  <c r="E2325" i="217"/>
  <c r="E2289" i="217"/>
  <c r="E2253" i="217"/>
  <c r="E2217" i="217"/>
  <c r="E2181" i="217"/>
  <c r="E2145" i="217"/>
  <c r="E2109" i="217"/>
  <c r="E2073" i="217"/>
  <c r="E2561" i="217"/>
  <c r="E2400" i="217"/>
  <c r="E2356" i="217"/>
  <c r="E2319" i="217"/>
  <c r="E2283" i="217"/>
  <c r="E2247" i="217"/>
  <c r="E2211" i="217"/>
  <c r="E2175" i="217"/>
  <c r="E2139" i="217"/>
  <c r="E2103" i="217"/>
  <c r="E2067" i="217"/>
  <c r="E2454" i="217"/>
  <c r="E2079" i="217"/>
  <c r="E2295" i="217"/>
  <c r="E2349" i="217"/>
  <c r="E2133" i="217"/>
  <c r="E2271" i="217"/>
  <c r="E2068" i="217"/>
  <c r="E2104" i="217"/>
  <c r="E2140" i="217"/>
  <c r="E2176" i="217"/>
  <c r="E2212" i="217"/>
  <c r="E2248" i="217"/>
  <c r="E2284" i="217"/>
  <c r="E2320" i="217"/>
  <c r="E2357" i="217"/>
  <c r="E2405" i="217"/>
  <c r="E2069" i="217"/>
  <c r="E2105" i="217"/>
  <c r="E2141" i="217"/>
  <c r="E2177" i="217"/>
  <c r="E2213" i="217"/>
  <c r="E2249" i="217"/>
  <c r="E2285" i="217"/>
  <c r="E2321" i="217"/>
  <c r="E2358" i="217"/>
  <c r="E2406" i="217"/>
  <c r="E2064" i="217"/>
  <c r="E2100" i="217"/>
  <c r="E2136" i="217"/>
  <c r="E2172" i="217"/>
  <c r="E2208" i="217"/>
  <c r="E2244" i="217"/>
  <c r="E2280" i="217"/>
  <c r="E2316" i="217"/>
  <c r="E2352" i="217"/>
  <c r="E2396" i="217"/>
  <c r="E2543" i="217"/>
  <c r="E2095" i="217"/>
  <c r="E2131" i="217"/>
  <c r="E2167" i="217"/>
  <c r="E2203" i="217"/>
  <c r="E2239" i="217"/>
  <c r="E2275" i="217"/>
  <c r="E2311" i="217"/>
  <c r="E2347" i="217"/>
  <c r="E2390" i="217"/>
  <c r="E2513" i="217"/>
  <c r="E2090" i="217"/>
  <c r="E2126" i="217"/>
  <c r="E2162" i="217"/>
  <c r="E2198" i="217"/>
  <c r="E2234" i="217"/>
  <c r="E2270" i="217"/>
  <c r="E2306" i="217"/>
  <c r="E2342" i="217"/>
  <c r="E2384" i="217"/>
  <c r="E2483" i="217"/>
  <c r="E2478" i="217"/>
  <c r="E2514" i="217"/>
  <c r="E2550" i="217"/>
  <c r="E2371" i="217"/>
  <c r="E2407" i="217"/>
  <c r="E2443" i="217"/>
  <c r="E2479" i="217"/>
  <c r="E2515" i="217"/>
  <c r="E2551" i="217"/>
  <c r="E2420" i="217"/>
  <c r="E2456" i="217"/>
  <c r="E2492" i="217"/>
  <c r="E2528" i="217"/>
  <c r="E2397" i="217"/>
  <c r="E2433" i="217"/>
  <c r="E2469" i="217"/>
  <c r="E2505" i="217"/>
  <c r="E2541" i="217"/>
  <c r="E2416" i="217"/>
  <c r="E2452" i="217"/>
  <c r="E2488" i="217"/>
  <c r="E2524" i="217"/>
  <c r="E2560" i="217"/>
  <c r="E2229" i="217"/>
  <c r="E2370" i="217"/>
  <c r="E2115" i="217"/>
  <c r="E1591" i="217"/>
  <c r="E1639" i="217"/>
  <c r="E1709" i="217"/>
  <c r="E1781" i="217"/>
  <c r="E1871" i="217"/>
  <c r="E1943" i="217"/>
  <c r="E1598" i="217"/>
  <c r="E1670" i="217"/>
  <c r="E1772" i="217"/>
  <c r="E1557" i="217"/>
  <c r="E1819" i="217"/>
  <c r="E1660" i="217"/>
  <c r="E2027" i="217"/>
  <c r="E2313" i="217"/>
  <c r="E2097" i="217"/>
  <c r="E2235" i="217"/>
  <c r="E2074" i="217"/>
  <c r="E2110" i="217"/>
  <c r="E2146" i="217"/>
  <c r="E2182" i="217"/>
  <c r="E2218" i="217"/>
  <c r="E2254" i="217"/>
  <c r="E2290" i="217"/>
  <c r="E2326" i="217"/>
  <c r="E2364" i="217"/>
  <c r="E2423" i="217"/>
  <c r="E2075" i="217"/>
  <c r="E2111" i="217"/>
  <c r="E2147" i="217"/>
  <c r="E2183" i="217"/>
  <c r="E2219" i="217"/>
  <c r="E2255" i="217"/>
  <c r="E2291" i="217"/>
  <c r="E2327" i="217"/>
  <c r="E2366" i="217"/>
  <c r="E2424" i="217"/>
  <c r="E2070" i="217"/>
  <c r="E2106" i="217"/>
  <c r="E2142" i="217"/>
  <c r="E2178" i="217"/>
  <c r="E2214" i="217"/>
  <c r="E2250" i="217"/>
  <c r="E2286" i="217"/>
  <c r="E2322" i="217"/>
  <c r="E2360" i="217"/>
  <c r="E2411" i="217"/>
  <c r="E2065" i="217"/>
  <c r="E2101" i="217"/>
  <c r="E2137" i="217"/>
  <c r="E2173" i="217"/>
  <c r="E2209" i="217"/>
  <c r="E2245" i="217"/>
  <c r="E2281" i="217"/>
  <c r="E2317" i="217"/>
  <c r="E2354" i="217"/>
  <c r="E2398" i="217"/>
  <c r="E2549" i="217"/>
  <c r="E2096" i="217"/>
  <c r="E2132" i="217"/>
  <c r="E2168" i="217"/>
  <c r="E2204" i="217"/>
  <c r="E2240" i="217"/>
  <c r="E2276" i="217"/>
  <c r="E2312" i="217"/>
  <c r="E2348" i="217"/>
  <c r="E2391" i="217"/>
  <c r="E2519" i="217"/>
  <c r="E2484" i="217"/>
  <c r="E2520" i="217"/>
  <c r="E2556" i="217"/>
  <c r="E2377" i="217"/>
  <c r="E2413" i="217"/>
  <c r="E2449" i="217"/>
  <c r="E2485" i="217"/>
  <c r="E2521" i="217"/>
  <c r="E2557" i="217"/>
  <c r="E2426" i="217"/>
  <c r="E2462" i="217"/>
  <c r="E2498" i="217"/>
  <c r="E2534" i="217"/>
  <c r="E2403" i="217"/>
  <c r="E2439" i="217"/>
  <c r="E2475" i="217"/>
  <c r="E2511" i="217"/>
  <c r="E2547" i="217"/>
  <c r="E2422" i="217"/>
  <c r="E2458" i="217"/>
  <c r="E2494" i="217"/>
  <c r="E2530" i="217"/>
  <c r="E2038" i="217"/>
  <c r="E2002" i="217"/>
  <c r="E1966" i="217"/>
  <c r="E1930" i="217"/>
  <c r="E1894" i="217"/>
  <c r="E1858" i="217"/>
  <c r="E1822" i="217"/>
  <c r="E1786" i="217"/>
  <c r="E1750" i="217"/>
  <c r="E1714" i="217"/>
  <c r="E2049" i="217"/>
  <c r="E2013" i="217"/>
  <c r="E1977" i="217"/>
  <c r="E1941" i="217"/>
  <c r="E1905" i="217"/>
  <c r="E1869" i="217"/>
  <c r="E1833" i="217"/>
  <c r="E1797" i="217"/>
  <c r="E1761" i="217"/>
  <c r="E1725" i="217"/>
  <c r="E1689" i="217"/>
  <c r="E2024" i="217"/>
  <c r="E1988" i="217"/>
  <c r="E1952" i="217"/>
  <c r="E2017" i="217"/>
  <c r="E1981" i="217"/>
  <c r="E2034" i="217"/>
  <c r="E1998" i="217"/>
  <c r="E1962" i="217"/>
  <c r="E1932" i="217"/>
  <c r="E1878" i="217"/>
  <c r="E1824" i="217"/>
  <c r="E1770" i="217"/>
  <c r="E1716" i="217"/>
  <c r="E1668" i="217"/>
  <c r="E1632" i="217"/>
  <c r="E1596" i="217"/>
  <c r="E1560" i="217"/>
  <c r="E1939" i="217"/>
  <c r="E1885" i="217"/>
  <c r="E1831" i="217"/>
  <c r="E1777" i="217"/>
  <c r="E1723" i="217"/>
  <c r="E1673" i="217"/>
  <c r="E1637" i="217"/>
  <c r="E1601" i="217"/>
  <c r="E1565" i="217"/>
  <c r="E1946" i="217"/>
  <c r="E1892" i="217"/>
  <c r="E1838" i="217"/>
  <c r="E1784" i="217"/>
  <c r="E1730" i="217"/>
  <c r="E1678" i="217"/>
  <c r="E1642" i="217"/>
  <c r="E1606" i="217"/>
  <c r="E1570" i="217"/>
  <c r="E1956" i="217"/>
  <c r="E1901" i="217"/>
  <c r="E1847" i="217"/>
  <c r="E1793" i="217"/>
  <c r="E1739" i="217"/>
  <c r="E1685" i="217"/>
  <c r="E1647" i="217"/>
  <c r="E1611" i="217"/>
  <c r="E1575" i="217"/>
  <c r="E1979" i="217"/>
  <c r="E1908" i="217"/>
  <c r="E1854" i="217"/>
  <c r="E1800" i="217"/>
  <c r="E1746" i="217"/>
  <c r="E1692" i="217"/>
  <c r="E1652" i="217"/>
  <c r="E1616" i="217"/>
  <c r="E1580" i="217"/>
  <c r="E2009" i="217"/>
  <c r="E1915" i="217"/>
  <c r="E1861" i="217"/>
  <c r="E1807" i="217"/>
  <c r="E1753" i="217"/>
  <c r="E1699" i="217"/>
  <c r="E1657" i="217"/>
  <c r="E1621" i="217"/>
  <c r="E1585" i="217"/>
  <c r="E2032" i="217"/>
  <c r="E1996" i="217"/>
  <c r="E1960" i="217"/>
  <c r="E1924" i="217"/>
  <c r="E1888" i="217"/>
  <c r="E1852" i="217"/>
  <c r="E1816" i="217"/>
  <c r="E1780" i="217"/>
  <c r="E1744" i="217"/>
  <c r="E1708" i="217"/>
  <c r="E2043" i="217"/>
  <c r="E2007" i="217"/>
  <c r="E1971" i="217"/>
  <c r="E1935" i="217"/>
  <c r="E1899" i="217"/>
  <c r="E1863" i="217"/>
  <c r="E1827" i="217"/>
  <c r="E1791" i="217"/>
  <c r="E1755" i="217"/>
  <c r="E1719" i="217"/>
  <c r="E1683" i="217"/>
  <c r="E2018" i="217"/>
  <c r="E1982" i="217"/>
  <c r="E2047" i="217"/>
  <c r="E2011" i="217"/>
  <c r="E1975" i="217"/>
  <c r="E2028" i="217"/>
  <c r="E1992" i="217"/>
  <c r="E2039" i="217"/>
  <c r="E1922" i="217"/>
  <c r="E1868" i="217"/>
  <c r="E1814" i="217"/>
  <c r="E1760" i="217"/>
  <c r="E1706" i="217"/>
  <c r="E1662" i="217"/>
  <c r="E1626" i="217"/>
  <c r="E1590" i="217"/>
  <c r="E1554" i="217"/>
  <c r="E1931" i="217"/>
  <c r="E1877" i="217"/>
  <c r="E1823" i="217"/>
  <c r="E1769" i="217"/>
  <c r="E1715" i="217"/>
  <c r="E1667" i="217"/>
  <c r="E1631" i="217"/>
  <c r="E1595" i="217"/>
  <c r="E1559" i="217"/>
  <c r="E1938" i="217"/>
  <c r="E1884" i="217"/>
  <c r="E1830" i="217"/>
  <c r="E1776" i="217"/>
  <c r="E1722" i="217"/>
  <c r="E1672" i="217"/>
  <c r="E1636" i="217"/>
  <c r="E1600" i="217"/>
  <c r="E1564" i="217"/>
  <c r="E1945" i="217"/>
  <c r="E1891" i="217"/>
  <c r="E1837" i="217"/>
  <c r="E1783" i="217"/>
  <c r="E1729" i="217"/>
  <c r="E1677" i="217"/>
  <c r="E1641" i="217"/>
  <c r="E1605" i="217"/>
  <c r="E1569" i="217"/>
  <c r="E1955" i="217"/>
  <c r="E1898" i="217"/>
  <c r="E1844" i="217"/>
  <c r="E1790" i="217"/>
  <c r="E1736" i="217"/>
  <c r="E1682" i="217"/>
  <c r="E1646" i="217"/>
  <c r="E1610" i="217"/>
  <c r="E1574" i="217"/>
  <c r="E1973" i="217"/>
  <c r="E1907" i="217"/>
  <c r="E1853" i="217"/>
  <c r="E1799" i="217"/>
  <c r="E1745" i="217"/>
  <c r="E1691" i="217"/>
  <c r="E1651" i="217"/>
  <c r="E1615" i="217"/>
  <c r="E1579" i="217"/>
  <c r="E2026" i="217"/>
  <c r="E1990" i="217"/>
  <c r="E1954" i="217"/>
  <c r="E1918" i="217"/>
  <c r="E1882" i="217"/>
  <c r="E1846" i="217"/>
  <c r="E1810" i="217"/>
  <c r="E1774" i="217"/>
  <c r="E1738" i="217"/>
  <c r="E1702" i="217"/>
  <c r="E2037" i="217"/>
  <c r="E2001" i="217"/>
  <c r="E1965" i="217"/>
  <c r="E1929" i="217"/>
  <c r="E1893" i="217"/>
  <c r="E1857" i="217"/>
  <c r="E1821" i="217"/>
  <c r="E1785" i="217"/>
  <c r="E1749" i="217"/>
  <c r="E1713" i="217"/>
  <c r="E2048" i="217"/>
  <c r="E2012" i="217"/>
  <c r="E1976" i="217"/>
  <c r="E2041" i="217"/>
  <c r="E2005" i="217"/>
  <c r="E1969" i="217"/>
  <c r="E2022" i="217"/>
  <c r="E1986" i="217"/>
  <c r="E2003" i="217"/>
  <c r="E1914" i="217"/>
  <c r="E1860" i="217"/>
  <c r="E1806" i="217"/>
  <c r="E1752" i="217"/>
  <c r="E1698" i="217"/>
  <c r="E1656" i="217"/>
  <c r="E1620" i="217"/>
  <c r="E1584" i="217"/>
  <c r="E2033" i="217"/>
  <c r="E1921" i="217"/>
  <c r="E1867" i="217"/>
  <c r="E1813" i="217"/>
  <c r="E1759" i="217"/>
  <c r="E1705" i="217"/>
  <c r="E1661" i="217"/>
  <c r="E1625" i="217"/>
  <c r="E1589" i="217"/>
  <c r="E1553" i="217"/>
  <c r="E1928" i="217"/>
  <c r="E1874" i="217"/>
  <c r="E1820" i="217"/>
  <c r="E1766" i="217"/>
  <c r="E1712" i="217"/>
  <c r="E1666" i="217"/>
  <c r="E1630" i="217"/>
  <c r="E1594" i="217"/>
  <c r="E1558" i="217"/>
  <c r="E1937" i="217"/>
  <c r="E1883" i="217"/>
  <c r="E1829" i="217"/>
  <c r="E1775" i="217"/>
  <c r="E1721" i="217"/>
  <c r="E1671" i="217"/>
  <c r="E1635" i="217"/>
  <c r="E1599" i="217"/>
  <c r="E1563" i="217"/>
  <c r="E1944" i="217"/>
  <c r="E1890" i="217"/>
  <c r="E1836" i="217"/>
  <c r="E1782" i="217"/>
  <c r="E1728" i="217"/>
  <c r="E1676" i="217"/>
  <c r="E1640" i="217"/>
  <c r="E1604" i="217"/>
  <c r="E1568" i="217"/>
  <c r="E1951" i="217"/>
  <c r="E2020" i="217"/>
  <c r="E1984" i="217"/>
  <c r="E1948" i="217"/>
  <c r="E1912" i="217"/>
  <c r="E1876" i="217"/>
  <c r="E1840" i="217"/>
  <c r="E1804" i="217"/>
  <c r="E1768" i="217"/>
  <c r="E1732" i="217"/>
  <c r="E1696" i="217"/>
  <c r="E2031" i="217"/>
  <c r="E1995" i="217"/>
  <c r="E1959" i="217"/>
  <c r="E1923" i="217"/>
  <c r="E1887" i="217"/>
  <c r="E1851" i="217"/>
  <c r="E1815" i="217"/>
  <c r="E1779" i="217"/>
  <c r="E1743" i="217"/>
  <c r="E1707" i="217"/>
  <c r="E2042" i="217"/>
  <c r="E2006" i="217"/>
  <c r="E1970" i="217"/>
  <c r="E2035" i="217"/>
  <c r="E1999" i="217"/>
  <c r="E1963" i="217"/>
  <c r="E2016" i="217"/>
  <c r="E1980" i="217"/>
  <c r="E1967" i="217"/>
  <c r="E1904" i="217"/>
  <c r="E1850" i="217"/>
  <c r="E1796" i="217"/>
  <c r="E1742" i="217"/>
  <c r="E1688" i="217"/>
  <c r="E1650" i="217"/>
  <c r="E1614" i="217"/>
  <c r="E1578" i="217"/>
  <c r="E1997" i="217"/>
  <c r="E1913" i="217"/>
  <c r="E2050" i="217"/>
  <c r="E2014" i="217"/>
  <c r="E1978" i="217"/>
  <c r="E1942" i="217"/>
  <c r="E1906" i="217"/>
  <c r="E1870" i="217"/>
  <c r="E1834" i="217"/>
  <c r="E1798" i="217"/>
  <c r="E1762" i="217"/>
  <c r="E1726" i="217"/>
  <c r="E1690" i="217"/>
  <c r="E2025" i="217"/>
  <c r="E1989" i="217"/>
  <c r="E1953" i="217"/>
  <c r="E1917" i="217"/>
  <c r="E1881" i="217"/>
  <c r="E1845" i="217"/>
  <c r="E1809" i="217"/>
  <c r="E1773" i="217"/>
  <c r="E1737" i="217"/>
  <c r="E1701" i="217"/>
  <c r="E2036" i="217"/>
  <c r="E2000" i="217"/>
  <c r="E1964" i="217"/>
  <c r="E2029" i="217"/>
  <c r="E1993" i="217"/>
  <c r="E2046" i="217"/>
  <c r="E2010" i="217"/>
  <c r="E1974" i="217"/>
  <c r="E1950" i="217"/>
  <c r="E1896" i="217"/>
  <c r="E1842" i="217"/>
  <c r="E1788" i="217"/>
  <c r="E1734" i="217"/>
  <c r="E1680" i="217"/>
  <c r="E1644" i="217"/>
  <c r="E1608" i="217"/>
  <c r="E1572" i="217"/>
  <c r="E1961" i="217"/>
  <c r="E1903" i="217"/>
  <c r="E1849" i="217"/>
  <c r="E1795" i="217"/>
  <c r="E1741" i="217"/>
  <c r="E1687" i="217"/>
  <c r="E1649" i="217"/>
  <c r="E1613" i="217"/>
  <c r="E1577" i="217"/>
  <c r="E1991" i="217"/>
  <c r="E1910" i="217"/>
  <c r="E1856" i="217"/>
  <c r="E1802" i="217"/>
  <c r="E1748" i="217"/>
  <c r="E1694" i="217"/>
  <c r="E1654" i="217"/>
  <c r="E1618" i="217"/>
  <c r="E1582" i="217"/>
  <c r="E2021" i="217"/>
  <c r="E1919" i="217"/>
  <c r="E1865" i="217"/>
  <c r="E1811" i="217"/>
  <c r="E1757" i="217"/>
  <c r="E1703" i="217"/>
  <c r="E1659" i="217"/>
  <c r="E1623" i="217"/>
  <c r="E1587" i="217"/>
  <c r="E2051" i="217"/>
  <c r="E1926" i="217"/>
  <c r="E1872" i="217"/>
  <c r="E2044" i="217"/>
  <c r="E2008" i="217"/>
  <c r="E1972" i="217"/>
  <c r="E1936" i="217"/>
  <c r="E1900" i="217"/>
  <c r="E1864" i="217"/>
  <c r="E1828" i="217"/>
  <c r="E1792" i="217"/>
  <c r="E1756" i="217"/>
  <c r="E1720" i="217"/>
  <c r="E1684" i="217"/>
  <c r="E2019" i="217"/>
  <c r="E1983" i="217"/>
  <c r="E1947" i="217"/>
  <c r="E1911" i="217"/>
  <c r="E1875" i="217"/>
  <c r="E1839" i="217"/>
  <c r="E1803" i="217"/>
  <c r="E1767" i="217"/>
  <c r="E1731" i="217"/>
  <c r="E1695" i="217"/>
  <c r="E2030" i="217"/>
  <c r="E1994" i="217"/>
  <c r="E1958" i="217"/>
  <c r="E2023" i="217"/>
  <c r="E1987" i="217"/>
  <c r="E2040" i="217"/>
  <c r="E2004" i="217"/>
  <c r="E1968" i="217"/>
  <c r="E1940" i="217"/>
  <c r="E1886" i="217"/>
  <c r="E1832" i="217"/>
  <c r="E1778" i="217"/>
  <c r="E1724" i="217"/>
  <c r="E1674" i="217"/>
  <c r="E1638" i="217"/>
  <c r="E1602" i="217"/>
  <c r="E1566" i="217"/>
  <c r="E1949" i="217"/>
  <c r="E1895" i="217"/>
  <c r="E1841" i="217"/>
  <c r="E1787" i="217"/>
  <c r="E1733" i="217"/>
  <c r="E1679" i="217"/>
  <c r="E1643" i="217"/>
  <c r="E1607" i="217"/>
  <c r="E1571" i="217"/>
  <c r="E1957" i="217"/>
  <c r="E1902" i="217"/>
  <c r="E1848" i="217"/>
  <c r="E1794" i="217"/>
  <c r="E1740" i="217"/>
  <c r="E1686" i="217"/>
  <c r="E1648" i="217"/>
  <c r="E1612" i="217"/>
  <c r="E1576" i="217"/>
  <c r="E1985" i="217"/>
  <c r="E1909" i="217"/>
  <c r="E1855" i="217"/>
  <c r="E1801" i="217"/>
  <c r="E1747" i="217"/>
  <c r="E1693" i="217"/>
  <c r="E1653" i="217"/>
  <c r="E1617" i="217"/>
  <c r="E1581" i="217"/>
  <c r="E2015" i="217"/>
  <c r="E1916" i="217"/>
  <c r="E1862" i="217"/>
  <c r="E2193" i="217"/>
  <c r="E2331" i="217"/>
  <c r="E1597" i="217"/>
  <c r="E1645" i="217"/>
  <c r="E1717" i="217"/>
  <c r="E1789" i="217"/>
  <c r="E1879" i="217"/>
  <c r="E2045" i="217"/>
  <c r="E1622" i="217"/>
  <c r="E1700" i="217"/>
  <c r="E1808" i="217"/>
  <c r="E1593" i="217"/>
  <c r="E1873" i="217"/>
  <c r="E1704" i="217"/>
  <c r="E1583" i="217"/>
  <c r="E1859" i="217"/>
  <c r="E2277" i="217"/>
  <c r="E2489" i="217"/>
  <c r="E2199" i="217"/>
  <c r="E2080" i="217"/>
  <c r="E2116" i="217"/>
  <c r="E2152" i="217"/>
  <c r="E2188" i="217"/>
  <c r="E2224" i="217"/>
  <c r="E2260" i="217"/>
  <c r="E2296" i="217"/>
  <c r="E2332" i="217"/>
  <c r="E2372" i="217"/>
  <c r="E2441" i="217"/>
  <c r="E2081" i="217"/>
  <c r="E2117" i="217"/>
  <c r="E2153" i="217"/>
  <c r="E2189" i="217"/>
  <c r="E2225" i="217"/>
  <c r="E2261" i="217"/>
  <c r="E2297" i="217"/>
  <c r="E2333" i="217"/>
  <c r="E2373" i="217"/>
  <c r="E2442" i="217"/>
  <c r="E2076" i="217"/>
  <c r="E2112" i="217"/>
  <c r="E2148" i="217"/>
  <c r="E2184" i="217"/>
  <c r="E2220" i="217"/>
  <c r="E2256" i="217"/>
  <c r="E2292" i="217"/>
  <c r="E2328" i="217"/>
  <c r="E2367" i="217"/>
  <c r="E2429" i="217"/>
  <c r="E2071" i="217"/>
  <c r="E2107" i="217"/>
  <c r="E2143" i="217"/>
  <c r="E2179" i="217"/>
  <c r="E2215" i="217"/>
  <c r="E2251" i="217"/>
  <c r="E2287" i="217"/>
  <c r="E2323" i="217"/>
  <c r="E2361" i="217"/>
  <c r="E2412" i="217"/>
  <c r="E2066" i="217"/>
  <c r="E2102" i="217"/>
  <c r="E2138" i="217"/>
  <c r="E2174" i="217"/>
  <c r="E2210" i="217"/>
  <c r="E2246" i="217"/>
  <c r="E2282" i="217"/>
  <c r="E2318" i="217"/>
  <c r="E2355" i="217"/>
  <c r="E2399" i="217"/>
  <c r="E2555" i="217"/>
  <c r="E2490" i="217"/>
  <c r="E2526" i="217"/>
  <c r="E2562" i="217"/>
  <c r="E2383" i="217"/>
  <c r="E2419" i="217"/>
  <c r="E2455" i="217"/>
  <c r="E2491" i="217"/>
  <c r="E2527" i="217"/>
  <c r="E2563" i="217"/>
  <c r="E2432" i="217"/>
  <c r="E2468" i="217"/>
  <c r="E2504" i="217"/>
  <c r="E2540" i="217"/>
  <c r="E2409" i="217"/>
  <c r="E2445" i="217"/>
  <c r="E2481" i="217"/>
  <c r="E2517" i="217"/>
  <c r="E2553" i="217"/>
  <c r="E2428" i="217"/>
  <c r="E2464" i="217"/>
  <c r="E2500" i="217"/>
  <c r="E2536" i="217"/>
  <c r="E2378" i="217"/>
  <c r="E2157" i="217"/>
  <c r="E2259" i="217"/>
  <c r="E1555" i="217"/>
  <c r="E1603" i="217"/>
  <c r="E1663" i="217"/>
  <c r="E1727" i="217"/>
  <c r="E1817" i="217"/>
  <c r="E1889" i="217"/>
  <c r="E1556" i="217"/>
  <c r="E1628" i="217"/>
  <c r="E1710" i="217"/>
  <c r="E1818" i="217"/>
  <c r="E1629" i="217"/>
  <c r="E1927" i="217"/>
  <c r="E1758" i="217"/>
  <c r="E1619" i="217"/>
  <c r="E1062" i="217"/>
  <c r="E1098" i="217"/>
  <c r="E1134" i="217"/>
  <c r="E1170" i="217"/>
  <c r="E1206" i="217"/>
  <c r="E1242" i="217"/>
  <c r="E1278" i="217"/>
  <c r="E1326" i="217"/>
  <c r="E1380" i="217"/>
  <c r="E1438" i="217"/>
  <c r="E1057" i="217"/>
  <c r="E1093" i="217"/>
  <c r="E1129" i="217"/>
  <c r="E1165" i="217"/>
  <c r="E1201" i="217"/>
  <c r="E1237" i="217"/>
  <c r="E1273" i="217"/>
  <c r="E1319" i="217"/>
  <c r="E1373" i="217"/>
  <c r="E1427" i="217"/>
  <c r="E1052" i="217"/>
  <c r="E1088" i="217"/>
  <c r="E1124" i="217"/>
  <c r="E1160" i="217"/>
  <c r="E1196" i="217"/>
  <c r="E1232" i="217"/>
  <c r="E1268" i="217"/>
  <c r="E1312" i="217"/>
  <c r="E1366" i="217"/>
  <c r="E1420" i="217"/>
  <c r="E1047" i="217"/>
  <c r="E1083" i="217"/>
  <c r="E1119" i="217"/>
  <c r="E1155" i="217"/>
  <c r="E1191" i="217"/>
  <c r="E1227" i="217"/>
  <c r="E1263" i="217"/>
  <c r="E1305" i="217"/>
  <c r="E1359" i="217"/>
  <c r="E1413" i="217"/>
  <c r="E1042" i="217"/>
  <c r="E1078" i="217"/>
  <c r="E1114" i="217"/>
  <c r="E1150" i="217"/>
  <c r="E1186" i="217"/>
  <c r="E1222" i="217"/>
  <c r="E1258" i="217"/>
  <c r="E1297" i="217"/>
  <c r="E1350" i="217"/>
  <c r="E1404" i="217"/>
  <c r="E1522" i="217"/>
  <c r="E1073" i="217"/>
  <c r="E1109" i="217"/>
  <c r="E1145" i="217"/>
  <c r="E1181" i="217"/>
  <c r="E1217" i="217"/>
  <c r="E1253" i="217"/>
  <c r="E1291" i="217"/>
  <c r="E1343" i="217"/>
  <c r="E1397" i="217"/>
  <c r="E1492" i="217"/>
  <c r="E1461" i="217"/>
  <c r="E1497" i="217"/>
  <c r="E1533" i="217"/>
  <c r="E1475" i="217"/>
  <c r="E1511" i="217"/>
  <c r="E1440" i="217"/>
  <c r="E1476" i="217"/>
  <c r="E1512" i="217"/>
  <c r="E1309" i="217"/>
  <c r="E1345" i="217"/>
  <c r="E1381" i="217"/>
  <c r="E1417" i="217"/>
  <c r="E1453" i="217"/>
  <c r="E1489" i="217"/>
  <c r="E1525" i="217"/>
  <c r="E1298" i="217"/>
  <c r="E1334" i="217"/>
  <c r="E1370" i="217"/>
  <c r="E1406" i="217"/>
  <c r="E1442" i="217"/>
  <c r="E1478" i="217"/>
  <c r="E1514" i="217"/>
  <c r="E1068" i="217"/>
  <c r="E1104" i="217"/>
  <c r="E1140" i="217"/>
  <c r="E1176" i="217"/>
  <c r="E1212" i="217"/>
  <c r="E1248" i="217"/>
  <c r="E1285" i="217"/>
  <c r="E1336" i="217"/>
  <c r="E1390" i="217"/>
  <c r="E1462" i="217"/>
  <c r="E1063" i="217"/>
  <c r="E1099" i="217"/>
  <c r="E1135" i="217"/>
  <c r="E1171" i="217"/>
  <c r="E1207" i="217"/>
  <c r="E1243" i="217"/>
  <c r="E1279" i="217"/>
  <c r="E1329" i="217"/>
  <c r="E1383" i="217"/>
  <c r="E1439" i="217"/>
  <c r="E1058" i="217"/>
  <c r="E1094" i="217"/>
  <c r="E1130" i="217"/>
  <c r="E1166" i="217"/>
  <c r="E1202" i="217"/>
  <c r="E1238" i="217"/>
  <c r="E1274" i="217"/>
  <c r="E1320" i="217"/>
  <c r="E1374" i="217"/>
  <c r="E1428" i="217"/>
  <c r="E1053" i="217"/>
  <c r="E1089" i="217"/>
  <c r="E1125" i="217"/>
  <c r="E1161" i="217"/>
  <c r="E1197" i="217"/>
  <c r="E1233" i="217"/>
  <c r="E1269" i="217"/>
  <c r="E1313" i="217"/>
  <c r="E1367" i="217"/>
  <c r="E1421" i="217"/>
  <c r="E1048" i="217"/>
  <c r="E1084" i="217"/>
  <c r="E1120" i="217"/>
  <c r="E1156" i="217"/>
  <c r="E1192" i="217"/>
  <c r="E1228" i="217"/>
  <c r="E1264" i="217"/>
  <c r="E1306" i="217"/>
  <c r="E1360" i="217"/>
  <c r="E1414" i="217"/>
  <c r="E1043" i="217"/>
  <c r="E1079" i="217"/>
  <c r="E1115" i="217"/>
  <c r="E1151" i="217"/>
  <c r="E1187" i="217"/>
  <c r="E1223" i="217"/>
  <c r="E1259" i="217"/>
  <c r="E1299" i="217"/>
  <c r="E1353" i="217"/>
  <c r="E1407" i="217"/>
  <c r="E1528" i="217"/>
  <c r="E1467" i="217"/>
  <c r="E1503" i="217"/>
  <c r="E1539" i="217"/>
  <c r="E1481" i="217"/>
  <c r="E1517" i="217"/>
  <c r="E1446" i="217"/>
  <c r="E1482" i="217"/>
  <c r="E1518" i="217"/>
  <c r="E1315" i="217"/>
  <c r="E1351" i="217"/>
  <c r="E1387" i="217"/>
  <c r="E1423" i="217"/>
  <c r="E1459" i="217"/>
  <c r="E1495" i="217"/>
  <c r="E1531" i="217"/>
  <c r="E1304" i="217"/>
  <c r="E1340" i="217"/>
  <c r="E1376" i="217"/>
  <c r="E1412" i="217"/>
  <c r="E1448" i="217"/>
  <c r="E1484" i="217"/>
  <c r="E1520" i="217"/>
  <c r="E513" i="217"/>
  <c r="E507" i="217"/>
  <c r="E501" i="217"/>
  <c r="E495" i="217"/>
  <c r="E489" i="217"/>
  <c r="E483" i="217"/>
  <c r="E477" i="217"/>
  <c r="E471" i="217"/>
  <c r="E465" i="217"/>
  <c r="E459" i="217"/>
  <c r="E453" i="217"/>
  <c r="E447" i="217"/>
  <c r="E441" i="217"/>
  <c r="E435" i="217"/>
  <c r="E429" i="217"/>
  <c r="E423" i="217"/>
  <c r="E417" i="217"/>
  <c r="E411" i="217"/>
  <c r="E405" i="217"/>
  <c r="E399" i="217"/>
  <c r="E393" i="217"/>
  <c r="E387" i="217"/>
  <c r="E381" i="217"/>
  <c r="E375" i="217"/>
  <c r="E369" i="217"/>
  <c r="E363" i="217"/>
  <c r="E357" i="217"/>
  <c r="E351" i="217"/>
  <c r="E345" i="217"/>
  <c r="E339" i="217"/>
  <c r="E333" i="217"/>
  <c r="E327" i="217"/>
  <c r="E321" i="217"/>
  <c r="E315" i="217"/>
  <c r="E309" i="217"/>
  <c r="E303" i="217"/>
  <c r="E297" i="217"/>
  <c r="E291" i="217"/>
  <c r="E285" i="217"/>
  <c r="E279" i="217"/>
  <c r="E273" i="217"/>
  <c r="E267" i="217"/>
  <c r="E261" i="217"/>
  <c r="E255" i="217"/>
  <c r="E249" i="217"/>
  <c r="E243" i="217"/>
  <c r="E237" i="217"/>
  <c r="E231" i="217"/>
  <c r="E225" i="217"/>
  <c r="E219" i="217"/>
  <c r="E213" i="217"/>
  <c r="E207" i="217"/>
  <c r="E201" i="217"/>
  <c r="E195" i="217"/>
  <c r="E189" i="217"/>
  <c r="E183" i="217"/>
  <c r="E177" i="217"/>
  <c r="E171" i="217"/>
  <c r="E165" i="217"/>
  <c r="E159" i="217"/>
  <c r="E153" i="217"/>
  <c r="E147" i="217"/>
  <c r="E141" i="217"/>
  <c r="E135" i="217"/>
  <c r="E129" i="217"/>
  <c r="E123" i="217"/>
  <c r="E117" i="217"/>
  <c r="E111" i="217"/>
  <c r="E105" i="217"/>
  <c r="E99" i="217"/>
  <c r="E93" i="217"/>
  <c r="E87" i="217"/>
  <c r="E81" i="217"/>
  <c r="E75" i="217"/>
  <c r="E69" i="217"/>
  <c r="E63" i="217"/>
  <c r="E57" i="217"/>
  <c r="E51" i="217"/>
  <c r="E45" i="217"/>
  <c r="E39" i="217"/>
  <c r="E33" i="217"/>
  <c r="E27" i="217"/>
  <c r="E21" i="217"/>
  <c r="E512" i="217"/>
  <c r="E506" i="217"/>
  <c r="E500" i="217"/>
  <c r="E494" i="217"/>
  <c r="E488" i="217"/>
  <c r="E482" i="217"/>
  <c r="E476" i="217"/>
  <c r="E470" i="217"/>
  <c r="E464" i="217"/>
  <c r="E458" i="217"/>
  <c r="E452" i="217"/>
  <c r="E446" i="217"/>
  <c r="E440" i="217"/>
  <c r="E434" i="217"/>
  <c r="E428" i="217"/>
  <c r="E422" i="217"/>
  <c r="E416" i="217"/>
  <c r="E410" i="217"/>
  <c r="E404" i="217"/>
  <c r="E398" i="217"/>
  <c r="E392" i="217"/>
  <c r="E386" i="217"/>
  <c r="E380" i="217"/>
  <c r="E374" i="217"/>
  <c r="E368" i="217"/>
  <c r="E362" i="217"/>
  <c r="E356" i="217"/>
  <c r="E350" i="217"/>
  <c r="E344" i="217"/>
  <c r="E338" i="217"/>
  <c r="E332" i="217"/>
  <c r="E326" i="217"/>
  <c r="E320" i="217"/>
  <c r="E314" i="217"/>
  <c r="E308" i="217"/>
  <c r="E302" i="217"/>
  <c r="E296" i="217"/>
  <c r="E290" i="217"/>
  <c r="E284" i="217"/>
  <c r="E278" i="217"/>
  <c r="E272" i="217"/>
  <c r="E266" i="217"/>
  <c r="E260" i="217"/>
  <c r="E254" i="217"/>
  <c r="E248" i="217"/>
  <c r="E242" i="217"/>
  <c r="E236" i="217"/>
  <c r="E230" i="217"/>
  <c r="E224" i="217"/>
  <c r="E218" i="217"/>
  <c r="E212" i="217"/>
  <c r="E206" i="217"/>
  <c r="E200" i="217"/>
  <c r="E194" i="217"/>
  <c r="E188" i="217"/>
  <c r="E182" i="217"/>
  <c r="E176" i="217"/>
  <c r="E170" i="217"/>
  <c r="E164" i="217"/>
  <c r="E158" i="217"/>
  <c r="E152" i="217"/>
  <c r="E146" i="217"/>
  <c r="E140" i="217"/>
  <c r="E134" i="217"/>
  <c r="E128" i="217"/>
  <c r="E122" i="217"/>
  <c r="E116" i="217"/>
  <c r="E110" i="217"/>
  <c r="E104" i="217"/>
  <c r="E98" i="217"/>
  <c r="E92" i="217"/>
  <c r="E86" i="217"/>
  <c r="E80" i="217"/>
  <c r="E74" i="217"/>
  <c r="E68" i="217"/>
  <c r="E62" i="217"/>
  <c r="E56" i="217"/>
  <c r="E50" i="217"/>
  <c r="E44" i="217"/>
  <c r="E38" i="217"/>
  <c r="E32" i="217"/>
  <c r="E26" i="217"/>
  <c r="E20" i="217"/>
  <c r="E511" i="217"/>
  <c r="E505" i="217"/>
  <c r="E499" i="217"/>
  <c r="E493" i="217"/>
  <c r="E487" i="217"/>
  <c r="E481" i="217"/>
  <c r="E475" i="217"/>
  <c r="E469" i="217"/>
  <c r="E463" i="217"/>
  <c r="E457" i="217"/>
  <c r="E451" i="217"/>
  <c r="E445" i="217"/>
  <c r="E439" i="217"/>
  <c r="E433" i="217"/>
  <c r="E427" i="217"/>
  <c r="E421" i="217"/>
  <c r="E415" i="217"/>
  <c r="E409" i="217"/>
  <c r="E403" i="217"/>
  <c r="E397" i="217"/>
  <c r="E391" i="217"/>
  <c r="E385" i="217"/>
  <c r="E379" i="217"/>
  <c r="E373" i="217"/>
  <c r="E367" i="217"/>
  <c r="E361" i="217"/>
  <c r="E355" i="217"/>
  <c r="E349" i="217"/>
  <c r="E343" i="217"/>
  <c r="E337" i="217"/>
  <c r="E331" i="217"/>
  <c r="E325" i="217"/>
  <c r="E319" i="217"/>
  <c r="E313" i="217"/>
  <c r="E307" i="217"/>
  <c r="E301" i="217"/>
  <c r="E295" i="217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10" i="217"/>
  <c r="E504" i="217"/>
  <c r="E498" i="217"/>
  <c r="E492" i="217"/>
  <c r="E486" i="217"/>
  <c r="E480" i="217"/>
  <c r="E474" i="217"/>
  <c r="E468" i="217"/>
  <c r="E462" i="217"/>
  <c r="E456" i="217"/>
  <c r="E450" i="217"/>
  <c r="E444" i="217"/>
  <c r="E438" i="217"/>
  <c r="E432" i="217"/>
  <c r="E426" i="217"/>
  <c r="E420" i="217"/>
  <c r="E414" i="217"/>
  <c r="E408" i="217"/>
  <c r="E402" i="217"/>
  <c r="E396" i="217"/>
  <c r="E390" i="217"/>
  <c r="E384" i="217"/>
  <c r="E378" i="217"/>
  <c r="E372" i="217"/>
  <c r="E366" i="217"/>
  <c r="E360" i="217"/>
  <c r="E354" i="217"/>
  <c r="E348" i="217"/>
  <c r="E342" i="217"/>
  <c r="E336" i="217"/>
  <c r="E330" i="217"/>
  <c r="E324" i="217"/>
  <c r="E318" i="217"/>
  <c r="E312" i="217"/>
  <c r="E306" i="217"/>
  <c r="E300" i="217"/>
  <c r="E294" i="217"/>
  <c r="E288" i="217"/>
  <c r="E282" i="217"/>
  <c r="E276" i="217"/>
  <c r="E270" i="217"/>
  <c r="E264" i="217"/>
  <c r="E258" i="217"/>
  <c r="E252" i="217"/>
  <c r="E246" i="217"/>
  <c r="E240" i="217"/>
  <c r="E234" i="217"/>
  <c r="E228" i="217"/>
  <c r="E222" i="217"/>
  <c r="E216" i="217"/>
  <c r="E210" i="217"/>
  <c r="E204" i="217"/>
  <c r="E198" i="217"/>
  <c r="E192" i="217"/>
  <c r="E186" i="217"/>
  <c r="E180" i="217"/>
  <c r="E174" i="217"/>
  <c r="E168" i="217"/>
  <c r="E162" i="217"/>
  <c r="E156" i="217"/>
  <c r="E150" i="217"/>
  <c r="E144" i="217"/>
  <c r="E138" i="217"/>
  <c r="E132" i="217"/>
  <c r="E126" i="217"/>
  <c r="E120" i="217"/>
  <c r="E114" i="217"/>
  <c r="E108" i="217"/>
  <c r="E102" i="217"/>
  <c r="E96" i="217"/>
  <c r="E90" i="217"/>
  <c r="E84" i="217"/>
  <c r="E78" i="217"/>
  <c r="E72" i="217"/>
  <c r="E66" i="217"/>
  <c r="E60" i="217"/>
  <c r="E54" i="217"/>
  <c r="E48" i="217"/>
  <c r="E42" i="217"/>
  <c r="E36" i="217"/>
  <c r="E30" i="217"/>
  <c r="E24" i="217"/>
  <c r="E18" i="217"/>
  <c r="E515" i="217"/>
  <c r="E509" i="217"/>
  <c r="E503" i="217"/>
  <c r="E497" i="217"/>
  <c r="E491" i="217"/>
  <c r="E485" i="217"/>
  <c r="E479" i="217"/>
  <c r="E473" i="217"/>
  <c r="E467" i="217"/>
  <c r="E461" i="217"/>
  <c r="E455" i="217"/>
  <c r="E449" i="217"/>
  <c r="E443" i="217"/>
  <c r="E437" i="217"/>
  <c r="E431" i="217"/>
  <c r="E425" i="217"/>
  <c r="E419" i="217"/>
  <c r="E413" i="217"/>
  <c r="E407" i="217"/>
  <c r="E401" i="217"/>
  <c r="E395" i="217"/>
  <c r="E389" i="217"/>
  <c r="E383" i="217"/>
  <c r="E377" i="217"/>
  <c r="E371" i="217"/>
  <c r="E365" i="217"/>
  <c r="E359" i="217"/>
  <c r="E353" i="217"/>
  <c r="E347" i="217"/>
  <c r="E341" i="217"/>
  <c r="E335" i="217"/>
  <c r="E329" i="217"/>
  <c r="E323" i="217"/>
  <c r="E317" i="217"/>
  <c r="E311" i="217"/>
  <c r="E305" i="217"/>
  <c r="E299" i="217"/>
  <c r="E293" i="217"/>
  <c r="E287" i="217"/>
  <c r="E281" i="217"/>
  <c r="E275" i="217"/>
  <c r="E269" i="217"/>
  <c r="E263" i="217"/>
  <c r="E257" i="217"/>
  <c r="E251" i="217"/>
  <c r="E245" i="217"/>
  <c r="E239" i="217"/>
  <c r="E233" i="217"/>
  <c r="E227" i="217"/>
  <c r="E221" i="217"/>
  <c r="E215" i="217"/>
  <c r="E209" i="217"/>
  <c r="E203" i="217"/>
  <c r="E197" i="217"/>
  <c r="E191" i="217"/>
  <c r="E185" i="217"/>
  <c r="E179" i="217"/>
  <c r="E173" i="217"/>
  <c r="E167" i="217"/>
  <c r="E161" i="217"/>
  <c r="E155" i="217"/>
  <c r="E149" i="217"/>
  <c r="E143" i="217"/>
  <c r="E137" i="217"/>
  <c r="E131" i="217"/>
  <c r="E125" i="217"/>
  <c r="E119" i="217"/>
  <c r="E113" i="217"/>
  <c r="E107" i="217"/>
  <c r="E101" i="217"/>
  <c r="E95" i="217"/>
  <c r="E89" i="217"/>
  <c r="E83" i="217"/>
  <c r="E77" i="217"/>
  <c r="E71" i="217"/>
  <c r="E65" i="217"/>
  <c r="E59" i="217"/>
  <c r="E53" i="217"/>
  <c r="E47" i="217"/>
  <c r="E41" i="217"/>
  <c r="E35" i="217"/>
  <c r="E29" i="217"/>
  <c r="E23" i="217"/>
  <c r="E17" i="217"/>
  <c r="E514" i="217"/>
  <c r="E508" i="217"/>
  <c r="E502" i="217"/>
  <c r="E496" i="217"/>
  <c r="E490" i="217"/>
  <c r="E484" i="217"/>
  <c r="E478" i="217"/>
  <c r="E472" i="217"/>
  <c r="E466" i="217"/>
  <c r="E460" i="217"/>
  <c r="E454" i="217"/>
  <c r="E448" i="217"/>
  <c r="E442" i="217"/>
  <c r="E436" i="217"/>
  <c r="E430" i="217"/>
  <c r="E424" i="217"/>
  <c r="E418" i="217"/>
  <c r="E412" i="217"/>
  <c r="E406" i="217"/>
  <c r="E400" i="217"/>
  <c r="E394" i="217"/>
  <c r="E388" i="217"/>
  <c r="E382" i="217"/>
  <c r="E376" i="217"/>
  <c r="E370" i="217"/>
  <c r="E364" i="217"/>
  <c r="E358" i="217"/>
  <c r="E352" i="217"/>
  <c r="E346" i="217"/>
  <c r="E340" i="217"/>
  <c r="E334" i="217"/>
  <c r="E328" i="217"/>
  <c r="E322" i="217"/>
  <c r="E316" i="217"/>
  <c r="E310" i="217"/>
  <c r="E304" i="217"/>
  <c r="E298" i="217"/>
  <c r="E292" i="217"/>
  <c r="E286" i="217"/>
  <c r="E280" i="217"/>
  <c r="E274" i="217"/>
  <c r="E268" i="217"/>
  <c r="E262" i="217"/>
  <c r="E256" i="217"/>
  <c r="E250" i="217"/>
  <c r="E244" i="217"/>
  <c r="E238" i="217"/>
  <c r="E232" i="217"/>
  <c r="E226" i="217"/>
  <c r="E220" i="217"/>
  <c r="E214" i="217"/>
  <c r="E208" i="217"/>
  <c r="E202" i="217"/>
  <c r="E196" i="217"/>
  <c r="E190" i="217"/>
  <c r="E184" i="217"/>
  <c r="E178" i="217"/>
  <c r="E172" i="217"/>
  <c r="E166" i="217"/>
  <c r="E160" i="217"/>
  <c r="E154" i="217"/>
  <c r="E148" i="217"/>
  <c r="E142" i="217"/>
  <c r="E136" i="217"/>
  <c r="E130" i="217"/>
  <c r="E124" i="217"/>
  <c r="E118" i="217"/>
  <c r="E112" i="217"/>
  <c r="E106" i="217"/>
  <c r="E100" i="217"/>
  <c r="E94" i="217"/>
  <c r="E88" i="217"/>
  <c r="E82" i="217"/>
  <c r="E76" i="217"/>
  <c r="E70" i="217"/>
  <c r="E64" i="217"/>
  <c r="E58" i="217"/>
  <c r="E52" i="217"/>
  <c r="E46" i="217"/>
  <c r="E40" i="217"/>
  <c r="E34" i="217"/>
  <c r="E28" i="217"/>
  <c r="E22" i="217"/>
  <c r="E16" i="217"/>
  <c r="E1074" i="217"/>
  <c r="E1110" i="217"/>
  <c r="E1146" i="217"/>
  <c r="E1182" i="217"/>
  <c r="E1218" i="217"/>
  <c r="E1254" i="217"/>
  <c r="E1293" i="217"/>
  <c r="E1344" i="217"/>
  <c r="E1398" i="217"/>
  <c r="E1498" i="217"/>
  <c r="E1069" i="217"/>
  <c r="E1105" i="217"/>
  <c r="E1141" i="217"/>
  <c r="E1177" i="217"/>
  <c r="E1213" i="217"/>
  <c r="E1249" i="217"/>
  <c r="E1287" i="217"/>
  <c r="E1337" i="217"/>
  <c r="E1391" i="217"/>
  <c r="E1468" i="217"/>
  <c r="E1064" i="217"/>
  <c r="E1100" i="217"/>
  <c r="E1136" i="217"/>
  <c r="E1172" i="217"/>
  <c r="E1208" i="217"/>
  <c r="E1244" i="217"/>
  <c r="E1281" i="217"/>
  <c r="E1330" i="217"/>
  <c r="E1384" i="217"/>
  <c r="E1444" i="217"/>
  <c r="E1059" i="217"/>
  <c r="E1095" i="217"/>
  <c r="E1131" i="217"/>
  <c r="E1167" i="217"/>
  <c r="E1203" i="217"/>
  <c r="E1239" i="217"/>
  <c r="E1275" i="217"/>
  <c r="E1323" i="217"/>
  <c r="E1377" i="217"/>
  <c r="E1431" i="217"/>
  <c r="E1054" i="217"/>
  <c r="E1090" i="217"/>
  <c r="E1126" i="217"/>
  <c r="E1162" i="217"/>
  <c r="E1198" i="217"/>
  <c r="E1234" i="217"/>
  <c r="E1270" i="217"/>
  <c r="E1314" i="217"/>
  <c r="E1368" i="217"/>
  <c r="E1422" i="217"/>
  <c r="E1049" i="217"/>
  <c r="E1085" i="217"/>
  <c r="E1121" i="217"/>
  <c r="E1157" i="217"/>
  <c r="E1193" i="217"/>
  <c r="E1229" i="217"/>
  <c r="E1265" i="217"/>
  <c r="E1307" i="217"/>
  <c r="E1361" i="217"/>
  <c r="E1415" i="217"/>
  <c r="E1437" i="217"/>
  <c r="E1473" i="217"/>
  <c r="E1509" i="217"/>
  <c r="E1451" i="217"/>
  <c r="E1487" i="217"/>
  <c r="E1523" i="217"/>
  <c r="E1452" i="217"/>
  <c r="E1488" i="217"/>
  <c r="E1524" i="217"/>
  <c r="E1321" i="217"/>
  <c r="E1357" i="217"/>
  <c r="E1393" i="217"/>
  <c r="E1429" i="217"/>
  <c r="E1465" i="217"/>
  <c r="E1501" i="217"/>
  <c r="E1537" i="217"/>
  <c r="E1310" i="217"/>
  <c r="E1346" i="217"/>
  <c r="E1382" i="217"/>
  <c r="E1418" i="217"/>
  <c r="E1454" i="217"/>
  <c r="E1490" i="217"/>
  <c r="E1526" i="217"/>
  <c r="E1044" i="217"/>
  <c r="E1080" i="217"/>
  <c r="E1116" i="217"/>
  <c r="E1152" i="217"/>
  <c r="E1188" i="217"/>
  <c r="E1224" i="217"/>
  <c r="E1260" i="217"/>
  <c r="E1300" i="217"/>
  <c r="E1354" i="217"/>
  <c r="E1408" i="217"/>
  <c r="E1534" i="217"/>
  <c r="E1075" i="217"/>
  <c r="E1111" i="217"/>
  <c r="E1147" i="217"/>
  <c r="E1183" i="217"/>
  <c r="E1219" i="217"/>
  <c r="E1255" i="217"/>
  <c r="E1294" i="217"/>
  <c r="E1347" i="217"/>
  <c r="E1401" i="217"/>
  <c r="E1504" i="217"/>
  <c r="E1070" i="217"/>
  <c r="E1106" i="217"/>
  <c r="E1142" i="217"/>
  <c r="E1178" i="217"/>
  <c r="E1214" i="217"/>
  <c r="E1250" i="217"/>
  <c r="E1288" i="217"/>
  <c r="E1338" i="217"/>
  <c r="E1392" i="217"/>
  <c r="E1474" i="217"/>
  <c r="E1065" i="217"/>
  <c r="E1101" i="217"/>
  <c r="E1137" i="217"/>
  <c r="E1173" i="217"/>
  <c r="E1209" i="217"/>
  <c r="E1245" i="217"/>
  <c r="E1282" i="217"/>
  <c r="E1331" i="217"/>
  <c r="E1385" i="217"/>
  <c r="E1445" i="217"/>
  <c r="E1060" i="217"/>
  <c r="E1096" i="217"/>
  <c r="E1132" i="217"/>
  <c r="E1168" i="217"/>
  <c r="E1204" i="217"/>
  <c r="E1240" i="217"/>
  <c r="E1276" i="217"/>
  <c r="E1324" i="217"/>
  <c r="E1378" i="217"/>
  <c r="E1432" i="217"/>
  <c r="E1055" i="217"/>
  <c r="E1091" i="217"/>
  <c r="E1127" i="217"/>
  <c r="E1163" i="217"/>
  <c r="E1199" i="217"/>
  <c r="E1235" i="217"/>
  <c r="E1271" i="217"/>
  <c r="E1317" i="217"/>
  <c r="E1371" i="217"/>
  <c r="E1425" i="217"/>
  <c r="E1443" i="217"/>
  <c r="E1479" i="217"/>
  <c r="E1515" i="217"/>
  <c r="E1457" i="217"/>
  <c r="E1493" i="217"/>
  <c r="E1529" i="217"/>
  <c r="E1458" i="217"/>
  <c r="E1494" i="217"/>
  <c r="E1530" i="217"/>
  <c r="E1327" i="217"/>
  <c r="E1363" i="217"/>
  <c r="E1399" i="217"/>
  <c r="E1435" i="217"/>
  <c r="E1471" i="217"/>
  <c r="E1507" i="217"/>
  <c r="E1280" i="217"/>
  <c r="E1316" i="217"/>
  <c r="E1352" i="217"/>
  <c r="E1388" i="217"/>
  <c r="E1424" i="217"/>
  <c r="E1460" i="217"/>
  <c r="E1496" i="217"/>
  <c r="E1532" i="217"/>
  <c r="E1050" i="217"/>
  <c r="E1086" i="217"/>
  <c r="E1122" i="217"/>
  <c r="E1158" i="217"/>
  <c r="E1194" i="217"/>
  <c r="E1230" i="217"/>
  <c r="E1266" i="217"/>
  <c r="E1308" i="217"/>
  <c r="E1362" i="217"/>
  <c r="E1416" i="217"/>
  <c r="E1045" i="217"/>
  <c r="E1081" i="217"/>
  <c r="E1117" i="217"/>
  <c r="E1153" i="217"/>
  <c r="E1189" i="217"/>
  <c r="E1225" i="217"/>
  <c r="E1261" i="217"/>
  <c r="E1301" i="217"/>
  <c r="E1355" i="217"/>
  <c r="E1409" i="217"/>
  <c r="E1040" i="217"/>
  <c r="E1076" i="217"/>
  <c r="E1112" i="217"/>
  <c r="E1148" i="217"/>
  <c r="E1184" i="217"/>
  <c r="E1220" i="217"/>
  <c r="E1256" i="217"/>
  <c r="E1295" i="217"/>
  <c r="E1348" i="217"/>
  <c r="E1402" i="217"/>
  <c r="E1510" i="217"/>
  <c r="E1071" i="217"/>
  <c r="E1107" i="217"/>
  <c r="E1143" i="217"/>
  <c r="E1179" i="217"/>
  <c r="E1215" i="217"/>
  <c r="E1251" i="217"/>
  <c r="E1289" i="217"/>
  <c r="E1341" i="217"/>
  <c r="E1395" i="217"/>
  <c r="E1480" i="217"/>
  <c r="E1066" i="217"/>
  <c r="E1102" i="217"/>
  <c r="E1138" i="217"/>
  <c r="E1174" i="217"/>
  <c r="E1210" i="217"/>
  <c r="E1246" i="217"/>
  <c r="E1283" i="217"/>
  <c r="E1332" i="217"/>
  <c r="E1386" i="217"/>
  <c r="E1450" i="217"/>
  <c r="E1061" i="217"/>
  <c r="E1097" i="217"/>
  <c r="E1133" i="217"/>
  <c r="E1169" i="217"/>
  <c r="E1205" i="217"/>
  <c r="E1241" i="217"/>
  <c r="E1277" i="217"/>
  <c r="E1325" i="217"/>
  <c r="E1379" i="217"/>
  <c r="E1433" i="217"/>
  <c r="E1449" i="217"/>
  <c r="E1485" i="217"/>
  <c r="E1521" i="217"/>
  <c r="E1463" i="217"/>
  <c r="E1499" i="217"/>
  <c r="E1535" i="217"/>
  <c r="E1464" i="217"/>
  <c r="E1500" i="217"/>
  <c r="E1536" i="217"/>
  <c r="E1333" i="217"/>
  <c r="E1369" i="217"/>
  <c r="E1405" i="217"/>
  <c r="E1441" i="217"/>
  <c r="E1477" i="217"/>
  <c r="E1513" i="217"/>
  <c r="E1286" i="217"/>
  <c r="E1322" i="217"/>
  <c r="E1358" i="217"/>
  <c r="E1394" i="217"/>
  <c r="E1430" i="217"/>
  <c r="E1466" i="217"/>
  <c r="E1502" i="217"/>
  <c r="E1538" i="217"/>
  <c r="E1056" i="217"/>
  <c r="E1092" i="217"/>
  <c r="E1128" i="217"/>
  <c r="E1164" i="217"/>
  <c r="E1200" i="217"/>
  <c r="E1236" i="217"/>
  <c r="E1272" i="217"/>
  <c r="E1318" i="217"/>
  <c r="E1372" i="217"/>
  <c r="E1426" i="217"/>
  <c r="E1051" i="217"/>
  <c r="E1087" i="217"/>
  <c r="E1123" i="217"/>
  <c r="E1159" i="217"/>
  <c r="E1195" i="217"/>
  <c r="E1231" i="217"/>
  <c r="E1267" i="217"/>
  <c r="E1311" i="217"/>
  <c r="E1365" i="217"/>
  <c r="E1419" i="217"/>
  <c r="E1046" i="217"/>
  <c r="E1082" i="217"/>
  <c r="E1118" i="217"/>
  <c r="E1154" i="217"/>
  <c r="E1190" i="217"/>
  <c r="E1226" i="217"/>
  <c r="E1262" i="217"/>
  <c r="E1302" i="217"/>
  <c r="E1356" i="217"/>
  <c r="E1410" i="217"/>
  <c r="E1041" i="217"/>
  <c r="E1077" i="217"/>
  <c r="E1113" i="217"/>
  <c r="E1149" i="217"/>
  <c r="E1185" i="217"/>
  <c r="E1221" i="217"/>
  <c r="E1257" i="217"/>
  <c r="E1296" i="217"/>
  <c r="E1349" i="217"/>
  <c r="E1403" i="217"/>
  <c r="E1516" i="217"/>
  <c r="E1072" i="217"/>
  <c r="E1108" i="217"/>
  <c r="E1144" i="217"/>
  <c r="E1180" i="217"/>
  <c r="E1216" i="217"/>
  <c r="E1252" i="217"/>
  <c r="E1290" i="217"/>
  <c r="E1342" i="217"/>
  <c r="E1396" i="217"/>
  <c r="E1486" i="217"/>
  <c r="E1067" i="217"/>
  <c r="E1103" i="217"/>
  <c r="E1139" i="217"/>
  <c r="E1175" i="217"/>
  <c r="E1211" i="217"/>
  <c r="E1247" i="217"/>
  <c r="E1284" i="217"/>
  <c r="E1335" i="217"/>
  <c r="E1389" i="217"/>
  <c r="E1456" i="217"/>
  <c r="E1455" i="217"/>
  <c r="E1491" i="217"/>
  <c r="E1527" i="217"/>
  <c r="E1469" i="217"/>
  <c r="E1505" i="217"/>
  <c r="E1434" i="217"/>
  <c r="E1470" i="217"/>
  <c r="E1506" i="217"/>
  <c r="E1303" i="217"/>
  <c r="E1339" i="217"/>
  <c r="E1375" i="217"/>
  <c r="E1411" i="217"/>
  <c r="E1447" i="217"/>
  <c r="E1483" i="217"/>
  <c r="E1519" i="217"/>
  <c r="E1292" i="217"/>
  <c r="E1328" i="217"/>
  <c r="E1364" i="217"/>
  <c r="E1400" i="217"/>
  <c r="E1436" i="217"/>
  <c r="E1472" i="217"/>
  <c r="G27" i="216"/>
  <c r="C42" i="221"/>
  <c r="C52" i="221" l="1"/>
  <c r="F47" i="221"/>
  <c r="C46" i="221"/>
  <c r="C47" i="221" s="1"/>
  <c r="C48" i="221"/>
  <c r="C53" i="221"/>
  <c r="C6" i="221"/>
  <c r="C49" i="221"/>
  <c r="C21" i="221"/>
  <c r="F28" i="221"/>
  <c r="J2570" i="217"/>
  <c r="J2571" i="217" s="1"/>
  <c r="AC12" i="198"/>
  <c r="N71" i="220"/>
  <c r="F86" i="220"/>
  <c r="J71" i="220"/>
  <c r="R71" i="220"/>
  <c r="H71" i="220"/>
  <c r="L71" i="220"/>
  <c r="P71" i="220"/>
  <c r="P2570" i="217"/>
  <c r="P2571" i="217" s="1"/>
  <c r="F72" i="220"/>
  <c r="P2058" i="217"/>
  <c r="P2059" i="217" s="1"/>
  <c r="J2058" i="217"/>
  <c r="J2059" i="217" s="1"/>
  <c r="D2058" i="217"/>
  <c r="D2059" i="217" s="1"/>
  <c r="P1546" i="217"/>
  <c r="P1547" i="217" s="1"/>
  <c r="J1546" i="217"/>
  <c r="J1547" i="217" s="1"/>
  <c r="D1546" i="217"/>
  <c r="D1547" i="217" s="1"/>
  <c r="J1034" i="217"/>
  <c r="J1035" i="217" s="1"/>
  <c r="P1034" i="217"/>
  <c r="P1035" i="217" s="1"/>
  <c r="D1034" i="217"/>
  <c r="D1035" i="217" s="1"/>
  <c r="N29" i="220"/>
  <c r="F44" i="220"/>
  <c r="H29" i="220"/>
  <c r="R29" i="220"/>
  <c r="P29" i="220"/>
  <c r="J29" i="220"/>
  <c r="L29" i="220"/>
  <c r="H21" i="215"/>
  <c r="J21" i="215"/>
  <c r="B79" i="223"/>
  <c r="B20" i="223"/>
  <c r="E27" i="216"/>
  <c r="B19" i="222"/>
  <c r="B77" i="223"/>
  <c r="C22" i="222"/>
  <c r="G21" i="215"/>
  <c r="C22" i="223"/>
  <c r="C21" i="215"/>
  <c r="D21" i="215"/>
  <c r="E21" i="215"/>
  <c r="F21" i="215"/>
  <c r="Y12" i="198"/>
  <c r="R14" i="220"/>
  <c r="J14" i="220"/>
  <c r="N14" i="220"/>
  <c r="P14" i="220"/>
  <c r="H14" i="220"/>
  <c r="F30" i="220"/>
  <c r="L14" i="220"/>
  <c r="D522" i="217"/>
  <c r="D523" i="217" s="1"/>
  <c r="J522" i="217"/>
  <c r="J523" i="217" s="1"/>
  <c r="P522" i="217"/>
  <c r="P523" i="217" s="1"/>
  <c r="L27" i="216"/>
  <c r="S27" i="216"/>
  <c r="J10" i="217"/>
  <c r="J11" i="217" s="1"/>
  <c r="J8" i="220"/>
  <c r="N8" i="220"/>
  <c r="R8" i="220"/>
  <c r="L8" i="220"/>
  <c r="F15" i="220"/>
  <c r="H8" i="220"/>
  <c r="P8" i="220"/>
  <c r="F16" i="220"/>
  <c r="D10" i="217"/>
  <c r="D11" i="217" s="1"/>
  <c r="C17" i="223"/>
  <c r="C75" i="223"/>
  <c r="C20" i="223"/>
  <c r="C78" i="223"/>
  <c r="C10" i="223"/>
  <c r="C68" i="223"/>
  <c r="C11" i="223"/>
  <c r="C69" i="223"/>
  <c r="C21" i="223"/>
  <c r="C79" i="223"/>
  <c r="C19" i="223"/>
  <c r="C77" i="223"/>
  <c r="C18" i="223"/>
  <c r="C76" i="223"/>
  <c r="C12" i="223"/>
  <c r="C70" i="223"/>
  <c r="C16" i="223"/>
  <c r="C74" i="223"/>
  <c r="C15" i="223"/>
  <c r="C73" i="223"/>
  <c r="C13" i="223"/>
  <c r="C71" i="223"/>
  <c r="C14" i="223"/>
  <c r="C72" i="223"/>
  <c r="C15" i="222"/>
  <c r="C73" i="222"/>
  <c r="C17" i="222"/>
  <c r="C75" i="222"/>
  <c r="C14" i="222"/>
  <c r="C72" i="222"/>
  <c r="C11" i="222"/>
  <c r="C69" i="222"/>
  <c r="C18" i="222"/>
  <c r="C76" i="222"/>
  <c r="C20" i="222"/>
  <c r="C78" i="222"/>
  <c r="C16" i="222"/>
  <c r="C74" i="222"/>
  <c r="C10" i="222"/>
  <c r="C68" i="222"/>
  <c r="C21" i="222"/>
  <c r="C79" i="222"/>
  <c r="C12" i="222"/>
  <c r="C70" i="222"/>
  <c r="C19" i="222"/>
  <c r="C77" i="222"/>
  <c r="C13" i="222"/>
  <c r="C71" i="222"/>
  <c r="D81" i="223"/>
  <c r="D78" i="223"/>
  <c r="D75" i="223"/>
  <c r="D72" i="223"/>
  <c r="D79" i="223"/>
  <c r="D76" i="223"/>
  <c r="D73" i="223"/>
  <c r="AW10" i="214"/>
  <c r="AQ10" i="214"/>
  <c r="BG10" i="214" s="1"/>
  <c r="D80" i="223"/>
  <c r="D74" i="223"/>
  <c r="D71" i="223"/>
  <c r="D68" i="223"/>
  <c r="BB10" i="214"/>
  <c r="AV10" i="214"/>
  <c r="AP10" i="214"/>
  <c r="BF10" i="214" s="1"/>
  <c r="AX10" i="214"/>
  <c r="D68" i="222"/>
  <c r="BA10" i="214"/>
  <c r="AU10" i="214"/>
  <c r="AO10" i="214"/>
  <c r="D70" i="223"/>
  <c r="AR10" i="214"/>
  <c r="D69" i="223"/>
  <c r="AZ10" i="214"/>
  <c r="AT10" i="214"/>
  <c r="D77" i="223"/>
  <c r="AY10" i="214"/>
  <c r="AS10" i="214"/>
  <c r="I21" i="215"/>
  <c r="G20" i="215"/>
  <c r="I18" i="215"/>
  <c r="G17" i="215"/>
  <c r="I15" i="215"/>
  <c r="G14" i="215"/>
  <c r="J19" i="215"/>
  <c r="H18" i="215"/>
  <c r="J16" i="215"/>
  <c r="H15" i="215"/>
  <c r="J13" i="215"/>
  <c r="I19" i="215"/>
  <c r="G18" i="215"/>
  <c r="I16" i="215"/>
  <c r="G15" i="215"/>
  <c r="I13" i="215"/>
  <c r="J20" i="215"/>
  <c r="H19" i="215"/>
  <c r="J17" i="215"/>
  <c r="H16" i="215"/>
  <c r="J14" i="215"/>
  <c r="H13" i="215"/>
  <c r="I20" i="215"/>
  <c r="I12" i="215"/>
  <c r="G11" i="215"/>
  <c r="I9" i="215"/>
  <c r="G8" i="215"/>
  <c r="H20" i="215"/>
  <c r="G19" i="215"/>
  <c r="J18" i="215"/>
  <c r="H12" i="215"/>
  <c r="J10" i="215"/>
  <c r="H9" i="215"/>
  <c r="I17" i="215"/>
  <c r="G12" i="215"/>
  <c r="I10" i="215"/>
  <c r="G9" i="215"/>
  <c r="H17" i="215"/>
  <c r="G16" i="215"/>
  <c r="J15" i="215"/>
  <c r="J11" i="215"/>
  <c r="H10" i="215"/>
  <c r="J8" i="215"/>
  <c r="G13" i="215"/>
  <c r="H11" i="215"/>
  <c r="G10" i="215"/>
  <c r="J9" i="215"/>
  <c r="I14" i="215"/>
  <c r="I8" i="215"/>
  <c r="H14" i="215"/>
  <c r="H8" i="215"/>
  <c r="I11" i="215"/>
  <c r="J12" i="215"/>
  <c r="BC9" i="214"/>
  <c r="O8" i="218"/>
  <c r="C17" i="220"/>
  <c r="C20" i="220"/>
  <c r="C22" i="220"/>
  <c r="E11" i="198"/>
  <c r="C23" i="221"/>
  <c r="C26" i="221"/>
  <c r="C24" i="221"/>
  <c r="D23" i="222" l="1"/>
  <c r="C80" i="222"/>
  <c r="C80" i="223"/>
  <c r="B22" i="222"/>
  <c r="B80" i="222"/>
  <c r="B80" i="223"/>
  <c r="B22" i="223"/>
  <c r="C22" i="215"/>
  <c r="B81" i="222"/>
  <c r="B81" i="223"/>
  <c r="E22" i="215"/>
  <c r="D22" i="215"/>
  <c r="F22" i="215"/>
  <c r="D31" i="220"/>
  <c r="D34" i="220"/>
  <c r="D36" i="220"/>
  <c r="I22" i="215"/>
  <c r="H22" i="215"/>
  <c r="J22" i="215"/>
  <c r="G22" i="215"/>
  <c r="BE10" i="214"/>
  <c r="E8" i="213"/>
  <c r="F75" i="223"/>
  <c r="F68" i="222"/>
  <c r="E68" i="223"/>
  <c r="E70" i="223"/>
  <c r="E78" i="223"/>
  <c r="E76" i="223"/>
  <c r="E79" i="223"/>
  <c r="E74" i="223"/>
  <c r="E69" i="223"/>
  <c r="F78" i="223"/>
  <c r="F72" i="223"/>
  <c r="F73" i="223"/>
  <c r="E73" i="223"/>
  <c r="F74" i="223"/>
  <c r="E71" i="223"/>
  <c r="E75" i="223"/>
  <c r="F70" i="223"/>
  <c r="E77" i="223"/>
  <c r="F79" i="223"/>
  <c r="F69" i="223"/>
  <c r="BH10" i="214"/>
  <c r="D67" i="223"/>
  <c r="F77" i="223"/>
  <c r="F71" i="223"/>
  <c r="F68" i="223"/>
  <c r="F76" i="223"/>
  <c r="E72" i="223"/>
  <c r="D23" i="223"/>
  <c r="D13" i="223"/>
  <c r="D12" i="223"/>
  <c r="D19" i="223"/>
  <c r="D11" i="223"/>
  <c r="D14" i="223"/>
  <c r="D21" i="223"/>
  <c r="D16" i="223"/>
  <c r="D22" i="223"/>
  <c r="D15" i="223"/>
  <c r="D17" i="223"/>
  <c r="D10" i="223"/>
  <c r="D18" i="223"/>
  <c r="D20" i="223"/>
  <c r="D17" i="222"/>
  <c r="D75" i="222"/>
  <c r="D11" i="222"/>
  <c r="D69" i="222"/>
  <c r="D20" i="222"/>
  <c r="D78" i="222"/>
  <c r="F78" i="222" s="1"/>
  <c r="E68" i="222"/>
  <c r="D14" i="222"/>
  <c r="D72" i="222"/>
  <c r="D15" i="222"/>
  <c r="D73" i="222"/>
  <c r="D21" i="222"/>
  <c r="D79" i="222"/>
  <c r="F79" i="222" s="1"/>
  <c r="D16" i="222"/>
  <c r="D74" i="222"/>
  <c r="F74" i="222" s="1"/>
  <c r="D12" i="222"/>
  <c r="D70" i="222"/>
  <c r="D22" i="222"/>
  <c r="D80" i="222"/>
  <c r="D18" i="222"/>
  <c r="D76" i="222"/>
  <c r="F76" i="222" s="1"/>
  <c r="D13" i="222"/>
  <c r="D71" i="222"/>
  <c r="F71" i="222" s="1"/>
  <c r="D19" i="222"/>
  <c r="D77" i="222"/>
  <c r="D10" i="222"/>
  <c r="N21" i="215"/>
  <c r="L20" i="215"/>
  <c r="N18" i="215"/>
  <c r="L17" i="215"/>
  <c r="N15" i="215"/>
  <c r="L14" i="215"/>
  <c r="M21" i="215"/>
  <c r="K20" i="215"/>
  <c r="M18" i="215"/>
  <c r="K17" i="215"/>
  <c r="M15" i="215"/>
  <c r="K14" i="215"/>
  <c r="N22" i="215"/>
  <c r="L21" i="215"/>
  <c r="N19" i="215"/>
  <c r="L18" i="215"/>
  <c r="N16" i="215"/>
  <c r="L15" i="215"/>
  <c r="N13" i="215"/>
  <c r="M22" i="215"/>
  <c r="K21" i="215"/>
  <c r="M19" i="215"/>
  <c r="K18" i="215"/>
  <c r="M16" i="215"/>
  <c r="K15" i="215"/>
  <c r="M13" i="215"/>
  <c r="L16" i="215"/>
  <c r="N14" i="215"/>
  <c r="N11" i="215"/>
  <c r="L10" i="215"/>
  <c r="N8" i="215"/>
  <c r="L22" i="215"/>
  <c r="N20" i="215"/>
  <c r="L13" i="215"/>
  <c r="N12" i="215"/>
  <c r="L11" i="215"/>
  <c r="N9" i="215"/>
  <c r="L8" i="215"/>
  <c r="K16" i="215"/>
  <c r="M14" i="215"/>
  <c r="M11" i="215"/>
  <c r="K10" i="215"/>
  <c r="M8" i="215"/>
  <c r="K22" i="215"/>
  <c r="M20" i="215"/>
  <c r="K13" i="215"/>
  <c r="M12" i="215"/>
  <c r="K11" i="215"/>
  <c r="M9" i="215"/>
  <c r="K8" i="215"/>
  <c r="L19" i="215"/>
  <c r="N17" i="215"/>
  <c r="L12" i="215"/>
  <c r="N10" i="215"/>
  <c r="L9" i="215"/>
  <c r="M17" i="215"/>
  <c r="K19" i="215"/>
  <c r="K12" i="215"/>
  <c r="M10" i="215"/>
  <c r="K9" i="215"/>
  <c r="D20" i="220"/>
  <c r="D21" i="220" s="1"/>
  <c r="C66" i="222"/>
  <c r="D17" i="220"/>
  <c r="D18" i="220" s="1"/>
  <c r="P8" i="218"/>
  <c r="D22" i="220"/>
  <c r="D23" i="220" s="1"/>
  <c r="C21" i="220"/>
  <c r="BC8" i="214"/>
  <c r="B66" i="222"/>
  <c r="C18" i="220"/>
  <c r="C23" i="220"/>
  <c r="E12" i="198"/>
  <c r="D81" i="222" l="1"/>
  <c r="E80" i="222"/>
  <c r="F80" i="223"/>
  <c r="E80" i="223"/>
  <c r="C81" i="223"/>
  <c r="C23" i="223"/>
  <c r="B23" i="223"/>
  <c r="C36" i="220"/>
  <c r="C37" i="220" s="1"/>
  <c r="B23" i="222"/>
  <c r="C34" i="220"/>
  <c r="C35" i="220" s="1"/>
  <c r="C31" i="220"/>
  <c r="C32" i="220" s="1"/>
  <c r="C81" i="222"/>
  <c r="C23" i="222"/>
  <c r="D23" i="215"/>
  <c r="E23" i="215"/>
  <c r="F23" i="215"/>
  <c r="C23" i="215"/>
  <c r="G23" i="215"/>
  <c r="H23" i="215"/>
  <c r="C82" i="223"/>
  <c r="C82" i="222"/>
  <c r="I23" i="215"/>
  <c r="J23" i="215"/>
  <c r="M23" i="215"/>
  <c r="L23" i="215"/>
  <c r="K23" i="215"/>
  <c r="N23" i="215"/>
  <c r="F20" i="223"/>
  <c r="E20" i="223"/>
  <c r="E10" i="223"/>
  <c r="F10" i="223"/>
  <c r="F15" i="223"/>
  <c r="E15" i="223"/>
  <c r="E22" i="223"/>
  <c r="F22" i="223"/>
  <c r="E14" i="223"/>
  <c r="F14" i="223"/>
  <c r="F11" i="223"/>
  <c r="E11" i="223"/>
  <c r="F13" i="223"/>
  <c r="E13" i="223"/>
  <c r="F18" i="223"/>
  <c r="E18" i="223"/>
  <c r="F17" i="223"/>
  <c r="E17" i="223"/>
  <c r="F16" i="223"/>
  <c r="E16" i="223"/>
  <c r="E21" i="223"/>
  <c r="F21" i="223"/>
  <c r="E19" i="223"/>
  <c r="F19" i="223"/>
  <c r="E12" i="223"/>
  <c r="F12" i="223"/>
  <c r="E78" i="222"/>
  <c r="E71" i="222"/>
  <c r="F73" i="222"/>
  <c r="E73" i="222"/>
  <c r="E69" i="222"/>
  <c r="F69" i="222"/>
  <c r="F75" i="222"/>
  <c r="E75" i="222"/>
  <c r="E76" i="222"/>
  <c r="F72" i="222"/>
  <c r="E72" i="222"/>
  <c r="E74" i="222"/>
  <c r="E77" i="222"/>
  <c r="F77" i="222"/>
  <c r="E79" i="222"/>
  <c r="F80" i="222"/>
  <c r="F70" i="222"/>
  <c r="E70" i="222"/>
  <c r="F14" i="222"/>
  <c r="E14" i="222"/>
  <c r="F15" i="222"/>
  <c r="E15" i="222"/>
  <c r="F16" i="222"/>
  <c r="E16" i="222"/>
  <c r="F20" i="222"/>
  <c r="E20" i="222"/>
  <c r="E11" i="222"/>
  <c r="F11" i="222"/>
  <c r="E17" i="222"/>
  <c r="F17" i="222"/>
  <c r="E22" i="222"/>
  <c r="F22" i="222"/>
  <c r="F13" i="222"/>
  <c r="E13" i="222"/>
  <c r="F10" i="222"/>
  <c r="E10" i="222"/>
  <c r="F12" i="222"/>
  <c r="E12" i="222"/>
  <c r="F21" i="222"/>
  <c r="E21" i="222"/>
  <c r="F18" i="222"/>
  <c r="E18" i="222"/>
  <c r="F19" i="222"/>
  <c r="E19" i="222"/>
  <c r="E36" i="220"/>
  <c r="E20" i="220"/>
  <c r="E17" i="220"/>
  <c r="Q8" i="218"/>
  <c r="R8" i="218" s="1"/>
  <c r="S8" i="218" s="1"/>
  <c r="E22" i="220"/>
  <c r="E31" i="220"/>
  <c r="D37" i="220"/>
  <c r="E34" i="220"/>
  <c r="D35" i="220"/>
  <c r="D32" i="220"/>
  <c r="F81" i="222" l="1"/>
  <c r="F31" i="220"/>
  <c r="F23" i="222"/>
  <c r="E23" i="223"/>
  <c r="F36" i="220"/>
  <c r="F23" i="223"/>
  <c r="E23" i="222"/>
  <c r="E81" i="222"/>
  <c r="C24" i="222"/>
  <c r="C24" i="223"/>
  <c r="B24" i="223"/>
  <c r="B82" i="223"/>
  <c r="D82" i="223"/>
  <c r="D24" i="223"/>
  <c r="D24" i="215"/>
  <c r="E24" i="215"/>
  <c r="F24" i="215"/>
  <c r="C24" i="215"/>
  <c r="B83" i="222"/>
  <c r="B83" i="223"/>
  <c r="H24" i="215"/>
  <c r="I24" i="215"/>
  <c r="J24" i="215"/>
  <c r="G24" i="215"/>
  <c r="L24" i="215"/>
  <c r="N24" i="215"/>
  <c r="M24" i="215"/>
  <c r="D83" i="222"/>
  <c r="K24" i="215"/>
  <c r="D24" i="222"/>
  <c r="D82" i="222"/>
  <c r="B24" i="222"/>
  <c r="B82" i="222"/>
  <c r="F81" i="223"/>
  <c r="E81" i="223"/>
  <c r="F67" i="223"/>
  <c r="E9" i="222"/>
  <c r="F9" i="222"/>
  <c r="E9" i="223"/>
  <c r="D66" i="222"/>
  <c r="E67" i="222"/>
  <c r="F67" i="222"/>
  <c r="E23" i="220"/>
  <c r="F22" i="220"/>
  <c r="E21" i="220"/>
  <c r="F21" i="220" s="1"/>
  <c r="F20" i="220"/>
  <c r="F9" i="223"/>
  <c r="E67" i="223"/>
  <c r="E18" i="220"/>
  <c r="E32" i="220" s="1"/>
  <c r="F17" i="220"/>
  <c r="F34" i="220"/>
  <c r="E82" i="222" l="1"/>
  <c r="C25" i="222"/>
  <c r="C83" i="222"/>
  <c r="F83" i="222" s="1"/>
  <c r="D83" i="223"/>
  <c r="D25" i="223"/>
  <c r="C25" i="223"/>
  <c r="C83" i="223"/>
  <c r="F24" i="223"/>
  <c r="E24" i="223"/>
  <c r="B25" i="223"/>
  <c r="F24" i="222"/>
  <c r="E24" i="222"/>
  <c r="D25" i="222"/>
  <c r="B25" i="222"/>
  <c r="F25" i="215"/>
  <c r="E25" i="215"/>
  <c r="C25" i="215"/>
  <c r="D25" i="215"/>
  <c r="C26" i="222"/>
  <c r="C26" i="223"/>
  <c r="I25" i="215"/>
  <c r="H25" i="215"/>
  <c r="J25" i="215"/>
  <c r="G25" i="215"/>
  <c r="N25" i="215"/>
  <c r="L25" i="215"/>
  <c r="M25" i="215"/>
  <c r="K25" i="215"/>
  <c r="F82" i="222"/>
  <c r="E82" i="223"/>
  <c r="F82" i="223"/>
  <c r="E35" i="220"/>
  <c r="E37" i="220"/>
  <c r="F23" i="220"/>
  <c r="F18" i="220"/>
  <c r="F32" i="220"/>
  <c r="C84" i="223" l="1"/>
  <c r="F83" i="223"/>
  <c r="C84" i="222"/>
  <c r="E83" i="222"/>
  <c r="D84" i="223"/>
  <c r="D26" i="223"/>
  <c r="F26" i="215"/>
  <c r="B85" i="222"/>
  <c r="B85" i="223"/>
  <c r="E26" i="215"/>
  <c r="C26" i="215"/>
  <c r="D26" i="215"/>
  <c r="G26" i="215"/>
  <c r="H26" i="215"/>
  <c r="I26" i="215"/>
  <c r="J26" i="215"/>
  <c r="L26" i="215"/>
  <c r="K26" i="215"/>
  <c r="N26" i="215"/>
  <c r="M26" i="215"/>
  <c r="D27" i="222"/>
  <c r="F25" i="223"/>
  <c r="E25" i="223"/>
  <c r="B26" i="223"/>
  <c r="B84" i="223"/>
  <c r="E83" i="223"/>
  <c r="D26" i="222"/>
  <c r="D84" i="222"/>
  <c r="B26" i="222"/>
  <c r="B84" i="222"/>
  <c r="F25" i="222"/>
  <c r="E25" i="222"/>
  <c r="F35" i="220"/>
  <c r="F37" i="220"/>
  <c r="D85" i="222" l="1"/>
  <c r="F84" i="222"/>
  <c r="F26" i="223"/>
  <c r="E26" i="223"/>
  <c r="E27" i="215"/>
  <c r="F27" i="215"/>
  <c r="D27" i="215"/>
  <c r="C27" i="215"/>
  <c r="H27" i="215"/>
  <c r="I27" i="215"/>
  <c r="J27" i="215"/>
  <c r="C28" i="222"/>
  <c r="C28" i="223"/>
  <c r="G27" i="215"/>
  <c r="K27" i="215"/>
  <c r="L27" i="215"/>
  <c r="N27" i="215"/>
  <c r="M27" i="215"/>
  <c r="D85" i="223"/>
  <c r="D27" i="223"/>
  <c r="B27" i="223"/>
  <c r="B27" i="222"/>
  <c r="F84" i="223"/>
  <c r="E84" i="223"/>
  <c r="C27" i="222"/>
  <c r="C85" i="222"/>
  <c r="F26" i="222"/>
  <c r="E26" i="222"/>
  <c r="E84" i="222"/>
  <c r="C27" i="223"/>
  <c r="C85" i="223"/>
  <c r="E85" i="222" l="1"/>
  <c r="F85" i="223"/>
  <c r="F85" i="222"/>
  <c r="C86" i="222"/>
  <c r="C86" i="223"/>
  <c r="E27" i="223"/>
  <c r="F27" i="223"/>
  <c r="B28" i="223"/>
  <c r="B86" i="223"/>
  <c r="D86" i="223"/>
  <c r="D28" i="223"/>
  <c r="D28" i="222"/>
  <c r="D86" i="222"/>
  <c r="B28" i="222"/>
  <c r="B86" i="222"/>
  <c r="F27" i="222"/>
  <c r="E27" i="222"/>
  <c r="E85" i="223"/>
  <c r="B87" i="223"/>
  <c r="E28" i="215"/>
  <c r="D28" i="215"/>
  <c r="F28" i="215"/>
  <c r="C28" i="215"/>
  <c r="B87" i="222"/>
  <c r="J28" i="215"/>
  <c r="I28" i="215"/>
  <c r="H28" i="215"/>
  <c r="G28" i="215"/>
  <c r="D87" i="222"/>
  <c r="M28" i="215"/>
  <c r="L28" i="215"/>
  <c r="N28" i="215"/>
  <c r="K28" i="215"/>
  <c r="F86" i="222" l="1"/>
  <c r="D29" i="222"/>
  <c r="B29" i="222"/>
  <c r="D87" i="223"/>
  <c r="D29" i="223"/>
  <c r="E28" i="223"/>
  <c r="F28" i="223"/>
  <c r="F28" i="222"/>
  <c r="E28" i="222"/>
  <c r="B29" i="223"/>
  <c r="F86" i="223"/>
  <c r="E86" i="223"/>
  <c r="C29" i="223"/>
  <c r="C87" i="223"/>
  <c r="E29" i="215"/>
  <c r="C50" i="220"/>
  <c r="C51" i="220" s="1"/>
  <c r="F29" i="215"/>
  <c r="C29" i="215"/>
  <c r="D29" i="215"/>
  <c r="C48" i="220"/>
  <c r="C49" i="220" s="1"/>
  <c r="H29" i="215"/>
  <c r="C30" i="223"/>
  <c r="G29" i="215"/>
  <c r="J29" i="215"/>
  <c r="C30" i="222"/>
  <c r="I29" i="215"/>
  <c r="M29" i="215"/>
  <c r="L29" i="215"/>
  <c r="E45" i="220"/>
  <c r="N29" i="215"/>
  <c r="K29" i="215"/>
  <c r="E86" i="222"/>
  <c r="C29" i="222"/>
  <c r="C87" i="222"/>
  <c r="E87" i="222" s="1"/>
  <c r="C88" i="223" l="1"/>
  <c r="C88" i="222"/>
  <c r="E87" i="223"/>
  <c r="D48" i="220"/>
  <c r="D49" i="220" s="1"/>
  <c r="B30" i="222"/>
  <c r="B88" i="222"/>
  <c r="D88" i="223"/>
  <c r="D30" i="223"/>
  <c r="E30" i="215"/>
  <c r="B89" i="222"/>
  <c r="F30" i="215"/>
  <c r="B89" i="223"/>
  <c r="D30" i="215"/>
  <c r="C30" i="215"/>
  <c r="H30" i="215"/>
  <c r="I30" i="215"/>
  <c r="J30" i="215"/>
  <c r="G30" i="215"/>
  <c r="L30" i="215"/>
  <c r="N30" i="215"/>
  <c r="M30" i="215"/>
  <c r="D89" i="222"/>
  <c r="K30" i="215"/>
  <c r="F87" i="222"/>
  <c r="F29" i="222"/>
  <c r="E29" i="222"/>
  <c r="E29" i="223"/>
  <c r="F29" i="223"/>
  <c r="D30" i="222"/>
  <c r="D88" i="222"/>
  <c r="E46" i="220"/>
  <c r="D50" i="220"/>
  <c r="D51" i="220" s="1"/>
  <c r="F87" i="223"/>
  <c r="E50" i="220"/>
  <c r="B30" i="223"/>
  <c r="B88" i="223"/>
  <c r="D31" i="222" l="1"/>
  <c r="B31" i="222"/>
  <c r="C31" i="223"/>
  <c r="C89" i="223"/>
  <c r="F30" i="223"/>
  <c r="E30" i="223"/>
  <c r="B31" i="223"/>
  <c r="F88" i="222"/>
  <c r="E88" i="222"/>
  <c r="E31" i="215"/>
  <c r="C31" i="215"/>
  <c r="F31" i="215"/>
  <c r="D31" i="215"/>
  <c r="C32" i="222"/>
  <c r="C32" i="223"/>
  <c r="J31" i="215"/>
  <c r="G31" i="215"/>
  <c r="I31" i="215"/>
  <c r="H31" i="215"/>
  <c r="M31" i="215"/>
  <c r="L31" i="215"/>
  <c r="N31" i="215"/>
  <c r="K31" i="215"/>
  <c r="F50" i="220"/>
  <c r="E51" i="220"/>
  <c r="F51" i="220" s="1"/>
  <c r="E30" i="222"/>
  <c r="F30" i="222"/>
  <c r="E88" i="223"/>
  <c r="F88" i="223"/>
  <c r="D89" i="223"/>
  <c r="D31" i="223"/>
  <c r="C31" i="222"/>
  <c r="C89" i="222"/>
  <c r="F89" i="222" s="1"/>
  <c r="A9" i="213"/>
  <c r="A10" i="213" s="1"/>
  <c r="C90" i="223" l="1"/>
  <c r="C90" i="222"/>
  <c r="E89" i="222"/>
  <c r="F89" i="223"/>
  <c r="E31" i="222"/>
  <c r="F31" i="222"/>
  <c r="E89" i="223"/>
  <c r="B32" i="223"/>
  <c r="D32" i="222"/>
  <c r="D90" i="222"/>
  <c r="C32" i="215"/>
  <c r="D32" i="215"/>
  <c r="E32" i="215"/>
  <c r="F32" i="215"/>
  <c r="C33" i="223"/>
  <c r="G32" i="215"/>
  <c r="H32" i="215"/>
  <c r="I32" i="215"/>
  <c r="J32" i="215"/>
  <c r="L32" i="215"/>
  <c r="K32" i="215"/>
  <c r="M32" i="215"/>
  <c r="N32" i="215"/>
  <c r="D33" i="222"/>
  <c r="F31" i="223"/>
  <c r="E31" i="223"/>
  <c r="D90" i="223"/>
  <c r="D32" i="223"/>
  <c r="B32" i="222"/>
  <c r="A11" i="213"/>
  <c r="D91" i="222" l="1"/>
  <c r="F32" i="222"/>
  <c r="E32" i="222"/>
  <c r="F33" i="215"/>
  <c r="C33" i="215"/>
  <c r="E33" i="215"/>
  <c r="D33" i="215"/>
  <c r="H33" i="215"/>
  <c r="I33" i="215"/>
  <c r="J33" i="215"/>
  <c r="C34" i="223"/>
  <c r="G33" i="215"/>
  <c r="C34" i="222"/>
  <c r="L33" i="215"/>
  <c r="N33" i="215"/>
  <c r="M33" i="215"/>
  <c r="D34" i="222"/>
  <c r="K33" i="215"/>
  <c r="E32" i="223"/>
  <c r="F32" i="223"/>
  <c r="B33" i="222"/>
  <c r="D91" i="223"/>
  <c r="D33" i="223"/>
  <c r="B33" i="223"/>
  <c r="C33" i="222"/>
  <c r="A12" i="213"/>
  <c r="B34" i="222" l="1"/>
  <c r="C34" i="215"/>
  <c r="F34" i="215"/>
  <c r="E34" i="215"/>
  <c r="D34" i="215"/>
  <c r="J34" i="215"/>
  <c r="I34" i="215"/>
  <c r="H34" i="215"/>
  <c r="G34" i="215"/>
  <c r="N34" i="215"/>
  <c r="M34" i="215"/>
  <c r="L34" i="215"/>
  <c r="K34" i="215"/>
  <c r="E33" i="223"/>
  <c r="F33" i="223"/>
  <c r="F33" i="222"/>
  <c r="E33" i="222"/>
  <c r="D92" i="223"/>
  <c r="D34" i="223"/>
  <c r="B34" i="223"/>
  <c r="A13" i="213"/>
  <c r="F34" i="223" l="1"/>
  <c r="E34" i="223"/>
  <c r="D93" i="223"/>
  <c r="D35" i="223"/>
  <c r="B35" i="222"/>
  <c r="C35" i="215"/>
  <c r="D35" i="215"/>
  <c r="E35" i="215"/>
  <c r="F35" i="215"/>
  <c r="C36" i="223"/>
  <c r="G35" i="215"/>
  <c r="H35" i="215"/>
  <c r="I35" i="215"/>
  <c r="J35" i="215"/>
  <c r="C36" i="222"/>
  <c r="D36" i="222"/>
  <c r="M35" i="215"/>
  <c r="L35" i="215"/>
  <c r="K35" i="215"/>
  <c r="N35" i="215"/>
  <c r="D35" i="222"/>
  <c r="C35" i="222"/>
  <c r="C35" i="223"/>
  <c r="B35" i="223"/>
  <c r="F34" i="222"/>
  <c r="E34" i="222"/>
  <c r="A14" i="213"/>
  <c r="B36" i="223" l="1"/>
  <c r="D94" i="223"/>
  <c r="D36" i="223"/>
  <c r="B36" i="222"/>
  <c r="C36" i="215"/>
  <c r="D36" i="215"/>
  <c r="F36" i="215"/>
  <c r="E36" i="215"/>
  <c r="I36" i="215"/>
  <c r="J36" i="215"/>
  <c r="H36" i="215"/>
  <c r="G36" i="215"/>
  <c r="N36" i="215"/>
  <c r="M36" i="215"/>
  <c r="L36" i="215"/>
  <c r="D37" i="222"/>
  <c r="K36" i="215"/>
  <c r="F35" i="223"/>
  <c r="E35" i="223"/>
  <c r="E35" i="222"/>
  <c r="F35" i="222"/>
  <c r="A15" i="213"/>
  <c r="B37" i="222" l="1"/>
  <c r="C62" i="220"/>
  <c r="C63" i="220" s="1"/>
  <c r="E36" i="222"/>
  <c r="F36" i="222"/>
  <c r="D95" i="223"/>
  <c r="D37" i="223"/>
  <c r="E59" i="220"/>
  <c r="E60" i="220" s="1"/>
  <c r="C37" i="222"/>
  <c r="D62" i="220"/>
  <c r="D63" i="220" s="1"/>
  <c r="E37" i="215"/>
  <c r="C37" i="215"/>
  <c r="D37" i="215"/>
  <c r="F37" i="215"/>
  <c r="J37" i="215"/>
  <c r="G37" i="215"/>
  <c r="I37" i="215"/>
  <c r="H37" i="215"/>
  <c r="N37" i="215"/>
  <c r="M37" i="215"/>
  <c r="L37" i="215"/>
  <c r="K37" i="215"/>
  <c r="F36" i="223"/>
  <c r="E36" i="223"/>
  <c r="C37" i="223"/>
  <c r="D64" i="220"/>
  <c r="D65" i="220" s="1"/>
  <c r="B37" i="223"/>
  <c r="C64" i="220"/>
  <c r="C65" i="220" s="1"/>
  <c r="A16" i="213"/>
  <c r="D38" i="222" l="1"/>
  <c r="E37" i="223"/>
  <c r="F37" i="223"/>
  <c r="B38" i="223"/>
  <c r="C38" i="222"/>
  <c r="B38" i="222"/>
  <c r="C38" i="223"/>
  <c r="D96" i="223"/>
  <c r="D38" i="223"/>
  <c r="C38" i="215"/>
  <c r="D38" i="215"/>
  <c r="E38" i="215"/>
  <c r="F38" i="215"/>
  <c r="C39" i="223"/>
  <c r="G38" i="215"/>
  <c r="H38" i="215"/>
  <c r="J38" i="215"/>
  <c r="C39" i="222"/>
  <c r="I38" i="215"/>
  <c r="D39" i="222"/>
  <c r="L38" i="215"/>
  <c r="K38" i="215"/>
  <c r="M38" i="215"/>
  <c r="N38" i="215"/>
  <c r="F37" i="222"/>
  <c r="E37" i="222"/>
  <c r="A17" i="213"/>
  <c r="E38" i="223" l="1"/>
  <c r="F38" i="223"/>
  <c r="B39" i="222"/>
  <c r="B39" i="223"/>
  <c r="C39" i="215"/>
  <c r="D39" i="215"/>
  <c r="E39" i="215"/>
  <c r="F39" i="215"/>
  <c r="J39" i="215"/>
  <c r="H39" i="215"/>
  <c r="I39" i="215"/>
  <c r="C40" i="222"/>
  <c r="C40" i="223"/>
  <c r="G39" i="215"/>
  <c r="L39" i="215"/>
  <c r="K39" i="215"/>
  <c r="N39" i="215"/>
  <c r="D40" i="222"/>
  <c r="M39" i="215"/>
  <c r="D97" i="223"/>
  <c r="D39" i="223"/>
  <c r="F38" i="222"/>
  <c r="E38" i="222"/>
  <c r="A18" i="213"/>
  <c r="F39" i="222" l="1"/>
  <c r="E39" i="222"/>
  <c r="C40" i="215"/>
  <c r="F40" i="215"/>
  <c r="E40" i="215"/>
  <c r="D40" i="215"/>
  <c r="J40" i="215"/>
  <c r="C41" i="222"/>
  <c r="C41" i="223"/>
  <c r="I40" i="215"/>
  <c r="H40" i="215"/>
  <c r="G40" i="215"/>
  <c r="N40" i="215"/>
  <c r="M40" i="215"/>
  <c r="L40" i="215"/>
  <c r="K40" i="215"/>
  <c r="D98" i="223"/>
  <c r="D40" i="223"/>
  <c r="B40" i="223"/>
  <c r="B40" i="222"/>
  <c r="E39" i="223"/>
  <c r="F39" i="223"/>
  <c r="A19" i="213"/>
  <c r="D41" i="215" l="1"/>
  <c r="F41" i="215"/>
  <c r="C41" i="215"/>
  <c r="E41" i="215"/>
  <c r="G41" i="215"/>
  <c r="H41" i="215"/>
  <c r="C42" i="223"/>
  <c r="C42" i="222"/>
  <c r="I41" i="215"/>
  <c r="J41" i="215"/>
  <c r="M41" i="215"/>
  <c r="L41" i="215"/>
  <c r="K41" i="215"/>
  <c r="N41" i="215"/>
  <c r="D42" i="222"/>
  <c r="E40" i="223"/>
  <c r="F40" i="223"/>
  <c r="F40" i="222"/>
  <c r="E40" i="222"/>
  <c r="D41" i="222"/>
  <c r="B41" i="223"/>
  <c r="D99" i="223"/>
  <c r="D41" i="223"/>
  <c r="B41" i="222"/>
  <c r="A20" i="213"/>
  <c r="E41" i="223" l="1"/>
  <c r="F41" i="223"/>
  <c r="F41" i="222"/>
  <c r="E41" i="222"/>
  <c r="D100" i="223"/>
  <c r="D42" i="223"/>
  <c r="B42" i="223"/>
  <c r="D42" i="215"/>
  <c r="E42" i="215"/>
  <c r="F42" i="215"/>
  <c r="C42" i="215"/>
  <c r="H42" i="215"/>
  <c r="I42" i="215"/>
  <c r="J42" i="215"/>
  <c r="C43" i="223"/>
  <c r="G42" i="215"/>
  <c r="L42" i="215"/>
  <c r="K42" i="215"/>
  <c r="N42" i="215"/>
  <c r="M42" i="215"/>
  <c r="B42" i="222"/>
  <c r="A21" i="213"/>
  <c r="F42" i="222" l="1"/>
  <c r="E42" i="222"/>
  <c r="D101" i="223"/>
  <c r="D43" i="223"/>
  <c r="B43" i="222"/>
  <c r="D43" i="222"/>
  <c r="E43" i="215"/>
  <c r="C43" i="215"/>
  <c r="D43" i="215"/>
  <c r="F43" i="215"/>
  <c r="J43" i="215"/>
  <c r="C44" i="222"/>
  <c r="C44" i="223"/>
  <c r="I43" i="215"/>
  <c r="H43" i="215"/>
  <c r="G43" i="215"/>
  <c r="N43" i="215"/>
  <c r="M43" i="215"/>
  <c r="D44" i="222"/>
  <c r="L43" i="215"/>
  <c r="K43" i="215"/>
  <c r="B43" i="223"/>
  <c r="E42" i="223"/>
  <c r="F42" i="223"/>
  <c r="C43" i="222"/>
  <c r="A22" i="213"/>
  <c r="D76" i="220" l="1"/>
  <c r="D77" i="220" s="1"/>
  <c r="B44" i="222"/>
  <c r="F43" i="222"/>
  <c r="E43" i="222"/>
  <c r="A47" i="214"/>
  <c r="D44" i="215"/>
  <c r="E44" i="215"/>
  <c r="F44" i="215"/>
  <c r="C44" i="215"/>
  <c r="G44" i="215"/>
  <c r="H44" i="215"/>
  <c r="I44" i="215"/>
  <c r="J44" i="215"/>
  <c r="L44" i="215"/>
  <c r="K44" i="215"/>
  <c r="M44" i="215"/>
  <c r="N44" i="215"/>
  <c r="E43" i="223"/>
  <c r="F43" i="223"/>
  <c r="E76" i="220"/>
  <c r="D102" i="223"/>
  <c r="D44" i="223"/>
  <c r="B44" i="223"/>
  <c r="C76" i="220"/>
  <c r="C77" i="220" s="1"/>
  <c r="A23" i="213"/>
  <c r="C45" i="223" l="1"/>
  <c r="D45" i="222"/>
  <c r="A48" i="214"/>
  <c r="S47" i="214"/>
  <c r="T47" i="214"/>
  <c r="M47" i="214"/>
  <c r="E45" i="215" s="1"/>
  <c r="N47" i="214"/>
  <c r="F45" i="215" s="1"/>
  <c r="G47" i="214"/>
  <c r="H47" i="214"/>
  <c r="P47" i="214"/>
  <c r="R47" i="214"/>
  <c r="J47" i="214"/>
  <c r="L47" i="214"/>
  <c r="D45" i="215" s="1"/>
  <c r="Q47" i="214"/>
  <c r="K47" i="214"/>
  <c r="C45" i="215" s="1"/>
  <c r="O47" i="214"/>
  <c r="AI47" i="214"/>
  <c r="AJ47" i="214"/>
  <c r="AC47" i="214"/>
  <c r="H45" i="215" s="1"/>
  <c r="AK47" i="214"/>
  <c r="AD47" i="214"/>
  <c r="I45" i="215" s="1"/>
  <c r="AE47" i="214"/>
  <c r="J45" i="215" s="1"/>
  <c r="X47" i="214"/>
  <c r="I47" i="214"/>
  <c r="Y47" i="214"/>
  <c r="AG47" i="214"/>
  <c r="AH47" i="214"/>
  <c r="AA47" i="214"/>
  <c r="C46" i="223" s="1"/>
  <c r="AB47" i="214"/>
  <c r="G45" i="215" s="1"/>
  <c r="AF47" i="214"/>
  <c r="Z47" i="214"/>
  <c r="C46" i="222" s="1"/>
  <c r="AZ47" i="214"/>
  <c r="AY47" i="214"/>
  <c r="BB47" i="214"/>
  <c r="BA47" i="214"/>
  <c r="AT47" i="214"/>
  <c r="L45" i="215" s="1"/>
  <c r="AS47" i="214"/>
  <c r="K45" i="215" s="1"/>
  <c r="AV47" i="214"/>
  <c r="N45" i="215" s="1"/>
  <c r="AU47" i="214"/>
  <c r="M45" i="215" s="1"/>
  <c r="AP47" i="214"/>
  <c r="AO47" i="214"/>
  <c r="AQ47" i="214"/>
  <c r="D46" i="222" s="1"/>
  <c r="AR47" i="214"/>
  <c r="AX47" i="214"/>
  <c r="AW47" i="214"/>
  <c r="D103" i="223"/>
  <c r="D45" i="223"/>
  <c r="B45" i="223"/>
  <c r="B45" i="222"/>
  <c r="F76" i="220"/>
  <c r="E44" i="223"/>
  <c r="F44" i="223"/>
  <c r="C45" i="222"/>
  <c r="E44" i="222"/>
  <c r="F44" i="222"/>
  <c r="A24" i="213"/>
  <c r="F45" i="222" l="1"/>
  <c r="E45" i="222"/>
  <c r="B46" i="222"/>
  <c r="BG47" i="214"/>
  <c r="B46" i="223"/>
  <c r="BH47" i="214"/>
  <c r="BF47" i="214"/>
  <c r="D104" i="223"/>
  <c r="D46" i="223"/>
  <c r="A49" i="214"/>
  <c r="J48" i="214"/>
  <c r="S48" i="214"/>
  <c r="R48" i="214"/>
  <c r="Q48" i="214"/>
  <c r="T48" i="214"/>
  <c r="M48" i="214"/>
  <c r="E46" i="215" s="1"/>
  <c r="N48" i="214"/>
  <c r="F46" i="215" s="1"/>
  <c r="G48" i="214"/>
  <c r="H48" i="214"/>
  <c r="P48" i="214"/>
  <c r="L48" i="214"/>
  <c r="D46" i="215" s="1"/>
  <c r="O48" i="214"/>
  <c r="K48" i="214"/>
  <c r="C46" i="215" s="1"/>
  <c r="I48" i="214"/>
  <c r="AF48" i="214"/>
  <c r="Y48" i="214"/>
  <c r="AG48" i="214"/>
  <c r="Z48" i="214"/>
  <c r="C47" i="222" s="1"/>
  <c r="AA48" i="214"/>
  <c r="C47" i="223" s="1"/>
  <c r="AK48" i="214"/>
  <c r="AE48" i="214"/>
  <c r="J46" i="215" s="1"/>
  <c r="AD48" i="214"/>
  <c r="I46" i="215" s="1"/>
  <c r="AC48" i="214"/>
  <c r="H46" i="215" s="1"/>
  <c r="X48" i="214"/>
  <c r="AB48" i="214"/>
  <c r="G46" i="215" s="1"/>
  <c r="AH48" i="214"/>
  <c r="AJ48" i="214"/>
  <c r="AI48" i="214"/>
  <c r="AX48" i="214"/>
  <c r="AW48" i="214"/>
  <c r="AP48" i="214"/>
  <c r="AO48" i="214"/>
  <c r="AR48" i="214"/>
  <c r="AQ48" i="214"/>
  <c r="D47" i="222" s="1"/>
  <c r="BB48" i="214"/>
  <c r="BA48" i="214"/>
  <c r="AZ48" i="214"/>
  <c r="AU48" i="214"/>
  <c r="M46" i="215" s="1"/>
  <c r="AV48" i="214"/>
  <c r="N46" i="215" s="1"/>
  <c r="AY48" i="214"/>
  <c r="AS48" i="214"/>
  <c r="K46" i="215" s="1"/>
  <c r="AT48" i="214"/>
  <c r="L46" i="215" s="1"/>
  <c r="E45" i="223"/>
  <c r="F45" i="223"/>
  <c r="BE47" i="214"/>
  <c r="A25" i="213"/>
  <c r="BF48" i="214" l="1"/>
  <c r="E46" i="222"/>
  <c r="F46" i="222"/>
  <c r="D105" i="223"/>
  <c r="D47" i="223"/>
  <c r="B47" i="222"/>
  <c r="BG48" i="214"/>
  <c r="BE48" i="214"/>
  <c r="B47" i="223"/>
  <c r="BH48" i="214"/>
  <c r="A50" i="214"/>
  <c r="J49" i="214"/>
  <c r="M49" i="214"/>
  <c r="E47" i="215" s="1"/>
  <c r="Q49" i="214"/>
  <c r="R49" i="214"/>
  <c r="K49" i="214"/>
  <c r="C47" i="215" s="1"/>
  <c r="O49" i="214"/>
  <c r="I49" i="214"/>
  <c r="P49" i="214"/>
  <c r="T49" i="214"/>
  <c r="N49" i="214"/>
  <c r="F47" i="215" s="1"/>
  <c r="G49" i="214"/>
  <c r="S49" i="214"/>
  <c r="L49" i="214"/>
  <c r="D47" i="215" s="1"/>
  <c r="H49" i="214"/>
  <c r="AC49" i="214"/>
  <c r="H47" i="215" s="1"/>
  <c r="AG49" i="214"/>
  <c r="AA49" i="214"/>
  <c r="C48" i="223" s="1"/>
  <c r="AH49" i="214"/>
  <c r="AI49" i="214"/>
  <c r="AB49" i="214"/>
  <c r="G47" i="215" s="1"/>
  <c r="X49" i="214"/>
  <c r="AJ49" i="214"/>
  <c r="AK49" i="214"/>
  <c r="AF49" i="214"/>
  <c r="AE49" i="214"/>
  <c r="J47" i="215" s="1"/>
  <c r="AD49" i="214"/>
  <c r="I47" i="215" s="1"/>
  <c r="Z49" i="214"/>
  <c r="Y49" i="214"/>
  <c r="BB49" i="214"/>
  <c r="AX49" i="214"/>
  <c r="AW49" i="214"/>
  <c r="BA49" i="214"/>
  <c r="AR49" i="214"/>
  <c r="AQ49" i="214"/>
  <c r="D48" i="222" s="1"/>
  <c r="AV49" i="214"/>
  <c r="N47" i="215" s="1"/>
  <c r="AZ49" i="214"/>
  <c r="AY49" i="214"/>
  <c r="AT49" i="214"/>
  <c r="L47" i="215" s="1"/>
  <c r="AS49" i="214"/>
  <c r="K47" i="215" s="1"/>
  <c r="AU49" i="214"/>
  <c r="M47" i="215" s="1"/>
  <c r="AO49" i="214"/>
  <c r="AP49" i="214"/>
  <c r="E46" i="223"/>
  <c r="F46" i="223"/>
  <c r="A26" i="213"/>
  <c r="B48" i="222" l="1"/>
  <c r="BG49" i="214"/>
  <c r="B48" i="223"/>
  <c r="BH49" i="214"/>
  <c r="BF49" i="214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T50" i="214"/>
  <c r="M50" i="214"/>
  <c r="E48" i="215" s="1"/>
  <c r="N50" i="214"/>
  <c r="F48" i="215" s="1"/>
  <c r="G50" i="214"/>
  <c r="H50" i="214"/>
  <c r="P50" i="214"/>
  <c r="Q50" i="214"/>
  <c r="S50" i="214"/>
  <c r="J50" i="214"/>
  <c r="C92" i="220" s="1"/>
  <c r="K50" i="214"/>
  <c r="C48" i="215" s="1"/>
  <c r="I50" i="214"/>
  <c r="C90" i="220" s="1"/>
  <c r="C91" i="220" s="1"/>
  <c r="R50" i="214"/>
  <c r="L50" i="214"/>
  <c r="D48" i="215" s="1"/>
  <c r="O50" i="214"/>
  <c r="AI50" i="214"/>
  <c r="AJ50" i="214"/>
  <c r="AC50" i="214"/>
  <c r="H48" i="215" s="1"/>
  <c r="AK50" i="214"/>
  <c r="AD50" i="214"/>
  <c r="I48" i="215" s="1"/>
  <c r="AE50" i="214"/>
  <c r="J48" i="215" s="1"/>
  <c r="X50" i="214"/>
  <c r="X9" i="214" s="1"/>
  <c r="Y50" i="214"/>
  <c r="AG50" i="214"/>
  <c r="AH50" i="214"/>
  <c r="AA50" i="214"/>
  <c r="AB50" i="214"/>
  <c r="G48" i="215" s="1"/>
  <c r="Z50" i="214"/>
  <c r="D90" i="220" s="1"/>
  <c r="D91" i="220" s="1"/>
  <c r="D105" i="220" s="1"/>
  <c r="AF50" i="214"/>
  <c r="AZ50" i="214"/>
  <c r="AY50" i="214"/>
  <c r="AX50" i="214"/>
  <c r="BB50" i="214"/>
  <c r="BA50" i="214"/>
  <c r="AT50" i="214"/>
  <c r="L48" i="215" s="1"/>
  <c r="AS50" i="214"/>
  <c r="K48" i="215" s="1"/>
  <c r="AW50" i="214"/>
  <c r="AV50" i="214"/>
  <c r="N48" i="215" s="1"/>
  <c r="AU50" i="214"/>
  <c r="M48" i="215" s="1"/>
  <c r="AR50" i="214"/>
  <c r="AP50" i="214"/>
  <c r="E87" i="220" s="1"/>
  <c r="AO50" i="214"/>
  <c r="AO9" i="214" s="1"/>
  <c r="AQ50" i="214"/>
  <c r="BE49" i="214"/>
  <c r="E47" i="222"/>
  <c r="F47" i="222"/>
  <c r="D106" i="223"/>
  <c r="D48" i="223"/>
  <c r="C48" i="222"/>
  <c r="E47" i="223"/>
  <c r="F47" i="223"/>
  <c r="A27" i="213"/>
  <c r="C49" i="223" l="1"/>
  <c r="C8" i="223" s="1"/>
  <c r="AA9" i="214"/>
  <c r="H34" i="221" s="1"/>
  <c r="D78" i="220"/>
  <c r="D79" i="220" s="1"/>
  <c r="D49" i="222"/>
  <c r="D8" i="222" s="1"/>
  <c r="E48" i="220"/>
  <c r="AQ9" i="214"/>
  <c r="I35" i="221" s="1"/>
  <c r="I51" i="221" s="1"/>
  <c r="E62" i="220"/>
  <c r="C110" i="222"/>
  <c r="B218" i="219"/>
  <c r="C116" i="222"/>
  <c r="B113" i="222"/>
  <c r="D229" i="219"/>
  <c r="D287" i="219" s="1"/>
  <c r="B110" i="223"/>
  <c r="D217" i="219"/>
  <c r="D275" i="219" s="1"/>
  <c r="D227" i="219"/>
  <c r="D285" i="219" s="1"/>
  <c r="C227" i="219"/>
  <c r="C285" i="219" s="1"/>
  <c r="C116" i="223"/>
  <c r="B219" i="219"/>
  <c r="C226" i="219"/>
  <c r="C284" i="219" s="1"/>
  <c r="D115" i="222"/>
  <c r="D226" i="219"/>
  <c r="D284" i="219" s="1"/>
  <c r="B111" i="223"/>
  <c r="B108" i="223"/>
  <c r="D230" i="219"/>
  <c r="D288" i="219" s="1"/>
  <c r="B230" i="219"/>
  <c r="D228" i="219"/>
  <c r="D286" i="219" s="1"/>
  <c r="C112" i="223"/>
  <c r="D117" i="222"/>
  <c r="B109" i="223"/>
  <c r="C113" i="223"/>
  <c r="C223" i="219"/>
  <c r="C281" i="219" s="1"/>
  <c r="B220" i="219"/>
  <c r="C225" i="219"/>
  <c r="C283" i="219" s="1"/>
  <c r="B112" i="223"/>
  <c r="D116" i="223"/>
  <c r="C111" i="222"/>
  <c r="B112" i="222"/>
  <c r="C229" i="219"/>
  <c r="C287" i="219" s="1"/>
  <c r="C222" i="219"/>
  <c r="C280" i="219" s="1"/>
  <c r="C117" i="223"/>
  <c r="D231" i="219"/>
  <c r="C113" i="222"/>
  <c r="C114" i="223"/>
  <c r="C224" i="219"/>
  <c r="C282" i="219" s="1"/>
  <c r="C115" i="223"/>
  <c r="B110" i="222"/>
  <c r="B221" i="219"/>
  <c r="D109" i="222"/>
  <c r="B223" i="219"/>
  <c r="B224" i="219"/>
  <c r="D108" i="223"/>
  <c r="B109" i="222"/>
  <c r="C115" i="222"/>
  <c r="B231" i="219"/>
  <c r="D221" i="219"/>
  <c r="D279" i="219" s="1"/>
  <c r="B222" i="219"/>
  <c r="C117" i="222"/>
  <c r="D220" i="219"/>
  <c r="D278" i="219" s="1"/>
  <c r="B111" i="222"/>
  <c r="B108" i="222"/>
  <c r="D219" i="219"/>
  <c r="D277" i="219" s="1"/>
  <c r="C217" i="219"/>
  <c r="C275" i="219" s="1"/>
  <c r="C112" i="222"/>
  <c r="D218" i="219"/>
  <c r="D276" i="219" s="1"/>
  <c r="B115" i="223"/>
  <c r="D110" i="223"/>
  <c r="C228" i="219"/>
  <c r="C286" i="219" s="1"/>
  <c r="C114" i="222"/>
  <c r="B113" i="223"/>
  <c r="B114" i="223"/>
  <c r="B104" i="223"/>
  <c r="D111" i="223"/>
  <c r="B229" i="219"/>
  <c r="B227" i="219"/>
  <c r="B105" i="223"/>
  <c r="D117" i="223"/>
  <c r="B90" i="223"/>
  <c r="B93" i="222"/>
  <c r="B98" i="222"/>
  <c r="B93" i="223"/>
  <c r="D109" i="223"/>
  <c r="C111" i="223"/>
  <c r="B217" i="219"/>
  <c r="B102" i="223"/>
  <c r="B99" i="222"/>
  <c r="C109" i="223"/>
  <c r="D110" i="222"/>
  <c r="B117" i="223"/>
  <c r="B97" i="222"/>
  <c r="D223" i="219"/>
  <c r="D281" i="219" s="1"/>
  <c r="B228" i="219"/>
  <c r="D225" i="219"/>
  <c r="D283" i="219" s="1"/>
  <c r="C221" i="219"/>
  <c r="C279" i="219" s="1"/>
  <c r="B115" i="222"/>
  <c r="B102" i="222"/>
  <c r="D112" i="222"/>
  <c r="C220" i="219"/>
  <c r="C278" i="219" s="1"/>
  <c r="B101" i="223"/>
  <c r="D113" i="223"/>
  <c r="B96" i="223"/>
  <c r="C108" i="222"/>
  <c r="B97" i="223"/>
  <c r="D224" i="219"/>
  <c r="D282" i="219" s="1"/>
  <c r="B106" i="223"/>
  <c r="B107" i="222"/>
  <c r="B116" i="222"/>
  <c r="B117" i="222"/>
  <c r="B225" i="219"/>
  <c r="D222" i="219"/>
  <c r="D280" i="219" s="1"/>
  <c r="D115" i="223"/>
  <c r="C230" i="219"/>
  <c r="C288" i="219" s="1"/>
  <c r="B90" i="222"/>
  <c r="B100" i="223"/>
  <c r="D114" i="223"/>
  <c r="D114" i="222"/>
  <c r="B107" i="223"/>
  <c r="C219" i="219"/>
  <c r="C277" i="219" s="1"/>
  <c r="B101" i="222"/>
  <c r="B92" i="223"/>
  <c r="D111" i="222"/>
  <c r="B106" i="222"/>
  <c r="C110" i="223"/>
  <c r="B94" i="223"/>
  <c r="B100" i="222"/>
  <c r="B91" i="222"/>
  <c r="C218" i="219"/>
  <c r="C276" i="219" s="1"/>
  <c r="B91" i="223"/>
  <c r="D108" i="222"/>
  <c r="C231" i="219"/>
  <c r="B105" i="222"/>
  <c r="B114" i="222"/>
  <c r="B95" i="223"/>
  <c r="B96" i="222"/>
  <c r="B94" i="222"/>
  <c r="D112" i="223"/>
  <c r="B99" i="223"/>
  <c r="C108" i="223"/>
  <c r="B103" i="223"/>
  <c r="B98" i="223"/>
  <c r="B116" i="223"/>
  <c r="B103" i="222"/>
  <c r="D113" i="222"/>
  <c r="D116" i="222"/>
  <c r="B95" i="222"/>
  <c r="C109" i="222"/>
  <c r="B92" i="222"/>
  <c r="B226" i="219"/>
  <c r="C106" i="223"/>
  <c r="C97" i="223"/>
  <c r="C91" i="222"/>
  <c r="C99" i="223"/>
  <c r="C91" i="223"/>
  <c r="C98" i="223"/>
  <c r="C104" i="222"/>
  <c r="C106" i="222"/>
  <c r="C102" i="223"/>
  <c r="C107" i="223"/>
  <c r="C93" i="223"/>
  <c r="C97" i="222"/>
  <c r="C105" i="223"/>
  <c r="C92" i="223"/>
  <c r="C103" i="223"/>
  <c r="C96" i="222"/>
  <c r="C102" i="222"/>
  <c r="C94" i="223"/>
  <c r="C103" i="222"/>
  <c r="C94" i="222"/>
  <c r="B104" i="222"/>
  <c r="C104" i="223"/>
  <c r="C101" i="223"/>
  <c r="C95" i="223"/>
  <c r="C92" i="222"/>
  <c r="C107" i="222"/>
  <c r="C105" i="222"/>
  <c r="C99" i="222"/>
  <c r="C93" i="222"/>
  <c r="C96" i="223"/>
  <c r="C95" i="222"/>
  <c r="C98" i="222"/>
  <c r="C100" i="223"/>
  <c r="C101" i="222"/>
  <c r="C100" i="222"/>
  <c r="D102" i="222"/>
  <c r="D92" i="222"/>
  <c r="D94" i="222"/>
  <c r="D96" i="222"/>
  <c r="D100" i="222"/>
  <c r="D95" i="222"/>
  <c r="D99" i="222"/>
  <c r="D97" i="222"/>
  <c r="D103" i="222"/>
  <c r="D106" i="222"/>
  <c r="D105" i="222"/>
  <c r="D104" i="222"/>
  <c r="D98" i="222"/>
  <c r="D101" i="222"/>
  <c r="D107" i="222"/>
  <c r="D93" i="222"/>
  <c r="F48" i="222"/>
  <c r="E48" i="222"/>
  <c r="B49" i="222"/>
  <c r="BG50" i="214"/>
  <c r="BG9" i="214" s="1"/>
  <c r="I9" i="214"/>
  <c r="G35" i="221" s="1"/>
  <c r="F35" i="221" s="1"/>
  <c r="F51" i="221" s="1"/>
  <c r="H9" i="214"/>
  <c r="C45" i="220"/>
  <c r="C59" i="220"/>
  <c r="C73" i="220"/>
  <c r="D92" i="220"/>
  <c r="BF50" i="214"/>
  <c r="BF9" i="214" s="1"/>
  <c r="AP9" i="214"/>
  <c r="E73" i="220"/>
  <c r="Y9" i="214"/>
  <c r="D45" i="220"/>
  <c r="D46" i="220" s="1"/>
  <c r="D59" i="220"/>
  <c r="D73" i="220"/>
  <c r="BE50" i="214"/>
  <c r="BE9" i="214" s="1"/>
  <c r="G9" i="214"/>
  <c r="E90" i="220"/>
  <c r="C105" i="220"/>
  <c r="D107" i="223"/>
  <c r="D49" i="223"/>
  <c r="D8" i="223" s="1"/>
  <c r="AR9" i="214"/>
  <c r="I34" i="221" s="1"/>
  <c r="E64" i="220"/>
  <c r="E78" i="220"/>
  <c r="E92" i="220"/>
  <c r="C49" i="222"/>
  <c r="C8" i="222" s="1"/>
  <c r="Z9" i="214"/>
  <c r="H35" i="221" s="1"/>
  <c r="H51" i="221" s="1"/>
  <c r="B49" i="223"/>
  <c r="BH50" i="214"/>
  <c r="BH9" i="214" s="1"/>
  <c r="J9" i="214"/>
  <c r="G34" i="221" s="1"/>
  <c r="F34" i="221" s="1"/>
  <c r="F50" i="221" s="1"/>
  <c r="F56" i="221" s="1"/>
  <c r="C78" i="220"/>
  <c r="C79" i="220" s="1"/>
  <c r="C93" i="220" s="1"/>
  <c r="D87" i="220"/>
  <c r="E48" i="223"/>
  <c r="F48" i="223"/>
  <c r="C87" i="220"/>
  <c r="A28" i="213"/>
  <c r="E113" i="223" l="1"/>
  <c r="F108" i="222"/>
  <c r="E113" i="222"/>
  <c r="F115" i="223"/>
  <c r="F106" i="222"/>
  <c r="E111" i="222"/>
  <c r="F99" i="222"/>
  <c r="E102" i="222"/>
  <c r="E104" i="222"/>
  <c r="F96" i="222"/>
  <c r="F103" i="222"/>
  <c r="E107" i="222"/>
  <c r="E110" i="223"/>
  <c r="F109" i="223"/>
  <c r="F95" i="222"/>
  <c r="E108" i="223"/>
  <c r="F108" i="223"/>
  <c r="B277" i="219"/>
  <c r="E219" i="219"/>
  <c r="F219" i="219"/>
  <c r="E277" i="219" s="1"/>
  <c r="F110" i="223"/>
  <c r="B276" i="219"/>
  <c r="E218" i="219"/>
  <c r="F218" i="219"/>
  <c r="E276" i="219" s="1"/>
  <c r="F48" i="220"/>
  <c r="E49" i="220"/>
  <c r="F49" i="220" s="1"/>
  <c r="E221" i="219"/>
  <c r="F221" i="219"/>
  <c r="E279" i="219" s="1"/>
  <c r="B279" i="219"/>
  <c r="F92" i="220"/>
  <c r="D60" i="220"/>
  <c r="D74" i="220" s="1"/>
  <c r="D88" i="220" s="1"/>
  <c r="D102" i="220" s="1"/>
  <c r="F97" i="222"/>
  <c r="E98" i="223"/>
  <c r="F98" i="223"/>
  <c r="E94" i="222"/>
  <c r="F94" i="222"/>
  <c r="F94" i="223"/>
  <c r="E94" i="223"/>
  <c r="E101" i="223"/>
  <c r="F101" i="223"/>
  <c r="D66" i="223"/>
  <c r="F104" i="223"/>
  <c r="E104" i="223"/>
  <c r="F109" i="222"/>
  <c r="E109" i="222"/>
  <c r="E110" i="222"/>
  <c r="F110" i="222"/>
  <c r="C66" i="223"/>
  <c r="F91" i="222"/>
  <c r="E91" i="222"/>
  <c r="E92" i="223"/>
  <c r="F92" i="223"/>
  <c r="E115" i="222"/>
  <c r="F115" i="222"/>
  <c r="E103" i="222"/>
  <c r="F116" i="223"/>
  <c r="E116" i="223"/>
  <c r="F114" i="222"/>
  <c r="B281" i="219"/>
  <c r="E223" i="219"/>
  <c r="F223" i="219"/>
  <c r="E281" i="219" s="1"/>
  <c r="F87" i="220"/>
  <c r="E49" i="222"/>
  <c r="F49" i="222"/>
  <c r="B8" i="222"/>
  <c r="E98" i="222"/>
  <c r="B284" i="219"/>
  <c r="F226" i="219"/>
  <c r="E284" i="219" s="1"/>
  <c r="E226" i="219"/>
  <c r="F103" i="223"/>
  <c r="E103" i="223"/>
  <c r="E96" i="222"/>
  <c r="F100" i="223"/>
  <c r="E100" i="223"/>
  <c r="B283" i="219"/>
  <c r="E225" i="219"/>
  <c r="F225" i="219"/>
  <c r="E283" i="219" s="1"/>
  <c r="E97" i="223"/>
  <c r="F97" i="223"/>
  <c r="B286" i="219"/>
  <c r="E228" i="219"/>
  <c r="F228" i="219"/>
  <c r="E286" i="219" s="1"/>
  <c r="E99" i="222"/>
  <c r="E93" i="223"/>
  <c r="F93" i="223"/>
  <c r="F105" i="223"/>
  <c r="E105" i="223"/>
  <c r="B278" i="219"/>
  <c r="F220" i="219"/>
  <c r="E278" i="219" s="1"/>
  <c r="E220" i="219"/>
  <c r="F111" i="223"/>
  <c r="E111" i="223"/>
  <c r="D93" i="220"/>
  <c r="D107" i="220" s="1"/>
  <c r="F99" i="223"/>
  <c r="E99" i="223"/>
  <c r="B275" i="219"/>
  <c r="E217" i="219"/>
  <c r="F217" i="219"/>
  <c r="E275" i="219" s="1"/>
  <c r="G51" i="221"/>
  <c r="D35" i="221"/>
  <c r="E35" i="221"/>
  <c r="E51" i="221" s="1"/>
  <c r="F101" i="222"/>
  <c r="E101" i="222"/>
  <c r="F78" i="220"/>
  <c r="F64" i="220"/>
  <c r="E65" i="220"/>
  <c r="F65" i="220" s="1"/>
  <c r="F90" i="220"/>
  <c r="F59" i="220"/>
  <c r="F104" i="222"/>
  <c r="E95" i="222"/>
  <c r="F92" i="222"/>
  <c r="E92" i="222"/>
  <c r="E95" i="223"/>
  <c r="F95" i="223"/>
  <c r="F91" i="223"/>
  <c r="E91" i="223"/>
  <c r="E106" i="222"/>
  <c r="F117" i="222"/>
  <c r="E117" i="222"/>
  <c r="E108" i="222"/>
  <c r="E112" i="222"/>
  <c r="E102" i="223"/>
  <c r="F102" i="223"/>
  <c r="F98" i="222"/>
  <c r="B285" i="219"/>
  <c r="E227" i="219"/>
  <c r="F227" i="219"/>
  <c r="E285" i="219" s="1"/>
  <c r="E114" i="223"/>
  <c r="F114" i="223"/>
  <c r="E115" i="223"/>
  <c r="F222" i="219"/>
  <c r="E280" i="219" s="1"/>
  <c r="B280" i="219"/>
  <c r="E222" i="219"/>
  <c r="F113" i="222"/>
  <c r="H50" i="221"/>
  <c r="H56" i="221" s="1"/>
  <c r="H40" i="221"/>
  <c r="C107" i="220"/>
  <c r="E105" i="222"/>
  <c r="E117" i="223"/>
  <c r="F117" i="223"/>
  <c r="E90" i="223"/>
  <c r="F90" i="223"/>
  <c r="B66" i="223"/>
  <c r="F107" i="222"/>
  <c r="F100" i="222"/>
  <c r="E100" i="222"/>
  <c r="F106" i="223"/>
  <c r="E106" i="223"/>
  <c r="G40" i="221"/>
  <c r="G50" i="221"/>
  <c r="G56" i="221" s="1"/>
  <c r="E34" i="221"/>
  <c r="E50" i="221" s="1"/>
  <c r="D34" i="221"/>
  <c r="F49" i="223"/>
  <c r="E49" i="223"/>
  <c r="B8" i="223"/>
  <c r="I50" i="221"/>
  <c r="I56" i="221" s="1"/>
  <c r="I40" i="221"/>
  <c r="F73" i="220"/>
  <c r="E74" i="220"/>
  <c r="C46" i="220"/>
  <c r="F46" i="220" s="1"/>
  <c r="F45" i="220"/>
  <c r="F105" i="222"/>
  <c r="E114" i="222"/>
  <c r="F111" i="222"/>
  <c r="E107" i="223"/>
  <c r="F107" i="223"/>
  <c r="F90" i="222"/>
  <c r="E90" i="222"/>
  <c r="E116" i="222"/>
  <c r="F116" i="222"/>
  <c r="F96" i="223"/>
  <c r="E96" i="223"/>
  <c r="F102" i="222"/>
  <c r="E97" i="222"/>
  <c r="E93" i="222"/>
  <c r="F93" i="222"/>
  <c r="B287" i="219"/>
  <c r="E229" i="219"/>
  <c r="F229" i="219"/>
  <c r="E287" i="219" s="1"/>
  <c r="F113" i="223"/>
  <c r="F112" i="222"/>
  <c r="E112" i="223"/>
  <c r="F112" i="223"/>
  <c r="B288" i="219"/>
  <c r="F230" i="219"/>
  <c r="E288" i="219" s="1"/>
  <c r="E230" i="219"/>
  <c r="F62" i="220"/>
  <c r="F224" i="219"/>
  <c r="E282" i="219" s="1"/>
  <c r="E224" i="219"/>
  <c r="B282" i="219"/>
  <c r="E109" i="223"/>
  <c r="A29" i="213"/>
  <c r="F40" i="221" l="1"/>
  <c r="F41" i="221" s="1"/>
  <c r="E63" i="220"/>
  <c r="F63" i="220" s="1"/>
  <c r="I41" i="221"/>
  <c r="I43" i="221"/>
  <c r="G43" i="221"/>
  <c r="F43" i="221" s="1"/>
  <c r="G41" i="221"/>
  <c r="D40" i="221"/>
  <c r="E40" i="221"/>
  <c r="E41" i="221" s="1"/>
  <c r="E88" i="220"/>
  <c r="H41" i="221"/>
  <c r="H43" i="221"/>
  <c r="C34" i="221"/>
  <c r="C50" i="221" s="1"/>
  <c r="D50" i="221"/>
  <c r="C60" i="220"/>
  <c r="E79" i="220"/>
  <c r="D51" i="221"/>
  <c r="C35" i="221"/>
  <c r="C51" i="221" s="1"/>
  <c r="A30" i="213"/>
  <c r="C56" i="221" l="1"/>
  <c r="E77" i="220"/>
  <c r="F77" i="220" s="1"/>
  <c r="D41" i="221"/>
  <c r="C40" i="221"/>
  <c r="C41" i="221" s="1"/>
  <c r="E43" i="221"/>
  <c r="D43" i="221"/>
  <c r="F60" i="220"/>
  <c r="C74" i="220"/>
  <c r="E102" i="220"/>
  <c r="E93" i="220"/>
  <c r="F79" i="220"/>
  <c r="A31" i="213"/>
  <c r="E91" i="220" l="1"/>
  <c r="E105" i="220" s="1"/>
  <c r="F105" i="220" s="1"/>
  <c r="C43" i="221"/>
  <c r="E107" i="220"/>
  <c r="F107" i="220" s="1"/>
  <c r="F93" i="220"/>
  <c r="C88" i="220"/>
  <c r="F74" i="220"/>
  <c r="A32" i="213"/>
  <c r="F91" i="220" l="1"/>
  <c r="C102" i="220"/>
  <c r="F102" i="220" s="1"/>
  <c r="F88" i="220"/>
  <c r="A33" i="213"/>
  <c r="A34" i="213" l="1"/>
  <c r="A35" i="213" l="1"/>
  <c r="A36" i="213" l="1"/>
  <c r="A37" i="213" l="1"/>
  <c r="A38" i="213" l="1"/>
  <c r="F8" i="213" l="1"/>
  <c r="G8" i="213" s="1"/>
  <c r="A39" i="213"/>
  <c r="A40" i="213" l="1"/>
  <c r="A41" i="213" l="1"/>
  <c r="A42" i="213" l="1"/>
  <c r="A43" i="213" l="1"/>
  <c r="A44" i="213" l="1"/>
  <c r="A45" i="213" l="1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ET3" i="199"/>
  <c r="EF3" i="199"/>
  <c r="EB4" i="199" s="1"/>
  <c r="CB3" i="199" l="1"/>
  <c r="HR3" i="199"/>
  <c r="HN4" i="199" s="1"/>
  <c r="HV3" i="199"/>
  <c r="BN3" i="199"/>
  <c r="BJ4" i="199" s="1"/>
  <c r="BN4" i="199"/>
  <c r="BR3" i="199"/>
  <c r="EP3" i="199"/>
  <c r="EL4" i="199" s="1"/>
  <c r="A46" i="213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AF4" i="199" s="1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BT4" i="199" s="1"/>
  <c r="Z3" i="199"/>
  <c r="AD3" i="199"/>
  <c r="Z4" i="199"/>
  <c r="EJ3" i="199"/>
  <c r="HH3" i="199"/>
  <c r="HD4" i="199" s="1"/>
  <c r="HL3" i="199"/>
  <c r="AX4" i="199"/>
  <c r="BD3" i="199"/>
  <c r="AZ4" i="199" s="1"/>
  <c r="BD4" i="199"/>
  <c r="BH3" i="199"/>
  <c r="GX3" i="199"/>
  <c r="GT4" i="199" s="1"/>
  <c r="DV4" i="199"/>
  <c r="AT3" i="199"/>
  <c r="AP4" i="199" s="1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CD4" i="199" s="1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47" i="213" l="1"/>
  <c r="B64" i="199"/>
  <c r="A48" i="213" l="1"/>
  <c r="L9" i="199"/>
  <c r="J7" i="4"/>
  <c r="G28" i="221" l="1"/>
  <c r="B9" i="198"/>
  <c r="AQ9" i="198"/>
  <c r="G3" i="198"/>
  <c r="A49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E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K8" i="199" s="1"/>
  <c r="CA22" i="199"/>
  <c r="CB22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W8" i="199" s="1"/>
  <c r="AX8" i="199" s="1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N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M8" i="199" s="1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CA8" i="199"/>
  <c r="CB8" i="199" s="1"/>
  <c r="BQ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B45" i="219" l="1"/>
  <c r="B216" i="219"/>
  <c r="C45" i="219"/>
  <c r="C216" i="219"/>
  <c r="C274" i="219" s="1"/>
  <c r="D45" i="219"/>
  <c r="D216" i="219"/>
  <c r="D274" i="219" s="1"/>
  <c r="B44" i="219"/>
  <c r="B215" i="219"/>
  <c r="C44" i="219"/>
  <c r="C101" i="219" s="1"/>
  <c r="C215" i="219"/>
  <c r="C273" i="219" s="1"/>
  <c r="D44" i="219"/>
  <c r="D101" i="219" s="1"/>
  <c r="D215" i="219"/>
  <c r="D273" i="219" s="1"/>
  <c r="B43" i="219"/>
  <c r="B214" i="219"/>
  <c r="C43" i="219"/>
  <c r="C100" i="219" s="1"/>
  <c r="C214" i="219"/>
  <c r="C272" i="219" s="1"/>
  <c r="D43" i="219"/>
  <c r="D100" i="219" s="1"/>
  <c r="D214" i="219"/>
  <c r="D272" i="219" s="1"/>
  <c r="D42" i="219"/>
  <c r="D99" i="219" s="1"/>
  <c r="D213" i="219"/>
  <c r="D271" i="219" s="1"/>
  <c r="C42" i="219"/>
  <c r="C99" i="219" s="1"/>
  <c r="C213" i="219"/>
  <c r="C271" i="219" s="1"/>
  <c r="BD9" i="214"/>
  <c r="B42" i="219"/>
  <c r="B213" i="219"/>
  <c r="D41" i="219"/>
  <c r="D98" i="219" s="1"/>
  <c r="D212" i="219"/>
  <c r="D270" i="219" s="1"/>
  <c r="C41" i="219"/>
  <c r="C98" i="219" s="1"/>
  <c r="C212" i="219"/>
  <c r="C270" i="219" s="1"/>
  <c r="B41" i="219"/>
  <c r="B212" i="219"/>
  <c r="D40" i="219"/>
  <c r="D97" i="219" s="1"/>
  <c r="D211" i="219"/>
  <c r="D269" i="219" s="1"/>
  <c r="C40" i="219"/>
  <c r="C97" i="219" s="1"/>
  <c r="C211" i="219"/>
  <c r="C269" i="219" s="1"/>
  <c r="B40" i="219"/>
  <c r="B211" i="219"/>
  <c r="D39" i="219"/>
  <c r="D96" i="219" s="1"/>
  <c r="D210" i="219"/>
  <c r="D268" i="219" s="1"/>
  <c r="C39" i="219"/>
  <c r="C96" i="219" s="1"/>
  <c r="C210" i="219"/>
  <c r="C268" i="219" s="1"/>
  <c r="B39" i="219"/>
  <c r="B210" i="219"/>
  <c r="D38" i="219"/>
  <c r="D209" i="219"/>
  <c r="D267" i="219" s="1"/>
  <c r="C38" i="219"/>
  <c r="C209" i="219"/>
  <c r="C267" i="219" s="1"/>
  <c r="B38" i="219"/>
  <c r="B209" i="219"/>
  <c r="D37" i="219"/>
  <c r="D94" i="219" s="1"/>
  <c r="D208" i="219"/>
  <c r="D266" i="219" s="1"/>
  <c r="C37" i="219"/>
  <c r="C94" i="219" s="1"/>
  <c r="C208" i="219"/>
  <c r="C266" i="219" s="1"/>
  <c r="B37" i="219"/>
  <c r="B208" i="219"/>
  <c r="D36" i="219"/>
  <c r="D93" i="219" s="1"/>
  <c r="D207" i="219"/>
  <c r="D265" i="219" s="1"/>
  <c r="C36" i="219"/>
  <c r="C93" i="219" s="1"/>
  <c r="C207" i="219"/>
  <c r="C265" i="219" s="1"/>
  <c r="I8" i="199"/>
  <c r="B4" i="199" s="1"/>
  <c r="B36" i="219"/>
  <c r="B207" i="219"/>
  <c r="D35" i="219"/>
  <c r="D92" i="219" s="1"/>
  <c r="D206" i="219"/>
  <c r="D264" i="219" s="1"/>
  <c r="C35" i="219"/>
  <c r="C92" i="219" s="1"/>
  <c r="C206" i="219"/>
  <c r="C264" i="219" s="1"/>
  <c r="B35" i="219"/>
  <c r="B206" i="219"/>
  <c r="D34" i="219"/>
  <c r="D91" i="219" s="1"/>
  <c r="D205" i="219"/>
  <c r="D263" i="219" s="1"/>
  <c r="C34" i="219"/>
  <c r="C91" i="219" s="1"/>
  <c r="C205" i="219"/>
  <c r="C263" i="219" s="1"/>
  <c r="B34" i="219"/>
  <c r="B205" i="219"/>
  <c r="D33" i="219"/>
  <c r="D90" i="219" s="1"/>
  <c r="D204" i="219"/>
  <c r="D262" i="219" s="1"/>
  <c r="C33" i="219"/>
  <c r="C90" i="219" s="1"/>
  <c r="C204" i="219"/>
  <c r="C262" i="219" s="1"/>
  <c r="B33" i="219"/>
  <c r="B204" i="219"/>
  <c r="D32" i="219"/>
  <c r="D89" i="219" s="1"/>
  <c r="D203" i="219"/>
  <c r="D261" i="219" s="1"/>
  <c r="C32" i="219"/>
  <c r="C89" i="219" s="1"/>
  <c r="C203" i="219"/>
  <c r="C261" i="219" s="1"/>
  <c r="B32" i="219"/>
  <c r="B203" i="219"/>
  <c r="D31" i="219"/>
  <c r="D202" i="219"/>
  <c r="D260" i="219" s="1"/>
  <c r="C31" i="219"/>
  <c r="C202" i="219"/>
  <c r="C260" i="219" s="1"/>
  <c r="B31" i="219"/>
  <c r="B202" i="219"/>
  <c r="D30" i="219"/>
  <c r="D87" i="219" s="1"/>
  <c r="D201" i="219"/>
  <c r="D259" i="219" s="1"/>
  <c r="C30" i="219"/>
  <c r="C87" i="219" s="1"/>
  <c r="C201" i="219"/>
  <c r="C259" i="219" s="1"/>
  <c r="B30" i="219"/>
  <c r="B201" i="219"/>
  <c r="D29" i="219"/>
  <c r="D86" i="219" s="1"/>
  <c r="D200" i="219"/>
  <c r="D258" i="219" s="1"/>
  <c r="C29" i="219"/>
  <c r="C86" i="219" s="1"/>
  <c r="C200" i="219"/>
  <c r="C258" i="219" s="1"/>
  <c r="B29" i="219"/>
  <c r="B200" i="219"/>
  <c r="D28" i="219"/>
  <c r="D85" i="219" s="1"/>
  <c r="D199" i="219"/>
  <c r="D257" i="219" s="1"/>
  <c r="C28" i="219"/>
  <c r="C85" i="219" s="1"/>
  <c r="C199" i="219"/>
  <c r="C257" i="219" s="1"/>
  <c r="B28" i="219"/>
  <c r="B199" i="219"/>
  <c r="D27" i="219"/>
  <c r="D84" i="219" s="1"/>
  <c r="D198" i="219"/>
  <c r="D256" i="219" s="1"/>
  <c r="C27" i="219"/>
  <c r="C84" i="219" s="1"/>
  <c r="C198" i="219"/>
  <c r="C256" i="219" s="1"/>
  <c r="B27" i="219"/>
  <c r="B198" i="219"/>
  <c r="D26" i="219"/>
  <c r="D83" i="219" s="1"/>
  <c r="D197" i="219"/>
  <c r="D255" i="219" s="1"/>
  <c r="C26" i="219"/>
  <c r="C83" i="219" s="1"/>
  <c r="C197" i="219"/>
  <c r="C255" i="219" s="1"/>
  <c r="B26" i="219"/>
  <c r="B197" i="219"/>
  <c r="D25" i="219"/>
  <c r="D82" i="219" s="1"/>
  <c r="D196" i="219"/>
  <c r="D254" i="219" s="1"/>
  <c r="C25" i="219"/>
  <c r="C82" i="219" s="1"/>
  <c r="C196" i="219"/>
  <c r="C254" i="219" s="1"/>
  <c r="B25" i="219"/>
  <c r="B196" i="219"/>
  <c r="D24" i="219"/>
  <c r="D195" i="219"/>
  <c r="D253" i="219" s="1"/>
  <c r="C24" i="219"/>
  <c r="C195" i="219"/>
  <c r="C253" i="219" s="1"/>
  <c r="B24" i="219"/>
  <c r="B195" i="219"/>
  <c r="D23" i="219"/>
  <c r="D80" i="219" s="1"/>
  <c r="D194" i="219"/>
  <c r="D252" i="219" s="1"/>
  <c r="C23" i="219"/>
  <c r="C80" i="219" s="1"/>
  <c r="C194" i="219"/>
  <c r="C252" i="219" s="1"/>
  <c r="B23" i="219"/>
  <c r="B194" i="219"/>
  <c r="D22" i="219"/>
  <c r="D79" i="219" s="1"/>
  <c r="D193" i="219"/>
  <c r="D251" i="219" s="1"/>
  <c r="C22" i="219"/>
  <c r="C79" i="219" s="1"/>
  <c r="C193" i="219"/>
  <c r="C251" i="219" s="1"/>
  <c r="B22" i="219"/>
  <c r="B193" i="219"/>
  <c r="D21" i="219"/>
  <c r="D78" i="219" s="1"/>
  <c r="D192" i="219"/>
  <c r="D250" i="219" s="1"/>
  <c r="C21" i="219"/>
  <c r="C78" i="219" s="1"/>
  <c r="C192" i="219"/>
  <c r="C250" i="219" s="1"/>
  <c r="B21" i="219"/>
  <c r="B192" i="219"/>
  <c r="D20" i="219"/>
  <c r="D77" i="219" s="1"/>
  <c r="D191" i="219"/>
  <c r="D249" i="219" s="1"/>
  <c r="C20" i="219"/>
  <c r="C77" i="219" s="1"/>
  <c r="C191" i="219"/>
  <c r="C249" i="219" s="1"/>
  <c r="B20" i="219"/>
  <c r="B191" i="219"/>
  <c r="D19" i="219"/>
  <c r="D76" i="219" s="1"/>
  <c r="D190" i="219"/>
  <c r="D248" i="219" s="1"/>
  <c r="C19" i="219"/>
  <c r="C76" i="219" s="1"/>
  <c r="C190" i="219"/>
  <c r="C248" i="219" s="1"/>
  <c r="B19" i="219"/>
  <c r="B190" i="219"/>
  <c r="B18" i="219"/>
  <c r="B189" i="219"/>
  <c r="C18" i="219"/>
  <c r="C75" i="219" s="1"/>
  <c r="C189" i="219"/>
  <c r="C247" i="219" s="1"/>
  <c r="D189" i="219"/>
  <c r="D247" i="219" s="1"/>
  <c r="D18" i="219"/>
  <c r="D75" i="219" s="1"/>
  <c r="B17" i="219"/>
  <c r="B188" i="219"/>
  <c r="B246" i="219" s="1"/>
  <c r="C17" i="219"/>
  <c r="C188" i="219"/>
  <c r="C246" i="219" s="1"/>
  <c r="D17" i="219"/>
  <c r="D188" i="219"/>
  <c r="B16" i="219"/>
  <c r="B187" i="219"/>
  <c r="C16" i="219"/>
  <c r="C73" i="219" s="1"/>
  <c r="C187" i="219"/>
  <c r="C245" i="219" s="1"/>
  <c r="D16" i="219"/>
  <c r="D73" i="219" s="1"/>
  <c r="D187" i="219"/>
  <c r="D245" i="219" s="1"/>
  <c r="D15" i="219"/>
  <c r="D72" i="219" s="1"/>
  <c r="D186" i="219"/>
  <c r="D244" i="219" s="1"/>
  <c r="B15" i="219"/>
  <c r="B186" i="219"/>
  <c r="C15" i="219"/>
  <c r="C72" i="219" s="1"/>
  <c r="C186" i="219"/>
  <c r="C244" i="219" s="1"/>
  <c r="B14" i="219"/>
  <c r="B185" i="219"/>
  <c r="C14" i="219"/>
  <c r="C71" i="219" s="1"/>
  <c r="C185" i="219"/>
  <c r="C243" i="219" s="1"/>
  <c r="D14" i="219"/>
  <c r="D71" i="219" s="1"/>
  <c r="D185" i="219"/>
  <c r="D243" i="219" s="1"/>
  <c r="B13" i="219"/>
  <c r="B184" i="219"/>
  <c r="C13" i="219"/>
  <c r="C70" i="219" s="1"/>
  <c r="C184" i="219"/>
  <c r="C242" i="219" s="1"/>
  <c r="D13" i="219"/>
  <c r="D70" i="219" s="1"/>
  <c r="D184" i="219"/>
  <c r="D242" i="219" s="1"/>
  <c r="D12" i="219"/>
  <c r="D69" i="219" s="1"/>
  <c r="D183" i="219"/>
  <c r="D241" i="219" s="1"/>
  <c r="B12" i="219"/>
  <c r="B183" i="219"/>
  <c r="C12" i="219"/>
  <c r="C69" i="219" s="1"/>
  <c r="C183" i="219"/>
  <c r="C241" i="219" s="1"/>
  <c r="B182" i="219"/>
  <c r="B11" i="219"/>
  <c r="C11" i="219"/>
  <c r="C68" i="219" s="1"/>
  <c r="C182" i="219"/>
  <c r="C240" i="219" s="1"/>
  <c r="D11" i="219"/>
  <c r="D182" i="219"/>
  <c r="D240" i="219" s="1"/>
  <c r="AC8" i="199"/>
  <c r="V4" i="199" s="1"/>
  <c r="AN9" i="214"/>
  <c r="D181" i="219"/>
  <c r="D10" i="219"/>
  <c r="F11" i="198"/>
  <c r="G11" i="198" s="1"/>
  <c r="W9" i="214"/>
  <c r="C10" i="219"/>
  <c r="C181" i="219"/>
  <c r="F10" i="198"/>
  <c r="G10" i="198" s="1"/>
  <c r="F9" i="214"/>
  <c r="B181" i="219"/>
  <c r="F9" i="198"/>
  <c r="B10" i="219"/>
  <c r="N47" i="198"/>
  <c r="A50" i="213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8" i="199"/>
  <c r="J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BG8" i="199"/>
  <c r="BH8" i="199" s="1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D102" i="219" l="1"/>
  <c r="E81" i="220"/>
  <c r="E82" i="220" s="1"/>
  <c r="C102" i="219"/>
  <c r="D81" i="220"/>
  <c r="D82" i="220" s="1"/>
  <c r="F216" i="219"/>
  <c r="E274" i="219" s="1"/>
  <c r="E216" i="219"/>
  <c r="B274" i="219"/>
  <c r="B102" i="219"/>
  <c r="E102" i="219"/>
  <c r="E45" i="219"/>
  <c r="C81" i="220"/>
  <c r="F45" i="219"/>
  <c r="F215" i="219"/>
  <c r="E273" i="219" s="1"/>
  <c r="B273" i="219"/>
  <c r="E215" i="219"/>
  <c r="E44" i="219"/>
  <c r="B101" i="219"/>
  <c r="F44" i="219"/>
  <c r="E101" i="219"/>
  <c r="B272" i="219"/>
  <c r="F214" i="219"/>
  <c r="E272" i="219" s="1"/>
  <c r="E214" i="219"/>
  <c r="B100" i="219"/>
  <c r="F43" i="219"/>
  <c r="E43" i="219"/>
  <c r="E100" i="219"/>
  <c r="B271" i="219"/>
  <c r="F213" i="219"/>
  <c r="E271" i="219" s="1"/>
  <c r="E213" i="219"/>
  <c r="E99" i="219"/>
  <c r="F42" i="219"/>
  <c r="B99" i="219"/>
  <c r="E42" i="219"/>
  <c r="B270" i="219"/>
  <c r="E212" i="219"/>
  <c r="F212" i="219"/>
  <c r="E270" i="219" s="1"/>
  <c r="B98" i="219"/>
  <c r="E98" i="219"/>
  <c r="F41" i="219"/>
  <c r="E41" i="219"/>
  <c r="B269" i="219"/>
  <c r="F211" i="219"/>
  <c r="E269" i="219" s="1"/>
  <c r="E211" i="219"/>
  <c r="B97" i="219"/>
  <c r="E40" i="219"/>
  <c r="F40" i="219"/>
  <c r="E97" i="219"/>
  <c r="B268" i="219"/>
  <c r="E210" i="219"/>
  <c r="F210" i="219"/>
  <c r="E268" i="219" s="1"/>
  <c r="B96" i="219"/>
  <c r="F39" i="219"/>
  <c r="E96" i="219"/>
  <c r="E39" i="219"/>
  <c r="D95" i="219"/>
  <c r="E67" i="220"/>
  <c r="E68" i="220" s="1"/>
  <c r="C95" i="219"/>
  <c r="D67" i="220"/>
  <c r="D68" i="220" s="1"/>
  <c r="E209" i="219"/>
  <c r="B267" i="219"/>
  <c r="F209" i="219"/>
  <c r="E267" i="219" s="1"/>
  <c r="E38" i="219"/>
  <c r="F38" i="219"/>
  <c r="E95" i="219"/>
  <c r="B95" i="219"/>
  <c r="C67" i="220"/>
  <c r="E208" i="219"/>
  <c r="F208" i="219"/>
  <c r="E266" i="219" s="1"/>
  <c r="B266" i="219"/>
  <c r="E94" i="219"/>
  <c r="F37" i="219"/>
  <c r="E37" i="219"/>
  <c r="B94" i="219"/>
  <c r="E207" i="219"/>
  <c r="B265" i="219"/>
  <c r="F207" i="219"/>
  <c r="E265" i="219" s="1"/>
  <c r="B93" i="219"/>
  <c r="F36" i="219"/>
  <c r="E93" i="219"/>
  <c r="E36" i="219"/>
  <c r="B264" i="219"/>
  <c r="F206" i="219"/>
  <c r="E264" i="219" s="1"/>
  <c r="E206" i="219"/>
  <c r="B92" i="219"/>
  <c r="F35" i="219"/>
  <c r="E92" i="219"/>
  <c r="E35" i="219"/>
  <c r="F205" i="219"/>
  <c r="E263" i="219" s="1"/>
  <c r="B263" i="219"/>
  <c r="E205" i="219"/>
  <c r="B91" i="219"/>
  <c r="E91" i="219"/>
  <c r="E34" i="219"/>
  <c r="F34" i="219"/>
  <c r="B262" i="219"/>
  <c r="E204" i="219"/>
  <c r="F204" i="219"/>
  <c r="E262" i="219" s="1"/>
  <c r="B90" i="219"/>
  <c r="F33" i="219"/>
  <c r="E90" i="219"/>
  <c r="E33" i="219"/>
  <c r="B261" i="219"/>
  <c r="F203" i="219"/>
  <c r="E261" i="219" s="1"/>
  <c r="E203" i="219"/>
  <c r="B89" i="219"/>
  <c r="F32" i="219"/>
  <c r="E32" i="219"/>
  <c r="E89" i="219"/>
  <c r="D88" i="219"/>
  <c r="E53" i="220"/>
  <c r="E54" i="220" s="1"/>
  <c r="C88" i="219"/>
  <c r="D53" i="220"/>
  <c r="D54" i="220" s="1"/>
  <c r="B260" i="219"/>
  <c r="E202" i="219"/>
  <c r="F202" i="219"/>
  <c r="E260" i="219" s="1"/>
  <c r="B88" i="219"/>
  <c r="E31" i="219"/>
  <c r="F31" i="219"/>
  <c r="E88" i="219"/>
  <c r="C53" i="220"/>
  <c r="B259" i="219"/>
  <c r="E201" i="219"/>
  <c r="F201" i="219"/>
  <c r="E259" i="219" s="1"/>
  <c r="B87" i="219"/>
  <c r="F30" i="219"/>
  <c r="E87" i="219"/>
  <c r="E30" i="219"/>
  <c r="B258" i="219"/>
  <c r="F200" i="219"/>
  <c r="E258" i="219" s="1"/>
  <c r="E200" i="219"/>
  <c r="B86" i="219"/>
  <c r="E86" i="219"/>
  <c r="F29" i="219"/>
  <c r="E29" i="219"/>
  <c r="B257" i="219"/>
  <c r="E199" i="219"/>
  <c r="F199" i="219"/>
  <c r="E257" i="219" s="1"/>
  <c r="B85" i="219"/>
  <c r="F28" i="219"/>
  <c r="E85" i="219"/>
  <c r="E28" i="219"/>
  <c r="F198" i="219"/>
  <c r="E256" i="219" s="1"/>
  <c r="B256" i="219"/>
  <c r="E198" i="219"/>
  <c r="B84" i="219"/>
  <c r="E27" i="219"/>
  <c r="F27" i="219"/>
  <c r="E84" i="219"/>
  <c r="B255" i="219"/>
  <c r="F197" i="219"/>
  <c r="E255" i="219" s="1"/>
  <c r="E197" i="219"/>
  <c r="E83" i="219"/>
  <c r="B83" i="219"/>
  <c r="E26" i="219"/>
  <c r="F26" i="219"/>
  <c r="B254" i="219"/>
  <c r="E196" i="219"/>
  <c r="F196" i="219"/>
  <c r="E254" i="219" s="1"/>
  <c r="B82" i="219"/>
  <c r="E82" i="219"/>
  <c r="E25" i="219"/>
  <c r="F25" i="219"/>
  <c r="D81" i="219"/>
  <c r="E39" i="220"/>
  <c r="E40" i="220" s="1"/>
  <c r="C81" i="219"/>
  <c r="D39" i="220"/>
  <c r="D40" i="220" s="1"/>
  <c r="B253" i="219"/>
  <c r="E195" i="219"/>
  <c r="F195" i="219"/>
  <c r="E253" i="219" s="1"/>
  <c r="E24" i="219"/>
  <c r="B81" i="219"/>
  <c r="C39" i="220"/>
  <c r="E81" i="219"/>
  <c r="F24" i="219"/>
  <c r="E194" i="219"/>
  <c r="F194" i="219"/>
  <c r="E252" i="219" s="1"/>
  <c r="B252" i="219"/>
  <c r="B80" i="219"/>
  <c r="E80" i="219"/>
  <c r="F23" i="219"/>
  <c r="E23" i="219"/>
  <c r="B251" i="219"/>
  <c r="F193" i="219"/>
  <c r="E251" i="219" s="1"/>
  <c r="E193" i="219"/>
  <c r="B79" i="219"/>
  <c r="E79" i="219"/>
  <c r="F22" i="219"/>
  <c r="E22" i="219"/>
  <c r="B250" i="219"/>
  <c r="E192" i="219"/>
  <c r="F192" i="219"/>
  <c r="E250" i="219" s="1"/>
  <c r="B78" i="219"/>
  <c r="E21" i="219"/>
  <c r="E78" i="219"/>
  <c r="F21" i="219"/>
  <c r="B249" i="219"/>
  <c r="E191" i="219"/>
  <c r="F191" i="219"/>
  <c r="E249" i="219" s="1"/>
  <c r="B77" i="219"/>
  <c r="F20" i="219"/>
  <c r="E77" i="219"/>
  <c r="E20" i="219"/>
  <c r="B248" i="219"/>
  <c r="F190" i="219"/>
  <c r="E248" i="219" s="1"/>
  <c r="E190" i="219"/>
  <c r="B76" i="219"/>
  <c r="F19" i="219"/>
  <c r="E19" i="219"/>
  <c r="E76" i="219"/>
  <c r="E189" i="219"/>
  <c r="B247" i="219"/>
  <c r="F189" i="219"/>
  <c r="E247" i="219" s="1"/>
  <c r="B75" i="219"/>
  <c r="E18" i="219"/>
  <c r="E75" i="219"/>
  <c r="F18" i="219"/>
  <c r="C74" i="219"/>
  <c r="D25" i="220"/>
  <c r="D26" i="220" s="1"/>
  <c r="B74" i="219"/>
  <c r="C25" i="220"/>
  <c r="C26" i="220" s="1"/>
  <c r="E187" i="219"/>
  <c r="B245" i="219"/>
  <c r="F187" i="219"/>
  <c r="E245" i="219" s="1"/>
  <c r="B73" i="219"/>
  <c r="E73" i="219"/>
  <c r="E16" i="219"/>
  <c r="F16" i="219"/>
  <c r="D246" i="219"/>
  <c r="F188" i="219"/>
  <c r="E246" i="219" s="1"/>
  <c r="E188" i="219"/>
  <c r="E17" i="219"/>
  <c r="E74" i="219"/>
  <c r="E25" i="220"/>
  <c r="D74" i="219"/>
  <c r="F17" i="219"/>
  <c r="B244" i="219"/>
  <c r="E186" i="219"/>
  <c r="F186" i="219"/>
  <c r="E244" i="219" s="1"/>
  <c r="B72" i="219"/>
  <c r="E72" i="219"/>
  <c r="E15" i="219"/>
  <c r="F15" i="219"/>
  <c r="B243" i="219"/>
  <c r="F185" i="219"/>
  <c r="E243" i="219" s="1"/>
  <c r="E185" i="219"/>
  <c r="B71" i="219"/>
  <c r="E71" i="219"/>
  <c r="F14" i="219"/>
  <c r="E14" i="219"/>
  <c r="B242" i="219"/>
  <c r="F184" i="219"/>
  <c r="E242" i="219" s="1"/>
  <c r="E184" i="219"/>
  <c r="B70" i="219"/>
  <c r="E13" i="219"/>
  <c r="F13" i="219"/>
  <c r="E70" i="219"/>
  <c r="B241" i="219"/>
  <c r="E183" i="219"/>
  <c r="F183" i="219"/>
  <c r="E241" i="219" s="1"/>
  <c r="B69" i="219"/>
  <c r="E69" i="219"/>
  <c r="E12" i="219"/>
  <c r="F12" i="219"/>
  <c r="B68" i="219"/>
  <c r="E11" i="219"/>
  <c r="F11" i="219"/>
  <c r="E182" i="219"/>
  <c r="B240" i="219"/>
  <c r="F182" i="219"/>
  <c r="E240" i="219" s="1"/>
  <c r="E68" i="219"/>
  <c r="D68" i="219"/>
  <c r="D67" i="219"/>
  <c r="E10" i="220"/>
  <c r="D8" i="219"/>
  <c r="D239" i="219"/>
  <c r="D179" i="219"/>
  <c r="AN8" i="214"/>
  <c r="AM7" i="214"/>
  <c r="H11" i="198" s="1"/>
  <c r="C239" i="219"/>
  <c r="C237" i="219" s="1"/>
  <c r="C179" i="219"/>
  <c r="C67" i="219"/>
  <c r="C8" i="219"/>
  <c r="D10" i="220"/>
  <c r="W8" i="214"/>
  <c r="V7" i="214"/>
  <c r="H10" i="198" s="1"/>
  <c r="F10" i="219"/>
  <c r="E67" i="219"/>
  <c r="F67" i="219" s="1"/>
  <c r="E10" i="219"/>
  <c r="B67" i="219"/>
  <c r="B8" i="219"/>
  <c r="C10" i="220"/>
  <c r="G9" i="198"/>
  <c r="G12" i="198" s="1"/>
  <c r="F12" i="198"/>
  <c r="H3" i="198"/>
  <c r="F181" i="219"/>
  <c r="E239" i="219" s="1"/>
  <c r="F239" i="219" s="1"/>
  <c r="E181" i="219"/>
  <c r="B179" i="219"/>
  <c r="B239" i="219"/>
  <c r="F8" i="214"/>
  <c r="E7" i="214"/>
  <c r="BD8" i="214"/>
  <c r="BI4" i="214"/>
  <c r="F3" i="198" s="1"/>
  <c r="BC7" i="214"/>
  <c r="I3" i="198" s="1"/>
  <c r="H12" i="198" s="1"/>
  <c r="A51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F81" i="220" l="1"/>
  <c r="F82" i="220" s="1"/>
  <c r="C82" i="220"/>
  <c r="C68" i="220"/>
  <c r="F67" i="220"/>
  <c r="F68" i="220" s="1"/>
  <c r="C54" i="220"/>
  <c r="F53" i="220"/>
  <c r="F54" i="220" s="1"/>
  <c r="C40" i="220"/>
  <c r="F39" i="220"/>
  <c r="F40" i="220" s="1"/>
  <c r="F68" i="219"/>
  <c r="F69" i="219" s="1"/>
  <c r="F70" i="219" s="1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F112" i="219" s="1"/>
  <c r="F113" i="219" s="1"/>
  <c r="F114" i="219" s="1"/>
  <c r="F115" i="219" s="1"/>
  <c r="D237" i="219"/>
  <c r="B237" i="219"/>
  <c r="F240" i="219"/>
  <c r="F241" i="219" s="1"/>
  <c r="F242" i="219" s="1"/>
  <c r="F243" i="219" s="1"/>
  <c r="F244" i="219" s="1"/>
  <c r="F245" i="219" s="1"/>
  <c r="F246" i="219" s="1"/>
  <c r="F247" i="219" s="1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E26" i="220"/>
  <c r="F25" i="220"/>
  <c r="F26" i="220" s="1"/>
  <c r="E12" i="220"/>
  <c r="E11" i="220"/>
  <c r="E24" i="220"/>
  <c r="E19" i="220"/>
  <c r="D65" i="219"/>
  <c r="D124" i="219"/>
  <c r="E9" i="213" s="1"/>
  <c r="D24" i="220"/>
  <c r="D11" i="220"/>
  <c r="D12" i="220"/>
  <c r="D19" i="220"/>
  <c r="C124" i="219"/>
  <c r="D9" i="213" s="1"/>
  <c r="C65" i="219"/>
  <c r="C24" i="220"/>
  <c r="F10" i="220"/>
  <c r="F11" i="220" s="1"/>
  <c r="C11" i="220"/>
  <c r="C12" i="220"/>
  <c r="C19" i="220"/>
  <c r="B65" i="219"/>
  <c r="B124" i="219"/>
  <c r="C9" i="213" s="1"/>
  <c r="H9" i="198"/>
  <c r="A52" i="213"/>
  <c r="JA63" i="199"/>
  <c r="C73" i="199" s="1"/>
  <c r="E73" i="199" s="1"/>
  <c r="F19" i="220" l="1"/>
  <c r="P19" i="220" s="1"/>
  <c r="D125" i="219"/>
  <c r="E10" i="213" s="1"/>
  <c r="Q9" i="218"/>
  <c r="E38" i="220"/>
  <c r="E33" i="220"/>
  <c r="E13" i="220"/>
  <c r="E27" i="220"/>
  <c r="C125" i="219"/>
  <c r="D10" i="213" s="1"/>
  <c r="P9" i="218"/>
  <c r="D27" i="220"/>
  <c r="D13" i="220"/>
  <c r="D38" i="220"/>
  <c r="D33" i="220"/>
  <c r="C13" i="220"/>
  <c r="C27" i="220"/>
  <c r="F12" i="220"/>
  <c r="F13" i="220" s="1"/>
  <c r="B125" i="219"/>
  <c r="C10" i="213" s="1"/>
  <c r="O9" i="218"/>
  <c r="C38" i="220"/>
  <c r="F24" i="220"/>
  <c r="C33" i="220"/>
  <c r="A53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F33" i="220" l="1"/>
  <c r="J33" i="220" s="1"/>
  <c r="J19" i="220"/>
  <c r="H19" i="220"/>
  <c r="L19" i="220"/>
  <c r="N19" i="220"/>
  <c r="R19" i="220"/>
  <c r="E28" i="220"/>
  <c r="E41" i="220"/>
  <c r="E52" i="220"/>
  <c r="E47" i="220"/>
  <c r="D126" i="219"/>
  <c r="E11" i="213" s="1"/>
  <c r="Q10" i="218"/>
  <c r="D52" i="220"/>
  <c r="D47" i="220"/>
  <c r="D28" i="220"/>
  <c r="D41" i="220"/>
  <c r="C126" i="219"/>
  <c r="D11" i="213" s="1"/>
  <c r="P10" i="218"/>
  <c r="F9" i="213"/>
  <c r="G9" i="213" s="1"/>
  <c r="R9" i="218"/>
  <c r="S9" i="218" s="1"/>
  <c r="O10" i="218"/>
  <c r="B126" i="219"/>
  <c r="C11" i="213" s="1"/>
  <c r="C28" i="220"/>
  <c r="C41" i="220"/>
  <c r="F27" i="220"/>
  <c r="F28" i="220" s="1"/>
  <c r="C52" i="220"/>
  <c r="F38" i="220"/>
  <c r="C47" i="220"/>
  <c r="B10" i="198"/>
  <c r="AQ10" i="198"/>
  <c r="I28" i="221"/>
  <c r="B11" i="198"/>
  <c r="AQ11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54" i="21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47" i="220" l="1"/>
  <c r="H47" i="220" s="1"/>
  <c r="P33" i="220"/>
  <c r="N33" i="220"/>
  <c r="R33" i="220"/>
  <c r="H33" i="220"/>
  <c r="L33" i="220"/>
  <c r="D127" i="219"/>
  <c r="E12" i="213" s="1"/>
  <c r="Q11" i="218"/>
  <c r="E66" i="220"/>
  <c r="E61" i="220"/>
  <c r="E55" i="220"/>
  <c r="E42" i="220"/>
  <c r="P11" i="218"/>
  <c r="C127" i="219"/>
  <c r="D12" i="213" s="1"/>
  <c r="D42" i="220"/>
  <c r="D55" i="220"/>
  <c r="R10" i="218"/>
  <c r="S10" i="218" s="1"/>
  <c r="D66" i="220"/>
  <c r="D61" i="220"/>
  <c r="C55" i="220"/>
  <c r="C42" i="220"/>
  <c r="F41" i="220"/>
  <c r="F42" i="220" s="1"/>
  <c r="B127" i="219"/>
  <c r="C12" i="213" s="1"/>
  <c r="O11" i="218"/>
  <c r="C66" i="220"/>
  <c r="F52" i="220"/>
  <c r="C61" i="220"/>
  <c r="F10" i="213"/>
  <c r="G10" i="213" s="1"/>
  <c r="E18" i="221"/>
  <c r="E28" i="221" s="1"/>
  <c r="H28" i="221"/>
  <c r="D18" i="221"/>
  <c r="D28" i="221" s="1"/>
  <c r="N49" i="198"/>
  <c r="C18" i="221"/>
  <c r="C28" i="221" s="1"/>
  <c r="N48" i="198"/>
  <c r="A55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F61" i="220" l="1"/>
  <c r="L61" i="220" s="1"/>
  <c r="P47" i="220"/>
  <c r="R47" i="220"/>
  <c r="L47" i="220"/>
  <c r="J47" i="220"/>
  <c r="N47" i="220"/>
  <c r="R11" i="218"/>
  <c r="S11" i="218" s="1"/>
  <c r="E56" i="220"/>
  <c r="E69" i="220"/>
  <c r="E80" i="220"/>
  <c r="E75" i="220"/>
  <c r="D128" i="219"/>
  <c r="E13" i="213" s="1"/>
  <c r="Q12" i="218"/>
  <c r="D56" i="220"/>
  <c r="D69" i="220"/>
  <c r="C128" i="219"/>
  <c r="D13" i="213" s="1"/>
  <c r="P12" i="218"/>
  <c r="D80" i="220"/>
  <c r="D75" i="220"/>
  <c r="F11" i="213"/>
  <c r="G11" i="213" s="1"/>
  <c r="C80" i="220"/>
  <c r="F66" i="220"/>
  <c r="C75" i="220"/>
  <c r="O12" i="218"/>
  <c r="B128" i="219"/>
  <c r="C13" i="213" s="1"/>
  <c r="F55" i="220"/>
  <c r="F56" i="220" s="1"/>
  <c r="C56" i="220"/>
  <c r="C69" i="220"/>
  <c r="A56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75" i="220" l="1"/>
  <c r="J61" i="220"/>
  <c r="R61" i="220"/>
  <c r="P61" i="220"/>
  <c r="H61" i="220"/>
  <c r="N61" i="220"/>
  <c r="D129" i="219"/>
  <c r="E14" i="213" s="1"/>
  <c r="Q13" i="218"/>
  <c r="E94" i="220"/>
  <c r="E103" i="220" s="1"/>
  <c r="E89" i="220"/>
  <c r="E70" i="220"/>
  <c r="E83" i="220"/>
  <c r="D94" i="220"/>
  <c r="D103" i="220" s="1"/>
  <c r="D89" i="220"/>
  <c r="C129" i="219"/>
  <c r="D14" i="213" s="1"/>
  <c r="P13" i="218"/>
  <c r="D70" i="220"/>
  <c r="D83" i="220"/>
  <c r="R12" i="218"/>
  <c r="S12" i="218" s="1"/>
  <c r="H75" i="220"/>
  <c r="J75" i="220"/>
  <c r="R75" i="220"/>
  <c r="P75" i="220"/>
  <c r="L75" i="220"/>
  <c r="N75" i="220"/>
  <c r="C70" i="220"/>
  <c r="C83" i="220"/>
  <c r="F69" i="220"/>
  <c r="F70" i="220" s="1"/>
  <c r="C94" i="220"/>
  <c r="F80" i="220"/>
  <c r="C89" i="220"/>
  <c r="F89" i="220" s="1"/>
  <c r="O13" i="218"/>
  <c r="B129" i="219"/>
  <c r="C14" i="213" s="1"/>
  <c r="F12" i="213"/>
  <c r="G12" i="213" s="1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R13" i="218" l="1"/>
  <c r="S13" i="218" s="1"/>
  <c r="E97" i="220"/>
  <c r="E98" i="220" s="1"/>
  <c r="E84" i="220"/>
  <c r="D130" i="219"/>
  <c r="E15" i="213" s="1"/>
  <c r="Q14" i="218"/>
  <c r="C130" i="219"/>
  <c r="D15" i="213" s="1"/>
  <c r="P14" i="218"/>
  <c r="D97" i="220"/>
  <c r="D98" i="220" s="1"/>
  <c r="D84" i="220"/>
  <c r="N89" i="220"/>
  <c r="L89" i="220"/>
  <c r="J89" i="220"/>
  <c r="R89" i="220"/>
  <c r="H89" i="220"/>
  <c r="P89" i="220"/>
  <c r="F94" i="220"/>
  <c r="Q47" i="198" s="1" a="1"/>
  <c r="C103" i="220"/>
  <c r="F103" i="220" s="1"/>
  <c r="B130" i="219"/>
  <c r="C15" i="213" s="1"/>
  <c r="O14" i="218"/>
  <c r="C97" i="220"/>
  <c r="C84" i="220"/>
  <c r="F83" i="220"/>
  <c r="F84" i="220" s="1"/>
  <c r="F13" i="213"/>
  <c r="G13" i="213" s="1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D131" i="219" l="1"/>
  <c r="E16" i="213" s="1"/>
  <c r="Q15" i="218"/>
  <c r="R14" i="218"/>
  <c r="S14" i="218" s="1"/>
  <c r="C131" i="219"/>
  <c r="D16" i="213" s="1"/>
  <c r="P15" i="218"/>
  <c r="F14" i="213"/>
  <c r="G14" i="213" s="1"/>
  <c r="H103" i="220"/>
  <c r="L103" i="220"/>
  <c r="N103" i="220"/>
  <c r="J103" i="220"/>
  <c r="R103" i="220"/>
  <c r="P103" i="220"/>
  <c r="Q58" i="198"/>
  <c r="Q65" i="198"/>
  <c r="Q60" i="198"/>
  <c r="Q69" i="198"/>
  <c r="Q53" i="198"/>
  <c r="S53" i="198" s="1"/>
  <c r="T53" i="198" s="1"/>
  <c r="Q59" i="198"/>
  <c r="Q55" i="198"/>
  <c r="S55" i="198" s="1"/>
  <c r="T55" i="198" s="1"/>
  <c r="Q52" i="198"/>
  <c r="S52" i="198" s="1"/>
  <c r="T52" i="198" s="1"/>
  <c r="Q54" i="198"/>
  <c r="S54" i="198" s="1"/>
  <c r="T54" i="198" s="1"/>
  <c r="Q68" i="198"/>
  <c r="Q70" i="198"/>
  <c r="Q64" i="198"/>
  <c r="Q50" i="198"/>
  <c r="S50" i="198" s="1"/>
  <c r="T50" i="198" s="1"/>
  <c r="Q62" i="198"/>
  <c r="Q51" i="198"/>
  <c r="S51" i="198" s="1"/>
  <c r="T51" i="198" s="1"/>
  <c r="Q67" i="198"/>
  <c r="Q56" i="198"/>
  <c r="Q49" i="198"/>
  <c r="S49" i="198" s="1"/>
  <c r="T49" i="198" s="1"/>
  <c r="Q66" i="198"/>
  <c r="Q48" i="198"/>
  <c r="S48" i="198" s="1"/>
  <c r="T48" i="198" s="1"/>
  <c r="Q63" i="198"/>
  <c r="Q47" i="198"/>
  <c r="S47" i="198" s="1"/>
  <c r="T47" i="198" s="1"/>
  <c r="Q61" i="198"/>
  <c r="Q57" i="198"/>
  <c r="O15" i="218"/>
  <c r="B131" i="219"/>
  <c r="C16" i="213" s="1"/>
  <c r="C98" i="220"/>
  <c r="F97" i="220"/>
  <c r="F98" i="220" s="1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R15" i="218" l="1"/>
  <c r="S15" i="218" s="1"/>
  <c r="D132" i="219"/>
  <c r="E17" i="213" s="1"/>
  <c r="Q16" i="218"/>
  <c r="C132" i="219"/>
  <c r="D17" i="213" s="1"/>
  <c r="P16" i="218"/>
  <c r="O16" i="218"/>
  <c r="B132" i="219"/>
  <c r="C17" i="213" s="1"/>
  <c r="F15" i="213"/>
  <c r="G15" i="213" s="1"/>
  <c r="Q102" i="137"/>
  <c r="K102" i="137"/>
  <c r="G102" i="137"/>
  <c r="M102" i="137"/>
  <c r="I102" i="137"/>
  <c r="O102" i="137"/>
  <c r="R16" i="218" l="1"/>
  <c r="S16" i="218" s="1"/>
  <c r="D133" i="219"/>
  <c r="E18" i="213" s="1"/>
  <c r="Q17" i="218"/>
  <c r="C133" i="219"/>
  <c r="D18" i="213" s="1"/>
  <c r="P17" i="218"/>
  <c r="B133" i="219"/>
  <c r="C18" i="213" s="1"/>
  <c r="O17" i="218"/>
  <c r="F16" i="213"/>
  <c r="G16" i="213" s="1"/>
  <c r="R17" i="218" l="1"/>
  <c r="S17" i="218" s="1"/>
  <c r="D134" i="219"/>
  <c r="E19" i="213" s="1"/>
  <c r="Q18" i="218"/>
  <c r="C134" i="219"/>
  <c r="D19" i="213" s="1"/>
  <c r="P18" i="218"/>
  <c r="O18" i="218"/>
  <c r="B134" i="219"/>
  <c r="C19" i="213" s="1"/>
  <c r="F17" i="213"/>
  <c r="G17" i="213" s="1"/>
  <c r="R18" i="218" l="1"/>
  <c r="S18" i="218" s="1"/>
  <c r="D135" i="219"/>
  <c r="E20" i="213" s="1"/>
  <c r="Q19" i="218"/>
  <c r="C135" i="219"/>
  <c r="D20" i="213" s="1"/>
  <c r="P19" i="218"/>
  <c r="B135" i="219"/>
  <c r="C20" i="213" s="1"/>
  <c r="O19" i="218"/>
  <c r="F18" i="213"/>
  <c r="G18" i="213" s="1"/>
  <c r="R19" i="218" l="1"/>
  <c r="S19" i="218" s="1"/>
  <c r="D136" i="219"/>
  <c r="E21" i="213" s="1"/>
  <c r="Q20" i="218"/>
  <c r="C136" i="219"/>
  <c r="D21" i="213" s="1"/>
  <c r="P20" i="218"/>
  <c r="B136" i="219"/>
  <c r="C21" i="213" s="1"/>
  <c r="O20" i="218"/>
  <c r="F19" i="213"/>
  <c r="G19" i="213" s="1"/>
  <c r="R20" i="218" l="1"/>
  <c r="S20" i="218" s="1"/>
  <c r="D137" i="219"/>
  <c r="E22" i="213" s="1"/>
  <c r="Q21" i="218"/>
  <c r="C137" i="219"/>
  <c r="D22" i="213" s="1"/>
  <c r="P21" i="218"/>
  <c r="B137" i="219"/>
  <c r="C22" i="213" s="1"/>
  <c r="O21" i="218"/>
  <c r="F20" i="213"/>
  <c r="G20" i="213" s="1"/>
  <c r="R21" i="218" l="1"/>
  <c r="S21" i="218" s="1"/>
  <c r="D138" i="219"/>
  <c r="E23" i="213" s="1"/>
  <c r="Q22" i="218"/>
  <c r="C138" i="219"/>
  <c r="D23" i="213" s="1"/>
  <c r="P22" i="218"/>
  <c r="B138" i="219"/>
  <c r="C23" i="213" s="1"/>
  <c r="O22" i="218"/>
  <c r="F21" i="213"/>
  <c r="G21" i="213" s="1"/>
  <c r="R22" i="218" l="1"/>
  <c r="S22" i="218" s="1"/>
  <c r="D139" i="219"/>
  <c r="E24" i="213" s="1"/>
  <c r="Q23" i="218"/>
  <c r="C139" i="219"/>
  <c r="D24" i="213" s="1"/>
  <c r="P23" i="218"/>
  <c r="B139" i="219"/>
  <c r="C24" i="213" s="1"/>
  <c r="O23" i="218"/>
  <c r="F22" i="213"/>
  <c r="G22" i="213" s="1"/>
  <c r="R23" i="218" l="1"/>
  <c r="S23" i="218" s="1"/>
  <c r="D140" i="219"/>
  <c r="E25" i="213" s="1"/>
  <c r="Q24" i="218"/>
  <c r="C140" i="219"/>
  <c r="D25" i="213" s="1"/>
  <c r="P24" i="218"/>
  <c r="B140" i="219"/>
  <c r="C25" i="213" s="1"/>
  <c r="O24" i="218"/>
  <c r="F23" i="213"/>
  <c r="G23" i="213" s="1"/>
  <c r="R24" i="218" l="1"/>
  <c r="S24" i="218" s="1"/>
  <c r="D141" i="219"/>
  <c r="E26" i="213" s="1"/>
  <c r="Q25" i="218"/>
  <c r="C141" i="219"/>
  <c r="D26" i="213" s="1"/>
  <c r="P25" i="218"/>
  <c r="B141" i="219"/>
  <c r="C26" i="213" s="1"/>
  <c r="O25" i="218"/>
  <c r="F24" i="213"/>
  <c r="G24" i="213" s="1"/>
  <c r="R25" i="218" l="1"/>
  <c r="S25" i="218" s="1"/>
  <c r="D142" i="219"/>
  <c r="E27" i="213" s="1"/>
  <c r="Q26" i="218"/>
  <c r="C142" i="219"/>
  <c r="D27" i="213" s="1"/>
  <c r="P26" i="218"/>
  <c r="B142" i="219"/>
  <c r="C27" i="213" s="1"/>
  <c r="O26" i="218"/>
  <c r="F25" i="213"/>
  <c r="G25" i="213" s="1"/>
  <c r="R26" i="218" l="1"/>
  <c r="S26" i="218" s="1"/>
  <c r="D143" i="219"/>
  <c r="E28" i="213" s="1"/>
  <c r="Q27" i="218"/>
  <c r="C143" i="219"/>
  <c r="D28" i="213" s="1"/>
  <c r="P27" i="218"/>
  <c r="B143" i="219"/>
  <c r="C28" i="213" s="1"/>
  <c r="O27" i="218"/>
  <c r="F26" i="213"/>
  <c r="G26" i="213" s="1"/>
  <c r="R27" i="218" l="1"/>
  <c r="S27" i="218" s="1"/>
  <c r="D144" i="219"/>
  <c r="E29" i="213" s="1"/>
  <c r="Q28" i="218"/>
  <c r="C144" i="219"/>
  <c r="D29" i="213" s="1"/>
  <c r="P28" i="218"/>
  <c r="B144" i="219"/>
  <c r="C29" i="213" s="1"/>
  <c r="O28" i="218"/>
  <c r="F27" i="213"/>
  <c r="G27" i="213" s="1"/>
  <c r="R28" i="218" l="1"/>
  <c r="S28" i="218" s="1"/>
  <c r="D145" i="219"/>
  <c r="E30" i="213" s="1"/>
  <c r="Q29" i="218"/>
  <c r="C145" i="219"/>
  <c r="D30" i="213" s="1"/>
  <c r="P29" i="218"/>
  <c r="F28" i="213"/>
  <c r="G28" i="213" s="1"/>
  <c r="B145" i="219"/>
  <c r="C30" i="213" s="1"/>
  <c r="O29" i="218"/>
  <c r="R29" i="218" l="1"/>
  <c r="S29" i="218" s="1"/>
  <c r="D146" i="219"/>
  <c r="E31" i="213" s="1"/>
  <c r="Q30" i="218"/>
  <c r="C146" i="219"/>
  <c r="D31" i="213" s="1"/>
  <c r="P30" i="218"/>
  <c r="F29" i="213"/>
  <c r="G29" i="213" s="1"/>
  <c r="B146" i="219"/>
  <c r="C31" i="213" s="1"/>
  <c r="O30" i="218"/>
  <c r="R30" i="218" l="1"/>
  <c r="S30" i="218" s="1"/>
  <c r="D147" i="219"/>
  <c r="E32" i="213" s="1"/>
  <c r="Q31" i="218"/>
  <c r="C147" i="219"/>
  <c r="D32" i="213" s="1"/>
  <c r="P31" i="218"/>
  <c r="F30" i="213"/>
  <c r="G30" i="213" s="1"/>
  <c r="B147" i="219"/>
  <c r="C32" i="213" s="1"/>
  <c r="O31" i="218"/>
  <c r="R31" i="218" l="1"/>
  <c r="S31" i="218" s="1"/>
  <c r="D148" i="219"/>
  <c r="E33" i="213" s="1"/>
  <c r="Q32" i="218"/>
  <c r="C148" i="219"/>
  <c r="D33" i="213" s="1"/>
  <c r="P32" i="218"/>
  <c r="O32" i="218"/>
  <c r="B148" i="219"/>
  <c r="C33" i="213" s="1"/>
  <c r="F31" i="213"/>
  <c r="G31" i="213" s="1"/>
  <c r="R32" i="218" l="1"/>
  <c r="S32" i="218" s="1"/>
  <c r="D149" i="219"/>
  <c r="E34" i="213" s="1"/>
  <c r="Q33" i="218"/>
  <c r="C149" i="219"/>
  <c r="D34" i="213" s="1"/>
  <c r="P33" i="218"/>
  <c r="B149" i="219"/>
  <c r="C34" i="213" s="1"/>
  <c r="O33" i="218"/>
  <c r="F32" i="213"/>
  <c r="G32" i="213" s="1"/>
  <c r="R33" i="218" l="1"/>
  <c r="S33" i="218" s="1"/>
  <c r="D150" i="219"/>
  <c r="E35" i="213" s="1"/>
  <c r="Q34" i="218"/>
  <c r="C150" i="219"/>
  <c r="D35" i="213" s="1"/>
  <c r="P34" i="218"/>
  <c r="O34" i="218"/>
  <c r="B150" i="219"/>
  <c r="C35" i="213" s="1"/>
  <c r="F33" i="213"/>
  <c r="G33" i="213" s="1"/>
  <c r="R34" i="218" l="1"/>
  <c r="S34" i="218" s="1"/>
  <c r="D151" i="219"/>
  <c r="E36" i="213" s="1"/>
  <c r="Q35" i="218"/>
  <c r="C151" i="219"/>
  <c r="D36" i="213" s="1"/>
  <c r="P35" i="218"/>
  <c r="B151" i="219"/>
  <c r="C36" i="213" s="1"/>
  <c r="O35" i="218"/>
  <c r="F34" i="213"/>
  <c r="G34" i="213" s="1"/>
  <c r="R35" i="218" l="1"/>
  <c r="S35" i="218" s="1"/>
  <c r="D152" i="219"/>
  <c r="E37" i="213" s="1"/>
  <c r="Q36" i="218"/>
  <c r="C152" i="219"/>
  <c r="D37" i="213" s="1"/>
  <c r="P36" i="218"/>
  <c r="B152" i="219"/>
  <c r="C37" i="213" s="1"/>
  <c r="O36" i="218"/>
  <c r="F35" i="213"/>
  <c r="G35" i="213" s="1"/>
  <c r="R36" i="218" l="1"/>
  <c r="S36" i="218" s="1"/>
  <c r="D153" i="219"/>
  <c r="E38" i="213" s="1"/>
  <c r="Q37" i="218"/>
  <c r="C153" i="219"/>
  <c r="D38" i="213" s="1"/>
  <c r="P37" i="218"/>
  <c r="B153" i="219"/>
  <c r="C38" i="213" s="1"/>
  <c r="O37" i="218"/>
  <c r="F36" i="213"/>
  <c r="G36" i="213" s="1"/>
  <c r="R37" i="218" l="1"/>
  <c r="S37" i="218" s="1"/>
  <c r="D154" i="219"/>
  <c r="E39" i="213" s="1"/>
  <c r="Q38" i="218"/>
  <c r="C154" i="219"/>
  <c r="D39" i="213" s="1"/>
  <c r="P38" i="218"/>
  <c r="B154" i="219"/>
  <c r="C39" i="213" s="1"/>
  <c r="O38" i="218"/>
  <c r="F37" i="213"/>
  <c r="G37" i="213" s="1"/>
  <c r="R38" i="218" l="1"/>
  <c r="S38" i="218" s="1"/>
  <c r="D155" i="219"/>
  <c r="E40" i="213" s="1"/>
  <c r="Q39" i="218"/>
  <c r="C155" i="219"/>
  <c r="D40" i="213" s="1"/>
  <c r="P39" i="218"/>
  <c r="B155" i="219"/>
  <c r="C40" i="213" s="1"/>
  <c r="O39" i="218"/>
  <c r="F38" i="213"/>
  <c r="G38" i="213" s="1"/>
  <c r="R39" i="218" l="1"/>
  <c r="S39" i="218" s="1"/>
  <c r="D156" i="219"/>
  <c r="E41" i="213" s="1"/>
  <c r="Q40" i="218"/>
  <c r="C156" i="219"/>
  <c r="D41" i="213" s="1"/>
  <c r="P40" i="218"/>
  <c r="B156" i="219"/>
  <c r="C41" i="213" s="1"/>
  <c r="O40" i="218"/>
  <c r="F39" i="213"/>
  <c r="G39" i="213" s="1"/>
  <c r="R40" i="218" l="1"/>
  <c r="S40" i="218" s="1"/>
  <c r="D157" i="219"/>
  <c r="E42" i="213" s="1"/>
  <c r="Q41" i="218"/>
  <c r="C157" i="219"/>
  <c r="D42" i="213" s="1"/>
  <c r="P41" i="218"/>
  <c r="B157" i="219"/>
  <c r="C42" i="213" s="1"/>
  <c r="O41" i="218"/>
  <c r="F40" i="213"/>
  <c r="G40" i="213" s="1"/>
  <c r="D158" i="219" l="1"/>
  <c r="E43" i="213" s="1"/>
  <c r="Q42" i="218"/>
  <c r="C158" i="219"/>
  <c r="D43" i="213" s="1"/>
  <c r="P42" i="218"/>
  <c r="R41" i="218"/>
  <c r="S41" i="218" s="1"/>
  <c r="B158" i="219"/>
  <c r="C43" i="213" s="1"/>
  <c r="O42" i="218"/>
  <c r="R42" i="218" l="1"/>
  <c r="S42" i="218" s="1"/>
  <c r="D159" i="219"/>
  <c r="E44" i="213" s="1"/>
  <c r="K11" i="198" s="1"/>
  <c r="Q43" i="218"/>
  <c r="C159" i="219"/>
  <c r="D44" i="213" s="1"/>
  <c r="K10" i="198" s="1"/>
  <c r="P43" i="218"/>
  <c r="F41" i="213"/>
  <c r="G41" i="213" s="1"/>
  <c r="B159" i="219"/>
  <c r="C44" i="213" s="1"/>
  <c r="K9" i="198" s="1"/>
  <c r="O43" i="218"/>
  <c r="R43" i="218" l="1"/>
  <c r="S43" i="218" s="1"/>
  <c r="D160" i="219"/>
  <c r="E45" i="213" s="1"/>
  <c r="Q44" i="218"/>
  <c r="J11" i="198" s="1"/>
  <c r="C160" i="219"/>
  <c r="D45" i="213" s="1"/>
  <c r="P44" i="218"/>
  <c r="J10" i="198" s="1"/>
  <c r="B160" i="219"/>
  <c r="C45" i="213" s="1"/>
  <c r="O44" i="218"/>
  <c r="J9" i="198" s="1"/>
  <c r="F43" i="213"/>
  <c r="F42" i="213"/>
  <c r="G42" i="213" s="1"/>
  <c r="J12" i="198" l="1"/>
  <c r="R44" i="218"/>
  <c r="S44" i="218" s="1"/>
  <c r="D161" i="219"/>
  <c r="E46" i="213" s="1"/>
  <c r="Q45" i="218"/>
  <c r="G43" i="213"/>
  <c r="C161" i="219"/>
  <c r="D46" i="213" s="1"/>
  <c r="P45" i="218"/>
  <c r="F44" i="213"/>
  <c r="O45" i="218"/>
  <c r="B161" i="219"/>
  <c r="C46" i="213" s="1"/>
  <c r="G44" i="213" l="1"/>
  <c r="R45" i="218"/>
  <c r="S45" i="218" s="1"/>
  <c r="D162" i="219"/>
  <c r="E47" i="213" s="1"/>
  <c r="Q46" i="218"/>
  <c r="C162" i="219"/>
  <c r="D47" i="213" s="1"/>
  <c r="P46" i="218"/>
  <c r="B162" i="219"/>
  <c r="C47" i="213" s="1"/>
  <c r="O46" i="218"/>
  <c r="F45" i="213"/>
  <c r="G45" i="213" l="1"/>
  <c r="R46" i="218"/>
  <c r="S46" i="218" s="1"/>
  <c r="D163" i="219"/>
  <c r="E48" i="213" s="1"/>
  <c r="Q47" i="218"/>
  <c r="C163" i="219"/>
  <c r="D48" i="213" s="1"/>
  <c r="P47" i="218"/>
  <c r="F46" i="213"/>
  <c r="B163" i="219"/>
  <c r="C48" i="213" s="1"/>
  <c r="O47" i="218"/>
  <c r="G46" i="213" l="1"/>
  <c r="R47" i="218"/>
  <c r="S47" i="218" s="1"/>
  <c r="D164" i="219"/>
  <c r="E49" i="213" s="1"/>
  <c r="Q48" i="218"/>
  <c r="C164" i="219"/>
  <c r="D49" i="213" s="1"/>
  <c r="P48" i="218"/>
  <c r="O48" i="218"/>
  <c r="B164" i="219"/>
  <c r="C49" i="213" s="1"/>
  <c r="F47" i="213"/>
  <c r="G47" i="213" l="1"/>
  <c r="F49" i="213"/>
  <c r="R48" i="218"/>
  <c r="S48" i="218" s="1"/>
  <c r="D165" i="219"/>
  <c r="E50" i="213" s="1"/>
  <c r="Q49" i="218"/>
  <c r="C165" i="219"/>
  <c r="D50" i="213" s="1"/>
  <c r="P49" i="218"/>
  <c r="B165" i="219"/>
  <c r="C50" i="213" s="1"/>
  <c r="O49" i="218"/>
  <c r="F50" i="213" l="1"/>
  <c r="D166" i="219"/>
  <c r="E51" i="213" s="1"/>
  <c r="Q50" i="218"/>
  <c r="R49" i="218"/>
  <c r="S49" i="218" s="1"/>
  <c r="P50" i="218"/>
  <c r="C166" i="219"/>
  <c r="D51" i="213" s="1"/>
  <c r="F48" i="213"/>
  <c r="G48" i="213" s="1"/>
  <c r="G49" i="213" s="1"/>
  <c r="B166" i="219"/>
  <c r="C51" i="213" s="1"/>
  <c r="O50" i="218"/>
  <c r="G50" i="213" l="1"/>
  <c r="F51" i="213"/>
  <c r="R50" i="218"/>
  <c r="S50" i="218" s="1"/>
  <c r="D167" i="219"/>
  <c r="E52" i="213" s="1"/>
  <c r="Q51" i="218"/>
  <c r="C167" i="219"/>
  <c r="D52" i="213" s="1"/>
  <c r="P51" i="218"/>
  <c r="B167" i="219"/>
  <c r="C52" i="213" s="1"/>
  <c r="O51" i="218"/>
  <c r="G51" i="213" l="1"/>
  <c r="F52" i="213"/>
  <c r="D168" i="219"/>
  <c r="E53" i="213" s="1"/>
  <c r="Q52" i="218"/>
  <c r="R51" i="218"/>
  <c r="S51" i="218" s="1"/>
  <c r="C168" i="219"/>
  <c r="D53" i="213" s="1"/>
  <c r="P52" i="218"/>
  <c r="B168" i="219"/>
  <c r="C53" i="213" s="1"/>
  <c r="O52" i="218"/>
  <c r="G52" i="213" l="1"/>
  <c r="F53" i="213"/>
  <c r="Q53" i="218"/>
  <c r="D169" i="219"/>
  <c r="E54" i="213" s="1"/>
  <c r="C169" i="219"/>
  <c r="D54" i="213" s="1"/>
  <c r="P53" i="218"/>
  <c r="R52" i="218"/>
  <c r="S52" i="218" s="1"/>
  <c r="B169" i="219"/>
  <c r="C54" i="213" s="1"/>
  <c r="O53" i="218"/>
  <c r="G53" i="213" l="1"/>
  <c r="F54" i="213"/>
  <c r="Q54" i="218"/>
  <c r="D170" i="219"/>
  <c r="E55" i="213" s="1"/>
  <c r="R53" i="218"/>
  <c r="S53" i="218" s="1"/>
  <c r="C170" i="219"/>
  <c r="D55" i="213" s="1"/>
  <c r="P54" i="218"/>
  <c r="B170" i="219"/>
  <c r="C55" i="213" s="1"/>
  <c r="O54" i="218"/>
  <c r="G54" i="213" l="1"/>
  <c r="F55" i="213"/>
  <c r="D171" i="219"/>
  <c r="E56" i="213" s="1"/>
  <c r="E7" i="213" s="1"/>
  <c r="Q55" i="218"/>
  <c r="R54" i="218"/>
  <c r="S54" i="218" s="1"/>
  <c r="C171" i="219"/>
  <c r="D56" i="213" s="1"/>
  <c r="D7" i="213" s="1"/>
  <c r="P55" i="218"/>
  <c r="B171" i="219"/>
  <c r="C56" i="213" s="1"/>
  <c r="O55" i="218"/>
  <c r="G55" i="213" l="1"/>
  <c r="F56" i="213"/>
  <c r="G56" i="213" s="1"/>
  <c r="C7" i="213"/>
  <c r="D172" i="219"/>
  <c r="Q56" i="218"/>
  <c r="Q7" i="218" s="1"/>
  <c r="R55" i="218"/>
  <c r="S55" i="218" s="1"/>
  <c r="C172" i="219"/>
  <c r="P56" i="218"/>
  <c r="P7" i="218" s="1"/>
  <c r="O56" i="218"/>
  <c r="B172" i="219"/>
  <c r="R56" i="218" l="1"/>
  <c r="S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<sst xmlns="http://schemas.openxmlformats.org/spreadsheetml/2006/main" count="4088" uniqueCount="745">
  <si>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</si>
  <si>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</si>
  <si>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</si>
  <si>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</si>
  <si>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</si>
  <si>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</si>
  <si>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</si>
  <si>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</si>
  <si>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</si>
  <si>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</si>
  <si>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</si>
  <si>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</si>
  <si>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</si>
  <si>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</si>
  <si>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</si>
  <si>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</si>
  <si>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</si>
  <si>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</si>
  <si>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</si>
  <si>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</si>
  <si>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</si>
  <si>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</si>
  <si>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</si>
  <si>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</si>
  <si>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</si>
  <si>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</si>
  <si>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</si>
  <si>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</si>
  <si>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</si>
  <si>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</si>
  <si>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</si>
  <si>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</si>
  <si>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</si>
  <si>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</si>
  <si>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</si>
  <si>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</si>
  <si>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</si>
  <si>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</si>
  <si>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</si>
  <si>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</si>
  <si>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</si>
  <si>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</si>
  <si>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</si>
  <si>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</si>
  <si>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</si>
  <si>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</si>
  <si>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</si>
  <si>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</si>
  <si>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</si>
  <si>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</si>
  <si>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</si>
  <si>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</si>
  <si>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</si>
  <si>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</si>
  <si>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</si>
  <si>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</si>
  <si>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</si>
  <si>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</si>
  <si>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</si>
  <si>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</si>
  <si>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</si>
  <si>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</si>
  <si>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</si>
  <si>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</si>
  <si>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</si>
  <si>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</si>
  <si>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</si>
  <si>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</si>
  <si>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</si>
  <si>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</si>
  <si>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</si>
  <si>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</si>
  <si>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</si>
  <si>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</si>
  <si>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</si>
  <si>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</si>
  <si>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</si>
  <si>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</si>
  <si>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</si>
  <si>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</si>
  <si>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</si>
  <si>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</si>
  <si>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</si>
  <si>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</si>
  <si>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</si>
  <si>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</si>
  <si>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</si>
  <si>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</si>
  <si>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</si>
  <si>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</si>
  <si>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</si>
  <si>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</si>
  <si>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</si>
  <si>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</si>
  <si>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</si>
  <si>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</si>
  <si>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</si>
  <si>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</si>
  <si>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</si>
  <si>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</si>
  <si>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</si>
  <si>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</si>
  <si>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</si>
  <si>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</si>
  <si>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</si>
  <si>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</si>
  <si>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</si>
  <si>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</si>
  <si>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</si>
  <si>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</si>
  <si>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</si>
  <si>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</si>
  <si>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</si>
  <si>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</si>
  <si>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</si>
  <si>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</si>
  <si>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</si>
  <si>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</si>
  <si>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</si>
  <si>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</si>
  <si>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</si>
  <si>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</si>
  <si>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</si>
  <si>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</si>
  <si>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</si>
  <si>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</si>
  <si>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</si>
  <si>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</si>
  <si>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</si>
  <si>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</si>
  <si>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</si>
  <si>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</si>
  <si>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</si>
  <si>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</si>
  <si>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</si>
  <si>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</si>
  <si>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</si>
  <si>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</si>
  <si>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</si>
  <si>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</si>
  <si>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</si>
  <si>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</si>
  <si>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</si>
  <si>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</si>
  <si>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</si>
  <si>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</si>
  <si>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</si>
  <si>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</si>
  <si>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</si>
  <si>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</si>
  <si>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</si>
  <si>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</si>
  <si>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</si>
  <si>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</si>
  <si>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</si>
  <si>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</si>
  <si>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</si>
  <si>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</si>
  <si>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</si>
  <si>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</si>
  <si>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</si>
  <si>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</si>
  <si>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</si>
  <si>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</si>
  <si>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</si>
  <si>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</si>
  <si>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</si>
  <si>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</si>
  <si>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</si>
  <si>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</si>
  <si>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</si>
  <si>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</si>
  <si>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</si>
  <si>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</si>
  <si>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</si>
  <si>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</si>
  <si>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</si>
  <si>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</si>
  <si>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</si>
  <si>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</si>
  <si>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</si>
  <si>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</si>
  <si>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</si>
  <si>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</si>
  <si>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</si>
  <si>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</si>
  <si>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</si>
  <si>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</si>
  <si>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</si>
  <si>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</si>
  <si>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</si>
  <si>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</si>
  <si>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</si>
  <si>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</si>
  <si>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</si>
  <si>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</si>
  <si>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</si>
  <si>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</si>
  <si>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</si>
  <si>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</si>
  <si>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</si>
  <si>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</si>
  <si>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</si>
  <si>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</si>
  <si>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</si>
  <si>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</si>
  <si>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</si>
  <si>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</si>
  <si>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</si>
  <si>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</si>
  <si>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</si>
  <si>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</si>
  <si>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</si>
  <si>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</si>
  <si>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</si>
  <si>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</si>
  <si>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</si>
  <si>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</si>
  <si>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</si>
  <si>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</si>
  <si>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</si>
  <si>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</si>
  <si>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</si>
  <si>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</si>
  <si>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</si>
  <si>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</si>
  <si>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</si>
  <si>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</si>
  <si>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</si>
  <si>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</si>
  <si>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</si>
  <si>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</si>
  <si>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</si>
  <si>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</si>
  <si>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</si>
  <si>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</si>
  <si>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</si>
  <si>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</si>
  <si>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</si>
  <si>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</si>
  <si>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</si>
  <si>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</si>
  <si>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</si>
  <si>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</si>
  <si>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</si>
  <si>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</si>
  <si>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</si>
  <si>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</si>
  <si>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</si>
  <si>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</si>
  <si>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</si>
  <si>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</si>
  <si>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</si>
  <si>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</si>
  <si>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</si>
  <si>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</si>
  <si>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</si>
  <si>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</si>
  <si>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</si>
  <si>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</si>
  <si>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</si>
  <si>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</si>
  <si>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</si>
  <si>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</si>
  <si>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</si>
  <si>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</si>
  <si>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</si>
  <si>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</si>
  <si>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</si>
  <si>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</si>
  <si>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</si>
  <si>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</si>
  <si>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</si>
  <si>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</si>
  <si>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</si>
  <si>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</si>
  <si>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</si>
  <si>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</si>
  <si>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</si>
  <si>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</si>
  <si>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</si>
  <si>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</si>
  <si>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</si>
  <si>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</si>
  <si>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</si>
  <si>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</si>
  <si>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</si>
  <si>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</si>
  <si>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</si>
  <si>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</si>
  <si>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</si>
  <si>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</si>
  <si>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</si>
  <si>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</si>
  <si>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</si>
  <si>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</si>
  <si>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</si>
  <si>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</si>
  <si>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</si>
  <si>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</si>
  <si>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</si>
  <si>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</si>
  <si>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</si>
  <si>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</si>
  <si>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</si>
  <si>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</si>
  <si>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</si>
  <si>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</si>
  <si>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</si>
  <si>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</si>
  <si>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</si>
  <si>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</si>
  <si>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</si>
  <si>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</si>
  <si>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</si>
  <si>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</si>
  <si>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</si>
  <si>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</si>
  <si>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</si>
  <si>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</si>
  <si>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</si>
  <si>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</si>
  <si>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</si>
  <si>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</si>
  <si>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</si>
  <si>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</si>
  <si>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</si>
  <si>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</si>
  <si>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</si>
  <si>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</si>
  <si>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</si>
  <si>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</si>
  <si>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</si>
  <si>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</si>
  <si>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</si>
  <si>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</si>
  <si>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</si>
  <si>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</si>
  <si>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</si>
  <si>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</si>
  <si>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</si>
  <si>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</si>
  <si>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</si>
  <si>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</si>
  <si>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</si>
  <si>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</si>
  <si>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</si>
  <si>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</si>
  <si>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</si>
  <si>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</si>
  <si>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</si>
  <si>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</si>
  <si>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</si>
  <si>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</si>
  <si>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</si>
  <si>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</si>
  <si>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</si>
  <si>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</si>
  <si>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</si>
  <si>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</si>
  <si>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</si>
  <si>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</si>
  <si>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</si>
  <si>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</si>
  <si>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</si>
  <si>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</si>
  <si>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</si>
  <si>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</si>
  <si>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</si>
  <si>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</si>
  <si>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</si>
  <si>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</si>
  <si>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</si>
  <si>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</si>
  <si>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</si>
  <si>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</si>
  <si>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</si>
  <si>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</si>
  <si>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</si>
  <si>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</si>
  <si>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</si>
  <si>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</si>
  <si>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</si>
  <si>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</si>
  <si>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</si>
  <si>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</si>
  <si>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</si>
  <si>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</si>
  <si>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</si>
  <si>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</si>
  <si>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</si>
  <si>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</si>
  <si>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</si>
  <si>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</si>
  <si>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</si>
  <si>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</si>
  <si>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</si>
  <si>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</si>
  <si>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</si>
  <si>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</si>
  <si>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</si>
  <si>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</si>
  <si>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</si>
  <si>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</si>
  <si>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</si>
  <si>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</si>
  <si>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</si>
  <si>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</si>
  <si>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</si>
  <si>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</si>
  <si>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</si>
  <si>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</si>
  <si>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</si>
  <si>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</si>
  <si>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</si>
  <si>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</si>
  <si>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</si>
  <si>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</si>
  <si>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</si>
  <si>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</si>
  <si>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</si>
  <si>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</si>
  <si>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</si>
  <si>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</si>
  <si>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</si>
  <si>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</si>
  <si>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</si>
  <si>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</si>
  <si>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</si>
  <si>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</si>
  <si>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</si>
  <si>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</si>
  <si>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</si>
  <si>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</si>
  <si>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</si>
  <si>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</si>
  <si>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</si>
  <si>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</si>
  <si>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</si>
  <si>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</si>
  <si>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</si>
  <si>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</si>
  <si>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</si>
  <si>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</si>
  <si>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</si>
  <si>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</si>
  <si>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</si>
  <si>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</si>
  <si>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</si>
  <si>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</si>
  <si>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</si>
  <si>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</si>
  <si>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</si>
  <si>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</si>
  <si>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</si>
  <si>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</si>
  <si>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</si>
  <si>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</si>
  <si>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</si>
  <si>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</si>
  <si>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</si>
  <si>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</si>
  <si>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</si>
  <si>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</si>
  <si>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</si>
  <si>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</si>
  <si>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</si>
  <si>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</si>
  <si>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</si>
  <si>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</si>
  <si>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</si>
  <si>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</si>
  <si>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</si>
  <si>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</si>
  <si>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</si>
  <si>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</si>
  <si>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</si>
  <si>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</si>
  <si>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</si>
  <si>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</si>
  <si>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</si>
  <si>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</si>
  <si>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</si>
  <si>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</si>
  <si>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</si>
  <si>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</si>
  <si>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</si>
  <si>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</si>
  <si>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</si>
  <si>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</si>
  <si>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</si>
  <si>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</si>
  <si>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</si>
  <si>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</si>
  <si>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</si>
  <si>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</si>
  <si>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</si>
  <si>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</si>
  <si>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</si>
  <si>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</si>
  <si>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</si>
  <si>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</si>
  <si>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</si>
  <si>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</si>
  <si>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</si>
  <si>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</si>
  <si>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</si>
  <si>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</si>
  <si>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</si>
  <si>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</si>
  <si>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</si>
  <si>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</si>
  <si>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</si>
  <si>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</si>
  <si>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</si>
  <si>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</si>
  <si>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</si>
  <si>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</si>
  <si>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</si>
  <si>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</si>
  <si>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</si>
  <si>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</si>
  <si>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</si>
  <si>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</si>
  <si>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</si>
  <si>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</si>
  <si>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</si>
  <si>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</si>
  <si>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</si>
  <si>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</si>
  <si>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</si>
  <si>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</si>
  <si>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</si>
  <si>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</si>
  <si>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</si>
  <si>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</si>
  <si>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</si>
  <si>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</si>
  <si>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</si>
  <si>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</si>
  <si>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</si>
  <si>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</si>
  <si>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</si>
  <si>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</si>
  <si>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</si>
  <si>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</si>
  <si>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</si>
  <si>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</si>
  <si>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</si>
  <si>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</si>
  <si>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</si>
  <si>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</si>
  <si>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</si>
  <si>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</si>
  <si>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</si>
  <si>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</si>
  <si>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</si>
  <si>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</si>
  <si>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</si>
  <si>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</si>
  <si>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</si>
  <si>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</si>
  <si>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</si>
  <si>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</si>
  <si>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</si>
  <si>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</si>
  <si>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</si>
  <si>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</si>
  <si>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</si>
  <si>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</si>
  <si>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</si>
  <si>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</si>
  <si>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</si>
  <si>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</si>
  <si>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</si>
  <si>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</si>
  <si>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</si>
  <si>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</si>
  <si>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</si>
  <si>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</si>
  <si>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</si>
  <si>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</si>
  <si>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</si>
  <si>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</si>
  <si>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</si>
  <si>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</si>
  <si>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</si>
  <si>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</si>
  <si>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</si>
  <si>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</si>
  <si>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</si>
  <si>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</si>
  <si>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</si>
  <si>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</si>
  <si>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</si>
  <si>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</si>
  <si>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</si>
  <si>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</si>
  <si>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</si>
  <si>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</si>
  <si>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</si>
  <si>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</si>
  <si>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</si>
  <si>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</si>
  <si>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</si>
  <si>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</si>
  <si>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</si>
  <si>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</si>
  <si>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</si>
  <si>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</si>
  <si>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</si>
  <si>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</si>
  <si>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</si>
  <si>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</si>
  <si>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</si>
  <si>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</si>
  <si>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</si>
  <si>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</si>
  <si>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</si>
  <si>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</si>
  <si>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</si>
  <si>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</si>
  <si>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</si>
  <si>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</si>
  <si>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</si>
  <si>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</si>
  <si>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</si>
  <si>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罗冲</t>
  </si>
  <si>
    <t>罗冲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</si>
  <si>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</si>
  <si>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</si>
  <si>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</si>
  <si>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t>H1</t>
    <phoneticPr fontId="1" type="noConversion"/>
  </si>
  <si>
    <t>H2</t>
    <phoneticPr fontId="1" type="noConversion"/>
  </si>
  <si>
    <t>H3</t>
    <phoneticPr fontId="1" type="noConversion"/>
  </si>
  <si>
    <t>Cobb</t>
  </si>
  <si>
    <t>SZ901Plus</t>
  </si>
  <si>
    <t>SZ901</t>
  </si>
  <si>
    <t>L4</t>
  </si>
  <si>
    <t>L4</t>
    <phoneticPr fontId="1" type="noConversion"/>
  </si>
  <si>
    <t>L6</t>
  </si>
  <si>
    <t>L6</t>
    <phoneticPr fontId="1" type="noConversion"/>
  </si>
  <si>
    <t>50W</t>
  </si>
  <si>
    <t>46W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</si>
  <si>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</si>
  <si>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</si>
  <si>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</si>
  <si>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</si>
  <si>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L6</t>
    <phoneticPr fontId="1" type="noConversion"/>
  </si>
  <si>
    <t>H3</t>
    <phoneticPr fontId="1" type="noConversion"/>
  </si>
  <si>
    <t>H3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</si>
  <si>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</si>
  <si>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</si>
  <si>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</si>
  <si>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</si>
  <si>
    <t>CO2浓度</t>
  </si>
  <si>
    <t>日期</t>
  </si>
  <si>
    <t>农场</t>
  </si>
  <si>
    <t>入雏总数</t>
  </si>
  <si>
    <t>现存栏量</t>
  </si>
  <si>
    <t>日龄区间</t>
  </si>
  <si>
    <t>当天死淘数</t>
  </si>
  <si>
    <t>累积死淘率</t>
  </si>
  <si>
    <t>风机数量（台）</t>
  </si>
  <si>
    <t>进隧道温度</t>
  </si>
  <si>
    <t>高温静压</t>
  </si>
  <si>
    <t>介于
Between</t>
  </si>
  <si>
    <t>0.1~0.2</t>
  </si>
  <si>
    <t>级别差距（s）</t>
  </si>
  <si>
    <t>进隧道风机数</t>
  </si>
  <si>
    <t>低温静压</t>
  </si>
  <si>
    <t>0.2~0.3</t>
  </si>
  <si>
    <t>级别温差（℃）</t>
  </si>
  <si>
    <t>水帘开启温度</t>
  </si>
  <si>
    <t>隧道静压</t>
  </si>
  <si>
    <t>超过
Above</t>
  </si>
  <si>
    <t>&gt;0.3</t>
  </si>
  <si>
    <t xml:space="preserve">风机数量Fan </t>
  </si>
  <si>
    <t>风机数量</t>
  </si>
  <si>
    <t>体重小于标准显示红色</t>
  </si>
  <si>
    <t xml:space="preserve">最少
Least </t>
  </si>
  <si>
    <t xml:space="preserve">最多
Most </t>
  </si>
  <si>
    <t>最小级别</t>
  </si>
  <si>
    <t>最大级别</t>
  </si>
  <si>
    <t>温度（℃）</t>
  </si>
  <si>
    <t>湿度（%）</t>
  </si>
  <si>
    <t>体重</t>
  </si>
  <si>
    <t>倍数</t>
  </si>
  <si>
    <t>电</t>
  </si>
  <si>
    <t>日龄</t>
  </si>
  <si>
    <t>栋舍</t>
  </si>
  <si>
    <t>种源-周龄</t>
  </si>
  <si>
    <t>死亡数</t>
  </si>
  <si>
    <t>淘汰数</t>
  </si>
  <si>
    <t>累计死淘率</t>
  </si>
  <si>
    <t>累计腿病率</t>
  </si>
  <si>
    <t>只耗料</t>
  </si>
  <si>
    <t>只饮水升降</t>
  </si>
  <si>
    <t>36#</t>
  </si>
  <si>
    <t>50#</t>
  </si>
  <si>
    <t>通风模式</t>
  </si>
  <si>
    <t>最小通风系数</t>
  </si>
  <si>
    <t>最大通风系数</t>
  </si>
  <si>
    <t>水料比</t>
  </si>
  <si>
    <t>最高温度</t>
  </si>
  <si>
    <t>最低温度</t>
  </si>
  <si>
    <t>最高湿度</t>
  </si>
  <si>
    <t>最低湿度</t>
  </si>
  <si>
    <t>0日龄</t>
  </si>
  <si>
    <t>7天增倍
4.35</t>
  </si>
  <si>
    <t>7天 
193g</t>
  </si>
  <si>
    <t>14天 
465g</t>
  </si>
  <si>
    <t>21天
943g</t>
  </si>
  <si>
    <t>28天
1524g</t>
  </si>
  <si>
    <t>35天
2191g</t>
  </si>
  <si>
    <t>饲料</t>
  </si>
  <si>
    <t>水</t>
  </si>
  <si>
    <t>燃料</t>
  </si>
  <si>
    <t>电量</t>
  </si>
  <si>
    <t>气</t>
  </si>
  <si>
    <t>昨天</t>
  </si>
  <si>
    <t>今天</t>
  </si>
  <si>
    <t>Average</t>
  </si>
  <si>
    <t>当日小结：</t>
  </si>
  <si>
    <t>料</t>
  </si>
  <si>
    <t>H6</t>
  </si>
  <si>
    <t>H7</t>
  </si>
  <si>
    <t>H8</t>
  </si>
  <si>
    <t>H9</t>
  </si>
  <si>
    <t>Weekly Weight Day 00</t>
  </si>
  <si>
    <t>Weekly Weight Day 07</t>
  </si>
  <si>
    <t>Weekly Weight Day 14</t>
  </si>
  <si>
    <t>最小</t>
    <phoneticPr fontId="1" type="noConversion"/>
  </si>
  <si>
    <t>死鸡增加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</si>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</sst>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12"/>
      <color rgb="FF000000"/>
      <name val="华文楷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4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193" fontId="208" fillId="2" borderId="168" xfId="103" applyNumberFormat="1" applyFont="1" applyFill="1" applyBorder="1" applyAlignment="1">
      <alignment horizontal="center" vertical="center"/>
    </xf>
    <xf numFmtId="0" fontId="220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36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7" fillId="3" borderId="120" xfId="0" applyNumberFormat="1" applyFont="1" applyFill="1" applyBorder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 wrapText="1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39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2DE9324A-235C-4BE1-8667-11F7E6278476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FB6182EF-CD01-4926-87CE-C52E7E7B6B31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69553647-15DB-4D53-887D-550D8EE88106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FE2FF1C7-0553-45F3-97E1-82FEFE642145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68141E11-3869-45D0-B570-00E3F72ED51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A52A7D27-494F-4FFC-8F61-163DF3D97C47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EDFFDECB-E0A4-40CD-9383-9BE26219BB7C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8C74D2BE-2996-4689-B355-7F9BC62BB5B9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00DA5C3A-CE16-4D2C-852B-B98C29C37E7C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A2044D24-92EF-413D-9BE2-C359FFB9AE76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79A2B926-C7D8-4B18-A381-5CE8525B177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9FDC08C2-C478-4809-BE7D-053D4C2B6211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1</xdr:row>
          <xdr:rowOff>184150</xdr:rowOff>
        </xdr:from>
        <xdr:to>
          <xdr:col>22</xdr:col>
          <xdr:colOff>25400</xdr:colOff>
          <xdr:row>2</xdr:row>
          <xdr:rowOff>368300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华文楷体"/>
                  <a:ea typeface="华文楷体"/>
                </a:rPr>
                <a:t>创建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87997412-B3D8-4BD6-8103-305A8A2F4495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0D99D5B7-DC5E-43F1-B8D7-47EAD8A034DF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1C4FD80F-D776-4A89-97FC-071B1E33F6FF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CDA419F3-3D97-4E97-84B6-278A5F3FDB9C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8CD93177-9FA5-4021-B3DD-46F934CEB68D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CED974C2-B0B6-44BE-8AA1-19E2E2391FFD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4658D30D-25E6-43D0-BB60-2A5A854B91FD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D99FECF2-B93E-4DAA-BCFA-BC8206A66B10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0C9E5D0B-C8D1-4EFF-932F-7E89C03F2C04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C27DE706-98CC-49E1-BAF0-45B478E9AFD9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C216B4A1-A868-4516-AA97-2FF8267C2AF8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26847BA0-CF5E-4B29-8A61-19A69196E695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02EE9CD3-E469-4387-81A9-62F6D920D0B6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B85096EC-6AE9-4CB9-9762-A51D500C2A5E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33C6AF23-1A4C-4C23-8C90-3D443EFBC780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0FE0DF27-8932-48AE-8366-3630FD80074F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AAEB502F-42F2-442E-A568-C21193B3D27D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4DAD083A-3848-4A45-9644-EE4CE1B01F4A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44" name="直接连接符 43">
          <a:extLst>
            <a:ext uri="{FF2B5EF4-FFF2-40B4-BE49-F238E27FC236}">
              <a16:creationId xmlns:a16="http://schemas.microsoft.com/office/drawing/2014/main" id="{CC5E05AF-25B6-4306-99E8-CC1AD98699E3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45" name="直接连接符 44">
          <a:extLst>
            <a:ext uri="{FF2B5EF4-FFF2-40B4-BE49-F238E27FC236}">
              <a16:creationId xmlns:a16="http://schemas.microsoft.com/office/drawing/2014/main" id="{2A8C2EB6-E26E-4493-B7F3-F168B4533FAD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6" name="直接连接符 45">
          <a:extLst>
            <a:ext uri="{FF2B5EF4-FFF2-40B4-BE49-F238E27FC236}">
              <a16:creationId xmlns:a16="http://schemas.microsoft.com/office/drawing/2014/main" id="{B04E1D33-BD8E-4866-89C2-13F5FEA02D15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7" name="直接连接符 46">
          <a:extLst>
            <a:ext uri="{FF2B5EF4-FFF2-40B4-BE49-F238E27FC236}">
              <a16:creationId xmlns:a16="http://schemas.microsoft.com/office/drawing/2014/main" id="{6FB721D8-B85F-411A-A186-FF48CDC7B9E3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8" name="直接连接符 47">
          <a:extLst>
            <a:ext uri="{FF2B5EF4-FFF2-40B4-BE49-F238E27FC236}">
              <a16:creationId xmlns:a16="http://schemas.microsoft.com/office/drawing/2014/main" id="{F7B13814-0CB9-4172-A6D8-9602DB6BD037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9" name="直接连接符 48">
          <a:extLst>
            <a:ext uri="{FF2B5EF4-FFF2-40B4-BE49-F238E27FC236}">
              <a16:creationId xmlns:a16="http://schemas.microsoft.com/office/drawing/2014/main" id="{73FF0838-81B2-433E-9832-7AD9C43CB664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0" name="直接连接符 49">
          <a:extLst>
            <a:ext uri="{FF2B5EF4-FFF2-40B4-BE49-F238E27FC236}">
              <a16:creationId xmlns:a16="http://schemas.microsoft.com/office/drawing/2014/main" id="{8372C80E-7208-4A61-8D71-D243073DE9C4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1" name="直接连接符 50">
          <a:extLst>
            <a:ext uri="{FF2B5EF4-FFF2-40B4-BE49-F238E27FC236}">
              <a16:creationId xmlns:a16="http://schemas.microsoft.com/office/drawing/2014/main" id="{3C47695F-75E2-447D-9C2D-F47CF0E07EF0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2" name="直接连接符 51">
          <a:extLst>
            <a:ext uri="{FF2B5EF4-FFF2-40B4-BE49-F238E27FC236}">
              <a16:creationId xmlns:a16="http://schemas.microsoft.com/office/drawing/2014/main" id="{9462EDDC-8746-48C0-86F1-F3C6756858CF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3" name="直接连接符 52">
          <a:extLst>
            <a:ext uri="{FF2B5EF4-FFF2-40B4-BE49-F238E27FC236}">
              <a16:creationId xmlns:a16="http://schemas.microsoft.com/office/drawing/2014/main" id="{954145EA-1D6F-4E4C-902C-67FEC77C1A65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031670FC-E97D-4786-9215-20B04152FED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55" name="直接连接符 54">
          <a:extLst>
            <a:ext uri="{FF2B5EF4-FFF2-40B4-BE49-F238E27FC236}">
              <a16:creationId xmlns:a16="http://schemas.microsoft.com/office/drawing/2014/main" id="{032CE706-43C1-4876-BBCD-1EE042F98ECA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6" name="直接连接符 55">
          <a:extLst>
            <a:ext uri="{FF2B5EF4-FFF2-40B4-BE49-F238E27FC236}">
              <a16:creationId xmlns:a16="http://schemas.microsoft.com/office/drawing/2014/main" id="{A6B5ABF2-2CB9-412F-9519-059BA4852857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7" name="直接连接符 56">
          <a:extLst>
            <a:ext uri="{FF2B5EF4-FFF2-40B4-BE49-F238E27FC236}">
              <a16:creationId xmlns:a16="http://schemas.microsoft.com/office/drawing/2014/main" id="{434115F8-729B-419E-8A2D-AE153C1D61CE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8" name="直接连接符 57">
          <a:extLst>
            <a:ext uri="{FF2B5EF4-FFF2-40B4-BE49-F238E27FC236}">
              <a16:creationId xmlns:a16="http://schemas.microsoft.com/office/drawing/2014/main" id="{C0A1157C-9785-429E-8E07-47483561AA84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9" name="直接连接符 58">
          <a:extLst>
            <a:ext uri="{FF2B5EF4-FFF2-40B4-BE49-F238E27FC236}">
              <a16:creationId xmlns:a16="http://schemas.microsoft.com/office/drawing/2014/main" id="{C3CE5583-F0A3-4A81-8CBE-287CFFB4CEA7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0" name="直接连接符 59">
          <a:extLst>
            <a:ext uri="{FF2B5EF4-FFF2-40B4-BE49-F238E27FC236}">
              <a16:creationId xmlns:a16="http://schemas.microsoft.com/office/drawing/2014/main" id="{6ED79C24-7A69-4A71-AE4F-5A11130F4007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61" name="直接连接符 60">
          <a:extLst>
            <a:ext uri="{FF2B5EF4-FFF2-40B4-BE49-F238E27FC236}">
              <a16:creationId xmlns:a16="http://schemas.microsoft.com/office/drawing/2014/main" id="{AD9FA9B2-D07F-4B93-A1EC-6F1529841F5D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62" name="直接连接符 61">
          <a:extLst>
            <a:ext uri="{FF2B5EF4-FFF2-40B4-BE49-F238E27FC236}">
              <a16:creationId xmlns:a16="http://schemas.microsoft.com/office/drawing/2014/main" id="{896CFC92-4D55-4B7C-AD85-D04D4B8876CC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63" name="直接连接符 62">
          <a:extLst>
            <a:ext uri="{FF2B5EF4-FFF2-40B4-BE49-F238E27FC236}">
              <a16:creationId xmlns:a16="http://schemas.microsoft.com/office/drawing/2014/main" id="{B3284CA6-6130-459B-9AF7-FC41E8354F88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4576" name="直接连接符 24575">
          <a:extLst>
            <a:ext uri="{FF2B5EF4-FFF2-40B4-BE49-F238E27FC236}">
              <a16:creationId xmlns:a16="http://schemas.microsoft.com/office/drawing/2014/main" id="{A492458B-164D-4269-9876-134CD23D79A3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4579" name="直接连接符 24578">
          <a:extLst>
            <a:ext uri="{FF2B5EF4-FFF2-40B4-BE49-F238E27FC236}">
              <a16:creationId xmlns:a16="http://schemas.microsoft.com/office/drawing/2014/main" id="{45BB5290-00F1-4376-944B-9D336C42F762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580" name="直接连接符 24579">
          <a:extLst>
            <a:ext uri="{FF2B5EF4-FFF2-40B4-BE49-F238E27FC236}">
              <a16:creationId xmlns:a16="http://schemas.microsoft.com/office/drawing/2014/main" id="{3D4A26DF-7D85-43E0-8E09-583123764E4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4581" name="直接连接符 24580">
          <a:extLst>
            <a:ext uri="{FF2B5EF4-FFF2-40B4-BE49-F238E27FC236}">
              <a16:creationId xmlns:a16="http://schemas.microsoft.com/office/drawing/2014/main" id="{15BFF717-11AD-4C75-8BFA-5F76A7A19572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AG\04%20Growout%20farm\03_%20Daily%20Report\GTF\GTF-70-Growout%20Farm%20Daily%20Report.xlsm" TargetMode="External"/><Relationship Id="rId1" Type="http://schemas.openxmlformats.org/officeDocument/2006/relationships/externalLinkPath" Target="file:///S:\AG\04%20Growout%20farm\03_%20Daily%20Report\GTF\GTF-70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owout_Farm_TF\Desktop\GTF-71-Growout%20Farm%20Daily%20Report.xlsm" TargetMode="External"/><Relationship Id="rId1" Type="http://schemas.openxmlformats.org/officeDocument/2006/relationships/externalLinkPath" Target="file:///C:\Users\Growout_Farm_TF\Desktop\GTF-71-Growout%20Farm%20Daily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日报"/>
      <sheetName val="模板"/>
      <sheetName val="死淘分类"/>
      <sheetName val="Water"/>
      <sheetName val="基本信息"/>
      <sheetName val="出栏数据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  <sheetName val="GTF-70-Growout Farm Daily Repor"/>
    </sheetNames>
    <definedNames>
      <definedName name="新增创建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基本信息"/>
      <sheetName val="模板"/>
      <sheetName val="日报"/>
      <sheetName val="Water"/>
      <sheetName val="死淘分类"/>
      <sheetName val="出栏数据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/>
      <sheetData sheetId="1"/>
      <sheetData sheetId="2"/>
      <sheetData sheetId="3"/>
      <sheetData sheetId="4"/>
      <sheetData sheetId="5">
        <row r="1">
          <cell r="M1" t="str">
            <v>嘉吉动物蛋白（安徽）有限公司
Cargill Animal Protein (Anhui) Co., Ltd.</v>
          </cell>
          <cell r="AD1" t="str">
            <v>嘉吉动物蛋白（安徽）有限公司
Cargill Animal Protein (Anhui) Co., Ltd.</v>
          </cell>
          <cell r="AU1" t="str">
            <v>嘉吉动物蛋白（安徽）有限公司
Cargill Animal Protein (Anhui) Co., Ltd.</v>
          </cell>
        </row>
        <row r="2">
          <cell r="D2" t="str">
            <v>肉鸡场生产日报表Broilers Daily Report</v>
          </cell>
          <cell r="U2" t="str">
            <v>肉鸡场生产日报表Broilers Daily Report</v>
          </cell>
          <cell r="AL2" t="str">
            <v>肉鸡场生产日报表Broilers Daily Report</v>
          </cell>
          <cell r="BC2" t="str">
            <v>合计 Total</v>
          </cell>
        </row>
        <row r="3">
          <cell r="F3" t="str">
            <v>鸡舍号House No.:</v>
          </cell>
          <cell r="G3" t="str">
            <v>H1</v>
          </cell>
          <cell r="I3" t="str">
            <v>进雏日期Date：</v>
          </cell>
          <cell r="J3">
            <v>45594</v>
          </cell>
          <cell r="L3" t="str">
            <v xml:space="preserve"> 公母Gender：</v>
          </cell>
          <cell r="N3" t="str">
            <v>M&amp;F</v>
          </cell>
          <cell r="W3" t="str">
            <v>鸡舍号House No.:</v>
          </cell>
          <cell r="X3" t="str">
            <v>H2</v>
          </cell>
          <cell r="Z3" t="str">
            <v>进雏日期Date：</v>
          </cell>
          <cell r="AA3">
            <v>45594</v>
          </cell>
          <cell r="AC3" t="str">
            <v xml:space="preserve"> 公母Gender：</v>
          </cell>
          <cell r="AE3" t="str">
            <v>M&amp;F</v>
          </cell>
          <cell r="AN3" t="str">
            <v>鸡舍号House No.:</v>
          </cell>
          <cell r="AO3" t="str">
            <v>H3</v>
          </cell>
          <cell r="AQ3" t="str">
            <v>进雏日期Date：</v>
          </cell>
          <cell r="AR3">
            <v>45594</v>
          </cell>
          <cell r="AT3" t="str">
            <v xml:space="preserve"> 公母Gender：</v>
          </cell>
          <cell r="AV3" t="str">
            <v>M&amp;F</v>
          </cell>
        </row>
        <row r="4">
          <cell r="E4" t="str">
            <v>进雏数量Birds placed：</v>
          </cell>
          <cell r="G4">
            <v>28400</v>
          </cell>
          <cell r="H4" t="str">
            <v>饲养密度 Density：</v>
          </cell>
          <cell r="J4">
            <v>14.791666666666666</v>
          </cell>
          <cell r="L4" t="str">
            <v>雏源Birds supplier：</v>
          </cell>
          <cell r="N4" t="str">
            <v>L5</v>
          </cell>
          <cell r="V4" t="str">
            <v>进雏数量Birds placed：</v>
          </cell>
          <cell r="X4">
            <v>23900</v>
          </cell>
          <cell r="Y4" t="str">
            <v>饲养密度 Density：</v>
          </cell>
          <cell r="AA4">
            <v>12.447916666666666</v>
          </cell>
          <cell r="AC4" t="str">
            <v>雏源Birds supplier：</v>
          </cell>
          <cell r="AE4" t="str">
            <v>L6</v>
          </cell>
          <cell r="AM4" t="str">
            <v>进雏数量Birds placed：</v>
          </cell>
          <cell r="AO4">
            <v>28300</v>
          </cell>
          <cell r="AP4" t="str">
            <v>饲养密度 Density：</v>
          </cell>
          <cell r="AR4">
            <v>14.739583333333334</v>
          </cell>
          <cell r="AT4" t="str">
            <v>雏源Birds supplier：</v>
          </cell>
          <cell r="AV4" t="str">
            <v>L5</v>
          </cell>
          <cell r="BC4" t="str">
            <v>进雏数量Birds placed：</v>
          </cell>
          <cell r="BE4">
            <v>80600</v>
          </cell>
          <cell r="BF4" t="str">
            <v>饲养密度 Density：</v>
          </cell>
        </row>
        <row r="6">
          <cell r="A6" t="str">
            <v>日期Date</v>
          </cell>
          <cell r="B6" t="str">
            <v>最高外温
Highest Tem. Outside</v>
          </cell>
          <cell r="C6" t="str">
            <v>最低外温
Lowest Temp. Outside</v>
          </cell>
          <cell r="D6" t="str">
            <v>日龄
Age</v>
          </cell>
          <cell r="E6" t="str">
            <v>死Dead</v>
          </cell>
          <cell r="F6" t="str">
            <v>淘汰Cull</v>
          </cell>
          <cell r="G6" t="str">
            <v>水
Water
(m3)</v>
          </cell>
          <cell r="H6" t="str">
            <v>料
Feed
(kg)</v>
          </cell>
          <cell r="I6" t="str">
            <v>燃料
Fuel
(m3)</v>
          </cell>
          <cell r="J6" t="str">
            <v>电量
Power
(kWh)</v>
          </cell>
          <cell r="K6" t="str">
            <v>最高湿度
Highest humidity</v>
          </cell>
          <cell r="L6" t="str">
            <v>最低湿度
Lowest
Humidity</v>
          </cell>
          <cell r="M6" t="str">
            <v>最高温度
Highest Temp.</v>
          </cell>
          <cell r="N6" t="str">
            <v>最低温度
Lowest Temp.</v>
          </cell>
          <cell r="O6" t="str">
            <v>通风系数
（CFM/kg)</v>
          </cell>
          <cell r="Q6" t="str">
            <v xml:space="preserve">风机数量Fan </v>
          </cell>
          <cell r="U6" t="str">
            <v>日龄
Age</v>
          </cell>
          <cell r="V6" t="str">
            <v>死Dead</v>
          </cell>
          <cell r="W6" t="str">
            <v>淘汰Cull</v>
          </cell>
          <cell r="X6" t="str">
            <v>水
Water
(m3)</v>
          </cell>
          <cell r="Y6" t="str">
            <v>料
Feed
(kg)</v>
          </cell>
          <cell r="Z6" t="str">
            <v>燃料
Fuel
(m3)</v>
          </cell>
          <cell r="AA6" t="str">
            <v>电量
Power
(kWh)</v>
          </cell>
          <cell r="AB6" t="str">
            <v>最高湿度
Highest humidity</v>
          </cell>
          <cell r="AC6" t="str">
            <v>最低湿度
Lowest
Humidity</v>
          </cell>
          <cell r="AD6" t="str">
            <v>最高温度
Highest Temp.</v>
          </cell>
          <cell r="AE6" t="str">
            <v>最低温度
Lowest Temp.</v>
          </cell>
          <cell r="AF6" t="str">
            <v>通风系数
（CFM/kg)</v>
          </cell>
          <cell r="AH6" t="str">
            <v xml:space="preserve">风机数量Fan </v>
          </cell>
          <cell r="AL6" t="str">
            <v>日龄
Age</v>
          </cell>
          <cell r="AM6" t="str">
            <v>死Dead</v>
          </cell>
          <cell r="AN6" t="str">
            <v>淘汰Cull</v>
          </cell>
          <cell r="AO6" t="str">
            <v>水
Water
(m3)</v>
          </cell>
          <cell r="AP6" t="str">
            <v>料
Feed
(kg)</v>
          </cell>
          <cell r="AQ6" t="str">
            <v>燃料
Fuel
(m3)</v>
          </cell>
          <cell r="AR6" t="str">
            <v>电量
Power
(kWh)</v>
          </cell>
          <cell r="AS6" t="str">
            <v>最高湿度
Highest humidity</v>
          </cell>
          <cell r="AT6" t="str">
            <v>最低湿度
Lowest
Humidity</v>
          </cell>
          <cell r="AU6" t="str">
            <v>最高温度
Highest Temp.</v>
          </cell>
          <cell r="AV6" t="str">
            <v>最低温度
Lowest Temp.</v>
          </cell>
          <cell r="AW6" t="str">
            <v>通风系数
（CFM/kg)</v>
          </cell>
          <cell r="AY6" t="str">
            <v xml:space="preserve">风机数量Fan </v>
          </cell>
          <cell r="BC6" t="str">
            <v>死Dead</v>
          </cell>
          <cell r="BD6" t="str">
            <v>淘汰Cull</v>
          </cell>
          <cell r="BE6" t="str">
            <v>水
Water
(m3)</v>
          </cell>
          <cell r="BF6" t="str">
            <v>料
Feed
(kg)</v>
          </cell>
        </row>
        <row r="7">
          <cell r="E7">
            <v>4.6021126760563379E-2</v>
          </cell>
          <cell r="Q7" t="str">
            <v>36“</v>
          </cell>
          <cell r="S7" t="str">
            <v>50 ”</v>
          </cell>
          <cell r="V7">
            <v>3.811715481171548E-2</v>
          </cell>
          <cell r="AH7" t="str">
            <v>36“</v>
          </cell>
          <cell r="AJ7" t="str">
            <v>50 ”</v>
          </cell>
          <cell r="AM7">
            <v>4.3074204946996465E-2</v>
          </cell>
          <cell r="AY7" t="str">
            <v>36“</v>
          </cell>
          <cell r="BA7" t="str">
            <v>50 ”</v>
          </cell>
          <cell r="BC7">
            <v>4.2642679900744419E-2</v>
          </cell>
        </row>
        <row r="8">
          <cell r="E8">
            <v>1.4894366197183099E-2</v>
          </cell>
          <cell r="F8">
            <v>3.1126760563380283E-2</v>
          </cell>
          <cell r="O8" t="str">
            <v>冷温系数</v>
          </cell>
          <cell r="P8" t="str">
            <v>暖和系数</v>
          </cell>
          <cell r="Q8" t="str">
            <v xml:space="preserve">最少
Least </v>
          </cell>
          <cell r="R8" t="str">
            <v xml:space="preserve">最多
Most </v>
          </cell>
          <cell r="S8" t="str">
            <v xml:space="preserve">最少
Least </v>
          </cell>
          <cell r="T8" t="str">
            <v xml:space="preserve">最多
Most </v>
          </cell>
          <cell r="V8">
            <v>1.0878661087866108E-2</v>
          </cell>
          <cell r="W8">
            <v>2.7238493723849372E-2</v>
          </cell>
          <cell r="AF8" t="str">
            <v>冷温系数</v>
          </cell>
          <cell r="AG8" t="str">
            <v>暖和系数</v>
          </cell>
          <cell r="AH8" t="str">
            <v xml:space="preserve">最少
Least </v>
          </cell>
          <cell r="AI8" t="str">
            <v xml:space="preserve">最多
Most </v>
          </cell>
          <cell r="AJ8" t="str">
            <v xml:space="preserve">最少
Least </v>
          </cell>
          <cell r="AK8" t="str">
            <v xml:space="preserve">最多
Most </v>
          </cell>
          <cell r="AM8">
            <v>1.4381625441696112E-2</v>
          </cell>
          <cell r="AN8">
            <v>2.8692579505300353E-2</v>
          </cell>
          <cell r="AW8" t="str">
            <v>冷温系数</v>
          </cell>
          <cell r="AX8" t="str">
            <v>暖和系数</v>
          </cell>
          <cell r="AY8" t="str">
            <v xml:space="preserve">最少
Least </v>
          </cell>
          <cell r="AZ8" t="str">
            <v xml:space="preserve">最多
Most </v>
          </cell>
          <cell r="BA8" t="str">
            <v xml:space="preserve">最少
Least </v>
          </cell>
          <cell r="BB8" t="str">
            <v xml:space="preserve">最多
Most </v>
          </cell>
          <cell r="BC8">
            <v>1.3523573200992556E-2</v>
          </cell>
          <cell r="BD8">
            <v>2.9119106699751859E-2</v>
          </cell>
        </row>
        <row r="9">
          <cell r="E9">
            <v>423</v>
          </cell>
          <cell r="F9">
            <v>884</v>
          </cell>
          <cell r="G9">
            <v>218.24099999999999</v>
          </cell>
          <cell r="H9">
            <v>109120.5</v>
          </cell>
          <cell r="I9">
            <v>1680</v>
          </cell>
          <cell r="J9">
            <v>2040</v>
          </cell>
          <cell r="V9">
            <v>260</v>
          </cell>
          <cell r="W9">
            <v>651</v>
          </cell>
          <cell r="X9">
            <v>174.642</v>
          </cell>
          <cell r="Y9">
            <v>87321</v>
          </cell>
          <cell r="Z9">
            <v>1680</v>
          </cell>
          <cell r="AA9">
            <v>2443.6999999999716</v>
          </cell>
          <cell r="AM9">
            <v>407</v>
          </cell>
          <cell r="AN9">
            <v>812</v>
          </cell>
          <cell r="AO9">
            <v>211.81900000000002</v>
          </cell>
          <cell r="AP9">
            <v>105909.5</v>
          </cell>
          <cell r="AQ9">
            <v>1680</v>
          </cell>
          <cell r="AR9">
            <v>1886.0000000000218</v>
          </cell>
          <cell r="BC9">
            <v>1090</v>
          </cell>
          <cell r="BD9">
            <v>2347</v>
          </cell>
          <cell r="BE9">
            <v>604.70199999999988</v>
          </cell>
          <cell r="BF9">
            <v>302351</v>
          </cell>
        </row>
        <row r="10">
          <cell r="A10">
            <v>45594</v>
          </cell>
          <cell r="B10">
            <v>20</v>
          </cell>
          <cell r="C10">
            <v>8</v>
          </cell>
          <cell r="D10">
            <v>0</v>
          </cell>
          <cell r="E10">
            <v>1</v>
          </cell>
          <cell r="F10">
            <v>1</v>
          </cell>
          <cell r="G10">
            <v>0.68</v>
          </cell>
          <cell r="H10">
            <v>340</v>
          </cell>
          <cell r="I10">
            <v>368</v>
          </cell>
          <cell r="J10">
            <v>30</v>
          </cell>
          <cell r="K10">
            <v>0.65</v>
          </cell>
          <cell r="L10">
            <v>0.53</v>
          </cell>
          <cell r="M10">
            <v>35.1</v>
          </cell>
          <cell r="N10">
            <v>33</v>
          </cell>
          <cell r="O10">
            <v>0.6</v>
          </cell>
          <cell r="P10">
            <v>0.6</v>
          </cell>
          <cell r="Q10">
            <v>0</v>
          </cell>
          <cell r="R10">
            <v>0</v>
          </cell>
          <cell r="S10">
            <v>1</v>
          </cell>
          <cell r="T10">
            <v>1</v>
          </cell>
          <cell r="U10">
            <v>0</v>
          </cell>
          <cell r="V10">
            <v>1</v>
          </cell>
          <cell r="W10">
            <v>1</v>
          </cell>
          <cell r="X10">
            <v>0.56000000000000005</v>
          </cell>
          <cell r="Y10">
            <v>280</v>
          </cell>
          <cell r="Z10">
            <v>368</v>
          </cell>
          <cell r="AA10">
            <v>40</v>
          </cell>
          <cell r="AB10">
            <v>0.63</v>
          </cell>
          <cell r="AC10">
            <v>0.48</v>
          </cell>
          <cell r="AD10">
            <v>34.700000000000003</v>
          </cell>
          <cell r="AE10">
            <v>32.9</v>
          </cell>
          <cell r="AF10">
            <v>0.6</v>
          </cell>
          <cell r="AG10">
            <v>0.6</v>
          </cell>
          <cell r="AH10">
            <v>0</v>
          </cell>
          <cell r="AI10">
            <v>0</v>
          </cell>
          <cell r="AJ10">
            <v>1</v>
          </cell>
          <cell r="AK10">
            <v>1</v>
          </cell>
          <cell r="AL10">
            <v>0</v>
          </cell>
          <cell r="AM10">
            <v>1</v>
          </cell>
          <cell r="AN10">
            <v>1</v>
          </cell>
          <cell r="AO10">
            <v>0.67</v>
          </cell>
          <cell r="AP10">
            <v>335</v>
          </cell>
          <cell r="AQ10">
            <v>368</v>
          </cell>
          <cell r="AR10">
            <v>40</v>
          </cell>
          <cell r="AS10">
            <v>0.65</v>
          </cell>
          <cell r="AT10">
            <v>0.56000000000000005</v>
          </cell>
          <cell r="AU10">
            <v>34.700000000000003</v>
          </cell>
          <cell r="AV10">
            <v>32.799999999999997</v>
          </cell>
          <cell r="AW10">
            <v>0.6</v>
          </cell>
          <cell r="AX10">
            <v>0.6</v>
          </cell>
          <cell r="AY10">
            <v>0</v>
          </cell>
          <cell r="AZ10">
            <v>0</v>
          </cell>
          <cell r="BA10">
            <v>1</v>
          </cell>
          <cell r="BB10">
            <v>1</v>
          </cell>
          <cell r="BC10">
            <v>3</v>
          </cell>
          <cell r="BD10">
            <v>3</v>
          </cell>
          <cell r="BE10">
            <v>1.9100000000000001</v>
          </cell>
          <cell r="BF10">
            <v>955</v>
          </cell>
        </row>
        <row r="11">
          <cell r="A11">
            <v>45595</v>
          </cell>
          <cell r="B11">
            <v>21</v>
          </cell>
          <cell r="C11">
            <v>11</v>
          </cell>
          <cell r="D11">
            <v>1</v>
          </cell>
          <cell r="E11">
            <v>7</v>
          </cell>
          <cell r="F11">
            <v>3</v>
          </cell>
          <cell r="G11">
            <v>0.73</v>
          </cell>
          <cell r="H11">
            <v>365</v>
          </cell>
          <cell r="I11">
            <v>192</v>
          </cell>
          <cell r="J11">
            <v>30</v>
          </cell>
          <cell r="K11">
            <v>0.71</v>
          </cell>
          <cell r="L11">
            <v>0.61</v>
          </cell>
          <cell r="M11">
            <v>35.1</v>
          </cell>
          <cell r="N11">
            <v>33</v>
          </cell>
          <cell r="O11">
            <v>0.6</v>
          </cell>
          <cell r="P11">
            <v>0.6</v>
          </cell>
          <cell r="Q11">
            <v>0</v>
          </cell>
          <cell r="R11">
            <v>0</v>
          </cell>
          <cell r="S11">
            <v>1</v>
          </cell>
          <cell r="T11">
            <v>1</v>
          </cell>
          <cell r="U11">
            <v>1</v>
          </cell>
          <cell r="V11">
            <v>7</v>
          </cell>
          <cell r="W11">
            <v>0</v>
          </cell>
          <cell r="X11">
            <v>0.62</v>
          </cell>
          <cell r="Y11">
            <v>310</v>
          </cell>
          <cell r="Z11">
            <v>192</v>
          </cell>
          <cell r="AA11">
            <v>40</v>
          </cell>
          <cell r="AB11">
            <v>0.66</v>
          </cell>
          <cell r="AC11">
            <v>0.52</v>
          </cell>
          <cell r="AD11">
            <v>34.5</v>
          </cell>
          <cell r="AE11">
            <v>32.9</v>
          </cell>
          <cell r="AF11">
            <v>0.6</v>
          </cell>
          <cell r="AG11">
            <v>0.6</v>
          </cell>
          <cell r="AH11">
            <v>0</v>
          </cell>
          <cell r="AI11">
            <v>0</v>
          </cell>
          <cell r="AJ11">
            <v>1</v>
          </cell>
          <cell r="AK11">
            <v>1</v>
          </cell>
          <cell r="AL11">
            <v>1</v>
          </cell>
          <cell r="AM11">
            <v>7</v>
          </cell>
          <cell r="AN11">
            <v>5</v>
          </cell>
          <cell r="AO11">
            <v>0.73</v>
          </cell>
          <cell r="AP11">
            <v>365</v>
          </cell>
          <cell r="AQ11">
            <v>192</v>
          </cell>
          <cell r="AR11">
            <v>40</v>
          </cell>
          <cell r="AS11">
            <v>0.68</v>
          </cell>
          <cell r="AT11">
            <v>0.62</v>
          </cell>
          <cell r="AU11">
            <v>34.200000000000003</v>
          </cell>
          <cell r="AV11">
            <v>32.799999999999997</v>
          </cell>
          <cell r="AW11">
            <v>0.6</v>
          </cell>
          <cell r="AX11">
            <v>0.6</v>
          </cell>
          <cell r="AY11">
            <v>0</v>
          </cell>
          <cell r="AZ11">
            <v>0</v>
          </cell>
          <cell r="BA11">
            <v>1</v>
          </cell>
          <cell r="BB11">
            <v>1</v>
          </cell>
          <cell r="BC11">
            <v>21</v>
          </cell>
          <cell r="BD11">
            <v>8</v>
          </cell>
          <cell r="BE11">
            <v>2.08</v>
          </cell>
          <cell r="BF11">
            <v>1040</v>
          </cell>
        </row>
        <row r="12">
          <cell r="A12">
            <v>45596</v>
          </cell>
          <cell r="B12">
            <v>22</v>
          </cell>
          <cell r="C12">
            <v>13</v>
          </cell>
          <cell r="D12">
            <v>2</v>
          </cell>
          <cell r="E12">
            <v>11</v>
          </cell>
          <cell r="F12">
            <v>6</v>
          </cell>
          <cell r="G12">
            <v>0.96</v>
          </cell>
          <cell r="H12">
            <v>480</v>
          </cell>
          <cell r="I12">
            <v>192</v>
          </cell>
          <cell r="J12">
            <v>30</v>
          </cell>
          <cell r="K12">
            <v>0.78</v>
          </cell>
          <cell r="L12">
            <v>0.7</v>
          </cell>
          <cell r="M12">
            <v>34.5</v>
          </cell>
          <cell r="N12">
            <v>32</v>
          </cell>
          <cell r="O12">
            <v>0.6</v>
          </cell>
          <cell r="P12">
            <v>0.6</v>
          </cell>
          <cell r="Q12">
            <v>0</v>
          </cell>
          <cell r="R12">
            <v>0</v>
          </cell>
          <cell r="S12">
            <v>1</v>
          </cell>
          <cell r="T12">
            <v>1</v>
          </cell>
          <cell r="U12">
            <v>2</v>
          </cell>
          <cell r="V12">
            <v>7</v>
          </cell>
          <cell r="W12">
            <v>16</v>
          </cell>
          <cell r="X12">
            <v>0.8</v>
          </cell>
          <cell r="Y12">
            <v>400</v>
          </cell>
          <cell r="Z12">
            <v>192</v>
          </cell>
          <cell r="AA12">
            <v>75</v>
          </cell>
          <cell r="AB12">
            <v>0.68</v>
          </cell>
          <cell r="AC12">
            <v>0.56999999999999995</v>
          </cell>
          <cell r="AD12">
            <v>34</v>
          </cell>
          <cell r="AE12">
            <v>32</v>
          </cell>
          <cell r="AF12">
            <v>0.6</v>
          </cell>
          <cell r="AG12">
            <v>0.6</v>
          </cell>
          <cell r="AH12">
            <v>0</v>
          </cell>
          <cell r="AI12">
            <v>0</v>
          </cell>
          <cell r="AJ12">
            <v>1</v>
          </cell>
          <cell r="AK12">
            <v>1</v>
          </cell>
          <cell r="AL12">
            <v>2</v>
          </cell>
          <cell r="AM12">
            <v>10</v>
          </cell>
          <cell r="AN12">
            <v>8</v>
          </cell>
          <cell r="AO12">
            <v>0.96</v>
          </cell>
          <cell r="AP12">
            <v>480</v>
          </cell>
          <cell r="AQ12">
            <v>192</v>
          </cell>
          <cell r="AR12">
            <v>60</v>
          </cell>
          <cell r="AS12">
            <v>0.75</v>
          </cell>
          <cell r="AT12">
            <v>0.67</v>
          </cell>
          <cell r="AU12">
            <v>33.6</v>
          </cell>
          <cell r="AV12">
            <v>32.200000000000003</v>
          </cell>
          <cell r="AW12">
            <v>0.6</v>
          </cell>
          <cell r="AX12">
            <v>0.6</v>
          </cell>
          <cell r="AY12">
            <v>0</v>
          </cell>
          <cell r="AZ12">
            <v>0</v>
          </cell>
          <cell r="BA12">
            <v>1</v>
          </cell>
          <cell r="BB12">
            <v>1</v>
          </cell>
          <cell r="BC12">
            <v>28</v>
          </cell>
          <cell r="BD12">
            <v>30</v>
          </cell>
          <cell r="BE12">
            <v>2.7199999999999998</v>
          </cell>
          <cell r="BF12">
            <v>1360</v>
          </cell>
        </row>
        <row r="13">
          <cell r="A13">
            <v>45597</v>
          </cell>
          <cell r="B13">
            <v>20</v>
          </cell>
          <cell r="C13">
            <v>12</v>
          </cell>
          <cell r="D13">
            <v>3</v>
          </cell>
          <cell r="E13">
            <v>10</v>
          </cell>
          <cell r="F13">
            <v>14</v>
          </cell>
          <cell r="G13">
            <v>1.2</v>
          </cell>
          <cell r="H13">
            <v>600</v>
          </cell>
          <cell r="I13">
            <v>0</v>
          </cell>
          <cell r="J13">
            <v>30</v>
          </cell>
          <cell r="K13">
            <v>0.82</v>
          </cell>
          <cell r="L13">
            <v>0.7</v>
          </cell>
          <cell r="M13">
            <v>33.4</v>
          </cell>
          <cell r="N13">
            <v>31.2</v>
          </cell>
          <cell r="O13">
            <v>0.6</v>
          </cell>
          <cell r="P13">
            <v>0.6</v>
          </cell>
          <cell r="Q13">
            <v>0</v>
          </cell>
          <cell r="R13">
            <v>0</v>
          </cell>
          <cell r="S13">
            <v>1</v>
          </cell>
          <cell r="T13">
            <v>1</v>
          </cell>
          <cell r="U13">
            <v>3</v>
          </cell>
          <cell r="V13">
            <v>12</v>
          </cell>
          <cell r="W13">
            <v>55</v>
          </cell>
          <cell r="X13">
            <v>1</v>
          </cell>
          <cell r="Y13">
            <v>500</v>
          </cell>
          <cell r="Z13">
            <v>0</v>
          </cell>
          <cell r="AA13">
            <v>75</v>
          </cell>
          <cell r="AB13">
            <v>0.73</v>
          </cell>
          <cell r="AC13">
            <v>0.61</v>
          </cell>
          <cell r="AD13">
            <v>33.200000000000003</v>
          </cell>
          <cell r="AE13">
            <v>31.1</v>
          </cell>
          <cell r="AF13">
            <v>0.6</v>
          </cell>
          <cell r="AG13">
            <v>0.6</v>
          </cell>
          <cell r="AH13">
            <v>0</v>
          </cell>
          <cell r="AI13">
            <v>0</v>
          </cell>
          <cell r="AJ13">
            <v>1</v>
          </cell>
          <cell r="AK13">
            <v>1</v>
          </cell>
          <cell r="AL13">
            <v>3</v>
          </cell>
          <cell r="AM13">
            <v>13</v>
          </cell>
          <cell r="AN13">
            <v>16</v>
          </cell>
          <cell r="AO13">
            <v>1.18</v>
          </cell>
          <cell r="AP13">
            <v>590</v>
          </cell>
          <cell r="AQ13">
            <v>0</v>
          </cell>
          <cell r="AR13">
            <v>60</v>
          </cell>
          <cell r="AS13">
            <v>0.78</v>
          </cell>
          <cell r="AT13">
            <v>0.66</v>
          </cell>
          <cell r="AU13">
            <v>33</v>
          </cell>
          <cell r="AV13">
            <v>31.1</v>
          </cell>
          <cell r="AW13">
            <v>0.6</v>
          </cell>
          <cell r="AX13">
            <v>0.6</v>
          </cell>
          <cell r="AY13">
            <v>0</v>
          </cell>
          <cell r="AZ13">
            <v>0</v>
          </cell>
          <cell r="BA13">
            <v>1</v>
          </cell>
          <cell r="BB13">
            <v>1</v>
          </cell>
          <cell r="BC13">
            <v>35</v>
          </cell>
          <cell r="BD13">
            <v>85</v>
          </cell>
          <cell r="BE13">
            <v>3.38</v>
          </cell>
          <cell r="BF13">
            <v>1690</v>
          </cell>
        </row>
        <row r="14">
          <cell r="A14">
            <v>45598</v>
          </cell>
          <cell r="B14">
            <v>22</v>
          </cell>
          <cell r="C14">
            <v>11</v>
          </cell>
          <cell r="D14">
            <v>4</v>
          </cell>
          <cell r="E14">
            <v>15</v>
          </cell>
          <cell r="F14">
            <v>16</v>
          </cell>
          <cell r="G14">
            <v>1.3</v>
          </cell>
          <cell r="H14">
            <v>650</v>
          </cell>
          <cell r="I14">
            <v>192</v>
          </cell>
          <cell r="J14">
            <v>30</v>
          </cell>
          <cell r="K14">
            <v>0.83</v>
          </cell>
          <cell r="L14">
            <v>0.72</v>
          </cell>
          <cell r="M14">
            <v>32.6</v>
          </cell>
          <cell r="N14">
            <v>30.3</v>
          </cell>
          <cell r="O14">
            <v>0.6</v>
          </cell>
          <cell r="P14">
            <v>0.96</v>
          </cell>
          <cell r="Q14">
            <v>0</v>
          </cell>
          <cell r="R14">
            <v>0</v>
          </cell>
          <cell r="S14">
            <v>1</v>
          </cell>
          <cell r="T14">
            <v>1</v>
          </cell>
          <cell r="U14">
            <v>4</v>
          </cell>
          <cell r="V14">
            <v>12</v>
          </cell>
          <cell r="W14">
            <v>70</v>
          </cell>
          <cell r="X14">
            <v>1.08</v>
          </cell>
          <cell r="Y14">
            <v>540</v>
          </cell>
          <cell r="Z14">
            <v>192</v>
          </cell>
          <cell r="AA14">
            <v>75</v>
          </cell>
          <cell r="AB14">
            <v>0.74</v>
          </cell>
          <cell r="AC14">
            <v>0.63</v>
          </cell>
          <cell r="AD14">
            <v>32.6</v>
          </cell>
          <cell r="AE14">
            <v>30.5</v>
          </cell>
          <cell r="AF14">
            <v>0.53</v>
          </cell>
          <cell r="AG14">
            <v>0.75</v>
          </cell>
          <cell r="AH14">
            <v>0</v>
          </cell>
          <cell r="AI14">
            <v>0</v>
          </cell>
          <cell r="AJ14">
            <v>1</v>
          </cell>
          <cell r="AK14">
            <v>1</v>
          </cell>
          <cell r="AL14">
            <v>4</v>
          </cell>
          <cell r="AM14">
            <v>16</v>
          </cell>
          <cell r="AN14">
            <v>17</v>
          </cell>
          <cell r="AO14">
            <v>1.3</v>
          </cell>
          <cell r="AP14">
            <v>650</v>
          </cell>
          <cell r="AQ14">
            <v>192</v>
          </cell>
          <cell r="AR14">
            <v>60</v>
          </cell>
          <cell r="AS14">
            <v>0.81</v>
          </cell>
          <cell r="AT14">
            <v>0.67</v>
          </cell>
          <cell r="AU14">
            <v>32.1</v>
          </cell>
          <cell r="AV14">
            <v>30.6</v>
          </cell>
          <cell r="AW14">
            <v>0.53</v>
          </cell>
          <cell r="AX14">
            <v>0.88</v>
          </cell>
          <cell r="AY14">
            <v>0</v>
          </cell>
          <cell r="AZ14">
            <v>0</v>
          </cell>
          <cell r="BA14">
            <v>1</v>
          </cell>
          <cell r="BB14">
            <v>1</v>
          </cell>
          <cell r="BC14">
            <v>43</v>
          </cell>
          <cell r="BD14">
            <v>103</v>
          </cell>
          <cell r="BE14">
            <v>3.6799999999999997</v>
          </cell>
          <cell r="BF14">
            <v>1840</v>
          </cell>
        </row>
        <row r="15">
          <cell r="A15">
            <v>45599</v>
          </cell>
          <cell r="B15">
            <v>23</v>
          </cell>
          <cell r="C15">
            <v>11</v>
          </cell>
          <cell r="D15">
            <v>5</v>
          </cell>
          <cell r="E15">
            <v>13</v>
          </cell>
          <cell r="F15">
            <v>15</v>
          </cell>
          <cell r="G15">
            <v>1.52</v>
          </cell>
          <cell r="H15">
            <v>760</v>
          </cell>
          <cell r="I15">
            <v>0</v>
          </cell>
          <cell r="J15">
            <v>30</v>
          </cell>
          <cell r="K15">
            <v>0.87</v>
          </cell>
          <cell r="L15">
            <v>0.7</v>
          </cell>
          <cell r="M15">
            <v>31.8</v>
          </cell>
          <cell r="N15">
            <v>29.8</v>
          </cell>
          <cell r="O15">
            <v>0.56999999999999995</v>
          </cell>
          <cell r="P15">
            <v>1.45</v>
          </cell>
          <cell r="Q15">
            <v>0</v>
          </cell>
          <cell r="R15">
            <v>0</v>
          </cell>
          <cell r="S15">
            <v>1</v>
          </cell>
          <cell r="T15">
            <v>1</v>
          </cell>
          <cell r="U15">
            <v>5</v>
          </cell>
          <cell r="V15">
            <v>3</v>
          </cell>
          <cell r="W15">
            <v>20</v>
          </cell>
          <cell r="X15">
            <v>1.28</v>
          </cell>
          <cell r="Y15">
            <v>640</v>
          </cell>
          <cell r="Z15">
            <v>0</v>
          </cell>
          <cell r="AA15">
            <v>56.399999999975989</v>
          </cell>
          <cell r="AB15">
            <v>0.8</v>
          </cell>
          <cell r="AC15">
            <v>0.67</v>
          </cell>
          <cell r="AD15">
            <v>31.7</v>
          </cell>
          <cell r="AE15">
            <v>29.8</v>
          </cell>
          <cell r="AF15">
            <v>0.53</v>
          </cell>
          <cell r="AG15">
            <v>0.7</v>
          </cell>
          <cell r="AH15">
            <v>0</v>
          </cell>
          <cell r="AI15">
            <v>0</v>
          </cell>
          <cell r="AJ15">
            <v>1</v>
          </cell>
          <cell r="AK15">
            <v>1</v>
          </cell>
          <cell r="AL15">
            <v>5</v>
          </cell>
          <cell r="AM15">
            <v>16</v>
          </cell>
          <cell r="AN15">
            <v>21</v>
          </cell>
          <cell r="AO15">
            <v>1.52</v>
          </cell>
          <cell r="AP15">
            <v>760</v>
          </cell>
          <cell r="AQ15">
            <v>0</v>
          </cell>
          <cell r="AR15">
            <v>42.000000000043656</v>
          </cell>
          <cell r="AS15">
            <v>0.87</v>
          </cell>
          <cell r="AT15">
            <v>0.64</v>
          </cell>
          <cell r="AU15">
            <v>31.3</v>
          </cell>
          <cell r="AV15">
            <v>29.8</v>
          </cell>
          <cell r="AW15">
            <v>0.53</v>
          </cell>
          <cell r="AX15">
            <v>1.35</v>
          </cell>
          <cell r="AY15">
            <v>0</v>
          </cell>
          <cell r="AZ15">
            <v>0</v>
          </cell>
          <cell r="BA15">
            <v>1</v>
          </cell>
          <cell r="BB15">
            <v>1</v>
          </cell>
          <cell r="BC15">
            <v>32</v>
          </cell>
          <cell r="BD15">
            <v>56</v>
          </cell>
          <cell r="BE15">
            <v>4.32</v>
          </cell>
          <cell r="BF15">
            <v>2160</v>
          </cell>
        </row>
        <row r="16">
          <cell r="A16">
            <v>45600</v>
          </cell>
          <cell r="B16">
            <v>20</v>
          </cell>
          <cell r="C16">
            <v>8</v>
          </cell>
          <cell r="D16">
            <v>6</v>
          </cell>
          <cell r="E16">
            <v>9</v>
          </cell>
          <cell r="F16">
            <v>17</v>
          </cell>
          <cell r="G16">
            <v>1.76</v>
          </cell>
          <cell r="H16">
            <v>880</v>
          </cell>
          <cell r="I16">
            <v>192</v>
          </cell>
          <cell r="J16">
            <v>30</v>
          </cell>
          <cell r="K16">
            <v>0.88</v>
          </cell>
          <cell r="L16">
            <v>0.76</v>
          </cell>
          <cell r="M16">
            <v>31.1</v>
          </cell>
          <cell r="N16">
            <v>28.9</v>
          </cell>
          <cell r="O16">
            <v>0.53</v>
          </cell>
          <cell r="P16">
            <v>0.6</v>
          </cell>
          <cell r="Q16">
            <v>0</v>
          </cell>
          <cell r="R16">
            <v>0</v>
          </cell>
          <cell r="S16">
            <v>1</v>
          </cell>
          <cell r="T16">
            <v>1</v>
          </cell>
          <cell r="U16">
            <v>6</v>
          </cell>
          <cell r="V16">
            <v>4</v>
          </cell>
          <cell r="W16">
            <v>23</v>
          </cell>
          <cell r="X16">
            <v>1.48</v>
          </cell>
          <cell r="Y16">
            <v>740</v>
          </cell>
          <cell r="Z16">
            <v>192</v>
          </cell>
          <cell r="AA16">
            <v>57.600000000002183</v>
          </cell>
          <cell r="AB16">
            <v>0.81</v>
          </cell>
          <cell r="AC16">
            <v>0.68</v>
          </cell>
          <cell r="AD16">
            <v>31</v>
          </cell>
          <cell r="AE16">
            <v>28.9</v>
          </cell>
          <cell r="AF16">
            <v>0.51</v>
          </cell>
          <cell r="AG16">
            <v>0.6</v>
          </cell>
          <cell r="AH16">
            <v>0</v>
          </cell>
          <cell r="AI16">
            <v>0</v>
          </cell>
          <cell r="AJ16">
            <v>1</v>
          </cell>
          <cell r="AK16">
            <v>1</v>
          </cell>
          <cell r="AL16">
            <v>6</v>
          </cell>
          <cell r="AM16">
            <v>8</v>
          </cell>
          <cell r="AN16">
            <v>14</v>
          </cell>
          <cell r="AO16">
            <v>1.74</v>
          </cell>
          <cell r="AP16">
            <v>870</v>
          </cell>
          <cell r="AQ16">
            <v>192</v>
          </cell>
          <cell r="AR16">
            <v>41.999999999989086</v>
          </cell>
          <cell r="AS16">
            <v>0.87</v>
          </cell>
          <cell r="AT16">
            <v>0.71</v>
          </cell>
          <cell r="AU16">
            <v>31.1</v>
          </cell>
          <cell r="AV16">
            <v>28.9</v>
          </cell>
          <cell r="AW16">
            <v>0.5</v>
          </cell>
          <cell r="AX16">
            <v>0.62</v>
          </cell>
          <cell r="AY16">
            <v>0</v>
          </cell>
          <cell r="AZ16">
            <v>0</v>
          </cell>
          <cell r="BA16">
            <v>1</v>
          </cell>
          <cell r="BB16">
            <v>1</v>
          </cell>
          <cell r="BC16">
            <v>21</v>
          </cell>
          <cell r="BD16">
            <v>54</v>
          </cell>
          <cell r="BE16">
            <v>4.9800000000000004</v>
          </cell>
          <cell r="BF16">
            <v>2490</v>
          </cell>
        </row>
        <row r="17">
          <cell r="A17">
            <v>45601</v>
          </cell>
          <cell r="B17">
            <v>17</v>
          </cell>
          <cell r="C17">
            <v>5</v>
          </cell>
          <cell r="D17">
            <v>7</v>
          </cell>
          <cell r="E17">
            <v>8</v>
          </cell>
          <cell r="F17">
            <v>25</v>
          </cell>
          <cell r="G17">
            <v>1.98</v>
          </cell>
          <cell r="H17">
            <v>990</v>
          </cell>
          <cell r="I17">
            <v>0</v>
          </cell>
          <cell r="J17">
            <v>30</v>
          </cell>
          <cell r="K17">
            <v>0.86</v>
          </cell>
          <cell r="L17">
            <v>0.73</v>
          </cell>
          <cell r="M17">
            <v>30.3</v>
          </cell>
          <cell r="N17">
            <v>28.1</v>
          </cell>
          <cell r="O17">
            <v>0.56999999999999995</v>
          </cell>
          <cell r="P17">
            <v>0.9</v>
          </cell>
          <cell r="Q17">
            <v>0</v>
          </cell>
          <cell r="R17">
            <v>0</v>
          </cell>
          <cell r="S17">
            <v>1</v>
          </cell>
          <cell r="T17">
            <v>1</v>
          </cell>
          <cell r="U17">
            <v>7</v>
          </cell>
          <cell r="V17">
            <v>4</v>
          </cell>
          <cell r="W17">
            <v>29</v>
          </cell>
          <cell r="X17">
            <v>1.68</v>
          </cell>
          <cell r="Y17">
            <v>840</v>
          </cell>
          <cell r="Z17">
            <v>0</v>
          </cell>
          <cell r="AA17">
            <v>56.700000000037107</v>
          </cell>
          <cell r="AB17">
            <v>0.77</v>
          </cell>
          <cell r="AC17">
            <v>0.68</v>
          </cell>
          <cell r="AD17">
            <v>30.1</v>
          </cell>
          <cell r="AE17">
            <v>28.3</v>
          </cell>
          <cell r="AF17">
            <v>0.6</v>
          </cell>
          <cell r="AG17">
            <v>0.6</v>
          </cell>
          <cell r="AH17">
            <v>0</v>
          </cell>
          <cell r="AI17">
            <v>0</v>
          </cell>
          <cell r="AJ17">
            <v>1</v>
          </cell>
          <cell r="AK17">
            <v>1</v>
          </cell>
          <cell r="AL17">
            <v>7</v>
          </cell>
          <cell r="AM17">
            <v>10</v>
          </cell>
          <cell r="AN17">
            <v>38</v>
          </cell>
          <cell r="AO17">
            <v>1.98</v>
          </cell>
          <cell r="AP17">
            <v>990</v>
          </cell>
          <cell r="AQ17">
            <v>0</v>
          </cell>
          <cell r="AR17">
            <v>45</v>
          </cell>
          <cell r="AS17">
            <v>0.84</v>
          </cell>
          <cell r="AT17">
            <v>0.67</v>
          </cell>
          <cell r="AU17">
            <v>30.1</v>
          </cell>
          <cell r="AV17">
            <v>28.1</v>
          </cell>
          <cell r="AW17">
            <v>0.6</v>
          </cell>
          <cell r="AX17">
            <v>0.84</v>
          </cell>
          <cell r="AY17">
            <v>0</v>
          </cell>
          <cell r="AZ17">
            <v>0</v>
          </cell>
          <cell r="BA17">
            <v>1</v>
          </cell>
          <cell r="BB17">
            <v>1</v>
          </cell>
          <cell r="BC17">
            <v>22</v>
          </cell>
          <cell r="BD17">
            <v>92</v>
          </cell>
          <cell r="BE17">
            <v>5.6400000000000006</v>
          </cell>
          <cell r="BF17">
            <v>2820</v>
          </cell>
        </row>
        <row r="18">
          <cell r="A18">
            <v>45602</v>
          </cell>
          <cell r="B18">
            <v>17</v>
          </cell>
          <cell r="C18">
            <v>7</v>
          </cell>
          <cell r="D18">
            <v>8</v>
          </cell>
          <cell r="E18">
            <v>15</v>
          </cell>
          <cell r="F18">
            <v>192</v>
          </cell>
          <cell r="G18">
            <v>2.1</v>
          </cell>
          <cell r="H18">
            <v>1050</v>
          </cell>
          <cell r="I18">
            <v>192</v>
          </cell>
          <cell r="J18">
            <v>15</v>
          </cell>
          <cell r="K18">
            <v>0.87</v>
          </cell>
          <cell r="L18">
            <v>0.73</v>
          </cell>
          <cell r="M18">
            <v>30</v>
          </cell>
          <cell r="N18">
            <v>27.5</v>
          </cell>
          <cell r="O18">
            <v>0.57999999999999996</v>
          </cell>
          <cell r="P18">
            <v>0.78</v>
          </cell>
          <cell r="Q18">
            <v>0</v>
          </cell>
          <cell r="R18">
            <v>0</v>
          </cell>
          <cell r="S18">
            <v>1</v>
          </cell>
          <cell r="T18">
            <v>1</v>
          </cell>
          <cell r="U18">
            <v>8</v>
          </cell>
          <cell r="V18">
            <v>17</v>
          </cell>
          <cell r="W18">
            <v>146</v>
          </cell>
          <cell r="X18">
            <v>1.76</v>
          </cell>
          <cell r="Y18">
            <v>880</v>
          </cell>
          <cell r="Z18">
            <v>192</v>
          </cell>
          <cell r="AA18">
            <v>64.199999999982538</v>
          </cell>
          <cell r="AB18">
            <v>0.8</v>
          </cell>
          <cell r="AC18">
            <v>0.66</v>
          </cell>
          <cell r="AD18">
            <v>29.4</v>
          </cell>
          <cell r="AE18">
            <v>27.8</v>
          </cell>
          <cell r="AF18">
            <v>0.54</v>
          </cell>
          <cell r="AG18">
            <v>0.64</v>
          </cell>
          <cell r="AH18">
            <v>0</v>
          </cell>
          <cell r="AI18">
            <v>0</v>
          </cell>
          <cell r="AJ18">
            <v>1</v>
          </cell>
          <cell r="AK18">
            <v>1</v>
          </cell>
          <cell r="AL18">
            <v>8</v>
          </cell>
          <cell r="AM18">
            <v>17</v>
          </cell>
          <cell r="AN18">
            <v>196</v>
          </cell>
          <cell r="AO18">
            <v>2</v>
          </cell>
          <cell r="AP18">
            <v>1000</v>
          </cell>
          <cell r="AQ18">
            <v>192</v>
          </cell>
          <cell r="AR18">
            <v>38.999999999978172</v>
          </cell>
          <cell r="AS18">
            <v>0.86</v>
          </cell>
          <cell r="AT18">
            <v>0.66</v>
          </cell>
          <cell r="AU18">
            <v>29.6</v>
          </cell>
          <cell r="AV18">
            <v>27.5</v>
          </cell>
          <cell r="AW18">
            <v>0.54</v>
          </cell>
          <cell r="AX18">
            <v>0.81</v>
          </cell>
          <cell r="AY18">
            <v>0</v>
          </cell>
          <cell r="AZ18">
            <v>0</v>
          </cell>
          <cell r="BA18">
            <v>1</v>
          </cell>
          <cell r="BB18">
            <v>1</v>
          </cell>
          <cell r="BC18">
            <v>49</v>
          </cell>
          <cell r="BD18">
            <v>534</v>
          </cell>
          <cell r="BE18">
            <v>5.86</v>
          </cell>
          <cell r="BF18">
            <v>2930</v>
          </cell>
        </row>
        <row r="19">
          <cell r="A19">
            <v>45603</v>
          </cell>
          <cell r="B19">
            <v>17</v>
          </cell>
          <cell r="C19">
            <v>7</v>
          </cell>
          <cell r="D19">
            <v>9</v>
          </cell>
          <cell r="E19">
            <v>12</v>
          </cell>
          <cell r="F19">
            <v>15</v>
          </cell>
          <cell r="G19">
            <v>2.68</v>
          </cell>
          <cell r="H19">
            <v>1340</v>
          </cell>
          <cell r="I19">
            <v>0</v>
          </cell>
          <cell r="J19">
            <v>15</v>
          </cell>
          <cell r="K19">
            <v>0.86</v>
          </cell>
          <cell r="L19">
            <v>0.73</v>
          </cell>
          <cell r="M19">
            <v>29.5</v>
          </cell>
          <cell r="N19">
            <v>27.3</v>
          </cell>
          <cell r="O19">
            <v>0.59</v>
          </cell>
          <cell r="P19">
            <v>0.76</v>
          </cell>
          <cell r="Q19">
            <v>0</v>
          </cell>
          <cell r="R19">
            <v>0</v>
          </cell>
          <cell r="S19">
            <v>1</v>
          </cell>
          <cell r="T19">
            <v>1</v>
          </cell>
          <cell r="U19">
            <v>9</v>
          </cell>
          <cell r="V19">
            <v>14</v>
          </cell>
          <cell r="W19">
            <v>28</v>
          </cell>
          <cell r="X19">
            <v>1.8</v>
          </cell>
          <cell r="Y19">
            <v>900</v>
          </cell>
          <cell r="Z19">
            <v>0</v>
          </cell>
          <cell r="AA19">
            <v>37.199999999993452</v>
          </cell>
          <cell r="AB19">
            <v>0.81</v>
          </cell>
          <cell r="AC19">
            <v>0.67</v>
          </cell>
          <cell r="AD19">
            <v>29</v>
          </cell>
          <cell r="AE19">
            <v>27.6</v>
          </cell>
          <cell r="AF19">
            <v>0.56999999999999995</v>
          </cell>
          <cell r="AG19">
            <v>0.56999999999999995</v>
          </cell>
          <cell r="AH19">
            <v>0</v>
          </cell>
          <cell r="AI19">
            <v>0</v>
          </cell>
          <cell r="AJ19">
            <v>1</v>
          </cell>
          <cell r="AK19">
            <v>1</v>
          </cell>
          <cell r="AL19">
            <v>9</v>
          </cell>
          <cell r="AM19">
            <v>11</v>
          </cell>
          <cell r="AN19">
            <v>17</v>
          </cell>
          <cell r="AO19">
            <v>2.0880000000000001</v>
          </cell>
          <cell r="AP19">
            <v>1044</v>
          </cell>
          <cell r="AQ19">
            <v>0</v>
          </cell>
          <cell r="AR19">
            <v>36.000000000021828</v>
          </cell>
          <cell r="AS19">
            <v>0.84</v>
          </cell>
          <cell r="AT19">
            <v>0.69</v>
          </cell>
          <cell r="AU19">
            <v>29.2</v>
          </cell>
          <cell r="AV19">
            <v>27.2</v>
          </cell>
          <cell r="AW19">
            <v>0.56999999999999995</v>
          </cell>
          <cell r="AX19">
            <v>0.79</v>
          </cell>
          <cell r="AY19">
            <v>0</v>
          </cell>
          <cell r="AZ19">
            <v>0</v>
          </cell>
          <cell r="BA19">
            <v>1</v>
          </cell>
          <cell r="BB19">
            <v>1</v>
          </cell>
          <cell r="BC19">
            <v>37</v>
          </cell>
          <cell r="BD19">
            <v>60</v>
          </cell>
          <cell r="BE19">
            <v>6.5680000000000005</v>
          </cell>
          <cell r="BF19">
            <v>3284</v>
          </cell>
        </row>
        <row r="20">
          <cell r="A20">
            <v>45604</v>
          </cell>
          <cell r="B20">
            <v>18</v>
          </cell>
          <cell r="C20">
            <v>10</v>
          </cell>
          <cell r="D20">
            <v>10</v>
          </cell>
          <cell r="E20">
            <v>6</v>
          </cell>
          <cell r="F20">
            <v>8</v>
          </cell>
          <cell r="G20">
            <v>3.4990000000000001</v>
          </cell>
          <cell r="H20">
            <v>1749.5</v>
          </cell>
          <cell r="I20">
            <v>192</v>
          </cell>
          <cell r="J20">
            <v>30</v>
          </cell>
          <cell r="K20">
            <v>0.89</v>
          </cell>
          <cell r="L20">
            <v>0.75</v>
          </cell>
          <cell r="M20">
            <v>29.3</v>
          </cell>
          <cell r="N20">
            <v>27</v>
          </cell>
          <cell r="O20">
            <v>0.59</v>
          </cell>
          <cell r="P20">
            <v>0.96</v>
          </cell>
          <cell r="Q20">
            <v>0</v>
          </cell>
          <cell r="R20">
            <v>0</v>
          </cell>
          <cell r="S20">
            <v>1</v>
          </cell>
          <cell r="T20">
            <v>1</v>
          </cell>
          <cell r="U20">
            <v>10</v>
          </cell>
          <cell r="V20">
            <v>8</v>
          </cell>
          <cell r="W20">
            <v>31</v>
          </cell>
          <cell r="X20">
            <v>1.968</v>
          </cell>
          <cell r="Y20">
            <v>984</v>
          </cell>
          <cell r="Z20">
            <v>192</v>
          </cell>
          <cell r="AA20">
            <v>29.099999999980355</v>
          </cell>
          <cell r="AB20">
            <v>0.84</v>
          </cell>
          <cell r="AC20">
            <v>0.7</v>
          </cell>
          <cell r="AD20">
            <v>29.1</v>
          </cell>
          <cell r="AE20">
            <v>27.3</v>
          </cell>
          <cell r="AF20">
            <v>0.56999999999999995</v>
          </cell>
          <cell r="AG20">
            <v>0.65</v>
          </cell>
          <cell r="AH20">
            <v>0</v>
          </cell>
          <cell r="AI20">
            <v>0</v>
          </cell>
          <cell r="AJ20">
            <v>1</v>
          </cell>
          <cell r="AK20">
            <v>1</v>
          </cell>
          <cell r="AL20">
            <v>10</v>
          </cell>
          <cell r="AM20">
            <v>5</v>
          </cell>
          <cell r="AN20">
            <v>24</v>
          </cell>
          <cell r="AO20">
            <v>2.5579999999999998</v>
          </cell>
          <cell r="AP20">
            <v>1279</v>
          </cell>
          <cell r="AQ20">
            <v>192</v>
          </cell>
          <cell r="AR20">
            <v>18.000000000010914</v>
          </cell>
          <cell r="AS20">
            <v>0.89</v>
          </cell>
          <cell r="AT20">
            <v>0.72</v>
          </cell>
          <cell r="AU20">
            <v>29.2</v>
          </cell>
          <cell r="AV20">
            <v>26.9</v>
          </cell>
          <cell r="AW20">
            <v>0.55000000000000004</v>
          </cell>
          <cell r="AX20">
            <v>0.89</v>
          </cell>
          <cell r="AY20">
            <v>0</v>
          </cell>
          <cell r="AZ20">
            <v>0</v>
          </cell>
          <cell r="BA20">
            <v>1</v>
          </cell>
          <cell r="BB20">
            <v>1</v>
          </cell>
          <cell r="BC20">
            <v>19</v>
          </cell>
          <cell r="BD20">
            <v>63</v>
          </cell>
          <cell r="BE20">
            <v>8.0250000000000004</v>
          </cell>
          <cell r="BF20">
            <v>4012.5</v>
          </cell>
        </row>
        <row r="21">
          <cell r="A21">
            <v>45605</v>
          </cell>
          <cell r="B21">
            <v>18</v>
          </cell>
          <cell r="C21">
            <v>12</v>
          </cell>
          <cell r="D21">
            <v>11</v>
          </cell>
          <cell r="E21">
            <v>6</v>
          </cell>
          <cell r="F21">
            <v>23</v>
          </cell>
          <cell r="G21">
            <v>4.1280000000000001</v>
          </cell>
          <cell r="H21">
            <v>2064</v>
          </cell>
          <cell r="I21">
            <v>0</v>
          </cell>
          <cell r="J21">
            <v>15</v>
          </cell>
          <cell r="K21">
            <v>0.95</v>
          </cell>
          <cell r="L21">
            <v>0.83</v>
          </cell>
          <cell r="M21">
            <v>29</v>
          </cell>
          <cell r="N21">
            <v>26.8</v>
          </cell>
          <cell r="O21">
            <v>0.59</v>
          </cell>
          <cell r="P21">
            <v>0.92</v>
          </cell>
          <cell r="Q21">
            <v>0</v>
          </cell>
          <cell r="R21">
            <v>0</v>
          </cell>
          <cell r="S21">
            <v>1</v>
          </cell>
          <cell r="T21">
            <v>1</v>
          </cell>
          <cell r="U21">
            <v>11</v>
          </cell>
          <cell r="V21">
            <v>8</v>
          </cell>
          <cell r="W21">
            <v>31</v>
          </cell>
          <cell r="X21">
            <v>2.4449999999999998</v>
          </cell>
          <cell r="Y21">
            <v>1222.5</v>
          </cell>
          <cell r="Z21">
            <v>0</v>
          </cell>
          <cell r="AA21">
            <v>27.000000000043656</v>
          </cell>
          <cell r="AB21">
            <v>0.89</v>
          </cell>
          <cell r="AC21">
            <v>0.75</v>
          </cell>
          <cell r="AD21">
            <v>28.6</v>
          </cell>
          <cell r="AE21">
            <v>27</v>
          </cell>
          <cell r="AF21">
            <v>0.56999999999999995</v>
          </cell>
          <cell r="AG21">
            <v>0.65</v>
          </cell>
          <cell r="AH21">
            <v>0</v>
          </cell>
          <cell r="AI21">
            <v>0</v>
          </cell>
          <cell r="AJ21">
            <v>1</v>
          </cell>
          <cell r="AK21">
            <v>1</v>
          </cell>
          <cell r="AL21">
            <v>11</v>
          </cell>
          <cell r="AM21">
            <v>6</v>
          </cell>
          <cell r="AN21">
            <v>26</v>
          </cell>
          <cell r="AO21">
            <v>3.1040000000000001</v>
          </cell>
          <cell r="AP21">
            <v>1552</v>
          </cell>
          <cell r="AQ21">
            <v>0</v>
          </cell>
          <cell r="AR21">
            <v>17.999999999956344</v>
          </cell>
          <cell r="AS21">
            <v>0.95</v>
          </cell>
          <cell r="AT21">
            <v>0.79</v>
          </cell>
          <cell r="AU21">
            <v>28.4</v>
          </cell>
          <cell r="AV21">
            <v>26.8</v>
          </cell>
          <cell r="AW21">
            <v>0.55000000000000004</v>
          </cell>
          <cell r="AX21">
            <v>0.85</v>
          </cell>
          <cell r="AY21">
            <v>0</v>
          </cell>
          <cell r="AZ21">
            <v>0</v>
          </cell>
          <cell r="BA21">
            <v>1</v>
          </cell>
          <cell r="BB21">
            <v>1</v>
          </cell>
          <cell r="BC21">
            <v>20</v>
          </cell>
          <cell r="BD21">
            <v>80</v>
          </cell>
          <cell r="BE21">
            <v>9.6769999999999996</v>
          </cell>
          <cell r="BF21">
            <v>4838.5</v>
          </cell>
        </row>
        <row r="22">
          <cell r="A22">
            <v>45606</v>
          </cell>
          <cell r="B22">
            <v>21</v>
          </cell>
          <cell r="C22">
            <v>10</v>
          </cell>
          <cell r="D22">
            <v>12</v>
          </cell>
          <cell r="E22">
            <v>6</v>
          </cell>
          <cell r="F22">
            <v>21</v>
          </cell>
          <cell r="G22">
            <v>4.1849999999999996</v>
          </cell>
          <cell r="H22">
            <v>2092.5</v>
          </cell>
          <cell r="I22">
            <v>0</v>
          </cell>
          <cell r="J22">
            <v>15</v>
          </cell>
          <cell r="K22">
            <v>0.97</v>
          </cell>
          <cell r="L22">
            <v>0.8</v>
          </cell>
          <cell r="M22">
            <v>28.3</v>
          </cell>
          <cell r="N22">
            <v>26.6</v>
          </cell>
          <cell r="O22">
            <v>0.56999999999999995</v>
          </cell>
          <cell r="P22">
            <v>1.61</v>
          </cell>
          <cell r="Q22">
            <v>0</v>
          </cell>
          <cell r="R22">
            <v>0</v>
          </cell>
          <cell r="S22">
            <v>1</v>
          </cell>
          <cell r="T22">
            <v>1</v>
          </cell>
          <cell r="U22">
            <v>12</v>
          </cell>
          <cell r="V22">
            <v>9</v>
          </cell>
          <cell r="W22">
            <v>25</v>
          </cell>
          <cell r="X22">
            <v>2.7759999999999998</v>
          </cell>
          <cell r="Y22">
            <v>1388</v>
          </cell>
          <cell r="Z22">
            <v>0</v>
          </cell>
          <cell r="AA22">
            <v>24.29999999998472</v>
          </cell>
          <cell r="AB22">
            <v>0.91</v>
          </cell>
          <cell r="AC22">
            <v>0.78</v>
          </cell>
          <cell r="AD22">
            <v>28.1</v>
          </cell>
          <cell r="AE22">
            <v>26.7</v>
          </cell>
          <cell r="AF22">
            <v>0.56999999999999995</v>
          </cell>
          <cell r="AG22">
            <v>1.01</v>
          </cell>
          <cell r="AH22">
            <v>0</v>
          </cell>
          <cell r="AI22">
            <v>0</v>
          </cell>
          <cell r="AJ22">
            <v>1</v>
          </cell>
          <cell r="AK22">
            <v>1</v>
          </cell>
          <cell r="AL22">
            <v>12</v>
          </cell>
          <cell r="AM22">
            <v>4</v>
          </cell>
          <cell r="AN22">
            <v>22</v>
          </cell>
          <cell r="AO22">
            <v>3.4460000000000002</v>
          </cell>
          <cell r="AP22">
            <v>1723</v>
          </cell>
          <cell r="AQ22">
            <v>0</v>
          </cell>
          <cell r="AR22">
            <v>15</v>
          </cell>
          <cell r="AS22">
            <v>0.99</v>
          </cell>
          <cell r="AT22">
            <v>0.74</v>
          </cell>
          <cell r="AU22">
            <v>28.9</v>
          </cell>
          <cell r="AV22">
            <v>26.9</v>
          </cell>
          <cell r="AW22">
            <v>0.54</v>
          </cell>
          <cell r="AX22">
            <v>1.5</v>
          </cell>
          <cell r="AY22">
            <v>0</v>
          </cell>
          <cell r="AZ22">
            <v>0</v>
          </cell>
          <cell r="BA22">
            <v>1</v>
          </cell>
          <cell r="BB22">
            <v>1</v>
          </cell>
          <cell r="BC22">
            <v>19</v>
          </cell>
          <cell r="BD22">
            <v>68</v>
          </cell>
          <cell r="BE22">
            <v>10.407</v>
          </cell>
          <cell r="BF22">
            <v>5203.5</v>
          </cell>
        </row>
        <row r="23">
          <cell r="A23">
            <v>45607</v>
          </cell>
          <cell r="B23">
            <v>21</v>
          </cell>
          <cell r="C23">
            <v>10</v>
          </cell>
          <cell r="D23">
            <v>13</v>
          </cell>
          <cell r="E23">
            <v>5</v>
          </cell>
          <cell r="F23">
            <v>22</v>
          </cell>
          <cell r="G23">
            <v>4.109</v>
          </cell>
          <cell r="H23">
            <v>2054.5</v>
          </cell>
          <cell r="I23">
            <v>0</v>
          </cell>
          <cell r="J23">
            <v>15</v>
          </cell>
          <cell r="K23">
            <v>0.97</v>
          </cell>
          <cell r="L23">
            <v>0.75</v>
          </cell>
          <cell r="M23">
            <v>29.3</v>
          </cell>
          <cell r="N23">
            <v>25.8</v>
          </cell>
          <cell r="O23">
            <v>0.56999999999999995</v>
          </cell>
          <cell r="P23">
            <v>2.04</v>
          </cell>
          <cell r="Q23">
            <v>0</v>
          </cell>
          <cell r="R23">
            <v>0</v>
          </cell>
          <cell r="S23">
            <v>1</v>
          </cell>
          <cell r="T23">
            <v>1.3</v>
          </cell>
          <cell r="U23">
            <v>13</v>
          </cell>
          <cell r="V23">
            <v>10</v>
          </cell>
          <cell r="W23">
            <v>23</v>
          </cell>
          <cell r="X23">
            <v>2.996</v>
          </cell>
          <cell r="Y23">
            <v>1498</v>
          </cell>
          <cell r="Z23">
            <v>0</v>
          </cell>
          <cell r="AA23">
            <v>27.299999999995634</v>
          </cell>
          <cell r="AB23">
            <v>0.91</v>
          </cell>
          <cell r="AC23">
            <v>0.74</v>
          </cell>
          <cell r="AD23">
            <v>27.7</v>
          </cell>
          <cell r="AE23">
            <v>25.8</v>
          </cell>
          <cell r="AF23">
            <v>0.56000000000000005</v>
          </cell>
          <cell r="AG23">
            <v>1.35</v>
          </cell>
          <cell r="AH23">
            <v>0</v>
          </cell>
          <cell r="AI23">
            <v>0</v>
          </cell>
          <cell r="AJ23">
            <v>1</v>
          </cell>
          <cell r="AK23">
            <v>1</v>
          </cell>
          <cell r="AL23">
            <v>13</v>
          </cell>
          <cell r="AM23">
            <v>5</v>
          </cell>
          <cell r="AN23">
            <v>16</v>
          </cell>
          <cell r="AO23">
            <v>3.8010000000000002</v>
          </cell>
          <cell r="AP23">
            <v>1900.5</v>
          </cell>
          <cell r="AQ23">
            <v>0</v>
          </cell>
          <cell r="AR23">
            <v>21.000000000021828</v>
          </cell>
          <cell r="AS23">
            <v>0.97</v>
          </cell>
          <cell r="AT23">
            <v>0.68</v>
          </cell>
          <cell r="AU23">
            <v>28.7</v>
          </cell>
          <cell r="AV23">
            <v>25.9</v>
          </cell>
          <cell r="AW23">
            <v>0.56999999999999995</v>
          </cell>
          <cell r="AX23">
            <v>1.88</v>
          </cell>
          <cell r="AY23">
            <v>0</v>
          </cell>
          <cell r="AZ23">
            <v>0</v>
          </cell>
          <cell r="BA23">
            <v>1</v>
          </cell>
          <cell r="BB23">
            <v>1.3</v>
          </cell>
          <cell r="BC23">
            <v>20</v>
          </cell>
          <cell r="BD23">
            <v>61</v>
          </cell>
          <cell r="BE23">
            <v>10.906000000000001</v>
          </cell>
          <cell r="BF23">
            <v>5453</v>
          </cell>
        </row>
        <row r="24">
          <cell r="A24">
            <v>45608</v>
          </cell>
          <cell r="B24">
            <v>22</v>
          </cell>
          <cell r="C24">
            <v>12</v>
          </cell>
          <cell r="D24">
            <v>14</v>
          </cell>
          <cell r="E24">
            <v>7</v>
          </cell>
          <cell r="F24">
            <v>21</v>
          </cell>
          <cell r="G24">
            <v>4.3639999999999999</v>
          </cell>
          <cell r="H24">
            <v>2182</v>
          </cell>
          <cell r="I24">
            <v>0</v>
          </cell>
          <cell r="J24">
            <v>15</v>
          </cell>
          <cell r="K24">
            <v>0.97</v>
          </cell>
          <cell r="L24">
            <v>0.76</v>
          </cell>
          <cell r="M24">
            <v>28.1</v>
          </cell>
          <cell r="N24">
            <v>25.2</v>
          </cell>
          <cell r="O24">
            <v>0.55000000000000004</v>
          </cell>
          <cell r="P24">
            <v>1.8</v>
          </cell>
          <cell r="Q24">
            <v>0</v>
          </cell>
          <cell r="R24">
            <v>0</v>
          </cell>
          <cell r="S24">
            <v>1</v>
          </cell>
          <cell r="T24">
            <v>1.5</v>
          </cell>
          <cell r="U24">
            <v>14</v>
          </cell>
          <cell r="V24">
            <v>8</v>
          </cell>
          <cell r="W24">
            <v>10</v>
          </cell>
          <cell r="X24">
            <v>3.3359999999999999</v>
          </cell>
          <cell r="Y24">
            <v>1668</v>
          </cell>
          <cell r="Z24">
            <v>0</v>
          </cell>
          <cell r="AA24">
            <v>32.399999999997817</v>
          </cell>
          <cell r="AB24">
            <v>0.91</v>
          </cell>
          <cell r="AC24">
            <v>0.74</v>
          </cell>
          <cell r="AD24">
            <v>28.3</v>
          </cell>
          <cell r="AE24">
            <v>25.6</v>
          </cell>
          <cell r="AF24">
            <v>0.54</v>
          </cell>
          <cell r="AG24">
            <v>1.48</v>
          </cell>
          <cell r="AH24">
            <v>0</v>
          </cell>
          <cell r="AI24">
            <v>0</v>
          </cell>
          <cell r="AJ24">
            <v>1</v>
          </cell>
          <cell r="AK24">
            <v>1</v>
          </cell>
          <cell r="AL24">
            <v>14</v>
          </cell>
          <cell r="AM24">
            <v>3</v>
          </cell>
          <cell r="AN24">
            <v>21</v>
          </cell>
          <cell r="AO24">
            <v>4.165</v>
          </cell>
          <cell r="AP24">
            <v>2082.5</v>
          </cell>
          <cell r="AQ24">
            <v>0</v>
          </cell>
          <cell r="AR24">
            <v>26.999999999989086</v>
          </cell>
          <cell r="AS24">
            <v>0.96</v>
          </cell>
          <cell r="AT24">
            <v>0.69</v>
          </cell>
          <cell r="AU24">
            <v>28.1</v>
          </cell>
          <cell r="AV24">
            <v>25.6</v>
          </cell>
          <cell r="AW24">
            <v>0.54</v>
          </cell>
          <cell r="AX24">
            <v>1.88</v>
          </cell>
          <cell r="AY24">
            <v>0</v>
          </cell>
          <cell r="AZ24">
            <v>0</v>
          </cell>
          <cell r="BA24">
            <v>1</v>
          </cell>
          <cell r="BB24">
            <v>1.5</v>
          </cell>
          <cell r="BC24">
            <v>18</v>
          </cell>
          <cell r="BD24">
            <v>52</v>
          </cell>
          <cell r="BE24">
            <v>11.864999999999998</v>
          </cell>
          <cell r="BF24">
            <v>5932.5</v>
          </cell>
        </row>
        <row r="25">
          <cell r="A25">
            <v>45609</v>
          </cell>
          <cell r="B25">
            <v>21</v>
          </cell>
          <cell r="C25">
            <v>14</v>
          </cell>
          <cell r="D25">
            <v>15</v>
          </cell>
          <cell r="E25">
            <v>7</v>
          </cell>
          <cell r="F25">
            <v>31</v>
          </cell>
          <cell r="G25">
            <v>4.6719999999999997</v>
          </cell>
          <cell r="H25">
            <v>2336</v>
          </cell>
          <cell r="I25">
            <v>0</v>
          </cell>
          <cell r="J25">
            <v>30</v>
          </cell>
          <cell r="K25">
            <v>0.97</v>
          </cell>
          <cell r="L25">
            <v>0.85</v>
          </cell>
          <cell r="M25">
            <v>27.2</v>
          </cell>
          <cell r="N25">
            <v>25.4</v>
          </cell>
          <cell r="O25">
            <v>0.6</v>
          </cell>
          <cell r="P25">
            <v>1.61</v>
          </cell>
          <cell r="Q25">
            <v>0</v>
          </cell>
          <cell r="R25">
            <v>0</v>
          </cell>
          <cell r="S25">
            <v>1</v>
          </cell>
          <cell r="T25">
            <v>1.3</v>
          </cell>
          <cell r="U25">
            <v>15</v>
          </cell>
          <cell r="V25">
            <v>5</v>
          </cell>
          <cell r="W25">
            <v>16</v>
          </cell>
          <cell r="X25">
            <v>3.65</v>
          </cell>
          <cell r="Y25">
            <v>1825</v>
          </cell>
          <cell r="Z25">
            <v>0</v>
          </cell>
          <cell r="AA25">
            <v>34.799999999995634</v>
          </cell>
          <cell r="AB25">
            <v>0.91</v>
          </cell>
          <cell r="AC25">
            <v>0.81</v>
          </cell>
          <cell r="AD25">
            <v>26.8</v>
          </cell>
          <cell r="AE25">
            <v>25</v>
          </cell>
          <cell r="AF25">
            <v>0.6</v>
          </cell>
          <cell r="AG25">
            <v>1.76</v>
          </cell>
          <cell r="AH25">
            <v>0</v>
          </cell>
          <cell r="AI25">
            <v>0</v>
          </cell>
          <cell r="AJ25">
            <v>1</v>
          </cell>
          <cell r="AK25">
            <v>1</v>
          </cell>
          <cell r="AL25">
            <v>15</v>
          </cell>
          <cell r="AM25">
            <v>5</v>
          </cell>
          <cell r="AN25">
            <v>19</v>
          </cell>
          <cell r="AO25">
            <v>4.4770000000000003</v>
          </cell>
          <cell r="AP25">
            <v>2238.5</v>
          </cell>
          <cell r="AQ25">
            <v>0</v>
          </cell>
          <cell r="AR25">
            <v>30</v>
          </cell>
          <cell r="AS25">
            <v>0.95</v>
          </cell>
          <cell r="AT25">
            <v>0.77</v>
          </cell>
          <cell r="AU25">
            <v>27.4</v>
          </cell>
          <cell r="AV25">
            <v>25.5</v>
          </cell>
          <cell r="AW25">
            <v>0.59</v>
          </cell>
          <cell r="AX25">
            <v>1.66</v>
          </cell>
          <cell r="AY25">
            <v>0</v>
          </cell>
          <cell r="AZ25">
            <v>0</v>
          </cell>
          <cell r="BA25">
            <v>1</v>
          </cell>
          <cell r="BB25">
            <v>1.5</v>
          </cell>
          <cell r="BC25">
            <v>17</v>
          </cell>
          <cell r="BD25">
            <v>66</v>
          </cell>
          <cell r="BE25">
            <v>12.798999999999999</v>
          </cell>
          <cell r="BF25">
            <v>6399.5</v>
          </cell>
        </row>
        <row r="26">
          <cell r="A26">
            <v>45610</v>
          </cell>
          <cell r="B26">
            <v>26</v>
          </cell>
          <cell r="C26">
            <v>15</v>
          </cell>
          <cell r="D26">
            <v>16</v>
          </cell>
          <cell r="E26">
            <v>8</v>
          </cell>
          <cell r="F26">
            <v>29</v>
          </cell>
          <cell r="G26">
            <v>4.8330000000000002</v>
          </cell>
          <cell r="H26">
            <v>2416.5</v>
          </cell>
          <cell r="I26">
            <v>0</v>
          </cell>
          <cell r="J26">
            <v>30</v>
          </cell>
          <cell r="K26">
            <v>0.97</v>
          </cell>
          <cell r="L26">
            <v>0.8</v>
          </cell>
          <cell r="M26">
            <v>28.5</v>
          </cell>
          <cell r="N26">
            <v>25.1</v>
          </cell>
          <cell r="O26">
            <v>0.79</v>
          </cell>
          <cell r="P26">
            <v>3.23</v>
          </cell>
          <cell r="Q26">
            <v>0</v>
          </cell>
          <cell r="R26">
            <v>0</v>
          </cell>
          <cell r="S26">
            <v>1</v>
          </cell>
          <cell r="T26">
            <v>3</v>
          </cell>
          <cell r="U26">
            <v>16</v>
          </cell>
          <cell r="V26">
            <v>6</v>
          </cell>
          <cell r="W26">
            <v>19</v>
          </cell>
          <cell r="X26">
            <v>3.86</v>
          </cell>
          <cell r="Y26">
            <v>1930</v>
          </cell>
          <cell r="Z26">
            <v>0</v>
          </cell>
          <cell r="AA26">
            <v>33.900000000030559</v>
          </cell>
          <cell r="AB26">
            <v>0.92</v>
          </cell>
          <cell r="AC26">
            <v>0.77</v>
          </cell>
          <cell r="AD26">
            <v>27.6</v>
          </cell>
          <cell r="AE26">
            <v>24.8</v>
          </cell>
          <cell r="AF26">
            <v>0.67</v>
          </cell>
          <cell r="AG26">
            <v>2.74</v>
          </cell>
          <cell r="AH26">
            <v>0</v>
          </cell>
          <cell r="AI26">
            <v>0</v>
          </cell>
          <cell r="AJ26">
            <v>1</v>
          </cell>
          <cell r="AK26">
            <v>2</v>
          </cell>
          <cell r="AL26">
            <v>16</v>
          </cell>
          <cell r="AM26">
            <v>5</v>
          </cell>
          <cell r="AN26">
            <v>23</v>
          </cell>
          <cell r="AO26">
            <v>4.827</v>
          </cell>
          <cell r="AP26">
            <v>2413.5</v>
          </cell>
          <cell r="AQ26">
            <v>0</v>
          </cell>
          <cell r="AR26">
            <v>33.000000000010914</v>
          </cell>
          <cell r="AS26">
            <v>0.93</v>
          </cell>
          <cell r="AT26">
            <v>0.75</v>
          </cell>
          <cell r="AU26">
            <v>28.6</v>
          </cell>
          <cell r="AV26">
            <v>25.4</v>
          </cell>
          <cell r="AW26">
            <v>0.82</v>
          </cell>
          <cell r="AX26">
            <v>2.98</v>
          </cell>
          <cell r="AY26">
            <v>0</v>
          </cell>
          <cell r="AZ26">
            <v>0</v>
          </cell>
          <cell r="BA26">
            <v>1</v>
          </cell>
          <cell r="BB26">
            <v>3</v>
          </cell>
          <cell r="BC26">
            <v>19</v>
          </cell>
          <cell r="BD26">
            <v>71</v>
          </cell>
          <cell r="BE26">
            <v>13.52</v>
          </cell>
          <cell r="BF26">
            <v>6760</v>
          </cell>
        </row>
        <row r="27">
          <cell r="A27">
            <v>45611</v>
          </cell>
          <cell r="B27">
            <v>23</v>
          </cell>
          <cell r="C27">
            <v>14</v>
          </cell>
          <cell r="D27">
            <v>17</v>
          </cell>
          <cell r="E27">
            <v>5</v>
          </cell>
          <cell r="F27">
            <v>25</v>
          </cell>
          <cell r="G27">
            <v>5.3520000000000003</v>
          </cell>
          <cell r="H27">
            <v>2676</v>
          </cell>
          <cell r="I27">
            <v>0</v>
          </cell>
          <cell r="J27">
            <v>60</v>
          </cell>
          <cell r="K27">
            <v>0.97</v>
          </cell>
          <cell r="L27">
            <v>0.89</v>
          </cell>
          <cell r="M27">
            <v>26.7</v>
          </cell>
          <cell r="N27">
            <v>25.2</v>
          </cell>
          <cell r="O27">
            <v>0.97</v>
          </cell>
          <cell r="P27">
            <v>1.94</v>
          </cell>
          <cell r="Q27">
            <v>0</v>
          </cell>
          <cell r="R27">
            <v>0</v>
          </cell>
          <cell r="S27">
            <v>1</v>
          </cell>
          <cell r="T27">
            <v>2</v>
          </cell>
          <cell r="U27">
            <v>17</v>
          </cell>
          <cell r="V27">
            <v>5</v>
          </cell>
          <cell r="W27">
            <v>15</v>
          </cell>
          <cell r="X27">
            <v>4.1859999999999999</v>
          </cell>
          <cell r="Y27">
            <v>2093</v>
          </cell>
          <cell r="Z27">
            <v>0</v>
          </cell>
          <cell r="AA27">
            <v>56.999999999989086</v>
          </cell>
          <cell r="AB27">
            <v>0.92</v>
          </cell>
          <cell r="AC27">
            <v>0.84</v>
          </cell>
          <cell r="AD27">
            <v>26.4</v>
          </cell>
          <cell r="AE27">
            <v>24.7</v>
          </cell>
          <cell r="AF27">
            <v>0.88</v>
          </cell>
          <cell r="AG27">
            <v>2.0299999999999998</v>
          </cell>
          <cell r="AH27">
            <v>0</v>
          </cell>
          <cell r="AI27">
            <v>0</v>
          </cell>
          <cell r="AJ27">
            <v>1</v>
          </cell>
          <cell r="AK27">
            <v>1.8</v>
          </cell>
          <cell r="AL27">
            <v>17</v>
          </cell>
          <cell r="AM27">
            <v>3</v>
          </cell>
          <cell r="AN27">
            <v>20</v>
          </cell>
          <cell r="AO27">
            <v>5.2430000000000003</v>
          </cell>
          <cell r="AP27">
            <v>2621.5</v>
          </cell>
          <cell r="AQ27">
            <v>0</v>
          </cell>
          <cell r="AR27">
            <v>51.000000000021828</v>
          </cell>
          <cell r="AS27">
            <v>0.93</v>
          </cell>
          <cell r="AT27">
            <v>0.79</v>
          </cell>
          <cell r="AU27">
            <v>27</v>
          </cell>
          <cell r="AV27">
            <v>25.4</v>
          </cell>
          <cell r="AW27">
            <v>0.89</v>
          </cell>
          <cell r="AX27">
            <v>1.79</v>
          </cell>
          <cell r="AY27">
            <v>0</v>
          </cell>
          <cell r="AZ27">
            <v>0</v>
          </cell>
          <cell r="BA27">
            <v>1</v>
          </cell>
          <cell r="BB27">
            <v>2</v>
          </cell>
          <cell r="BC27">
            <v>13</v>
          </cell>
          <cell r="BD27">
            <v>60</v>
          </cell>
          <cell r="BE27">
            <v>14.781000000000001</v>
          </cell>
          <cell r="BF27">
            <v>7390.5</v>
          </cell>
        </row>
        <row r="28">
          <cell r="A28">
            <v>45612</v>
          </cell>
          <cell r="B28">
            <v>19</v>
          </cell>
          <cell r="C28">
            <v>11</v>
          </cell>
          <cell r="D28">
            <v>18</v>
          </cell>
          <cell r="E28">
            <v>5</v>
          </cell>
          <cell r="F28">
            <v>25</v>
          </cell>
          <cell r="G28">
            <v>5.75</v>
          </cell>
          <cell r="H28">
            <v>2875</v>
          </cell>
          <cell r="I28">
            <v>0</v>
          </cell>
          <cell r="J28">
            <v>60</v>
          </cell>
          <cell r="K28">
            <v>0.96</v>
          </cell>
          <cell r="L28">
            <v>0.87</v>
          </cell>
          <cell r="M28">
            <v>26.1</v>
          </cell>
          <cell r="N28">
            <v>24.7</v>
          </cell>
          <cell r="O28">
            <v>0.88</v>
          </cell>
          <cell r="P28">
            <v>1.76</v>
          </cell>
          <cell r="Q28">
            <v>0</v>
          </cell>
          <cell r="R28">
            <v>0</v>
          </cell>
          <cell r="S28">
            <v>1</v>
          </cell>
          <cell r="T28">
            <v>2</v>
          </cell>
          <cell r="U28">
            <v>18</v>
          </cell>
          <cell r="V28">
            <v>3</v>
          </cell>
          <cell r="W28">
            <v>16</v>
          </cell>
          <cell r="X28">
            <v>4.2859999999999996</v>
          </cell>
          <cell r="Y28">
            <v>2143</v>
          </cell>
          <cell r="Z28">
            <v>0</v>
          </cell>
          <cell r="AA28">
            <v>63.899999999975989</v>
          </cell>
          <cell r="AB28">
            <v>0.91</v>
          </cell>
          <cell r="AC28">
            <v>0.84</v>
          </cell>
          <cell r="AD28">
            <v>25.9</v>
          </cell>
          <cell r="AE28">
            <v>24.5</v>
          </cell>
          <cell r="AF28">
            <v>0.8</v>
          </cell>
          <cell r="AG28">
            <v>1.51</v>
          </cell>
          <cell r="AH28">
            <v>0</v>
          </cell>
          <cell r="AI28">
            <v>0</v>
          </cell>
          <cell r="AJ28">
            <v>1</v>
          </cell>
          <cell r="AK28">
            <v>1.5</v>
          </cell>
          <cell r="AL28">
            <v>18</v>
          </cell>
          <cell r="AM28">
            <v>6</v>
          </cell>
          <cell r="AN28">
            <v>17</v>
          </cell>
          <cell r="AO28">
            <v>5.35</v>
          </cell>
          <cell r="AP28">
            <v>2675</v>
          </cell>
          <cell r="AQ28">
            <v>0</v>
          </cell>
          <cell r="AR28">
            <v>50.999999999967258</v>
          </cell>
          <cell r="AS28">
            <v>0.92</v>
          </cell>
          <cell r="AT28">
            <v>0.79</v>
          </cell>
          <cell r="AU28">
            <v>26.4</v>
          </cell>
          <cell r="AV28">
            <v>24.8</v>
          </cell>
          <cell r="AW28">
            <v>0.81</v>
          </cell>
          <cell r="AX28">
            <v>1.62</v>
          </cell>
          <cell r="AY28">
            <v>0</v>
          </cell>
          <cell r="AZ28">
            <v>0</v>
          </cell>
          <cell r="BA28">
            <v>1</v>
          </cell>
          <cell r="BB28">
            <v>2</v>
          </cell>
          <cell r="BC28">
            <v>14</v>
          </cell>
          <cell r="BD28">
            <v>58</v>
          </cell>
          <cell r="BE28">
            <v>15.385999999999999</v>
          </cell>
          <cell r="BF28">
            <v>7693</v>
          </cell>
        </row>
        <row r="29">
          <cell r="A29">
            <v>45613</v>
          </cell>
          <cell r="B29">
            <v>14</v>
          </cell>
          <cell r="C29">
            <v>10</v>
          </cell>
          <cell r="D29">
            <v>19</v>
          </cell>
          <cell r="E29">
            <v>5</v>
          </cell>
          <cell r="F29">
            <v>18</v>
          </cell>
          <cell r="G29">
            <v>6.4859999999999998</v>
          </cell>
          <cell r="H29">
            <v>3243</v>
          </cell>
          <cell r="I29">
            <v>0</v>
          </cell>
          <cell r="J29">
            <v>60</v>
          </cell>
          <cell r="K29">
            <v>0.98</v>
          </cell>
          <cell r="L29">
            <v>0.87</v>
          </cell>
          <cell r="M29">
            <v>25.7</v>
          </cell>
          <cell r="N29">
            <v>23.8</v>
          </cell>
          <cell r="O29">
            <v>0.59</v>
          </cell>
          <cell r="P29">
            <v>0.8</v>
          </cell>
          <cell r="Q29">
            <v>0</v>
          </cell>
          <cell r="R29">
            <v>0</v>
          </cell>
          <cell r="S29">
            <v>1</v>
          </cell>
          <cell r="T29">
            <v>1</v>
          </cell>
          <cell r="U29">
            <v>19</v>
          </cell>
          <cell r="V29">
            <v>2</v>
          </cell>
          <cell r="W29">
            <v>6</v>
          </cell>
          <cell r="X29">
            <v>4.8460000000000001</v>
          </cell>
          <cell r="Y29">
            <v>2423</v>
          </cell>
          <cell r="Z29">
            <v>0</v>
          </cell>
          <cell r="AA29">
            <v>54.30000000003929</v>
          </cell>
          <cell r="AB29">
            <v>0.92</v>
          </cell>
          <cell r="AC29">
            <v>0.84</v>
          </cell>
          <cell r="AD29">
            <v>24.7</v>
          </cell>
          <cell r="AE29">
            <v>23</v>
          </cell>
          <cell r="AF29">
            <v>0.52</v>
          </cell>
          <cell r="AG29">
            <v>0.57999999999999996</v>
          </cell>
          <cell r="AH29">
            <v>0</v>
          </cell>
          <cell r="AI29">
            <v>0</v>
          </cell>
          <cell r="AJ29">
            <v>1</v>
          </cell>
          <cell r="AK29">
            <v>1</v>
          </cell>
          <cell r="AL29">
            <v>19</v>
          </cell>
          <cell r="AM29">
            <v>5</v>
          </cell>
          <cell r="AN29">
            <v>14</v>
          </cell>
          <cell r="AO29">
            <v>5.99</v>
          </cell>
          <cell r="AP29">
            <v>2995</v>
          </cell>
          <cell r="AQ29">
            <v>0</v>
          </cell>
          <cell r="AR29">
            <v>48.000000000010914</v>
          </cell>
          <cell r="AS29">
            <v>0.95</v>
          </cell>
          <cell r="AT29">
            <v>0.79</v>
          </cell>
          <cell r="AU29">
            <v>25.5</v>
          </cell>
          <cell r="AV29">
            <v>23.6</v>
          </cell>
          <cell r="AW29">
            <v>0.61</v>
          </cell>
          <cell r="AX29">
            <v>0.98</v>
          </cell>
          <cell r="AY29">
            <v>0</v>
          </cell>
          <cell r="AZ29">
            <v>0</v>
          </cell>
          <cell r="BA29">
            <v>1</v>
          </cell>
          <cell r="BB29">
            <v>1.3</v>
          </cell>
          <cell r="BC29">
            <v>12</v>
          </cell>
          <cell r="BD29">
            <v>38</v>
          </cell>
          <cell r="BE29">
            <v>17.322000000000003</v>
          </cell>
          <cell r="BF29">
            <v>8661</v>
          </cell>
        </row>
        <row r="30">
          <cell r="A30">
            <v>45614</v>
          </cell>
          <cell r="B30">
            <v>13</v>
          </cell>
          <cell r="C30">
            <v>9</v>
          </cell>
          <cell r="D30">
            <v>20</v>
          </cell>
          <cell r="E30">
            <v>7</v>
          </cell>
          <cell r="F30">
            <v>11</v>
          </cell>
          <cell r="G30">
            <v>6.5259999999999998</v>
          </cell>
          <cell r="H30">
            <v>3263</v>
          </cell>
          <cell r="I30">
            <v>160</v>
          </cell>
          <cell r="J30">
            <v>30</v>
          </cell>
          <cell r="K30">
            <v>0.93</v>
          </cell>
          <cell r="L30">
            <v>0.8</v>
          </cell>
          <cell r="M30">
            <v>25.3</v>
          </cell>
          <cell r="N30">
            <v>23.4</v>
          </cell>
          <cell r="O30">
            <v>0.54</v>
          </cell>
          <cell r="P30">
            <v>0.97</v>
          </cell>
          <cell r="Q30">
            <v>0</v>
          </cell>
          <cell r="R30">
            <v>0</v>
          </cell>
          <cell r="S30">
            <v>1</v>
          </cell>
          <cell r="T30">
            <v>1.3</v>
          </cell>
          <cell r="U30">
            <v>20</v>
          </cell>
          <cell r="V30">
            <v>6</v>
          </cell>
          <cell r="W30">
            <v>6</v>
          </cell>
          <cell r="X30">
            <v>5.0860000000000003</v>
          </cell>
          <cell r="Y30">
            <v>2543</v>
          </cell>
          <cell r="Z30">
            <v>160</v>
          </cell>
          <cell r="AA30">
            <v>33.599999999969441</v>
          </cell>
          <cell r="AB30">
            <v>0.91</v>
          </cell>
          <cell r="AC30">
            <v>0.8</v>
          </cell>
          <cell r="AD30">
            <v>25.1</v>
          </cell>
          <cell r="AE30">
            <v>23</v>
          </cell>
          <cell r="AF30">
            <v>0.45</v>
          </cell>
          <cell r="AG30">
            <v>0.57999999999999996</v>
          </cell>
          <cell r="AH30">
            <v>0</v>
          </cell>
          <cell r="AI30">
            <v>0</v>
          </cell>
          <cell r="AJ30">
            <v>1</v>
          </cell>
          <cell r="AK30">
            <v>1</v>
          </cell>
          <cell r="AL30">
            <v>20</v>
          </cell>
          <cell r="AM30">
            <v>6</v>
          </cell>
          <cell r="AN30">
            <v>15</v>
          </cell>
          <cell r="AO30">
            <v>6.1040000000000001</v>
          </cell>
          <cell r="AP30">
            <v>3052</v>
          </cell>
          <cell r="AQ30">
            <v>160</v>
          </cell>
          <cell r="AR30">
            <v>33.000000000010914</v>
          </cell>
          <cell r="AS30">
            <v>0.88</v>
          </cell>
          <cell r="AT30">
            <v>0.73</v>
          </cell>
          <cell r="AU30">
            <v>25.3</v>
          </cell>
          <cell r="AV30">
            <v>23.4</v>
          </cell>
          <cell r="AW30">
            <v>0.56000000000000005</v>
          </cell>
          <cell r="AX30">
            <v>0.89</v>
          </cell>
          <cell r="AY30">
            <v>0</v>
          </cell>
          <cell r="AZ30">
            <v>0</v>
          </cell>
          <cell r="BA30">
            <v>1</v>
          </cell>
          <cell r="BB30">
            <v>1.3</v>
          </cell>
          <cell r="BC30">
            <v>19</v>
          </cell>
          <cell r="BD30">
            <v>32</v>
          </cell>
          <cell r="BE30">
            <v>17.716000000000001</v>
          </cell>
          <cell r="BF30">
            <v>8858</v>
          </cell>
        </row>
        <row r="31">
          <cell r="A31">
            <v>45615</v>
          </cell>
          <cell r="B31">
            <v>13</v>
          </cell>
          <cell r="C31">
            <v>6</v>
          </cell>
          <cell r="D31">
            <v>21</v>
          </cell>
          <cell r="E31">
            <v>5</v>
          </cell>
          <cell r="F31">
            <v>13</v>
          </cell>
          <cell r="G31">
            <v>7.2960000000000003</v>
          </cell>
          <cell r="H31">
            <v>3648</v>
          </cell>
          <cell r="I31">
            <v>0</v>
          </cell>
          <cell r="J31">
            <v>60</v>
          </cell>
          <cell r="K31">
            <v>0.93</v>
          </cell>
          <cell r="L31">
            <v>0.81</v>
          </cell>
          <cell r="M31">
            <v>25.3</v>
          </cell>
          <cell r="N31">
            <v>22.9</v>
          </cell>
          <cell r="O31">
            <v>0.56000000000000005</v>
          </cell>
          <cell r="P31">
            <v>1</v>
          </cell>
          <cell r="Q31">
            <v>0</v>
          </cell>
          <cell r="R31">
            <v>0</v>
          </cell>
          <cell r="S31">
            <v>1</v>
          </cell>
          <cell r="T31">
            <v>1.5</v>
          </cell>
          <cell r="U31">
            <v>21</v>
          </cell>
          <cell r="V31">
            <v>5</v>
          </cell>
          <cell r="W31">
            <v>8</v>
          </cell>
          <cell r="X31">
            <v>5.3929999999999998</v>
          </cell>
          <cell r="Y31">
            <v>2696.5</v>
          </cell>
          <cell r="Z31">
            <v>0</v>
          </cell>
          <cell r="AA31">
            <v>34.799999999995634</v>
          </cell>
          <cell r="AB31">
            <v>0.92</v>
          </cell>
          <cell r="AC31">
            <v>0.81</v>
          </cell>
          <cell r="AD31">
            <v>24.5</v>
          </cell>
          <cell r="AE31">
            <v>22.5</v>
          </cell>
          <cell r="AF31">
            <v>0.41</v>
          </cell>
          <cell r="AG31">
            <v>0.6</v>
          </cell>
          <cell r="AH31">
            <v>0</v>
          </cell>
          <cell r="AI31">
            <v>0</v>
          </cell>
          <cell r="AJ31">
            <v>1</v>
          </cell>
          <cell r="AK31">
            <v>1</v>
          </cell>
          <cell r="AL31">
            <v>21</v>
          </cell>
          <cell r="AM31">
            <v>2</v>
          </cell>
          <cell r="AN31">
            <v>13</v>
          </cell>
          <cell r="AO31">
            <v>6.6950000000000003</v>
          </cell>
          <cell r="AP31">
            <v>3347.5</v>
          </cell>
          <cell r="AQ31">
            <v>0</v>
          </cell>
          <cell r="AR31">
            <v>38.999999999978172</v>
          </cell>
          <cell r="AS31">
            <v>0.88</v>
          </cell>
          <cell r="AT31">
            <v>0.73</v>
          </cell>
          <cell r="AU31">
            <v>25.2</v>
          </cell>
          <cell r="AV31">
            <v>23.1</v>
          </cell>
          <cell r="AW31">
            <v>0.56999999999999995</v>
          </cell>
          <cell r="AX31">
            <v>0.82</v>
          </cell>
          <cell r="AY31">
            <v>0</v>
          </cell>
          <cell r="AZ31">
            <v>0</v>
          </cell>
          <cell r="BA31">
            <v>1</v>
          </cell>
          <cell r="BB31">
            <v>1.3</v>
          </cell>
          <cell r="BC31">
            <v>12</v>
          </cell>
          <cell r="BD31">
            <v>34</v>
          </cell>
          <cell r="BE31">
            <v>19.384</v>
          </cell>
          <cell r="BF31">
            <v>9692</v>
          </cell>
        </row>
        <row r="32">
          <cell r="A32">
            <v>45616</v>
          </cell>
          <cell r="B32">
            <v>14</v>
          </cell>
          <cell r="C32">
            <v>6</v>
          </cell>
          <cell r="D32">
            <v>22</v>
          </cell>
          <cell r="E32">
            <v>7</v>
          </cell>
          <cell r="F32">
            <v>15</v>
          </cell>
          <cell r="G32">
            <v>7.4980000000000002</v>
          </cell>
          <cell r="H32">
            <v>3749</v>
          </cell>
          <cell r="I32">
            <v>0</v>
          </cell>
          <cell r="J32">
            <v>30</v>
          </cell>
          <cell r="K32">
            <v>0.95</v>
          </cell>
          <cell r="L32">
            <v>0.79</v>
          </cell>
          <cell r="M32">
            <v>24.1</v>
          </cell>
          <cell r="N32">
            <v>22.4</v>
          </cell>
          <cell r="O32">
            <v>0.62</v>
          </cell>
          <cell r="P32">
            <v>0.93</v>
          </cell>
          <cell r="Q32">
            <v>0</v>
          </cell>
          <cell r="R32">
            <v>0</v>
          </cell>
          <cell r="S32">
            <v>1</v>
          </cell>
          <cell r="T32">
            <v>1.5</v>
          </cell>
          <cell r="U32">
            <v>22</v>
          </cell>
          <cell r="V32">
            <v>0</v>
          </cell>
          <cell r="W32">
            <v>10</v>
          </cell>
          <cell r="X32">
            <v>5.5990000000000002</v>
          </cell>
          <cell r="Y32">
            <v>2799.5</v>
          </cell>
          <cell r="Z32">
            <v>0</v>
          </cell>
          <cell r="AA32">
            <v>43.800000000028376</v>
          </cell>
          <cell r="AB32">
            <v>0.92</v>
          </cell>
          <cell r="AC32">
            <v>0.77</v>
          </cell>
          <cell r="AD32">
            <v>24.1</v>
          </cell>
          <cell r="AE32">
            <v>22.2</v>
          </cell>
          <cell r="AF32">
            <v>0.45</v>
          </cell>
          <cell r="AG32">
            <v>0.67</v>
          </cell>
          <cell r="AH32">
            <v>0</v>
          </cell>
          <cell r="AI32">
            <v>0</v>
          </cell>
          <cell r="AJ32">
            <v>1</v>
          </cell>
          <cell r="AK32">
            <v>1</v>
          </cell>
          <cell r="AL32">
            <v>22</v>
          </cell>
          <cell r="AM32">
            <v>4</v>
          </cell>
          <cell r="AN32">
            <v>11</v>
          </cell>
          <cell r="AO32">
            <v>7.19</v>
          </cell>
          <cell r="AP32">
            <v>3595</v>
          </cell>
          <cell r="AQ32">
            <v>0</v>
          </cell>
          <cell r="AR32">
            <v>48.000000000010914</v>
          </cell>
          <cell r="AS32">
            <v>0.89</v>
          </cell>
          <cell r="AT32">
            <v>0.7</v>
          </cell>
          <cell r="AU32">
            <v>24.4</v>
          </cell>
          <cell r="AV32">
            <v>22.5</v>
          </cell>
          <cell r="AW32">
            <v>0.56999999999999995</v>
          </cell>
          <cell r="AX32">
            <v>0.85</v>
          </cell>
          <cell r="AY32">
            <v>0</v>
          </cell>
          <cell r="AZ32">
            <v>0</v>
          </cell>
          <cell r="BA32">
            <v>1</v>
          </cell>
          <cell r="BB32">
            <v>1.5</v>
          </cell>
          <cell r="BC32">
            <v>11</v>
          </cell>
          <cell r="BD32">
            <v>36</v>
          </cell>
          <cell r="BE32">
            <v>20.287000000000003</v>
          </cell>
          <cell r="BF32">
            <v>10143.5</v>
          </cell>
        </row>
        <row r="33">
          <cell r="A33">
            <v>45617</v>
          </cell>
          <cell r="B33">
            <v>16</v>
          </cell>
          <cell r="C33">
            <v>5</v>
          </cell>
          <cell r="D33">
            <v>23</v>
          </cell>
          <cell r="E33">
            <v>5</v>
          </cell>
          <cell r="F33">
            <v>15</v>
          </cell>
          <cell r="G33">
            <v>7.6920000000000002</v>
          </cell>
          <cell r="H33">
            <v>3846</v>
          </cell>
          <cell r="I33">
            <v>0</v>
          </cell>
          <cell r="J33">
            <v>60</v>
          </cell>
          <cell r="K33">
            <v>0.98</v>
          </cell>
          <cell r="L33">
            <v>0.76</v>
          </cell>
          <cell r="M33">
            <v>24.5</v>
          </cell>
          <cell r="N33">
            <v>21.9</v>
          </cell>
          <cell r="O33">
            <v>0.46</v>
          </cell>
          <cell r="P33">
            <v>1.1499999999999999</v>
          </cell>
          <cell r="Q33">
            <v>0</v>
          </cell>
          <cell r="R33">
            <v>0</v>
          </cell>
          <cell r="S33">
            <v>1</v>
          </cell>
          <cell r="T33">
            <v>2</v>
          </cell>
          <cell r="U33">
            <v>23</v>
          </cell>
          <cell r="V33">
            <v>0</v>
          </cell>
          <cell r="W33">
            <v>1</v>
          </cell>
          <cell r="X33">
            <v>6.0060000000000002</v>
          </cell>
          <cell r="Y33">
            <v>3003</v>
          </cell>
          <cell r="Z33">
            <v>0</v>
          </cell>
          <cell r="AA33">
            <v>47.099999999991269</v>
          </cell>
          <cell r="AB33">
            <v>0.92</v>
          </cell>
          <cell r="AC33">
            <v>0.73</v>
          </cell>
          <cell r="AD33">
            <v>23.9</v>
          </cell>
          <cell r="AE33">
            <v>21.5</v>
          </cell>
          <cell r="AF33">
            <v>0.48</v>
          </cell>
          <cell r="AG33">
            <v>1.2</v>
          </cell>
          <cell r="AH33">
            <v>0</v>
          </cell>
          <cell r="AI33">
            <v>0</v>
          </cell>
          <cell r="AJ33">
            <v>1</v>
          </cell>
          <cell r="AK33">
            <v>1.8</v>
          </cell>
          <cell r="AL33">
            <v>23</v>
          </cell>
          <cell r="AM33">
            <v>6</v>
          </cell>
          <cell r="AN33">
            <v>18</v>
          </cell>
          <cell r="AO33">
            <v>7.335</v>
          </cell>
          <cell r="AP33">
            <v>3667.5</v>
          </cell>
          <cell r="AQ33">
            <v>0</v>
          </cell>
          <cell r="AR33">
            <v>45</v>
          </cell>
          <cell r="AS33">
            <v>0.91</v>
          </cell>
          <cell r="AT33">
            <v>0.67</v>
          </cell>
          <cell r="AU33">
            <v>24</v>
          </cell>
          <cell r="AV33">
            <v>22.2</v>
          </cell>
          <cell r="AW33">
            <v>0.53</v>
          </cell>
          <cell r="AX33">
            <v>1.06</v>
          </cell>
          <cell r="AY33">
            <v>0</v>
          </cell>
          <cell r="AZ33">
            <v>0</v>
          </cell>
          <cell r="BA33">
            <v>1</v>
          </cell>
          <cell r="BB33">
            <v>2</v>
          </cell>
          <cell r="BC33">
            <v>11</v>
          </cell>
          <cell r="BD33">
            <v>34</v>
          </cell>
          <cell r="BE33">
            <v>21.033000000000001</v>
          </cell>
          <cell r="BF33">
            <v>10516.5</v>
          </cell>
        </row>
        <row r="34">
          <cell r="A34">
            <v>45618</v>
          </cell>
          <cell r="B34">
            <v>17</v>
          </cell>
          <cell r="C34">
            <v>5</v>
          </cell>
          <cell r="D34">
            <v>24</v>
          </cell>
          <cell r="E34">
            <v>7</v>
          </cell>
          <cell r="F34">
            <v>15</v>
          </cell>
          <cell r="G34">
            <v>7.7030000000000003</v>
          </cell>
          <cell r="H34">
            <v>3851.5</v>
          </cell>
          <cell r="I34">
            <v>0</v>
          </cell>
          <cell r="J34">
            <v>60</v>
          </cell>
          <cell r="K34">
            <v>0.98</v>
          </cell>
          <cell r="L34">
            <v>0.7</v>
          </cell>
          <cell r="M34">
            <v>23.6</v>
          </cell>
          <cell r="N34">
            <v>21.5</v>
          </cell>
          <cell r="O34">
            <v>0.49</v>
          </cell>
          <cell r="P34">
            <v>1.33</v>
          </cell>
          <cell r="Q34">
            <v>0</v>
          </cell>
          <cell r="R34">
            <v>0</v>
          </cell>
          <cell r="S34">
            <v>1</v>
          </cell>
          <cell r="T34">
            <v>2.5</v>
          </cell>
          <cell r="U34">
            <v>24</v>
          </cell>
          <cell r="V34">
            <v>1</v>
          </cell>
          <cell r="W34">
            <v>5</v>
          </cell>
          <cell r="X34">
            <v>5.8220000000000001</v>
          </cell>
          <cell r="Y34">
            <v>2911</v>
          </cell>
          <cell r="Z34">
            <v>0</v>
          </cell>
          <cell r="AA34">
            <v>60.899999999965075</v>
          </cell>
          <cell r="AB34">
            <v>0.93</v>
          </cell>
          <cell r="AC34">
            <v>0.66</v>
          </cell>
          <cell r="AD34">
            <v>23.9</v>
          </cell>
          <cell r="AE34">
            <v>21.4</v>
          </cell>
          <cell r="AF34">
            <v>0.41</v>
          </cell>
          <cell r="AG34">
            <v>1.1100000000000001</v>
          </cell>
          <cell r="AH34">
            <v>0</v>
          </cell>
          <cell r="AI34">
            <v>0</v>
          </cell>
          <cell r="AJ34">
            <v>1</v>
          </cell>
          <cell r="AK34">
            <v>1.8</v>
          </cell>
          <cell r="AL34">
            <v>24</v>
          </cell>
          <cell r="AM34">
            <v>8</v>
          </cell>
          <cell r="AN34">
            <v>17</v>
          </cell>
          <cell r="AO34">
            <v>7.34</v>
          </cell>
          <cell r="AP34">
            <v>3670</v>
          </cell>
          <cell r="AQ34">
            <v>0</v>
          </cell>
          <cell r="AR34">
            <v>51.000000000021828</v>
          </cell>
          <cell r="AS34">
            <v>0.9</v>
          </cell>
          <cell r="AT34">
            <v>0.61</v>
          </cell>
          <cell r="AU34">
            <v>24.1</v>
          </cell>
          <cell r="AV34">
            <v>21.3</v>
          </cell>
          <cell r="AW34">
            <v>0.49</v>
          </cell>
          <cell r="AX34">
            <v>1.23</v>
          </cell>
          <cell r="AY34">
            <v>0</v>
          </cell>
          <cell r="AZ34">
            <v>0</v>
          </cell>
          <cell r="BA34">
            <v>1</v>
          </cell>
          <cell r="BB34">
            <v>2.5</v>
          </cell>
          <cell r="BC34">
            <v>16</v>
          </cell>
          <cell r="BD34">
            <v>37</v>
          </cell>
          <cell r="BE34">
            <v>20.865000000000002</v>
          </cell>
          <cell r="BF34">
            <v>10432.5</v>
          </cell>
        </row>
        <row r="35">
          <cell r="A35">
            <v>45619</v>
          </cell>
          <cell r="B35">
            <v>15</v>
          </cell>
          <cell r="C35">
            <v>6</v>
          </cell>
          <cell r="D35">
            <v>25</v>
          </cell>
          <cell r="E35">
            <v>8</v>
          </cell>
          <cell r="F35">
            <v>15</v>
          </cell>
          <cell r="G35">
            <v>7.5389999999999997</v>
          </cell>
          <cell r="H35">
            <v>3769.5</v>
          </cell>
          <cell r="I35">
            <v>0</v>
          </cell>
          <cell r="J35">
            <v>60</v>
          </cell>
          <cell r="K35">
            <v>0.95</v>
          </cell>
          <cell r="L35">
            <v>0.7</v>
          </cell>
          <cell r="M35">
            <v>24.2</v>
          </cell>
          <cell r="N35">
            <v>21.1</v>
          </cell>
          <cell r="O35">
            <v>0.49</v>
          </cell>
          <cell r="P35">
            <v>1.1599999999999999</v>
          </cell>
          <cell r="Q35">
            <v>0</v>
          </cell>
          <cell r="R35">
            <v>0</v>
          </cell>
          <cell r="S35">
            <v>1</v>
          </cell>
          <cell r="T35">
            <v>2.2999999999999998</v>
          </cell>
          <cell r="U35">
            <v>25</v>
          </cell>
          <cell r="V35">
            <v>3</v>
          </cell>
          <cell r="W35">
            <v>10</v>
          </cell>
          <cell r="X35">
            <v>6.109</v>
          </cell>
          <cell r="Y35">
            <v>3054.5</v>
          </cell>
          <cell r="Z35">
            <v>0</v>
          </cell>
          <cell r="AA35">
            <v>69.899999999997817</v>
          </cell>
          <cell r="AB35">
            <v>0.92</v>
          </cell>
          <cell r="AC35">
            <v>0.67</v>
          </cell>
          <cell r="AD35">
            <v>23.5</v>
          </cell>
          <cell r="AE35">
            <v>20.9</v>
          </cell>
          <cell r="AF35">
            <v>0.4</v>
          </cell>
          <cell r="AG35">
            <v>1.26</v>
          </cell>
          <cell r="AH35">
            <v>0</v>
          </cell>
          <cell r="AI35">
            <v>0</v>
          </cell>
          <cell r="AJ35">
            <v>1</v>
          </cell>
          <cell r="AK35">
            <v>2</v>
          </cell>
          <cell r="AL35">
            <v>25</v>
          </cell>
          <cell r="AM35">
            <v>6</v>
          </cell>
          <cell r="AN35">
            <v>16</v>
          </cell>
          <cell r="AO35">
            <v>7.65</v>
          </cell>
          <cell r="AP35">
            <v>3825</v>
          </cell>
          <cell r="AQ35">
            <v>0</v>
          </cell>
          <cell r="AR35">
            <v>56.999999999989086</v>
          </cell>
          <cell r="AS35">
            <v>0.89</v>
          </cell>
          <cell r="AT35">
            <v>0.62</v>
          </cell>
          <cell r="AU35">
            <v>23.2</v>
          </cell>
          <cell r="AV35">
            <v>20.9</v>
          </cell>
          <cell r="AW35">
            <v>0.46</v>
          </cell>
          <cell r="AX35">
            <v>1.1399999999999999</v>
          </cell>
          <cell r="AY35">
            <v>0</v>
          </cell>
          <cell r="AZ35">
            <v>0</v>
          </cell>
          <cell r="BA35">
            <v>1</v>
          </cell>
          <cell r="BB35">
            <v>2.5</v>
          </cell>
          <cell r="BC35">
            <v>17</v>
          </cell>
          <cell r="BD35">
            <v>41</v>
          </cell>
          <cell r="BE35">
            <v>21.298000000000002</v>
          </cell>
          <cell r="BF35">
            <v>10649</v>
          </cell>
        </row>
        <row r="36">
          <cell r="A36">
            <v>45620</v>
          </cell>
          <cell r="B36">
            <v>16</v>
          </cell>
          <cell r="C36">
            <v>6</v>
          </cell>
          <cell r="D36">
            <v>26</v>
          </cell>
          <cell r="E36">
            <v>11</v>
          </cell>
          <cell r="F36">
            <v>37</v>
          </cell>
          <cell r="G36">
            <v>8.2759999999999998</v>
          </cell>
          <cell r="H36">
            <v>4138</v>
          </cell>
          <cell r="I36">
            <v>0</v>
          </cell>
          <cell r="J36">
            <v>60</v>
          </cell>
          <cell r="K36">
            <v>0.96</v>
          </cell>
          <cell r="L36">
            <v>0.76</v>
          </cell>
          <cell r="M36">
            <v>23.5</v>
          </cell>
          <cell r="N36">
            <v>21.1</v>
          </cell>
          <cell r="O36">
            <v>0.46</v>
          </cell>
          <cell r="P36">
            <v>1.17</v>
          </cell>
          <cell r="Q36">
            <v>0</v>
          </cell>
          <cell r="R36">
            <v>0</v>
          </cell>
          <cell r="S36">
            <v>1</v>
          </cell>
          <cell r="T36">
            <v>2.5</v>
          </cell>
          <cell r="U36">
            <v>26</v>
          </cell>
          <cell r="V36">
            <v>1</v>
          </cell>
          <cell r="W36">
            <v>5</v>
          </cell>
          <cell r="X36">
            <v>6.3380000000000001</v>
          </cell>
          <cell r="Y36">
            <v>3169</v>
          </cell>
          <cell r="Z36">
            <v>0</v>
          </cell>
          <cell r="AA36">
            <v>66.900000000041473</v>
          </cell>
          <cell r="AB36">
            <v>0.92</v>
          </cell>
          <cell r="AC36">
            <v>0.72</v>
          </cell>
          <cell r="AD36">
            <v>23.1</v>
          </cell>
          <cell r="AE36">
            <v>21</v>
          </cell>
          <cell r="AF36">
            <v>0.44</v>
          </cell>
          <cell r="AG36">
            <v>1.18</v>
          </cell>
          <cell r="AH36">
            <v>0</v>
          </cell>
          <cell r="AI36">
            <v>0</v>
          </cell>
          <cell r="AJ36">
            <v>1</v>
          </cell>
          <cell r="AK36">
            <v>2</v>
          </cell>
          <cell r="AL36">
            <v>26</v>
          </cell>
          <cell r="AM36">
            <v>6</v>
          </cell>
          <cell r="AN36">
            <v>12</v>
          </cell>
          <cell r="AO36">
            <v>7.8890000000000002</v>
          </cell>
          <cell r="AP36">
            <v>3944.5</v>
          </cell>
          <cell r="AQ36">
            <v>0</v>
          </cell>
          <cell r="AR36">
            <v>35.999999999967258</v>
          </cell>
          <cell r="AS36">
            <v>0.9</v>
          </cell>
          <cell r="AT36">
            <v>0.66</v>
          </cell>
          <cell r="AU36">
            <v>23.5</v>
          </cell>
          <cell r="AV36">
            <v>20.9</v>
          </cell>
          <cell r="AW36">
            <v>0.56999999999999995</v>
          </cell>
          <cell r="AX36">
            <v>1.07</v>
          </cell>
          <cell r="AY36">
            <v>0</v>
          </cell>
          <cell r="AZ36">
            <v>0</v>
          </cell>
          <cell r="BA36">
            <v>1.3</v>
          </cell>
          <cell r="BB36">
            <v>2.5</v>
          </cell>
          <cell r="BC36">
            <v>18</v>
          </cell>
          <cell r="BD36">
            <v>54</v>
          </cell>
          <cell r="BE36">
            <v>22.503</v>
          </cell>
          <cell r="BF36">
            <v>11251.5</v>
          </cell>
        </row>
        <row r="37">
          <cell r="A37">
            <v>45621</v>
          </cell>
          <cell r="B37">
            <v>11</v>
          </cell>
          <cell r="C37">
            <v>3</v>
          </cell>
          <cell r="D37">
            <v>27</v>
          </cell>
          <cell r="E37">
            <v>8</v>
          </cell>
          <cell r="F37">
            <v>26</v>
          </cell>
          <cell r="G37">
            <v>8.44</v>
          </cell>
          <cell r="H37">
            <v>4220</v>
          </cell>
          <cell r="I37">
            <v>0</v>
          </cell>
          <cell r="J37">
            <v>90</v>
          </cell>
          <cell r="K37">
            <v>0.99</v>
          </cell>
          <cell r="L37">
            <v>0.86</v>
          </cell>
          <cell r="M37">
            <v>22.9</v>
          </cell>
          <cell r="N37">
            <v>20.3</v>
          </cell>
          <cell r="O37">
            <v>0.65</v>
          </cell>
          <cell r="P37">
            <v>0.87</v>
          </cell>
          <cell r="Q37">
            <v>0</v>
          </cell>
          <cell r="R37">
            <v>0</v>
          </cell>
          <cell r="S37">
            <v>1.5</v>
          </cell>
          <cell r="T37">
            <v>2</v>
          </cell>
          <cell r="U37">
            <v>27</v>
          </cell>
          <cell r="V37">
            <v>2</v>
          </cell>
          <cell r="W37">
            <v>5</v>
          </cell>
          <cell r="X37">
            <v>6.9029999999999996</v>
          </cell>
          <cell r="Y37">
            <v>3451.5</v>
          </cell>
          <cell r="Z37">
            <v>0</v>
          </cell>
          <cell r="AA37">
            <v>104.09999999998035</v>
          </cell>
          <cell r="AB37">
            <v>0.93</v>
          </cell>
          <cell r="AC37">
            <v>0.83</v>
          </cell>
          <cell r="AD37">
            <v>22.7</v>
          </cell>
          <cell r="AE37">
            <v>20.399999999999999</v>
          </cell>
          <cell r="AF37">
            <v>0.63</v>
          </cell>
          <cell r="AG37">
            <v>0.91</v>
          </cell>
          <cell r="AH37">
            <v>0</v>
          </cell>
          <cell r="AI37">
            <v>0</v>
          </cell>
          <cell r="AJ37">
            <v>1.3</v>
          </cell>
          <cell r="AK37">
            <v>1.8</v>
          </cell>
          <cell r="AL37">
            <v>27</v>
          </cell>
          <cell r="AM37">
            <v>9</v>
          </cell>
          <cell r="AN37">
            <v>18</v>
          </cell>
          <cell r="AO37">
            <v>8.0069999999999997</v>
          </cell>
          <cell r="AP37">
            <v>4003.5</v>
          </cell>
          <cell r="AQ37">
            <v>0</v>
          </cell>
          <cell r="AR37">
            <v>51.000000000021828</v>
          </cell>
          <cell r="AS37">
            <v>0.96</v>
          </cell>
          <cell r="AT37">
            <v>0.75</v>
          </cell>
          <cell r="AU37">
            <v>22.4</v>
          </cell>
          <cell r="AV37">
            <v>20.6</v>
          </cell>
          <cell r="AW37">
            <v>0.6</v>
          </cell>
          <cell r="AX37">
            <v>0.8</v>
          </cell>
          <cell r="AY37">
            <v>0</v>
          </cell>
          <cell r="AZ37">
            <v>0</v>
          </cell>
          <cell r="BA37">
            <v>1.5</v>
          </cell>
          <cell r="BB37">
            <v>2</v>
          </cell>
          <cell r="BC37">
            <v>19</v>
          </cell>
          <cell r="BD37">
            <v>49</v>
          </cell>
          <cell r="BE37">
            <v>23.35</v>
          </cell>
          <cell r="BF37">
            <v>11675</v>
          </cell>
        </row>
        <row r="38">
          <cell r="A38">
            <v>45622</v>
          </cell>
          <cell r="B38">
            <v>9</v>
          </cell>
          <cell r="C38">
            <v>3</v>
          </cell>
          <cell r="D38">
            <v>28</v>
          </cell>
          <cell r="E38">
            <v>14</v>
          </cell>
          <cell r="F38">
            <v>22</v>
          </cell>
          <cell r="G38">
            <v>8.6270000000000007</v>
          </cell>
          <cell r="H38">
            <v>4313.5</v>
          </cell>
          <cell r="I38">
            <v>0</v>
          </cell>
          <cell r="J38">
            <v>60</v>
          </cell>
          <cell r="K38">
            <v>0.98</v>
          </cell>
          <cell r="L38">
            <v>0.69</v>
          </cell>
          <cell r="M38">
            <v>22.6</v>
          </cell>
          <cell r="N38">
            <v>19.7</v>
          </cell>
          <cell r="O38">
            <v>0.55000000000000004</v>
          </cell>
          <cell r="P38">
            <v>0.85</v>
          </cell>
          <cell r="Q38">
            <v>0</v>
          </cell>
          <cell r="R38">
            <v>0</v>
          </cell>
          <cell r="S38">
            <v>1.3</v>
          </cell>
          <cell r="T38">
            <v>2</v>
          </cell>
          <cell r="U38">
            <v>28</v>
          </cell>
          <cell r="V38">
            <v>6</v>
          </cell>
          <cell r="W38">
            <v>7</v>
          </cell>
          <cell r="X38">
            <v>6.8049999999999997</v>
          </cell>
          <cell r="Y38">
            <v>3402.5</v>
          </cell>
          <cell r="Z38">
            <v>0</v>
          </cell>
          <cell r="AA38">
            <v>72.600000000002183</v>
          </cell>
          <cell r="AB38">
            <v>0.92</v>
          </cell>
          <cell r="AC38">
            <v>0.71</v>
          </cell>
          <cell r="AD38">
            <v>22</v>
          </cell>
          <cell r="AE38">
            <v>19.899999999999999</v>
          </cell>
          <cell r="AF38">
            <v>0.45</v>
          </cell>
          <cell r="AG38">
            <v>0.71</v>
          </cell>
          <cell r="AH38">
            <v>0</v>
          </cell>
          <cell r="AI38">
            <v>0</v>
          </cell>
          <cell r="AJ38">
            <v>1</v>
          </cell>
          <cell r="AK38">
            <v>1.5</v>
          </cell>
          <cell r="AL38">
            <v>28</v>
          </cell>
          <cell r="AM38">
            <v>9</v>
          </cell>
          <cell r="AN38">
            <v>13</v>
          </cell>
          <cell r="AO38">
            <v>8.6590000000000007</v>
          </cell>
          <cell r="AP38">
            <v>4329.5</v>
          </cell>
          <cell r="AQ38">
            <v>0</v>
          </cell>
          <cell r="AR38">
            <v>81.000000000021828</v>
          </cell>
          <cell r="AS38">
            <v>0.95</v>
          </cell>
          <cell r="AT38">
            <v>0.62</v>
          </cell>
          <cell r="AU38">
            <v>22.6</v>
          </cell>
          <cell r="AV38">
            <v>20.100000000000001</v>
          </cell>
          <cell r="AW38">
            <v>0.51</v>
          </cell>
          <cell r="AX38">
            <v>0.9</v>
          </cell>
          <cell r="AY38">
            <v>0</v>
          </cell>
          <cell r="AZ38">
            <v>0</v>
          </cell>
          <cell r="BA38">
            <v>1.3</v>
          </cell>
          <cell r="BB38">
            <v>2.2999999999999998</v>
          </cell>
          <cell r="BC38">
            <v>29</v>
          </cell>
          <cell r="BD38">
            <v>42</v>
          </cell>
          <cell r="BE38">
            <v>24.091000000000001</v>
          </cell>
          <cell r="BF38">
            <v>12045.5</v>
          </cell>
        </row>
        <row r="39">
          <cell r="A39">
            <v>45623</v>
          </cell>
          <cell r="B39">
            <v>10</v>
          </cell>
          <cell r="C39">
            <v>2</v>
          </cell>
          <cell r="D39">
            <v>29</v>
          </cell>
          <cell r="E39">
            <v>12</v>
          </cell>
          <cell r="F39">
            <v>22</v>
          </cell>
          <cell r="G39">
            <v>8.65</v>
          </cell>
          <cell r="H39">
            <v>4325</v>
          </cell>
          <cell r="I39">
            <v>0</v>
          </cell>
          <cell r="J39">
            <v>90</v>
          </cell>
          <cell r="K39">
            <v>0.94</v>
          </cell>
          <cell r="L39">
            <v>0.67</v>
          </cell>
          <cell r="M39">
            <v>22.6</v>
          </cell>
          <cell r="N39">
            <v>19.100000000000001</v>
          </cell>
          <cell r="O39">
            <v>0.52</v>
          </cell>
          <cell r="P39">
            <v>0.8</v>
          </cell>
          <cell r="Q39">
            <v>0</v>
          </cell>
          <cell r="R39">
            <v>0</v>
          </cell>
          <cell r="S39">
            <v>1.3</v>
          </cell>
          <cell r="T39">
            <v>2</v>
          </cell>
          <cell r="U39">
            <v>29</v>
          </cell>
          <cell r="V39">
            <v>3</v>
          </cell>
          <cell r="W39">
            <v>1</v>
          </cell>
          <cell r="X39">
            <v>7.2359999999999998</v>
          </cell>
          <cell r="Y39">
            <v>3618</v>
          </cell>
          <cell r="Z39">
            <v>0</v>
          </cell>
          <cell r="AA39">
            <v>65.400000000008731</v>
          </cell>
          <cell r="AB39">
            <v>0.91</v>
          </cell>
          <cell r="AC39">
            <v>0.66</v>
          </cell>
          <cell r="AD39">
            <v>22</v>
          </cell>
          <cell r="AE39">
            <v>19.399999999999999</v>
          </cell>
          <cell r="AF39">
            <v>0.37</v>
          </cell>
          <cell r="AG39">
            <v>0.81</v>
          </cell>
          <cell r="AH39">
            <v>0</v>
          </cell>
          <cell r="AI39">
            <v>0</v>
          </cell>
          <cell r="AJ39">
            <v>1</v>
          </cell>
          <cell r="AK39">
            <v>1.8</v>
          </cell>
          <cell r="AL39">
            <v>29</v>
          </cell>
          <cell r="AM39">
            <v>11</v>
          </cell>
          <cell r="AN39">
            <v>17</v>
          </cell>
          <cell r="AO39">
            <v>8.7870000000000008</v>
          </cell>
          <cell r="AP39">
            <v>4393.5</v>
          </cell>
          <cell r="AQ39">
            <v>0</v>
          </cell>
          <cell r="AR39">
            <v>56.999999999989086</v>
          </cell>
          <cell r="AS39">
            <v>0.88</v>
          </cell>
          <cell r="AT39">
            <v>0.6</v>
          </cell>
          <cell r="AU39">
            <v>22</v>
          </cell>
          <cell r="AV39">
            <v>19.399999999999999</v>
          </cell>
          <cell r="AW39">
            <v>0.48</v>
          </cell>
          <cell r="AX39">
            <v>0.85</v>
          </cell>
          <cell r="AY39">
            <v>0</v>
          </cell>
          <cell r="AZ39">
            <v>0</v>
          </cell>
          <cell r="BA39">
            <v>1.3</v>
          </cell>
          <cell r="BB39">
            <v>2.2999999999999998</v>
          </cell>
          <cell r="BC39">
            <v>26</v>
          </cell>
          <cell r="BD39">
            <v>40</v>
          </cell>
          <cell r="BE39">
            <v>24.673000000000002</v>
          </cell>
          <cell r="BF39">
            <v>12336.5</v>
          </cell>
        </row>
        <row r="40">
          <cell r="A40">
            <v>45624</v>
          </cell>
          <cell r="B40">
            <v>11</v>
          </cell>
          <cell r="C40">
            <v>1</v>
          </cell>
          <cell r="D40">
            <v>30</v>
          </cell>
          <cell r="E40">
            <v>14</v>
          </cell>
          <cell r="F40">
            <v>34</v>
          </cell>
          <cell r="G40">
            <v>8.85</v>
          </cell>
          <cell r="H40">
            <v>4425</v>
          </cell>
          <cell r="I40">
            <v>0</v>
          </cell>
          <cell r="J40">
            <v>60</v>
          </cell>
          <cell r="K40">
            <v>0.95</v>
          </cell>
          <cell r="L40">
            <v>0.65</v>
          </cell>
          <cell r="M40">
            <v>21.6</v>
          </cell>
          <cell r="N40">
            <v>19</v>
          </cell>
          <cell r="O40">
            <v>0.49</v>
          </cell>
          <cell r="P40">
            <v>0.87</v>
          </cell>
          <cell r="Q40">
            <v>0</v>
          </cell>
          <cell r="R40">
            <v>0</v>
          </cell>
          <cell r="S40">
            <v>1.3</v>
          </cell>
          <cell r="T40">
            <v>2.2999999999999998</v>
          </cell>
          <cell r="U40">
            <v>30</v>
          </cell>
          <cell r="V40">
            <v>4</v>
          </cell>
          <cell r="W40">
            <v>5</v>
          </cell>
          <cell r="X40">
            <v>7.4770000000000003</v>
          </cell>
          <cell r="Y40">
            <v>3738.5</v>
          </cell>
          <cell r="Z40">
            <v>0</v>
          </cell>
          <cell r="AA40">
            <v>68.999999999978172</v>
          </cell>
          <cell r="AB40">
            <v>0.9</v>
          </cell>
          <cell r="AC40">
            <v>0.61</v>
          </cell>
          <cell r="AD40">
            <v>21.5</v>
          </cell>
          <cell r="AE40">
            <v>19.100000000000001</v>
          </cell>
          <cell r="AF40">
            <v>0.37</v>
          </cell>
          <cell r="AG40">
            <v>0.94</v>
          </cell>
          <cell r="AH40">
            <v>0</v>
          </cell>
          <cell r="AI40">
            <v>0</v>
          </cell>
          <cell r="AJ40">
            <v>1</v>
          </cell>
          <cell r="AK40">
            <v>2</v>
          </cell>
          <cell r="AL40">
            <v>30</v>
          </cell>
          <cell r="AM40">
            <v>9</v>
          </cell>
          <cell r="AN40">
            <v>11</v>
          </cell>
          <cell r="AO40">
            <v>9.3460000000000001</v>
          </cell>
          <cell r="AP40">
            <v>4673</v>
          </cell>
          <cell r="AQ40">
            <v>0</v>
          </cell>
          <cell r="AR40">
            <v>53.999999999978172</v>
          </cell>
          <cell r="AS40">
            <v>0.92</v>
          </cell>
          <cell r="AT40">
            <v>0.59</v>
          </cell>
          <cell r="AU40">
            <v>22</v>
          </cell>
          <cell r="AV40">
            <v>19.3</v>
          </cell>
          <cell r="AW40">
            <v>0.45</v>
          </cell>
          <cell r="AX40">
            <v>0.87</v>
          </cell>
          <cell r="AY40">
            <v>0</v>
          </cell>
          <cell r="AZ40">
            <v>0</v>
          </cell>
          <cell r="BA40">
            <v>1.3</v>
          </cell>
          <cell r="BB40">
            <v>2.5</v>
          </cell>
          <cell r="BC40">
            <v>27</v>
          </cell>
          <cell r="BD40">
            <v>50</v>
          </cell>
          <cell r="BE40">
            <v>25.672999999999998</v>
          </cell>
          <cell r="BF40">
            <v>12836.5</v>
          </cell>
        </row>
        <row r="41">
          <cell r="A41">
            <v>45625</v>
          </cell>
          <cell r="B41">
            <v>15</v>
          </cell>
          <cell r="C41">
            <v>1</v>
          </cell>
          <cell r="D41">
            <v>31</v>
          </cell>
          <cell r="E41">
            <v>13</v>
          </cell>
          <cell r="F41">
            <v>21</v>
          </cell>
          <cell r="G41">
            <v>9.9819999999999993</v>
          </cell>
          <cell r="H41">
            <v>4991</v>
          </cell>
          <cell r="I41">
            <v>0</v>
          </cell>
          <cell r="J41">
            <v>90</v>
          </cell>
          <cell r="K41">
            <v>0.93</v>
          </cell>
          <cell r="L41">
            <v>0.56000000000000005</v>
          </cell>
          <cell r="M41">
            <v>21.2</v>
          </cell>
          <cell r="N41">
            <v>18.3</v>
          </cell>
          <cell r="O41">
            <v>0.46</v>
          </cell>
          <cell r="P41">
            <v>1.26</v>
          </cell>
          <cell r="Q41">
            <v>0</v>
          </cell>
          <cell r="R41">
            <v>0</v>
          </cell>
          <cell r="S41">
            <v>1.3</v>
          </cell>
          <cell r="T41">
            <v>3.5</v>
          </cell>
          <cell r="U41">
            <v>31</v>
          </cell>
          <cell r="V41">
            <v>15</v>
          </cell>
          <cell r="W41">
            <v>0</v>
          </cell>
          <cell r="X41">
            <v>7.8390000000000004</v>
          </cell>
          <cell r="Y41">
            <v>3919.5</v>
          </cell>
          <cell r="Z41">
            <v>0</v>
          </cell>
          <cell r="AA41">
            <v>82.5</v>
          </cell>
          <cell r="AB41">
            <v>0.9</v>
          </cell>
          <cell r="AC41">
            <v>0.52</v>
          </cell>
          <cell r="AD41">
            <v>21.3</v>
          </cell>
          <cell r="AE41">
            <v>18.7</v>
          </cell>
          <cell r="AF41">
            <v>0.38</v>
          </cell>
          <cell r="AG41">
            <v>1.27</v>
          </cell>
          <cell r="AH41">
            <v>0</v>
          </cell>
          <cell r="AI41">
            <v>0</v>
          </cell>
          <cell r="AJ41">
            <v>1</v>
          </cell>
          <cell r="AK41">
            <v>3</v>
          </cell>
          <cell r="AL41">
            <v>31</v>
          </cell>
          <cell r="AM41">
            <v>15</v>
          </cell>
          <cell r="AN41">
            <v>13</v>
          </cell>
          <cell r="AO41">
            <v>9.5549999999999997</v>
          </cell>
          <cell r="AP41">
            <v>4777.5</v>
          </cell>
          <cell r="AQ41">
            <v>0</v>
          </cell>
          <cell r="AR41">
            <v>60</v>
          </cell>
          <cell r="AS41">
            <v>0.9</v>
          </cell>
          <cell r="AT41">
            <v>0.52</v>
          </cell>
          <cell r="AU41">
            <v>21.5</v>
          </cell>
          <cell r="AV41">
            <v>18.3</v>
          </cell>
          <cell r="AW41">
            <v>0.48</v>
          </cell>
          <cell r="AX41">
            <v>1.1299999999999999</v>
          </cell>
          <cell r="AY41">
            <v>0</v>
          </cell>
          <cell r="AZ41">
            <v>0</v>
          </cell>
          <cell r="BA41">
            <v>1.5</v>
          </cell>
          <cell r="BB41">
            <v>3.5</v>
          </cell>
          <cell r="BC41">
            <v>43</v>
          </cell>
          <cell r="BD41">
            <v>34</v>
          </cell>
          <cell r="BE41">
            <v>27.375999999999998</v>
          </cell>
          <cell r="BF41">
            <v>13688</v>
          </cell>
        </row>
        <row r="42">
          <cell r="A42">
            <v>45626</v>
          </cell>
          <cell r="B42">
            <v>17</v>
          </cell>
          <cell r="C42">
            <v>2</v>
          </cell>
          <cell r="D42">
            <v>32</v>
          </cell>
          <cell r="E42">
            <v>16</v>
          </cell>
          <cell r="F42">
            <v>20</v>
          </cell>
          <cell r="G42">
            <v>9.7409999999999997</v>
          </cell>
          <cell r="H42">
            <v>4870.5</v>
          </cell>
          <cell r="I42">
            <v>0</v>
          </cell>
          <cell r="J42">
            <v>90</v>
          </cell>
          <cell r="K42">
            <v>0.93</v>
          </cell>
          <cell r="L42">
            <v>0.59</v>
          </cell>
          <cell r="M42">
            <v>21.7</v>
          </cell>
          <cell r="N42">
            <v>18</v>
          </cell>
          <cell r="O42">
            <v>0.5</v>
          </cell>
          <cell r="P42">
            <v>1.33</v>
          </cell>
          <cell r="Q42">
            <v>0</v>
          </cell>
          <cell r="R42">
            <v>0</v>
          </cell>
          <cell r="S42">
            <v>1.5</v>
          </cell>
          <cell r="T42">
            <v>4</v>
          </cell>
          <cell r="U42">
            <v>32</v>
          </cell>
          <cell r="V42">
            <v>7</v>
          </cell>
          <cell r="W42">
            <v>2</v>
          </cell>
          <cell r="X42">
            <v>8.2270000000000003</v>
          </cell>
          <cell r="Y42">
            <v>4113.5</v>
          </cell>
          <cell r="Z42">
            <v>0</v>
          </cell>
          <cell r="AA42">
            <v>99.899999999997817</v>
          </cell>
          <cell r="AB42">
            <v>0.87</v>
          </cell>
          <cell r="AC42">
            <v>0.56000000000000005</v>
          </cell>
          <cell r="AD42">
            <v>21.3</v>
          </cell>
          <cell r="AE42">
            <v>17.899999999999999</v>
          </cell>
          <cell r="AF42">
            <v>0.48</v>
          </cell>
          <cell r="AG42">
            <v>1.42</v>
          </cell>
          <cell r="AH42">
            <v>0</v>
          </cell>
          <cell r="AI42">
            <v>0</v>
          </cell>
          <cell r="AJ42">
            <v>1.3</v>
          </cell>
          <cell r="AK42">
            <v>3.5</v>
          </cell>
          <cell r="AL42">
            <v>32</v>
          </cell>
          <cell r="AM42">
            <v>17</v>
          </cell>
          <cell r="AN42">
            <v>22</v>
          </cell>
          <cell r="AO42">
            <v>9.6020000000000003</v>
          </cell>
          <cell r="AP42">
            <v>4801</v>
          </cell>
          <cell r="AQ42">
            <v>0</v>
          </cell>
          <cell r="AR42">
            <v>66.000000000021828</v>
          </cell>
          <cell r="AS42">
            <v>0.83</v>
          </cell>
          <cell r="AT42">
            <v>0.53</v>
          </cell>
          <cell r="AU42">
            <v>22.4</v>
          </cell>
          <cell r="AV42">
            <v>18.5</v>
          </cell>
          <cell r="AW42">
            <v>0.46</v>
          </cell>
          <cell r="AX42">
            <v>1.53</v>
          </cell>
          <cell r="AY42">
            <v>0</v>
          </cell>
          <cell r="AZ42">
            <v>0</v>
          </cell>
          <cell r="BA42">
            <v>1.5</v>
          </cell>
          <cell r="BB42">
            <v>5</v>
          </cell>
          <cell r="BC42">
            <v>40</v>
          </cell>
          <cell r="BD42">
            <v>44</v>
          </cell>
          <cell r="BE42">
            <v>27.57</v>
          </cell>
          <cell r="BF42">
            <v>13785</v>
          </cell>
        </row>
        <row r="43">
          <cell r="A43">
            <v>45627</v>
          </cell>
          <cell r="B43">
            <v>19</v>
          </cell>
          <cell r="C43">
            <v>3</v>
          </cell>
          <cell r="D43">
            <v>33</v>
          </cell>
          <cell r="E43">
            <v>25</v>
          </cell>
          <cell r="F43">
            <v>30</v>
          </cell>
          <cell r="G43">
            <v>9.7010000000000005</v>
          </cell>
          <cell r="H43">
            <v>4850.5</v>
          </cell>
          <cell r="I43">
            <v>0</v>
          </cell>
          <cell r="J43">
            <v>120</v>
          </cell>
          <cell r="K43">
            <v>0.9</v>
          </cell>
          <cell r="L43">
            <v>0.59</v>
          </cell>
          <cell r="M43">
            <v>21.8</v>
          </cell>
          <cell r="N43">
            <v>17.7</v>
          </cell>
          <cell r="O43">
            <v>0.63</v>
          </cell>
          <cell r="P43">
            <v>1.59</v>
          </cell>
          <cell r="Q43">
            <v>0</v>
          </cell>
          <cell r="R43">
            <v>0</v>
          </cell>
          <cell r="S43">
            <v>2</v>
          </cell>
          <cell r="T43">
            <v>5</v>
          </cell>
          <cell r="U43">
            <v>33</v>
          </cell>
          <cell r="V43">
            <v>9</v>
          </cell>
          <cell r="W43">
            <v>2</v>
          </cell>
          <cell r="X43">
            <v>8.3829999999999991</v>
          </cell>
          <cell r="Y43">
            <v>4191.5</v>
          </cell>
          <cell r="Z43">
            <v>0</v>
          </cell>
          <cell r="AA43">
            <v>129.30000000003929</v>
          </cell>
          <cell r="AB43">
            <v>0.86</v>
          </cell>
          <cell r="AC43">
            <v>0.55000000000000004</v>
          </cell>
          <cell r="AD43">
            <v>21.7</v>
          </cell>
          <cell r="AE43">
            <v>18</v>
          </cell>
          <cell r="AF43">
            <v>0.74</v>
          </cell>
          <cell r="AG43">
            <v>1.61</v>
          </cell>
          <cell r="AH43">
            <v>0</v>
          </cell>
          <cell r="AI43">
            <v>0</v>
          </cell>
          <cell r="AJ43">
            <v>1.8</v>
          </cell>
          <cell r="AK43">
            <v>4.5</v>
          </cell>
          <cell r="AL43">
            <v>33</v>
          </cell>
          <cell r="AM43">
            <v>16</v>
          </cell>
          <cell r="AN43">
            <v>31</v>
          </cell>
          <cell r="AO43">
            <v>10.066000000000001</v>
          </cell>
          <cell r="AP43">
            <v>5033</v>
          </cell>
          <cell r="AQ43">
            <v>0</v>
          </cell>
          <cell r="AR43">
            <v>83.999999999978172</v>
          </cell>
          <cell r="AS43">
            <v>0.83</v>
          </cell>
          <cell r="AT43">
            <v>0.52</v>
          </cell>
          <cell r="AU43">
            <v>23.1</v>
          </cell>
          <cell r="AV43">
            <v>18.3</v>
          </cell>
          <cell r="AW43">
            <v>0.73</v>
          </cell>
          <cell r="AX43">
            <v>1.46</v>
          </cell>
          <cell r="AY43">
            <v>0</v>
          </cell>
          <cell r="AZ43">
            <v>0</v>
          </cell>
          <cell r="BA43">
            <v>2.5</v>
          </cell>
          <cell r="BB43">
            <v>5</v>
          </cell>
          <cell r="BC43">
            <v>50</v>
          </cell>
          <cell r="BD43">
            <v>63</v>
          </cell>
          <cell r="BE43">
            <v>28.15</v>
          </cell>
          <cell r="BF43">
            <v>14075</v>
          </cell>
        </row>
        <row r="44">
          <cell r="A44">
            <v>45628</v>
          </cell>
          <cell r="B44">
            <v>19</v>
          </cell>
          <cell r="C44">
            <v>4</v>
          </cell>
          <cell r="D44">
            <v>34</v>
          </cell>
          <cell r="E44">
            <v>22</v>
          </cell>
          <cell r="F44">
            <v>20</v>
          </cell>
          <cell r="G44">
            <v>10.005000000000001</v>
          </cell>
          <cell r="H44">
            <v>5002.5</v>
          </cell>
          <cell r="I44">
            <v>0</v>
          </cell>
          <cell r="J44">
            <v>120</v>
          </cell>
          <cell r="K44">
            <v>0.86</v>
          </cell>
          <cell r="L44">
            <v>0.51</v>
          </cell>
          <cell r="M44">
            <v>22.2</v>
          </cell>
          <cell r="N44">
            <v>17.899999999999999</v>
          </cell>
          <cell r="O44">
            <v>0.75</v>
          </cell>
          <cell r="P44">
            <v>1.81</v>
          </cell>
          <cell r="Q44">
            <v>0</v>
          </cell>
          <cell r="R44">
            <v>0</v>
          </cell>
          <cell r="S44">
            <v>2.5</v>
          </cell>
          <cell r="T44">
            <v>6</v>
          </cell>
          <cell r="U44">
            <v>34</v>
          </cell>
          <cell r="V44">
            <v>10</v>
          </cell>
          <cell r="W44">
            <v>0</v>
          </cell>
          <cell r="X44">
            <v>8.5909999999999993</v>
          </cell>
          <cell r="Y44">
            <v>4295.5</v>
          </cell>
          <cell r="Z44">
            <v>0</v>
          </cell>
          <cell r="AA44">
            <v>116.99999999998909</v>
          </cell>
          <cell r="AB44">
            <v>0.81</v>
          </cell>
          <cell r="AC44">
            <v>0.45</v>
          </cell>
          <cell r="AD44">
            <v>21.7</v>
          </cell>
          <cell r="AE44">
            <v>17.899999999999999</v>
          </cell>
          <cell r="AF44">
            <v>0.76</v>
          </cell>
          <cell r="AG44">
            <v>1.86</v>
          </cell>
          <cell r="AH44">
            <v>0</v>
          </cell>
          <cell r="AI44">
            <v>0</v>
          </cell>
          <cell r="AJ44">
            <v>2</v>
          </cell>
          <cell r="AK44">
            <v>5</v>
          </cell>
          <cell r="AL44">
            <v>34</v>
          </cell>
          <cell r="AM44">
            <v>25</v>
          </cell>
          <cell r="AN44">
            <v>19</v>
          </cell>
          <cell r="AO44">
            <v>10.188000000000001</v>
          </cell>
          <cell r="AP44">
            <v>5094</v>
          </cell>
          <cell r="AQ44">
            <v>0</v>
          </cell>
          <cell r="AR44">
            <v>90</v>
          </cell>
          <cell r="AS44">
            <v>0.78</v>
          </cell>
          <cell r="AT44">
            <v>0.46</v>
          </cell>
          <cell r="AU44">
            <v>22</v>
          </cell>
          <cell r="AV44">
            <v>18.399999999999999</v>
          </cell>
          <cell r="AW44">
            <v>0.83</v>
          </cell>
          <cell r="AX44">
            <v>1.67</v>
          </cell>
          <cell r="AY44">
            <v>0</v>
          </cell>
          <cell r="AZ44">
            <v>0</v>
          </cell>
          <cell r="BA44">
            <v>3</v>
          </cell>
          <cell r="BB44">
            <v>6</v>
          </cell>
          <cell r="BC44">
            <v>57</v>
          </cell>
          <cell r="BD44">
            <v>39</v>
          </cell>
          <cell r="BE44">
            <v>28.783999999999999</v>
          </cell>
          <cell r="BF44">
            <v>14392</v>
          </cell>
        </row>
        <row r="45">
          <cell r="A45">
            <v>45629</v>
          </cell>
          <cell r="B45">
            <v>10</v>
          </cell>
          <cell r="C45">
            <v>4</v>
          </cell>
          <cell r="D45">
            <v>35</v>
          </cell>
          <cell r="E45">
            <v>27</v>
          </cell>
          <cell r="F45">
            <v>17</v>
          </cell>
          <cell r="G45">
            <v>9.7449999999999992</v>
          </cell>
          <cell r="H45">
            <v>4872.5</v>
          </cell>
          <cell r="I45">
            <v>0</v>
          </cell>
          <cell r="J45">
            <v>150</v>
          </cell>
          <cell r="K45">
            <v>0.97</v>
          </cell>
          <cell r="L45">
            <v>0.82</v>
          </cell>
          <cell r="M45">
            <v>20.2</v>
          </cell>
          <cell r="N45">
            <v>16.399999999999999</v>
          </cell>
          <cell r="O45">
            <v>0.56999999999999995</v>
          </cell>
          <cell r="P45">
            <v>1.01</v>
          </cell>
          <cell r="Q45">
            <v>0</v>
          </cell>
          <cell r="R45">
            <v>0</v>
          </cell>
          <cell r="S45">
            <v>2</v>
          </cell>
          <cell r="T45">
            <v>3.5</v>
          </cell>
          <cell r="U45">
            <v>35</v>
          </cell>
          <cell r="V45">
            <v>11</v>
          </cell>
          <cell r="W45">
            <v>1</v>
          </cell>
          <cell r="X45">
            <v>8.6910000000000007</v>
          </cell>
          <cell r="Y45">
            <v>4345.5</v>
          </cell>
          <cell r="Z45">
            <v>0</v>
          </cell>
          <cell r="AA45">
            <v>148.49999999996726</v>
          </cell>
          <cell r="AB45">
            <v>0.92</v>
          </cell>
          <cell r="AC45">
            <v>0.79</v>
          </cell>
          <cell r="AD45">
            <v>19.2</v>
          </cell>
          <cell r="AE45">
            <v>17</v>
          </cell>
          <cell r="AF45">
            <v>0.68</v>
          </cell>
          <cell r="AG45">
            <v>0.91</v>
          </cell>
          <cell r="AH45">
            <v>0</v>
          </cell>
          <cell r="AI45">
            <v>0</v>
          </cell>
          <cell r="AJ45">
            <v>1.8</v>
          </cell>
          <cell r="AK45">
            <v>3</v>
          </cell>
          <cell r="AL45">
            <v>35</v>
          </cell>
          <cell r="AM45">
            <v>28</v>
          </cell>
          <cell r="AN45">
            <v>12</v>
          </cell>
          <cell r="AO45">
            <v>10.108000000000001</v>
          </cell>
          <cell r="AP45">
            <v>5054</v>
          </cell>
          <cell r="AQ45">
            <v>0</v>
          </cell>
          <cell r="AR45">
            <v>96.000000000021828</v>
          </cell>
          <cell r="AS45">
            <v>0.92</v>
          </cell>
          <cell r="AT45">
            <v>0.76</v>
          </cell>
          <cell r="AU45">
            <v>19.8</v>
          </cell>
          <cell r="AV45">
            <v>16.8</v>
          </cell>
          <cell r="AW45">
            <v>0.66</v>
          </cell>
          <cell r="AX45">
            <v>1.06</v>
          </cell>
          <cell r="AY45">
            <v>0</v>
          </cell>
          <cell r="AZ45">
            <v>0</v>
          </cell>
          <cell r="BA45">
            <v>2.5</v>
          </cell>
          <cell r="BB45">
            <v>4</v>
          </cell>
          <cell r="BC45">
            <v>66</v>
          </cell>
          <cell r="BD45">
            <v>30</v>
          </cell>
          <cell r="BE45">
            <v>28.544</v>
          </cell>
          <cell r="BF45">
            <v>14272</v>
          </cell>
        </row>
        <row r="46">
          <cell r="A46">
            <v>45630</v>
          </cell>
          <cell r="B46">
            <v>11</v>
          </cell>
          <cell r="C46">
            <v>4</v>
          </cell>
          <cell r="D46">
            <v>36</v>
          </cell>
          <cell r="E46">
            <v>25</v>
          </cell>
          <cell r="F46">
            <v>17</v>
          </cell>
          <cell r="G46">
            <v>10.218999999999999</v>
          </cell>
          <cell r="H46">
            <v>5109.5</v>
          </cell>
          <cell r="I46">
            <v>0</v>
          </cell>
          <cell r="J46">
            <v>120</v>
          </cell>
          <cell r="K46">
            <v>0.98</v>
          </cell>
          <cell r="L46">
            <v>0.85</v>
          </cell>
          <cell r="M46">
            <v>18.399999999999999</v>
          </cell>
          <cell r="N46">
            <v>16.100000000000001</v>
          </cell>
          <cell r="O46">
            <v>0.55000000000000004</v>
          </cell>
          <cell r="P46">
            <v>0.83</v>
          </cell>
          <cell r="Q46">
            <v>0</v>
          </cell>
          <cell r="R46">
            <v>0</v>
          </cell>
          <cell r="S46">
            <v>2</v>
          </cell>
          <cell r="T46">
            <v>3</v>
          </cell>
          <cell r="U46">
            <v>36</v>
          </cell>
          <cell r="V46">
            <v>12</v>
          </cell>
          <cell r="W46">
            <v>3</v>
          </cell>
          <cell r="X46">
            <v>8.9269999999999996</v>
          </cell>
          <cell r="Y46">
            <v>4463.5</v>
          </cell>
          <cell r="Z46">
            <v>0</v>
          </cell>
          <cell r="AA46">
            <v>124.79999999999563</v>
          </cell>
          <cell r="AB46">
            <v>0.92</v>
          </cell>
          <cell r="AC46">
            <v>0.81</v>
          </cell>
          <cell r="AD46">
            <v>18.5</v>
          </cell>
          <cell r="AE46">
            <v>16.399999999999999</v>
          </cell>
          <cell r="AF46">
            <v>0.65</v>
          </cell>
          <cell r="AG46">
            <v>0.87</v>
          </cell>
          <cell r="AH46">
            <v>0</v>
          </cell>
          <cell r="AI46">
            <v>0</v>
          </cell>
          <cell r="AJ46">
            <v>1.8</v>
          </cell>
          <cell r="AK46">
            <v>2.5</v>
          </cell>
          <cell r="AL46">
            <v>36</v>
          </cell>
          <cell r="AM46">
            <v>36</v>
          </cell>
          <cell r="AN46">
            <v>12</v>
          </cell>
          <cell r="AO46">
            <v>10.428000000000001</v>
          </cell>
          <cell r="AP46">
            <v>5214</v>
          </cell>
          <cell r="AQ46">
            <v>0</v>
          </cell>
          <cell r="AR46">
            <v>80.999999999967258</v>
          </cell>
          <cell r="AS46">
            <v>0.96</v>
          </cell>
          <cell r="AT46">
            <v>0.75</v>
          </cell>
          <cell r="AU46">
            <v>18.5</v>
          </cell>
          <cell r="AV46">
            <v>16.2</v>
          </cell>
          <cell r="AW46">
            <v>0.63</v>
          </cell>
          <cell r="AX46">
            <v>1.01</v>
          </cell>
          <cell r="AY46">
            <v>0</v>
          </cell>
          <cell r="AZ46">
            <v>0</v>
          </cell>
          <cell r="BA46">
            <v>2.5</v>
          </cell>
          <cell r="BB46">
            <v>4</v>
          </cell>
          <cell r="BC46">
            <v>73</v>
          </cell>
          <cell r="BD46">
            <v>32</v>
          </cell>
          <cell r="BE46">
            <v>29.574000000000002</v>
          </cell>
          <cell r="BF46">
            <v>14787</v>
          </cell>
        </row>
        <row r="47">
          <cell r="A47">
            <v>45631</v>
          </cell>
          <cell r="B47">
            <v>12</v>
          </cell>
          <cell r="C47">
            <v>2</v>
          </cell>
          <cell r="D47">
            <v>37</v>
          </cell>
          <cell r="E47">
            <v>36</v>
          </cell>
          <cell r="F47">
            <v>7</v>
          </cell>
          <cell r="G47">
            <v>9.4629999999999992</v>
          </cell>
          <cell r="H47">
            <v>4731.5</v>
          </cell>
          <cell r="I47">
            <v>0</v>
          </cell>
          <cell r="J47">
            <v>90</v>
          </cell>
          <cell r="K47">
            <v>0.99</v>
          </cell>
          <cell r="L47">
            <v>0.85</v>
          </cell>
          <cell r="M47">
            <v>18.100000000000001</v>
          </cell>
          <cell r="N47">
            <v>15.7</v>
          </cell>
          <cell r="O47">
            <v>0.56000000000000005</v>
          </cell>
          <cell r="P47">
            <v>0.99</v>
          </cell>
          <cell r="Q47">
            <v>0</v>
          </cell>
          <cell r="R47">
            <v>0</v>
          </cell>
          <cell r="S47">
            <v>2</v>
          </cell>
          <cell r="T47">
            <v>3.5</v>
          </cell>
          <cell r="U47">
            <v>37</v>
          </cell>
          <cell r="V47">
            <v>20</v>
          </cell>
          <cell r="W47">
            <v>0</v>
          </cell>
          <cell r="X47">
            <v>8.8010000000000002</v>
          </cell>
          <cell r="Y47">
            <v>4400.5</v>
          </cell>
          <cell r="Z47">
            <v>0</v>
          </cell>
          <cell r="AA47">
            <v>112.5</v>
          </cell>
          <cell r="AB47">
            <v>0.93</v>
          </cell>
          <cell r="AC47">
            <v>0.81</v>
          </cell>
          <cell r="AD47">
            <v>17.899999999999999</v>
          </cell>
          <cell r="AE47">
            <v>15.9</v>
          </cell>
          <cell r="AF47">
            <v>0.62</v>
          </cell>
          <cell r="AG47">
            <v>0.96</v>
          </cell>
          <cell r="AH47">
            <v>0</v>
          </cell>
          <cell r="AI47">
            <v>0</v>
          </cell>
          <cell r="AJ47">
            <v>1.8</v>
          </cell>
          <cell r="AK47">
            <v>3</v>
          </cell>
          <cell r="AL47">
            <v>37</v>
          </cell>
          <cell r="AM47">
            <v>38</v>
          </cell>
          <cell r="AN47">
            <v>7</v>
          </cell>
          <cell r="AO47">
            <v>9.7409999999999997</v>
          </cell>
          <cell r="AP47">
            <v>4870.5</v>
          </cell>
          <cell r="AQ47">
            <v>0</v>
          </cell>
          <cell r="AR47">
            <v>81.000000000021828</v>
          </cell>
          <cell r="AS47">
            <v>0.99</v>
          </cell>
          <cell r="AT47">
            <v>0.77</v>
          </cell>
          <cell r="AU47">
            <v>19.100000000000001</v>
          </cell>
          <cell r="AV47">
            <v>16</v>
          </cell>
          <cell r="AW47">
            <v>0.61</v>
          </cell>
          <cell r="AX47">
            <v>0.85</v>
          </cell>
          <cell r="AY47">
            <v>0</v>
          </cell>
          <cell r="AZ47">
            <v>0</v>
          </cell>
          <cell r="BA47">
            <v>2.5</v>
          </cell>
          <cell r="BB47">
            <v>3.5</v>
          </cell>
          <cell r="BC47">
            <v>94</v>
          </cell>
          <cell r="BD47">
            <v>14</v>
          </cell>
          <cell r="BE47">
            <v>28.004999999999999</v>
          </cell>
          <cell r="BF47">
            <v>14002.5</v>
          </cell>
        </row>
        <row r="48">
          <cell r="A48">
            <v>45632</v>
          </cell>
          <cell r="D48">
            <v>38</v>
          </cell>
          <cell r="E48">
            <v>0</v>
          </cell>
          <cell r="F48">
            <v>0</v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>
            <v>38</v>
          </cell>
          <cell r="V48">
            <v>0</v>
          </cell>
          <cell r="W48">
            <v>0</v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  <cell r="AI48" t="str">
            <v/>
          </cell>
          <cell r="AJ48" t="str">
            <v/>
          </cell>
          <cell r="AK48" t="str">
            <v/>
          </cell>
          <cell r="AL48">
            <v>38</v>
          </cell>
          <cell r="AM48">
            <v>0</v>
          </cell>
          <cell r="AN48">
            <v>0</v>
          </cell>
          <cell r="AO48" t="str">
            <v/>
          </cell>
          <cell r="AP48" t="str">
            <v/>
          </cell>
          <cell r="AQ48" t="str">
            <v/>
          </cell>
          <cell r="AR48" t="str">
            <v/>
          </cell>
          <cell r="AS48" t="str">
            <v/>
          </cell>
          <cell r="AT48" t="str">
            <v/>
          </cell>
          <cell r="AU48" t="str">
            <v/>
          </cell>
          <cell r="AV48" t="str">
            <v/>
          </cell>
          <cell r="AW48" t="str">
            <v/>
          </cell>
          <cell r="AX48" t="str">
            <v/>
          </cell>
          <cell r="AY48" t="str">
            <v/>
          </cell>
          <cell r="AZ48" t="str">
            <v/>
          </cell>
          <cell r="BA48" t="str">
            <v/>
          </cell>
          <cell r="BB48" t="str">
            <v/>
          </cell>
          <cell r="BC48">
            <v>0</v>
          </cell>
          <cell r="BD48">
            <v>0</v>
          </cell>
          <cell r="BE48" t="str">
            <v/>
          </cell>
          <cell r="BF48" t="str">
            <v/>
          </cell>
        </row>
        <row r="49">
          <cell r="A49">
            <v>45633</v>
          </cell>
          <cell r="D49">
            <v>39</v>
          </cell>
          <cell r="E49">
            <v>0</v>
          </cell>
          <cell r="F49">
            <v>0</v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>
            <v>39</v>
          </cell>
          <cell r="V49">
            <v>0</v>
          </cell>
          <cell r="W49">
            <v>0</v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  <cell r="AI49" t="str">
            <v/>
          </cell>
          <cell r="AJ49" t="str">
            <v/>
          </cell>
          <cell r="AK49" t="str">
            <v/>
          </cell>
          <cell r="AL49">
            <v>39</v>
          </cell>
          <cell r="AM49">
            <v>0</v>
          </cell>
          <cell r="AN49">
            <v>0</v>
          </cell>
          <cell r="AO49" t="str">
            <v/>
          </cell>
          <cell r="AP49" t="str">
            <v/>
          </cell>
          <cell r="AQ49" t="str">
            <v/>
          </cell>
          <cell r="AR49" t="str">
            <v/>
          </cell>
          <cell r="AS49" t="str">
            <v/>
          </cell>
          <cell r="AT49" t="str">
            <v/>
          </cell>
          <cell r="AU49" t="str">
            <v/>
          </cell>
          <cell r="AV49" t="str">
            <v/>
          </cell>
          <cell r="AW49" t="str">
            <v/>
          </cell>
          <cell r="AX49" t="str">
            <v/>
          </cell>
          <cell r="AY49" t="str">
            <v/>
          </cell>
          <cell r="AZ49" t="str">
            <v/>
          </cell>
          <cell r="BA49" t="str">
            <v/>
          </cell>
          <cell r="BB49" t="str">
            <v/>
          </cell>
          <cell r="BC49">
            <v>0</v>
          </cell>
          <cell r="BD49">
            <v>0</v>
          </cell>
          <cell r="BE49" t="str">
            <v/>
          </cell>
          <cell r="BF49" t="str">
            <v/>
          </cell>
        </row>
        <row r="50">
          <cell r="A50">
            <v>45634</v>
          </cell>
          <cell r="D50">
            <v>40</v>
          </cell>
          <cell r="E50">
            <v>0</v>
          </cell>
          <cell r="F50">
            <v>0</v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>
            <v>40</v>
          </cell>
          <cell r="V50">
            <v>0</v>
          </cell>
          <cell r="W50">
            <v>0</v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  <cell r="AI50" t="str">
            <v/>
          </cell>
          <cell r="AJ50" t="str">
            <v/>
          </cell>
          <cell r="AK50" t="str">
            <v/>
          </cell>
          <cell r="AL50">
            <v>40</v>
          </cell>
          <cell r="AM50">
            <v>0</v>
          </cell>
          <cell r="AN50">
            <v>0</v>
          </cell>
          <cell r="AO50" t="str">
            <v/>
          </cell>
          <cell r="AP50" t="str">
            <v/>
          </cell>
          <cell r="AQ50" t="str">
            <v/>
          </cell>
          <cell r="AR50" t="str">
            <v/>
          </cell>
          <cell r="AS50" t="str">
            <v/>
          </cell>
          <cell r="AT50" t="str">
            <v/>
          </cell>
          <cell r="AU50" t="str">
            <v/>
          </cell>
          <cell r="AV50" t="str">
            <v/>
          </cell>
          <cell r="AW50" t="str">
            <v/>
          </cell>
          <cell r="AX50" t="str">
            <v/>
          </cell>
          <cell r="AY50" t="str">
            <v/>
          </cell>
          <cell r="AZ50" t="str">
            <v/>
          </cell>
          <cell r="BA50" t="str">
            <v/>
          </cell>
          <cell r="BB50" t="str">
            <v/>
          </cell>
          <cell r="BC50">
            <v>0</v>
          </cell>
          <cell r="BD50">
            <v>0</v>
          </cell>
          <cell r="BE50" t="str">
            <v/>
          </cell>
          <cell r="BF50" t="str">
            <v/>
          </cell>
        </row>
        <row r="51">
          <cell r="A51">
            <v>45635</v>
          </cell>
          <cell r="D51">
            <v>41</v>
          </cell>
          <cell r="E51">
            <v>0</v>
          </cell>
          <cell r="F51">
            <v>0</v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>
            <v>41</v>
          </cell>
          <cell r="V51">
            <v>0</v>
          </cell>
          <cell r="W51">
            <v>0</v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  <cell r="AJ51" t="str">
            <v/>
          </cell>
          <cell r="AK51" t="str">
            <v/>
          </cell>
          <cell r="AL51">
            <v>41</v>
          </cell>
          <cell r="AM51">
            <v>0</v>
          </cell>
          <cell r="AN51">
            <v>0</v>
          </cell>
          <cell r="AO51" t="str">
            <v/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 t="str">
            <v/>
          </cell>
          <cell r="BC51">
            <v>0</v>
          </cell>
          <cell r="BD51">
            <v>0</v>
          </cell>
          <cell r="BE51" t="str">
            <v/>
          </cell>
          <cell r="BF51" t="str">
            <v/>
          </cell>
        </row>
        <row r="52">
          <cell r="A52">
            <v>45636</v>
          </cell>
          <cell r="D52">
            <v>42</v>
          </cell>
          <cell r="E52">
            <v>0</v>
          </cell>
          <cell r="F52">
            <v>0</v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>
            <v>42</v>
          </cell>
          <cell r="V52">
            <v>0</v>
          </cell>
          <cell r="W52">
            <v>0</v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  <cell r="AI52" t="str">
            <v/>
          </cell>
          <cell r="AJ52" t="str">
            <v/>
          </cell>
          <cell r="AK52" t="str">
            <v/>
          </cell>
          <cell r="AL52">
            <v>42</v>
          </cell>
          <cell r="AM52">
            <v>0</v>
          </cell>
          <cell r="AN52">
            <v>0</v>
          </cell>
          <cell r="AO52" t="str">
            <v/>
          </cell>
          <cell r="AP52" t="str">
            <v/>
          </cell>
          <cell r="AQ52" t="str">
            <v/>
          </cell>
          <cell r="AR52" t="str">
            <v/>
          </cell>
          <cell r="AS52" t="str">
            <v/>
          </cell>
          <cell r="AT52" t="str">
            <v/>
          </cell>
          <cell r="AU52" t="str">
            <v/>
          </cell>
          <cell r="AV52" t="str">
            <v/>
          </cell>
          <cell r="AW52" t="str">
            <v/>
          </cell>
          <cell r="AX52" t="str">
            <v/>
          </cell>
          <cell r="AY52" t="str">
            <v/>
          </cell>
          <cell r="AZ52" t="str">
            <v/>
          </cell>
          <cell r="BA52" t="str">
            <v/>
          </cell>
          <cell r="BB52" t="str">
            <v/>
          </cell>
          <cell r="BC52">
            <v>0</v>
          </cell>
          <cell r="BD52">
            <v>0</v>
          </cell>
          <cell r="BE52" t="str">
            <v/>
          </cell>
          <cell r="BF52" t="str">
            <v/>
          </cell>
        </row>
        <row r="53">
          <cell r="A53">
            <v>45637</v>
          </cell>
          <cell r="D53">
            <v>43</v>
          </cell>
          <cell r="E53">
            <v>0</v>
          </cell>
          <cell r="F53">
            <v>0</v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>
            <v>43</v>
          </cell>
          <cell r="V53">
            <v>0</v>
          </cell>
          <cell r="W53">
            <v>0</v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AG53" t="str">
            <v/>
          </cell>
          <cell r="AH53" t="str">
            <v/>
          </cell>
          <cell r="AI53" t="str">
            <v/>
          </cell>
          <cell r="AJ53" t="str">
            <v/>
          </cell>
          <cell r="AK53" t="str">
            <v/>
          </cell>
          <cell r="AL53">
            <v>43</v>
          </cell>
          <cell r="AM53">
            <v>0</v>
          </cell>
          <cell r="AN53">
            <v>0</v>
          </cell>
          <cell r="AO53" t="str">
            <v/>
          </cell>
          <cell r="AP53" t="str">
            <v/>
          </cell>
          <cell r="AQ53" t="str">
            <v/>
          </cell>
          <cell r="AR53" t="str">
            <v/>
          </cell>
          <cell r="AS53" t="str">
            <v/>
          </cell>
          <cell r="AT53" t="str">
            <v/>
          </cell>
          <cell r="AU53" t="str">
            <v/>
          </cell>
          <cell r="AV53" t="str">
            <v/>
          </cell>
          <cell r="AW53" t="str">
            <v/>
          </cell>
          <cell r="AX53" t="str">
            <v/>
          </cell>
          <cell r="AY53" t="str">
            <v/>
          </cell>
          <cell r="AZ53" t="str">
            <v/>
          </cell>
          <cell r="BA53" t="str">
            <v/>
          </cell>
          <cell r="BB53" t="str">
            <v/>
          </cell>
          <cell r="BC53">
            <v>0</v>
          </cell>
          <cell r="BD53">
            <v>0</v>
          </cell>
          <cell r="BE53" t="str">
            <v/>
          </cell>
          <cell r="BF53" t="str">
            <v/>
          </cell>
        </row>
        <row r="54">
          <cell r="A54">
            <v>45638</v>
          </cell>
          <cell r="D54">
            <v>44</v>
          </cell>
          <cell r="E54">
            <v>0</v>
          </cell>
          <cell r="F54">
            <v>0</v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>
            <v>44</v>
          </cell>
          <cell r="V54">
            <v>0</v>
          </cell>
          <cell r="W54">
            <v>0</v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 t="str">
            <v/>
          </cell>
          <cell r="AL54">
            <v>44</v>
          </cell>
          <cell r="AM54">
            <v>0</v>
          </cell>
          <cell r="AN54">
            <v>0</v>
          </cell>
          <cell r="AO54" t="str">
            <v/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 t="str">
            <v/>
          </cell>
          <cell r="BC54">
            <v>0</v>
          </cell>
          <cell r="BD54">
            <v>0</v>
          </cell>
          <cell r="BE54" t="str">
            <v/>
          </cell>
          <cell r="BF54" t="str">
            <v/>
          </cell>
        </row>
        <row r="55">
          <cell r="A55">
            <v>45639</v>
          </cell>
          <cell r="D55">
            <v>45</v>
          </cell>
          <cell r="E55">
            <v>0</v>
          </cell>
          <cell r="F55">
            <v>0</v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>
            <v>45</v>
          </cell>
          <cell r="V55">
            <v>0</v>
          </cell>
          <cell r="W55">
            <v>0</v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  <cell r="AF55" t="str">
            <v/>
          </cell>
          <cell r="AG55" t="str">
            <v/>
          </cell>
          <cell r="AH55" t="str">
            <v/>
          </cell>
          <cell r="AI55" t="str">
            <v/>
          </cell>
          <cell r="AJ55" t="str">
            <v/>
          </cell>
          <cell r="AK55" t="str">
            <v/>
          </cell>
          <cell r="AL55">
            <v>45</v>
          </cell>
          <cell r="AM55">
            <v>0</v>
          </cell>
          <cell r="AN55">
            <v>0</v>
          </cell>
          <cell r="AO55" t="str">
            <v/>
          </cell>
          <cell r="AP55" t="str">
            <v/>
          </cell>
          <cell r="AQ55" t="str">
            <v/>
          </cell>
          <cell r="AR55" t="str">
            <v/>
          </cell>
          <cell r="AS55" t="str">
            <v/>
          </cell>
          <cell r="AT55" t="str">
            <v/>
          </cell>
          <cell r="AU55" t="str">
            <v/>
          </cell>
          <cell r="AV55" t="str">
            <v/>
          </cell>
          <cell r="AW55" t="str">
            <v/>
          </cell>
          <cell r="AX55" t="str">
            <v/>
          </cell>
          <cell r="AY55" t="str">
            <v/>
          </cell>
          <cell r="AZ55" t="str">
            <v/>
          </cell>
          <cell r="BA55" t="str">
            <v/>
          </cell>
          <cell r="BB55" t="str">
            <v/>
          </cell>
          <cell r="BC55">
            <v>0</v>
          </cell>
          <cell r="BD55">
            <v>0</v>
          </cell>
          <cell r="BE55" t="str">
            <v/>
          </cell>
          <cell r="BF55" t="str">
            <v/>
          </cell>
        </row>
        <row r="56">
          <cell r="A56">
            <v>45640</v>
          </cell>
          <cell r="D56">
            <v>46</v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>
            <v>46</v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 t="str">
            <v/>
          </cell>
          <cell r="AH56" t="str">
            <v/>
          </cell>
          <cell r="AI56" t="str">
            <v/>
          </cell>
          <cell r="AJ56" t="str">
            <v/>
          </cell>
          <cell r="AK56" t="str">
            <v/>
          </cell>
          <cell r="AL56">
            <v>46</v>
          </cell>
          <cell r="AO56" t="str">
            <v/>
          </cell>
          <cell r="AP56" t="str">
            <v/>
          </cell>
          <cell r="AQ56" t="str">
            <v/>
          </cell>
          <cell r="AR56" t="str">
            <v/>
          </cell>
          <cell r="AS56" t="str">
            <v/>
          </cell>
          <cell r="AT56" t="str">
            <v/>
          </cell>
          <cell r="AU56" t="str">
            <v/>
          </cell>
          <cell r="AV56" t="str">
            <v/>
          </cell>
          <cell r="AW56" t="str">
            <v/>
          </cell>
          <cell r="AX56" t="str">
            <v/>
          </cell>
          <cell r="AY56" t="str">
            <v/>
          </cell>
          <cell r="AZ56" t="str">
            <v/>
          </cell>
          <cell r="BA56" t="str">
            <v/>
          </cell>
          <cell r="BB56" t="str">
            <v/>
          </cell>
          <cell r="BC56">
            <v>0</v>
          </cell>
          <cell r="BD56">
            <v>0</v>
          </cell>
          <cell r="BE56" t="str">
            <v/>
          </cell>
          <cell r="BF56" t="str">
            <v/>
          </cell>
        </row>
        <row r="57">
          <cell r="A57">
            <v>45641</v>
          </cell>
          <cell r="D57">
            <v>47</v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>
            <v>47</v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  <cell r="AF57" t="str">
            <v/>
          </cell>
          <cell r="AG57" t="str">
            <v/>
          </cell>
          <cell r="AH57" t="str">
            <v/>
          </cell>
          <cell r="AI57" t="str">
            <v/>
          </cell>
          <cell r="AJ57" t="str">
            <v/>
          </cell>
          <cell r="AK57" t="str">
            <v/>
          </cell>
          <cell r="AL57">
            <v>47</v>
          </cell>
          <cell r="AO57" t="str">
            <v/>
          </cell>
          <cell r="AP57" t="str">
            <v/>
          </cell>
          <cell r="AQ57" t="str">
            <v/>
          </cell>
          <cell r="AR57" t="str">
            <v/>
          </cell>
          <cell r="AS57" t="str">
            <v/>
          </cell>
          <cell r="AT57" t="str">
            <v/>
          </cell>
          <cell r="AU57" t="str">
            <v/>
          </cell>
          <cell r="AV57" t="str">
            <v/>
          </cell>
          <cell r="AW57" t="str">
            <v/>
          </cell>
          <cell r="AX57" t="str">
            <v/>
          </cell>
          <cell r="AY57" t="str">
            <v/>
          </cell>
          <cell r="AZ57" t="str">
            <v/>
          </cell>
          <cell r="BA57" t="str">
            <v/>
          </cell>
          <cell r="BB57" t="str">
            <v/>
          </cell>
          <cell r="BC57">
            <v>0</v>
          </cell>
          <cell r="BD57">
            <v>0</v>
          </cell>
          <cell r="BE57" t="str">
            <v/>
          </cell>
          <cell r="BF57" t="str">
            <v/>
          </cell>
        </row>
        <row r="58">
          <cell r="A58">
            <v>45642</v>
          </cell>
          <cell r="D58">
            <v>48</v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>
            <v>48</v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  <cell r="AJ58" t="str">
            <v/>
          </cell>
          <cell r="AK58" t="str">
            <v/>
          </cell>
          <cell r="AL58">
            <v>48</v>
          </cell>
          <cell r="AO58" t="str">
            <v/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 t="str">
            <v/>
          </cell>
          <cell r="BC58">
            <v>0</v>
          </cell>
          <cell r="BD58">
            <v>0</v>
          </cell>
          <cell r="BE58" t="str">
            <v/>
          </cell>
          <cell r="BF58" t="str">
            <v/>
          </cell>
        </row>
        <row r="59">
          <cell r="A59">
            <v>45643</v>
          </cell>
          <cell r="D59">
            <v>49</v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>
            <v>49</v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  <cell r="AJ59" t="str">
            <v/>
          </cell>
          <cell r="AK59" t="str">
            <v/>
          </cell>
          <cell r="AL59">
            <v>49</v>
          </cell>
          <cell r="AO59" t="str">
            <v/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 t="str">
            <v/>
          </cell>
          <cell r="BC59">
            <v>0</v>
          </cell>
          <cell r="BD59">
            <v>0</v>
          </cell>
          <cell r="BE59" t="str">
            <v/>
          </cell>
          <cell r="BF59" t="str">
            <v/>
          </cell>
        </row>
        <row r="60">
          <cell r="A60">
            <v>45644</v>
          </cell>
          <cell r="D60">
            <v>50</v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>
            <v>50</v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 t="str">
            <v/>
          </cell>
          <cell r="AH60" t="str">
            <v/>
          </cell>
          <cell r="AI60" t="str">
            <v/>
          </cell>
          <cell r="AJ60" t="str">
            <v/>
          </cell>
          <cell r="AK60" t="str">
            <v/>
          </cell>
          <cell r="AL60">
            <v>50</v>
          </cell>
          <cell r="AO60" t="str">
            <v/>
          </cell>
          <cell r="AP60" t="str">
            <v/>
          </cell>
          <cell r="AQ60" t="str">
            <v/>
          </cell>
          <cell r="AR60" t="str">
            <v/>
          </cell>
          <cell r="AS60" t="str">
            <v/>
          </cell>
          <cell r="AT60" t="str">
            <v/>
          </cell>
          <cell r="AU60" t="str">
            <v/>
          </cell>
          <cell r="AV60" t="str">
            <v/>
          </cell>
          <cell r="AW60" t="str">
            <v/>
          </cell>
          <cell r="AX60" t="str">
            <v/>
          </cell>
          <cell r="AY60" t="str">
            <v/>
          </cell>
          <cell r="AZ60" t="str">
            <v/>
          </cell>
          <cell r="BA60" t="str">
            <v/>
          </cell>
          <cell r="BB60" t="str">
            <v/>
          </cell>
          <cell r="BC60">
            <v>0</v>
          </cell>
          <cell r="BD60">
            <v>0</v>
          </cell>
          <cell r="BE60" t="str">
            <v/>
          </cell>
          <cell r="BF60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45650</v>
      </c>
      <c r="D2">
        <v>0</v>
      </c>
      <c r="E2">
        <v>0</v>
      </c>
      <c r="F2">
        <v>0</v>
      </c>
      <c r="U2" t="s">
        <v>325</v>
      </c>
      <c r="V2" s="790">
        <v>45650</v>
      </c>
      <c r="W2" t="s">
        <v>527</v>
      </c>
      <c r="X2">
        <v>30100</v>
      </c>
      <c r="Y2">
        <v>15.677083333333334</v>
      </c>
      <c r="Z2" t="s">
        <v>638</v>
      </c>
      <c r="AA2" t="s">
        <v>626</v>
      </c>
      <c r="AB2" t="s">
        <v>627</v>
      </c>
      <c r="AC2">
        <v>72</v>
      </c>
    </row>
    <row r="3" spans="1:29">
      <c r="A3" s="790">
        <v>45651</v>
      </c>
      <c r="B3">
        <v>11</v>
      </c>
      <c r="C3">
        <v>0</v>
      </c>
      <c r="D3">
        <v>1</v>
      </c>
      <c r="E3">
        <v>10</v>
      </c>
      <c r="F3">
        <v>3</v>
      </c>
      <c r="G3">
        <v>0.78</v>
      </c>
      <c r="H3">
        <v>390</v>
      </c>
      <c r="I3">
        <v>896</v>
      </c>
      <c r="J3">
        <v>60</v>
      </c>
      <c r="K3">
        <v>0.72</v>
      </c>
      <c r="L3">
        <v>0.59</v>
      </c>
      <c r="M3">
        <v>35.1</v>
      </c>
      <c r="N3">
        <v>33.4</v>
      </c>
      <c r="O3">
        <v>0.35</v>
      </c>
      <c r="P3">
        <v>0.35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45650</v>
      </c>
      <c r="W3" t="s">
        <v>527</v>
      </c>
      <c r="X3">
        <v>30100</v>
      </c>
      <c r="Y3">
        <v>15.677083333333334</v>
      </c>
      <c r="Z3" t="s">
        <v>638</v>
      </c>
      <c r="AA3" t="s">
        <v>626</v>
      </c>
      <c r="AB3" t="s">
        <v>627</v>
      </c>
      <c r="AC3">
        <v>72</v>
      </c>
    </row>
    <row r="4" spans="1:29">
      <c r="A4" s="790">
        <v>45652</v>
      </c>
      <c r="B4">
        <v>9</v>
      </c>
      <c r="C4">
        <v>-1</v>
      </c>
      <c r="D4">
        <v>2</v>
      </c>
      <c r="E4">
        <v>13</v>
      </c>
      <c r="F4">
        <v>7</v>
      </c>
      <c r="G4">
        <v>1.02</v>
      </c>
      <c r="H4">
        <v>510</v>
      </c>
      <c r="I4">
        <v>176</v>
      </c>
      <c r="J4">
        <v>60</v>
      </c>
      <c r="K4">
        <v>0.75</v>
      </c>
      <c r="L4">
        <v>0.65</v>
      </c>
      <c r="M4">
        <v>34.700000000000003</v>
      </c>
      <c r="N4">
        <v>32.5</v>
      </c>
      <c r="O4">
        <v>0.31</v>
      </c>
      <c r="P4">
        <v>0.31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45650</v>
      </c>
      <c r="W4" t="s">
        <v>527</v>
      </c>
      <c r="X4">
        <v>30100</v>
      </c>
      <c r="Y4">
        <v>15.677083333333334</v>
      </c>
      <c r="Z4" t="s">
        <v>638</v>
      </c>
      <c r="AA4" t="s">
        <v>626</v>
      </c>
      <c r="AB4" t="s">
        <v>627</v>
      </c>
      <c r="AC4">
        <v>72</v>
      </c>
    </row>
    <row r="5" spans="1:29">
      <c r="A5" s="790">
        <v>45653</v>
      </c>
      <c r="B5">
        <v>9</v>
      </c>
      <c r="C5">
        <v>-4</v>
      </c>
      <c r="D5">
        <v>3</v>
      </c>
      <c r="E5">
        <v>14</v>
      </c>
      <c r="F5">
        <v>11</v>
      </c>
      <c r="G5">
        <v>1.26</v>
      </c>
      <c r="H5">
        <v>630</v>
      </c>
      <c r="I5">
        <v>384</v>
      </c>
      <c r="J5">
        <v>30</v>
      </c>
      <c r="K5">
        <v>0.82</v>
      </c>
      <c r="L5">
        <v>0.68</v>
      </c>
      <c r="M5">
        <v>33.700000000000003</v>
      </c>
      <c r="N5">
        <v>31.6</v>
      </c>
      <c r="O5">
        <v>0.33</v>
      </c>
      <c r="P5">
        <v>0.38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45650</v>
      </c>
      <c r="W5" t="s">
        <v>527</v>
      </c>
      <c r="X5">
        <v>30100</v>
      </c>
      <c r="Y5">
        <v>15.677083333333334</v>
      </c>
      <c r="Z5" t="s">
        <v>638</v>
      </c>
      <c r="AA5" t="s">
        <v>626</v>
      </c>
      <c r="AB5" t="s">
        <v>627</v>
      </c>
      <c r="AC5">
        <v>72</v>
      </c>
    </row>
    <row r="6" spans="1:29">
      <c r="A6" s="790">
        <v>45654</v>
      </c>
      <c r="B6">
        <v>7</v>
      </c>
      <c r="C6">
        <v>-3</v>
      </c>
      <c r="D6">
        <v>4</v>
      </c>
      <c r="E6">
        <v>11</v>
      </c>
      <c r="F6">
        <v>16</v>
      </c>
      <c r="G6">
        <v>1.38</v>
      </c>
      <c r="H6">
        <v>690</v>
      </c>
      <c r="I6">
        <v>160</v>
      </c>
      <c r="J6">
        <v>30</v>
      </c>
      <c r="K6">
        <v>0.8</v>
      </c>
      <c r="L6">
        <v>0.68</v>
      </c>
      <c r="M6">
        <v>33.200000000000003</v>
      </c>
      <c r="N6">
        <v>30.8</v>
      </c>
      <c r="O6">
        <v>0.39</v>
      </c>
      <c r="P6">
        <v>0.45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45650</v>
      </c>
      <c r="W6" t="s">
        <v>527</v>
      </c>
      <c r="X6">
        <v>30100</v>
      </c>
      <c r="Y6">
        <v>15.677083333333334</v>
      </c>
      <c r="Z6" t="s">
        <v>638</v>
      </c>
      <c r="AA6" t="s">
        <v>626</v>
      </c>
      <c r="AB6" t="s">
        <v>627</v>
      </c>
      <c r="AC6">
        <v>72</v>
      </c>
    </row>
    <row r="7" spans="1:29">
      <c r="A7" s="790">
        <v>45655</v>
      </c>
      <c r="B7">
        <v>10</v>
      </c>
      <c r="C7">
        <v>-2</v>
      </c>
      <c r="D7">
        <v>5</v>
      </c>
      <c r="E7">
        <v>10</v>
      </c>
      <c r="F7">
        <v>24</v>
      </c>
      <c r="G7">
        <v>1.6</v>
      </c>
      <c r="H7">
        <v>800</v>
      </c>
      <c r="I7">
        <v>160</v>
      </c>
      <c r="J7">
        <v>60</v>
      </c>
      <c r="K7">
        <v>0.84</v>
      </c>
      <c r="L7">
        <v>0.75</v>
      </c>
      <c r="M7">
        <v>32.1</v>
      </c>
      <c r="N7">
        <v>30.2</v>
      </c>
      <c r="O7">
        <v>0.3</v>
      </c>
      <c r="P7">
        <v>0.38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45650</v>
      </c>
      <c r="W7" t="s">
        <v>527</v>
      </c>
      <c r="X7">
        <v>30100</v>
      </c>
      <c r="Y7">
        <v>15.677083333333334</v>
      </c>
      <c r="Z7" t="s">
        <v>638</v>
      </c>
      <c r="AA7" t="s">
        <v>626</v>
      </c>
      <c r="AB7" t="s">
        <v>627</v>
      </c>
      <c r="AC7">
        <v>72</v>
      </c>
    </row>
    <row r="8" spans="1:29">
      <c r="A8" s="790">
        <v>45656</v>
      </c>
      <c r="B8">
        <v>12</v>
      </c>
      <c r="C8">
        <v>-3</v>
      </c>
      <c r="D8">
        <v>6</v>
      </c>
      <c r="E8">
        <v>8</v>
      </c>
      <c r="F8">
        <v>45</v>
      </c>
      <c r="G8">
        <v>1.86</v>
      </c>
      <c r="H8">
        <v>930</v>
      </c>
      <c r="I8">
        <v>192</v>
      </c>
      <c r="J8">
        <v>60</v>
      </c>
      <c r="K8">
        <v>0.89</v>
      </c>
      <c r="L8">
        <v>0.78</v>
      </c>
      <c r="M8">
        <v>32</v>
      </c>
      <c r="N8">
        <v>29.5</v>
      </c>
      <c r="O8">
        <v>0.32</v>
      </c>
      <c r="P8">
        <v>0.44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45650</v>
      </c>
      <c r="W8" t="s">
        <v>527</v>
      </c>
      <c r="X8">
        <v>30100</v>
      </c>
      <c r="Y8">
        <v>15.677083333333334</v>
      </c>
      <c r="Z8" t="s">
        <v>638</v>
      </c>
      <c r="AA8" t="s">
        <v>626</v>
      </c>
      <c r="AB8" t="s">
        <v>627</v>
      </c>
      <c r="AC8">
        <v>72</v>
      </c>
    </row>
    <row r="9" spans="1:29">
      <c r="A9" s="790">
        <v>45657</v>
      </c>
      <c r="B9">
        <v>10</v>
      </c>
      <c r="C9">
        <v>-2</v>
      </c>
      <c r="D9">
        <v>7</v>
      </c>
      <c r="E9">
        <v>9</v>
      </c>
      <c r="F9">
        <v>36</v>
      </c>
      <c r="G9">
        <v>2</v>
      </c>
      <c r="H9">
        <v>1000</v>
      </c>
      <c r="I9">
        <v>0</v>
      </c>
      <c r="J9">
        <v>30</v>
      </c>
      <c r="K9">
        <v>0.94</v>
      </c>
      <c r="L9">
        <v>0.82</v>
      </c>
      <c r="M9">
        <v>30.6</v>
      </c>
      <c r="N9">
        <v>28.7</v>
      </c>
      <c r="O9">
        <v>0.32</v>
      </c>
      <c r="P9">
        <v>0.42</v>
      </c>
      <c r="Q9">
        <v>0</v>
      </c>
      <c r="R9">
        <v>0</v>
      </c>
      <c r="S9">
        <v>1</v>
      </c>
      <c r="T9">
        <v>1.3</v>
      </c>
      <c r="U9" t="s">
        <v>325</v>
      </c>
      <c r="V9" s="790">
        <v>45650</v>
      </c>
      <c r="W9" t="s">
        <v>527</v>
      </c>
      <c r="X9">
        <v>30100</v>
      </c>
      <c r="Y9">
        <v>15.677083333333334</v>
      </c>
      <c r="Z9" t="s">
        <v>638</v>
      </c>
      <c r="AA9" t="s">
        <v>626</v>
      </c>
      <c r="AB9" t="s">
        <v>627</v>
      </c>
      <c r="AC9">
        <v>72</v>
      </c>
    </row>
    <row r="10" spans="1:29">
      <c r="A10" s="790">
        <v>45658</v>
      </c>
      <c r="B10">
        <v>13</v>
      </c>
      <c r="C10">
        <v>-2</v>
      </c>
      <c r="D10">
        <v>8</v>
      </c>
      <c r="E10">
        <v>10</v>
      </c>
      <c r="F10">
        <v>40</v>
      </c>
      <c r="G10">
        <v>2.5419999999999998</v>
      </c>
      <c r="H10">
        <v>1271</v>
      </c>
      <c r="I10">
        <v>192</v>
      </c>
      <c r="J10">
        <v>60</v>
      </c>
      <c r="K10">
        <v>0.98</v>
      </c>
      <c r="L10">
        <v>0.86</v>
      </c>
      <c r="M10">
        <v>30.3</v>
      </c>
      <c r="N10">
        <v>28.5</v>
      </c>
      <c r="O10">
        <v>0.3</v>
      </c>
      <c r="P10">
        <v>0.49</v>
      </c>
      <c r="Q10">
        <v>0</v>
      </c>
      <c r="R10">
        <v>0</v>
      </c>
      <c r="S10">
        <v>1.3</v>
      </c>
      <c r="T10">
        <v>1.3</v>
      </c>
      <c r="U10" t="s">
        <v>325</v>
      </c>
      <c r="V10" s="790">
        <v>45650</v>
      </c>
      <c r="W10" t="s">
        <v>527</v>
      </c>
      <c r="X10">
        <v>30100</v>
      </c>
      <c r="Y10">
        <v>15.677083333333334</v>
      </c>
      <c r="Z10" t="s">
        <v>638</v>
      </c>
      <c r="AA10" t="s">
        <v>626</v>
      </c>
      <c r="AB10" t="s">
        <v>627</v>
      </c>
      <c r="AC10">
        <v>72</v>
      </c>
    </row>
    <row r="11" spans="1:29">
      <c r="A11" s="790">
        <v>45659</v>
      </c>
      <c r="B11">
        <v>12</v>
      </c>
      <c r="C11">
        <v>-1</v>
      </c>
      <c r="D11">
        <v>9</v>
      </c>
      <c r="E11">
        <v>16</v>
      </c>
      <c r="F11">
        <v>199</v>
      </c>
      <c r="G11">
        <v>3.0049999999999999</v>
      </c>
      <c r="H11">
        <v>1502.5</v>
      </c>
      <c r="I11">
        <v>192</v>
      </c>
      <c r="J11">
        <v>30</v>
      </c>
      <c r="K11">
        <v>1</v>
      </c>
      <c r="L11">
        <v>0.86</v>
      </c>
      <c r="M11">
        <v>30.1</v>
      </c>
      <c r="N11">
        <v>28</v>
      </c>
      <c r="O11">
        <v>0.37</v>
      </c>
      <c r="P11">
        <v>0.48</v>
      </c>
      <c r="Q11">
        <v>0</v>
      </c>
      <c r="R11">
        <v>0</v>
      </c>
      <c r="S11">
        <v>1.3</v>
      </c>
      <c r="T11">
        <v>1.3</v>
      </c>
      <c r="U11" t="s">
        <v>325</v>
      </c>
      <c r="V11" s="790">
        <v>45650</v>
      </c>
      <c r="W11" t="s">
        <v>527</v>
      </c>
      <c r="X11">
        <v>30100</v>
      </c>
      <c r="Y11">
        <v>15.677083333333334</v>
      </c>
      <c r="Z11" t="s">
        <v>638</v>
      </c>
      <c r="AA11" t="s">
        <v>626</v>
      </c>
      <c r="AB11" t="s">
        <v>627</v>
      </c>
      <c r="AC11">
        <v>72</v>
      </c>
    </row>
    <row r="12" spans="1:29">
      <c r="A12" s="790">
        <v>45660</v>
      </c>
      <c r="B12">
        <v>11</v>
      </c>
      <c r="C12">
        <v>0</v>
      </c>
      <c r="D12">
        <v>10</v>
      </c>
      <c r="E12">
        <v>24</v>
      </c>
      <c r="F12">
        <v>19</v>
      </c>
      <c r="G12">
        <v>3.15</v>
      </c>
      <c r="H12">
        <v>1575</v>
      </c>
      <c r="I12">
        <v>192</v>
      </c>
      <c r="J12">
        <v>30</v>
      </c>
      <c r="K12">
        <v>1</v>
      </c>
      <c r="L12">
        <v>0.9</v>
      </c>
      <c r="M12">
        <v>29.7</v>
      </c>
      <c r="N12">
        <v>27.8</v>
      </c>
      <c r="O12">
        <v>0.37</v>
      </c>
      <c r="P12">
        <v>0.41</v>
      </c>
      <c r="Q12">
        <v>0</v>
      </c>
      <c r="R12">
        <v>0</v>
      </c>
      <c r="S12">
        <v>1.3</v>
      </c>
      <c r="T12">
        <v>1.3</v>
      </c>
      <c r="U12" t="s">
        <v>325</v>
      </c>
      <c r="V12" s="790">
        <v>45650</v>
      </c>
      <c r="W12" t="s">
        <v>527</v>
      </c>
      <c r="X12">
        <v>30100</v>
      </c>
      <c r="Y12">
        <v>15.677083333333334</v>
      </c>
      <c r="Z12" t="s">
        <v>638</v>
      </c>
      <c r="AA12" t="s">
        <v>626</v>
      </c>
      <c r="AB12" t="s">
        <v>627</v>
      </c>
      <c r="AC12">
        <v>72</v>
      </c>
    </row>
    <row r="13" spans="1:29">
      <c r="A13" s="790">
        <v>45661</v>
      </c>
      <c r="B13">
        <v>12</v>
      </c>
      <c r="C13">
        <v>1</v>
      </c>
      <c r="D13">
        <v>11</v>
      </c>
      <c r="E13">
        <v>5</v>
      </c>
      <c r="F13">
        <v>18</v>
      </c>
      <c r="G13">
        <v>3.9260000000000002</v>
      </c>
      <c r="H13">
        <v>1963</v>
      </c>
      <c r="I13">
        <v>0</v>
      </c>
      <c r="J13">
        <v>30</v>
      </c>
      <c r="K13">
        <v>1</v>
      </c>
      <c r="L13">
        <v>0.95</v>
      </c>
      <c r="M13">
        <v>29.5</v>
      </c>
      <c r="N13">
        <v>27.6</v>
      </c>
      <c r="O13">
        <v>0.37</v>
      </c>
      <c r="P13">
        <v>0.49</v>
      </c>
      <c r="Q13">
        <v>0</v>
      </c>
      <c r="R13">
        <v>0</v>
      </c>
      <c r="S13">
        <v>1.3</v>
      </c>
      <c r="T13">
        <v>1.3</v>
      </c>
      <c r="U13" t="s">
        <v>325</v>
      </c>
      <c r="V13" s="790">
        <v>45650</v>
      </c>
      <c r="W13" t="s">
        <v>527</v>
      </c>
      <c r="X13">
        <v>30100</v>
      </c>
      <c r="Y13">
        <v>15.677083333333334</v>
      </c>
      <c r="Z13" t="s">
        <v>638</v>
      </c>
      <c r="AA13" t="s">
        <v>626</v>
      </c>
      <c r="AB13" t="s">
        <v>627</v>
      </c>
      <c r="AC13">
        <v>72</v>
      </c>
    </row>
    <row r="14" spans="1:29">
      <c r="A14" s="790">
        <v>45662</v>
      </c>
      <c r="B14">
        <v>14</v>
      </c>
      <c r="C14">
        <v>0</v>
      </c>
      <c r="D14">
        <v>12</v>
      </c>
      <c r="E14">
        <v>11</v>
      </c>
      <c r="F14">
        <v>29</v>
      </c>
      <c r="G14">
        <v>4.03</v>
      </c>
      <c r="H14">
        <v>2015.0000000000002</v>
      </c>
      <c r="I14">
        <v>192</v>
      </c>
      <c r="J14">
        <v>30</v>
      </c>
      <c r="K14">
        <v>1</v>
      </c>
      <c r="L14">
        <v>0.95</v>
      </c>
      <c r="M14">
        <v>29.1</v>
      </c>
      <c r="N14">
        <v>27.3</v>
      </c>
      <c r="O14">
        <v>0.4</v>
      </c>
      <c r="P14">
        <v>0.51</v>
      </c>
      <c r="Q14">
        <v>0</v>
      </c>
      <c r="R14">
        <v>0</v>
      </c>
      <c r="S14">
        <v>1.3</v>
      </c>
      <c r="T14">
        <v>1.3</v>
      </c>
      <c r="U14" t="s">
        <v>325</v>
      </c>
      <c r="V14" s="790">
        <v>45650</v>
      </c>
      <c r="W14" t="s">
        <v>527</v>
      </c>
      <c r="X14">
        <v>30100</v>
      </c>
      <c r="Y14">
        <v>15.677083333333334</v>
      </c>
      <c r="Z14" t="s">
        <v>638</v>
      </c>
      <c r="AA14" t="s">
        <v>626</v>
      </c>
      <c r="AB14" t="s">
        <v>627</v>
      </c>
      <c r="AC14">
        <v>72</v>
      </c>
    </row>
    <row r="15" spans="1:29">
      <c r="A15" s="790">
        <v>45663</v>
      </c>
      <c r="B15">
        <v>10</v>
      </c>
      <c r="C15">
        <v>-3</v>
      </c>
      <c r="D15">
        <v>13</v>
      </c>
      <c r="E15">
        <v>9</v>
      </c>
      <c r="F15">
        <v>42</v>
      </c>
      <c r="G15">
        <v>4.5609999999999999</v>
      </c>
      <c r="H15">
        <v>2280.5</v>
      </c>
      <c r="I15">
        <v>0</v>
      </c>
      <c r="J15">
        <v>30</v>
      </c>
      <c r="K15">
        <v>1</v>
      </c>
      <c r="L15">
        <v>0.88</v>
      </c>
      <c r="M15">
        <v>28.7</v>
      </c>
      <c r="N15">
        <v>26.8</v>
      </c>
      <c r="O15">
        <v>0.41</v>
      </c>
      <c r="P15">
        <v>0.54</v>
      </c>
      <c r="Q15">
        <v>0</v>
      </c>
      <c r="R15">
        <v>0</v>
      </c>
      <c r="S15">
        <v>1.3</v>
      </c>
      <c r="T15">
        <v>1.3</v>
      </c>
      <c r="U15" t="s">
        <v>325</v>
      </c>
      <c r="V15" s="790">
        <v>45650</v>
      </c>
      <c r="W15" t="s">
        <v>527</v>
      </c>
      <c r="X15">
        <v>30100</v>
      </c>
      <c r="Y15">
        <v>15.677083333333334</v>
      </c>
      <c r="Z15" t="s">
        <v>638</v>
      </c>
      <c r="AA15" t="s">
        <v>626</v>
      </c>
      <c r="AB15" t="s">
        <v>627</v>
      </c>
      <c r="AC15">
        <v>72</v>
      </c>
    </row>
    <row r="16" spans="1:29">
      <c r="A16" s="790">
        <v>45664</v>
      </c>
      <c r="B16">
        <v>9</v>
      </c>
      <c r="C16">
        <v>0</v>
      </c>
      <c r="D16">
        <v>14</v>
      </c>
      <c r="E16">
        <v>11</v>
      </c>
      <c r="F16">
        <v>43</v>
      </c>
      <c r="G16">
        <v>4.673</v>
      </c>
      <c r="H16">
        <v>2336.5</v>
      </c>
      <c r="I16">
        <v>176</v>
      </c>
      <c r="J16">
        <v>30</v>
      </c>
      <c r="K16">
        <v>1</v>
      </c>
      <c r="L16">
        <v>0.9</v>
      </c>
      <c r="M16">
        <v>28.2</v>
      </c>
      <c r="N16">
        <v>26.2</v>
      </c>
      <c r="O16">
        <v>0.4</v>
      </c>
      <c r="P16">
        <v>0.51</v>
      </c>
      <c r="Q16">
        <v>0</v>
      </c>
      <c r="R16">
        <v>0</v>
      </c>
      <c r="S16">
        <v>1.3</v>
      </c>
      <c r="T16">
        <v>1.3</v>
      </c>
      <c r="U16" t="s">
        <v>325</v>
      </c>
      <c r="V16" s="790">
        <v>45650</v>
      </c>
      <c r="W16" t="s">
        <v>527</v>
      </c>
      <c r="X16">
        <v>30100</v>
      </c>
      <c r="Y16">
        <v>15.677083333333334</v>
      </c>
      <c r="Z16" t="s">
        <v>638</v>
      </c>
      <c r="AA16" t="s">
        <v>626</v>
      </c>
      <c r="AB16" t="s">
        <v>627</v>
      </c>
      <c r="AC16">
        <v>72</v>
      </c>
    </row>
    <row r="17" spans="1:29">
      <c r="A17" s="790">
        <v>45665</v>
      </c>
      <c r="B17">
        <v>9</v>
      </c>
      <c r="C17">
        <v>-4</v>
      </c>
      <c r="D17">
        <v>15</v>
      </c>
      <c r="E17">
        <v>11</v>
      </c>
      <c r="F17">
        <v>31</v>
      </c>
      <c r="G17">
        <v>5.2329999999999997</v>
      </c>
      <c r="H17">
        <v>2616.5</v>
      </c>
      <c r="I17">
        <v>0</v>
      </c>
      <c r="J17">
        <v>60</v>
      </c>
      <c r="K17">
        <v>1</v>
      </c>
      <c r="L17">
        <v>0.89</v>
      </c>
      <c r="M17">
        <v>27.7</v>
      </c>
      <c r="N17">
        <v>26</v>
      </c>
      <c r="O17">
        <v>0.37</v>
      </c>
      <c r="P17">
        <v>0.55000000000000004</v>
      </c>
      <c r="Q17">
        <v>0</v>
      </c>
      <c r="R17">
        <v>0</v>
      </c>
      <c r="S17">
        <v>1.3</v>
      </c>
      <c r="T17">
        <v>1.3</v>
      </c>
      <c r="U17" t="s">
        <v>325</v>
      </c>
      <c r="V17" s="790">
        <v>45650</v>
      </c>
      <c r="W17" t="s">
        <v>527</v>
      </c>
      <c r="X17">
        <v>30100</v>
      </c>
      <c r="Y17">
        <v>15.677083333333334</v>
      </c>
      <c r="Z17" t="s">
        <v>638</v>
      </c>
      <c r="AA17" t="s">
        <v>626</v>
      </c>
      <c r="AB17" t="s">
        <v>627</v>
      </c>
      <c r="AC17">
        <v>72</v>
      </c>
    </row>
    <row r="18" spans="1:29">
      <c r="A18" s="790">
        <v>45666</v>
      </c>
      <c r="B18">
        <v>3</v>
      </c>
      <c r="C18">
        <v>-3</v>
      </c>
      <c r="D18">
        <v>16</v>
      </c>
      <c r="E18">
        <v>8</v>
      </c>
      <c r="F18">
        <v>43</v>
      </c>
      <c r="G18">
        <v>5.234</v>
      </c>
      <c r="H18">
        <v>2617</v>
      </c>
      <c r="I18">
        <v>192</v>
      </c>
      <c r="J18">
        <v>30</v>
      </c>
      <c r="K18">
        <v>1</v>
      </c>
      <c r="L18">
        <v>0.88</v>
      </c>
      <c r="M18">
        <v>27.6</v>
      </c>
      <c r="N18">
        <v>25.3</v>
      </c>
      <c r="O18">
        <v>0.4</v>
      </c>
      <c r="P18">
        <v>0.5</v>
      </c>
      <c r="Q18">
        <v>0</v>
      </c>
      <c r="R18">
        <v>0</v>
      </c>
      <c r="S18">
        <v>1.3</v>
      </c>
      <c r="T18">
        <v>1.3</v>
      </c>
      <c r="U18" t="s">
        <v>325</v>
      </c>
      <c r="V18" s="790">
        <v>45650</v>
      </c>
      <c r="W18" t="s">
        <v>527</v>
      </c>
      <c r="X18">
        <v>30100</v>
      </c>
      <c r="Y18">
        <v>15.677083333333334</v>
      </c>
      <c r="Z18" t="s">
        <v>638</v>
      </c>
      <c r="AA18" t="s">
        <v>626</v>
      </c>
      <c r="AB18" t="s">
        <v>627</v>
      </c>
      <c r="AC18">
        <v>72</v>
      </c>
    </row>
    <row r="19" spans="1:29">
      <c r="A19" s="790">
        <v>45667</v>
      </c>
      <c r="B19">
        <v>4</v>
      </c>
      <c r="C19">
        <v>-4</v>
      </c>
      <c r="D19">
        <v>17</v>
      </c>
      <c r="E19">
        <v>7</v>
      </c>
      <c r="F19">
        <v>26</v>
      </c>
      <c r="G19">
        <v>5.8710000000000004</v>
      </c>
      <c r="H19">
        <v>2935.5</v>
      </c>
      <c r="I19">
        <v>176</v>
      </c>
      <c r="J19">
        <v>30</v>
      </c>
      <c r="K19">
        <v>1</v>
      </c>
      <c r="L19">
        <v>0.89</v>
      </c>
      <c r="M19">
        <v>27.8</v>
      </c>
      <c r="N19">
        <v>25</v>
      </c>
      <c r="O19">
        <v>0.36</v>
      </c>
      <c r="P19">
        <v>0.49</v>
      </c>
      <c r="Q19">
        <v>0</v>
      </c>
      <c r="R19">
        <v>0</v>
      </c>
      <c r="S19">
        <v>1.3</v>
      </c>
      <c r="T19">
        <v>1.3</v>
      </c>
      <c r="U19" t="s">
        <v>325</v>
      </c>
      <c r="V19" s="790">
        <v>45650</v>
      </c>
      <c r="W19" t="s">
        <v>527</v>
      </c>
      <c r="X19">
        <v>30100</v>
      </c>
      <c r="Y19">
        <v>15.677083333333334</v>
      </c>
      <c r="Z19" t="s">
        <v>638</v>
      </c>
      <c r="AA19" t="s">
        <v>626</v>
      </c>
      <c r="AB19" t="s">
        <v>627</v>
      </c>
      <c r="AC19">
        <v>72</v>
      </c>
    </row>
    <row r="20" spans="1:29">
      <c r="A20" s="790">
        <v>45668</v>
      </c>
      <c r="B20">
        <v>8</v>
      </c>
      <c r="C20">
        <v>-3</v>
      </c>
      <c r="D20">
        <v>18</v>
      </c>
      <c r="E20">
        <v>9</v>
      </c>
      <c r="F20">
        <v>43</v>
      </c>
      <c r="G20">
        <v>6.484</v>
      </c>
      <c r="H20">
        <v>3242</v>
      </c>
      <c r="I20">
        <v>0</v>
      </c>
      <c r="J20">
        <v>60</v>
      </c>
      <c r="K20">
        <v>1</v>
      </c>
      <c r="L20">
        <v>0.89</v>
      </c>
      <c r="M20">
        <v>27.2</v>
      </c>
      <c r="N20">
        <v>24.7</v>
      </c>
      <c r="O20">
        <v>0.37</v>
      </c>
      <c r="P20">
        <v>0.51</v>
      </c>
      <c r="Q20">
        <v>0</v>
      </c>
      <c r="R20">
        <v>0</v>
      </c>
      <c r="S20">
        <v>1.3</v>
      </c>
      <c r="T20">
        <v>1.3</v>
      </c>
      <c r="U20" t="s">
        <v>325</v>
      </c>
      <c r="V20" s="790">
        <v>45650</v>
      </c>
      <c r="W20" t="s">
        <v>527</v>
      </c>
      <c r="X20">
        <v>30100</v>
      </c>
      <c r="Y20">
        <v>15.677083333333334</v>
      </c>
      <c r="Z20" t="s">
        <v>638</v>
      </c>
      <c r="AA20" t="s">
        <v>626</v>
      </c>
      <c r="AB20" t="s">
        <v>627</v>
      </c>
      <c r="AC20">
        <v>72</v>
      </c>
    </row>
    <row r="21" spans="1:29">
      <c r="A21" s="790">
        <v>45669</v>
      </c>
      <c r="B21">
        <v>8</v>
      </c>
      <c r="C21">
        <v>-2</v>
      </c>
      <c r="D21">
        <v>19</v>
      </c>
      <c r="E21">
        <v>7</v>
      </c>
      <c r="F21">
        <v>37</v>
      </c>
      <c r="G21">
        <v>6.5010000000000003</v>
      </c>
      <c r="H21">
        <v>3250.5</v>
      </c>
      <c r="I21">
        <v>192</v>
      </c>
      <c r="J21">
        <v>60</v>
      </c>
      <c r="K21">
        <v>1</v>
      </c>
      <c r="L21">
        <v>0.82</v>
      </c>
      <c r="M21">
        <v>26.6</v>
      </c>
      <c r="N21">
        <v>24.7</v>
      </c>
      <c r="O21">
        <v>0.43</v>
      </c>
      <c r="P21">
        <v>0.64</v>
      </c>
      <c r="Q21">
        <v>0</v>
      </c>
      <c r="R21">
        <v>0</v>
      </c>
      <c r="S21">
        <v>1.3</v>
      </c>
      <c r="T21">
        <v>1.5</v>
      </c>
      <c r="U21" t="s">
        <v>325</v>
      </c>
      <c r="V21" s="790">
        <v>45650</v>
      </c>
      <c r="W21" t="s">
        <v>527</v>
      </c>
      <c r="X21">
        <v>30100</v>
      </c>
      <c r="Y21">
        <v>15.677083333333334</v>
      </c>
      <c r="Z21" t="s">
        <v>638</v>
      </c>
      <c r="AA21" t="s">
        <v>626</v>
      </c>
      <c r="AB21" t="s">
        <v>627</v>
      </c>
      <c r="AC21">
        <v>72</v>
      </c>
    </row>
    <row r="22" spans="1:29">
      <c r="A22" s="790">
        <v>45670</v>
      </c>
      <c r="B22">
        <v>14</v>
      </c>
      <c r="C22">
        <v>0</v>
      </c>
      <c r="D22">
        <v>20</v>
      </c>
      <c r="E22">
        <v>8</v>
      </c>
      <c r="F22">
        <v>32</v>
      </c>
      <c r="G22">
        <v>7.2030000000000003</v>
      </c>
      <c r="H22">
        <v>3601.5</v>
      </c>
      <c r="I22">
        <v>0</v>
      </c>
      <c r="J22">
        <v>30</v>
      </c>
      <c r="K22">
        <v>1</v>
      </c>
      <c r="L22">
        <v>0.76</v>
      </c>
      <c r="M22">
        <v>27.2</v>
      </c>
      <c r="N22">
        <v>24.1</v>
      </c>
      <c r="O22">
        <v>0.37</v>
      </c>
      <c r="P22">
        <v>0.82</v>
      </c>
      <c r="Q22">
        <v>0</v>
      </c>
      <c r="R22">
        <v>0</v>
      </c>
      <c r="S22">
        <v>1.5</v>
      </c>
      <c r="T22">
        <v>1.5</v>
      </c>
      <c r="U22" t="s">
        <v>325</v>
      </c>
      <c r="V22" s="790">
        <v>45650</v>
      </c>
      <c r="W22" t="s">
        <v>527</v>
      </c>
      <c r="X22">
        <v>30100</v>
      </c>
      <c r="Y22">
        <v>15.677083333333334</v>
      </c>
      <c r="Z22" t="s">
        <v>638</v>
      </c>
      <c r="AA22" t="s">
        <v>626</v>
      </c>
      <c r="AB22" t="s">
        <v>627</v>
      </c>
      <c r="AC22">
        <v>72</v>
      </c>
    </row>
    <row r="23" spans="1:29">
      <c r="A23" s="790">
        <v>45671</v>
      </c>
      <c r="B23">
        <v>13</v>
      </c>
      <c r="C23">
        <v>-4</v>
      </c>
      <c r="D23">
        <v>21</v>
      </c>
      <c r="E23">
        <v>9</v>
      </c>
      <c r="F23">
        <v>27</v>
      </c>
      <c r="G23">
        <v>7.4029999999999996</v>
      </c>
      <c r="H23">
        <v>3701.5</v>
      </c>
      <c r="I23">
        <v>0</v>
      </c>
      <c r="J23">
        <v>60</v>
      </c>
      <c r="K23">
        <v>1</v>
      </c>
      <c r="L23">
        <v>0.76</v>
      </c>
      <c r="M23">
        <v>27.4</v>
      </c>
      <c r="N23">
        <v>24.6</v>
      </c>
      <c r="O23">
        <v>0.44</v>
      </c>
      <c r="P23">
        <v>0.88</v>
      </c>
      <c r="Q23">
        <v>0</v>
      </c>
      <c r="R23">
        <v>0</v>
      </c>
      <c r="S23">
        <v>1.5</v>
      </c>
      <c r="T23">
        <v>1.5</v>
      </c>
      <c r="U23" t="s">
        <v>325</v>
      </c>
      <c r="V23" s="790">
        <v>45650</v>
      </c>
      <c r="W23" t="s">
        <v>527</v>
      </c>
      <c r="X23">
        <v>30100</v>
      </c>
      <c r="Y23">
        <v>15.677083333333334</v>
      </c>
      <c r="Z23" t="s">
        <v>638</v>
      </c>
      <c r="AA23" t="s">
        <v>626</v>
      </c>
      <c r="AB23" t="s">
        <v>627</v>
      </c>
      <c r="AC23">
        <v>72</v>
      </c>
    </row>
    <row r="24" spans="1:29">
      <c r="A24" s="790">
        <v>45672</v>
      </c>
      <c r="B24">
        <v>4</v>
      </c>
      <c r="C24">
        <v>-4</v>
      </c>
      <c r="D24">
        <v>22</v>
      </c>
      <c r="E24">
        <v>10</v>
      </c>
      <c r="F24">
        <v>24</v>
      </c>
      <c r="G24">
        <v>7.9580000000000002</v>
      </c>
      <c r="H24">
        <v>3979</v>
      </c>
      <c r="I24">
        <v>0</v>
      </c>
      <c r="J24">
        <v>60</v>
      </c>
      <c r="K24">
        <v>1</v>
      </c>
      <c r="L24">
        <v>0.85</v>
      </c>
      <c r="M24">
        <v>25.8</v>
      </c>
      <c r="N24">
        <v>23.3</v>
      </c>
      <c r="O24">
        <v>0.35</v>
      </c>
      <c r="P24">
        <v>0.46</v>
      </c>
      <c r="Q24">
        <v>0</v>
      </c>
      <c r="R24">
        <v>0</v>
      </c>
      <c r="S24">
        <v>1.5</v>
      </c>
      <c r="T24">
        <v>1.5</v>
      </c>
      <c r="U24" t="s">
        <v>325</v>
      </c>
      <c r="V24" s="790">
        <v>45650</v>
      </c>
      <c r="W24" t="s">
        <v>527</v>
      </c>
      <c r="X24">
        <v>30100</v>
      </c>
      <c r="Y24">
        <v>15.677083333333334</v>
      </c>
      <c r="Z24" t="s">
        <v>638</v>
      </c>
      <c r="AA24" t="s">
        <v>626</v>
      </c>
      <c r="AB24" t="s">
        <v>627</v>
      </c>
      <c r="AC24">
        <v>72</v>
      </c>
    </row>
    <row r="25" spans="1:29">
      <c r="A25" s="790">
        <v>45673</v>
      </c>
      <c r="B25">
        <v>9</v>
      </c>
      <c r="C25">
        <v>-3</v>
      </c>
      <c r="D25">
        <v>23</v>
      </c>
      <c r="E25">
        <v>12</v>
      </c>
      <c r="F25">
        <v>20</v>
      </c>
      <c r="G25">
        <v>8.1839999999999993</v>
      </c>
      <c r="H25">
        <v>4090</v>
      </c>
      <c r="I25">
        <v>192</v>
      </c>
      <c r="J25">
        <v>30</v>
      </c>
      <c r="K25">
        <v>1</v>
      </c>
      <c r="L25">
        <v>0.82</v>
      </c>
      <c r="M25">
        <v>26.5</v>
      </c>
      <c r="N25">
        <v>23.5</v>
      </c>
      <c r="O25">
        <v>0.33</v>
      </c>
      <c r="P25">
        <v>0.54</v>
      </c>
      <c r="Q25">
        <v>0</v>
      </c>
      <c r="R25">
        <v>0</v>
      </c>
      <c r="S25">
        <v>1.5</v>
      </c>
      <c r="T25">
        <v>1.5</v>
      </c>
      <c r="U25" t="s">
        <v>325</v>
      </c>
      <c r="V25" s="790">
        <v>45650</v>
      </c>
      <c r="W25" t="s">
        <v>527</v>
      </c>
      <c r="X25">
        <v>30100</v>
      </c>
      <c r="Y25">
        <v>15.677083333333334</v>
      </c>
      <c r="Z25" t="s">
        <v>638</v>
      </c>
      <c r="AA25" t="s">
        <v>626</v>
      </c>
      <c r="AB25" t="s">
        <v>627</v>
      </c>
      <c r="AC25">
        <v>72</v>
      </c>
    </row>
    <row r="26" spans="1:29">
      <c r="A26" s="790">
        <v>45674</v>
      </c>
      <c r="B26">
        <v>10</v>
      </c>
      <c r="C26">
        <v>-3</v>
      </c>
      <c r="D26">
        <v>24</v>
      </c>
      <c r="E26">
        <v>18</v>
      </c>
      <c r="F26">
        <v>29</v>
      </c>
      <c r="G26">
        <v>7.9870000000000001</v>
      </c>
      <c r="H26">
        <v>3993.5</v>
      </c>
      <c r="I26">
        <v>0</v>
      </c>
      <c r="J26">
        <v>60</v>
      </c>
      <c r="K26">
        <v>1</v>
      </c>
      <c r="L26">
        <v>0.79</v>
      </c>
      <c r="M26">
        <v>28.6</v>
      </c>
      <c r="N26">
        <v>23.5</v>
      </c>
      <c r="O26">
        <v>0.31</v>
      </c>
      <c r="P26">
        <v>0.55000000000000004</v>
      </c>
      <c r="Q26">
        <v>0</v>
      </c>
      <c r="R26">
        <v>0</v>
      </c>
      <c r="S26">
        <v>1.5</v>
      </c>
      <c r="T26">
        <v>1.5</v>
      </c>
      <c r="U26" t="s">
        <v>325</v>
      </c>
      <c r="V26" s="790">
        <v>45650</v>
      </c>
      <c r="W26" t="s">
        <v>527</v>
      </c>
      <c r="X26">
        <v>30100</v>
      </c>
      <c r="Y26">
        <v>15.677083333333334</v>
      </c>
      <c r="Z26" t="s">
        <v>638</v>
      </c>
      <c r="AA26" t="s">
        <v>626</v>
      </c>
      <c r="AB26" t="s">
        <v>627</v>
      </c>
      <c r="AC26">
        <v>72</v>
      </c>
    </row>
    <row r="27" spans="1:29">
      <c r="A27" s="790">
        <v>45675</v>
      </c>
      <c r="B27">
        <v>12</v>
      </c>
      <c r="C27">
        <v>-1</v>
      </c>
      <c r="D27">
        <v>25</v>
      </c>
      <c r="E27">
        <v>19</v>
      </c>
      <c r="F27">
        <v>31</v>
      </c>
      <c r="G27">
        <v>8.1820000000000004</v>
      </c>
      <c r="H27">
        <v>4091</v>
      </c>
      <c r="I27">
        <v>0</v>
      </c>
      <c r="J27">
        <v>30</v>
      </c>
      <c r="K27">
        <v>1</v>
      </c>
      <c r="L27">
        <v>0.79</v>
      </c>
      <c r="M27">
        <v>28.3</v>
      </c>
      <c r="N27">
        <v>23.6</v>
      </c>
      <c r="O27">
        <v>0.32</v>
      </c>
      <c r="P27">
        <v>0.56000000000000005</v>
      </c>
      <c r="Q27">
        <v>0</v>
      </c>
      <c r="R27">
        <v>0</v>
      </c>
      <c r="S27">
        <v>1.5</v>
      </c>
      <c r="T27">
        <v>1.5</v>
      </c>
      <c r="U27" t="s">
        <v>325</v>
      </c>
      <c r="V27" s="790">
        <v>45650</v>
      </c>
      <c r="W27" t="s">
        <v>527</v>
      </c>
      <c r="X27">
        <v>30100</v>
      </c>
      <c r="Y27">
        <v>15.677083333333334</v>
      </c>
      <c r="Z27" t="s">
        <v>638</v>
      </c>
      <c r="AA27" t="s">
        <v>626</v>
      </c>
      <c r="AB27" t="s">
        <v>627</v>
      </c>
      <c r="AC27">
        <v>72</v>
      </c>
    </row>
    <row r="28" spans="1:29">
      <c r="A28" s="790">
        <v>45676</v>
      </c>
      <c r="B28">
        <v>15</v>
      </c>
      <c r="C28">
        <v>-1</v>
      </c>
      <c r="D28">
        <v>26</v>
      </c>
      <c r="E28">
        <v>31</v>
      </c>
      <c r="F28">
        <v>64</v>
      </c>
      <c r="G28">
        <v>8.6940000000000008</v>
      </c>
      <c r="H28">
        <v>4347</v>
      </c>
      <c r="I28">
        <v>0</v>
      </c>
      <c r="J28">
        <v>60</v>
      </c>
      <c r="K28">
        <v>1</v>
      </c>
      <c r="L28">
        <v>0.79</v>
      </c>
      <c r="M28">
        <v>28.6</v>
      </c>
      <c r="N28">
        <v>24.1</v>
      </c>
      <c r="O28">
        <v>0.32</v>
      </c>
      <c r="P28">
        <v>0.54</v>
      </c>
      <c r="Q28">
        <v>0</v>
      </c>
      <c r="R28">
        <v>0</v>
      </c>
      <c r="S28">
        <v>1.5</v>
      </c>
      <c r="T28">
        <v>1.8</v>
      </c>
      <c r="U28" t="s">
        <v>325</v>
      </c>
      <c r="V28" s="790">
        <v>45650</v>
      </c>
      <c r="W28" t="s">
        <v>527</v>
      </c>
      <c r="X28">
        <v>30100</v>
      </c>
      <c r="Y28">
        <v>15.677083333333334</v>
      </c>
      <c r="Z28" t="s">
        <v>638</v>
      </c>
      <c r="AA28" t="s">
        <v>626</v>
      </c>
      <c r="AB28" t="s">
        <v>627</v>
      </c>
      <c r="AC28">
        <v>72</v>
      </c>
    </row>
    <row r="29" spans="1:29">
      <c r="A29" s="790">
        <v>45677</v>
      </c>
      <c r="B29">
        <v>14</v>
      </c>
      <c r="C29">
        <v>-1</v>
      </c>
      <c r="D29">
        <v>27</v>
      </c>
      <c r="E29">
        <v>36</v>
      </c>
      <c r="F29">
        <v>65</v>
      </c>
      <c r="G29">
        <v>8.2859999999999996</v>
      </c>
      <c r="H29">
        <v>4143</v>
      </c>
      <c r="I29">
        <v>192</v>
      </c>
      <c r="J29">
        <v>30</v>
      </c>
      <c r="K29">
        <v>1</v>
      </c>
      <c r="L29">
        <v>0.75</v>
      </c>
      <c r="M29">
        <v>28.1</v>
      </c>
      <c r="N29">
        <v>23.7</v>
      </c>
      <c r="O29">
        <v>0.35</v>
      </c>
      <c r="P29">
        <v>0.52</v>
      </c>
      <c r="Q29">
        <v>0</v>
      </c>
      <c r="R29">
        <v>0</v>
      </c>
      <c r="S29">
        <v>1.8</v>
      </c>
      <c r="T29">
        <v>1.8</v>
      </c>
      <c r="U29" t="s">
        <v>325</v>
      </c>
      <c r="V29" s="790">
        <v>45650</v>
      </c>
      <c r="W29" t="s">
        <v>527</v>
      </c>
      <c r="X29">
        <v>30100</v>
      </c>
      <c r="Y29">
        <v>15.677083333333334</v>
      </c>
      <c r="Z29" t="s">
        <v>638</v>
      </c>
      <c r="AA29" t="s">
        <v>626</v>
      </c>
      <c r="AB29" t="s">
        <v>627</v>
      </c>
      <c r="AC29">
        <v>72</v>
      </c>
    </row>
    <row r="30" spans="1:29">
      <c r="A30" s="790">
        <v>45678</v>
      </c>
      <c r="B30">
        <v>16</v>
      </c>
      <c r="C30">
        <v>0</v>
      </c>
      <c r="D30">
        <v>28</v>
      </c>
      <c r="E30">
        <v>73</v>
      </c>
      <c r="F30">
        <v>75</v>
      </c>
      <c r="G30">
        <v>9.1950000000000003</v>
      </c>
      <c r="H30">
        <v>4597.5</v>
      </c>
      <c r="I30">
        <v>0</v>
      </c>
      <c r="J30">
        <v>60</v>
      </c>
      <c r="K30">
        <v>1</v>
      </c>
      <c r="L30">
        <v>0.73</v>
      </c>
      <c r="M30">
        <v>28.3</v>
      </c>
      <c r="N30">
        <v>23.6</v>
      </c>
      <c r="O30">
        <v>0.32</v>
      </c>
      <c r="P30">
        <v>0.52</v>
      </c>
      <c r="Q30">
        <v>0</v>
      </c>
      <c r="R30">
        <v>0</v>
      </c>
      <c r="S30">
        <v>1.8</v>
      </c>
      <c r="T30">
        <v>1.8</v>
      </c>
      <c r="U30" t="s">
        <v>325</v>
      </c>
      <c r="V30" s="790">
        <v>45650</v>
      </c>
      <c r="W30" t="s">
        <v>527</v>
      </c>
      <c r="X30">
        <v>30100</v>
      </c>
      <c r="Y30">
        <v>15.677083333333334</v>
      </c>
      <c r="Z30" t="s">
        <v>638</v>
      </c>
      <c r="AA30" t="s">
        <v>626</v>
      </c>
      <c r="AB30" t="s">
        <v>627</v>
      </c>
      <c r="AC30">
        <v>72</v>
      </c>
    </row>
    <row r="31" spans="1:29">
      <c r="A31" s="790">
        <v>45679</v>
      </c>
      <c r="B31">
        <v>16</v>
      </c>
      <c r="C31">
        <v>1</v>
      </c>
      <c r="D31">
        <v>29</v>
      </c>
      <c r="E31">
        <v>82</v>
      </c>
      <c r="F31">
        <v>126</v>
      </c>
      <c r="G31">
        <v>8.641</v>
      </c>
      <c r="H31">
        <v>4320.5</v>
      </c>
      <c r="I31">
        <v>0</v>
      </c>
      <c r="J31">
        <v>60</v>
      </c>
      <c r="K31">
        <v>1</v>
      </c>
      <c r="L31">
        <v>0.87</v>
      </c>
      <c r="M31">
        <v>27.3</v>
      </c>
      <c r="N31">
        <v>23.2</v>
      </c>
      <c r="O31">
        <v>0.35</v>
      </c>
      <c r="P31">
        <v>0.47</v>
      </c>
      <c r="Q31">
        <v>0</v>
      </c>
      <c r="R31">
        <v>0</v>
      </c>
      <c r="S31">
        <v>1.8</v>
      </c>
      <c r="T31">
        <v>1.8</v>
      </c>
      <c r="U31" t="s">
        <v>325</v>
      </c>
      <c r="V31" s="790">
        <v>45650</v>
      </c>
      <c r="W31" t="s">
        <v>527</v>
      </c>
      <c r="X31">
        <v>30100</v>
      </c>
      <c r="Y31">
        <v>15.677083333333334</v>
      </c>
      <c r="Z31" t="s">
        <v>638</v>
      </c>
      <c r="AA31" t="s">
        <v>626</v>
      </c>
      <c r="AB31" t="s">
        <v>627</v>
      </c>
      <c r="AC31">
        <v>72</v>
      </c>
    </row>
    <row r="32" spans="1:29">
      <c r="A32" s="790">
        <v>45680</v>
      </c>
      <c r="B32">
        <v>13</v>
      </c>
      <c r="C32">
        <v>4</v>
      </c>
      <c r="D32">
        <v>30</v>
      </c>
      <c r="E32">
        <v>106</v>
      </c>
      <c r="F32">
        <v>123</v>
      </c>
      <c r="G32">
        <v>8.5370000000000008</v>
      </c>
      <c r="H32">
        <v>4268.5</v>
      </c>
      <c r="I32">
        <v>0</v>
      </c>
      <c r="J32">
        <v>30</v>
      </c>
      <c r="K32">
        <v>1</v>
      </c>
      <c r="L32">
        <v>0.97</v>
      </c>
      <c r="M32">
        <v>25.9</v>
      </c>
      <c r="N32">
        <v>23.2</v>
      </c>
      <c r="O32">
        <v>0.34</v>
      </c>
      <c r="P32">
        <v>0.39</v>
      </c>
      <c r="Q32">
        <v>0</v>
      </c>
      <c r="R32">
        <v>0</v>
      </c>
      <c r="S32">
        <v>1.8</v>
      </c>
      <c r="T32">
        <v>1.8</v>
      </c>
      <c r="U32" t="s">
        <v>325</v>
      </c>
      <c r="V32" s="790">
        <v>45650</v>
      </c>
      <c r="W32" t="s">
        <v>527</v>
      </c>
      <c r="X32">
        <v>30100</v>
      </c>
      <c r="Y32">
        <v>15.677083333333334</v>
      </c>
      <c r="Z32" t="s">
        <v>638</v>
      </c>
      <c r="AA32" t="s">
        <v>626</v>
      </c>
      <c r="AB32" t="s">
        <v>627</v>
      </c>
      <c r="AC32">
        <v>72</v>
      </c>
    </row>
    <row r="33" spans="1:29">
      <c r="A33" s="790">
        <v>45681</v>
      </c>
      <c r="B33">
        <v>9</v>
      </c>
      <c r="C33">
        <v>5</v>
      </c>
      <c r="D33">
        <v>31</v>
      </c>
      <c r="E33">
        <v>113</v>
      </c>
      <c r="F33">
        <v>128</v>
      </c>
      <c r="G33">
        <v>8.3070000000000004</v>
      </c>
      <c r="H33">
        <v>4153.5</v>
      </c>
      <c r="I33">
        <v>0</v>
      </c>
      <c r="J33">
        <v>60</v>
      </c>
      <c r="K33">
        <v>1</v>
      </c>
      <c r="L33">
        <v>0.95</v>
      </c>
      <c r="M33">
        <v>25.4</v>
      </c>
      <c r="N33">
        <v>22.7</v>
      </c>
      <c r="O33">
        <v>0.34</v>
      </c>
      <c r="P33">
        <v>0.35</v>
      </c>
      <c r="Q33">
        <v>0</v>
      </c>
      <c r="R33">
        <v>0</v>
      </c>
      <c r="S33">
        <v>1.8</v>
      </c>
      <c r="T33">
        <v>1.8</v>
      </c>
      <c r="U33" t="s">
        <v>325</v>
      </c>
      <c r="V33" s="790">
        <v>45650</v>
      </c>
      <c r="W33" t="s">
        <v>527</v>
      </c>
      <c r="X33">
        <v>30100</v>
      </c>
      <c r="Y33">
        <v>15.677083333333334</v>
      </c>
      <c r="Z33" t="s">
        <v>638</v>
      </c>
      <c r="AA33" t="s">
        <v>626</v>
      </c>
      <c r="AB33" t="s">
        <v>627</v>
      </c>
      <c r="AC33">
        <v>72</v>
      </c>
    </row>
    <row r="34" spans="1:29">
      <c r="A34" s="790">
        <v>45682</v>
      </c>
      <c r="B34">
        <v>8</v>
      </c>
      <c r="C34">
        <v>3</v>
      </c>
      <c r="D34">
        <v>32</v>
      </c>
      <c r="E34">
        <v>116</v>
      </c>
      <c r="F34">
        <v>86</v>
      </c>
      <c r="G34">
        <v>8.1809999999999992</v>
      </c>
      <c r="H34">
        <v>4090.4999999999995</v>
      </c>
      <c r="I34">
        <v>0</v>
      </c>
      <c r="J34">
        <v>60</v>
      </c>
      <c r="K34">
        <v>1</v>
      </c>
      <c r="L34">
        <v>0.9</v>
      </c>
      <c r="M34">
        <v>24.8</v>
      </c>
      <c r="N34">
        <v>22.2</v>
      </c>
      <c r="O34">
        <v>0.35</v>
      </c>
      <c r="P34">
        <v>0.36</v>
      </c>
      <c r="Q34">
        <v>0</v>
      </c>
      <c r="R34">
        <v>0</v>
      </c>
      <c r="S34">
        <v>1.8</v>
      </c>
      <c r="T34">
        <v>1.8</v>
      </c>
      <c r="U34" t="s">
        <v>325</v>
      </c>
      <c r="V34" s="790">
        <v>45650</v>
      </c>
      <c r="W34" t="s">
        <v>527</v>
      </c>
      <c r="X34">
        <v>30100</v>
      </c>
      <c r="Y34">
        <v>15.677083333333334</v>
      </c>
      <c r="Z34" t="s">
        <v>638</v>
      </c>
      <c r="AA34" t="s">
        <v>626</v>
      </c>
      <c r="AB34" t="s">
        <v>627</v>
      </c>
      <c r="AC34">
        <v>72</v>
      </c>
    </row>
    <row r="35" spans="1:29">
      <c r="A35" s="790">
        <v>45683</v>
      </c>
      <c r="B35">
        <v>4</v>
      </c>
      <c r="C35">
        <v>-4</v>
      </c>
      <c r="D35">
        <v>33</v>
      </c>
      <c r="E35">
        <v>157</v>
      </c>
      <c r="F35">
        <v>42</v>
      </c>
      <c r="G35">
        <v>7.9240000000000004</v>
      </c>
      <c r="H35">
        <v>3962</v>
      </c>
      <c r="I35">
        <v>192</v>
      </c>
      <c r="J35">
        <v>60</v>
      </c>
      <c r="K35">
        <v>1</v>
      </c>
      <c r="L35">
        <v>0.9</v>
      </c>
      <c r="M35">
        <v>24.8</v>
      </c>
      <c r="N35">
        <v>22.2</v>
      </c>
      <c r="O35">
        <v>0.32</v>
      </c>
      <c r="P35">
        <v>0.32</v>
      </c>
      <c r="Q35">
        <v>0</v>
      </c>
      <c r="R35">
        <v>0</v>
      </c>
      <c r="S35">
        <v>1.8</v>
      </c>
      <c r="T35">
        <v>1.8</v>
      </c>
      <c r="U35" t="s">
        <v>325</v>
      </c>
      <c r="V35" s="790">
        <v>45650</v>
      </c>
      <c r="W35" t="s">
        <v>527</v>
      </c>
      <c r="X35">
        <v>30100</v>
      </c>
      <c r="Y35">
        <v>15.677083333333334</v>
      </c>
      <c r="Z35" t="s">
        <v>638</v>
      </c>
      <c r="AA35" t="s">
        <v>626</v>
      </c>
      <c r="AB35" t="s">
        <v>627</v>
      </c>
      <c r="AC35">
        <v>72</v>
      </c>
    </row>
    <row r="36" spans="1:29">
      <c r="A36" s="790">
        <v>45684</v>
      </c>
      <c r="B36">
        <v>4</v>
      </c>
      <c r="C36">
        <v>-4</v>
      </c>
      <c r="D36">
        <v>34</v>
      </c>
      <c r="E36">
        <v>178</v>
      </c>
      <c r="F36">
        <v>8</v>
      </c>
      <c r="G36">
        <v>7.6159999999999997</v>
      </c>
      <c r="H36">
        <v>3808</v>
      </c>
      <c r="I36">
        <v>0</v>
      </c>
      <c r="J36">
        <v>60</v>
      </c>
      <c r="K36">
        <v>1</v>
      </c>
      <c r="L36">
        <v>0.81</v>
      </c>
      <c r="M36">
        <v>23.7</v>
      </c>
      <c r="N36">
        <v>20.7</v>
      </c>
      <c r="O36">
        <v>0.28000000000000003</v>
      </c>
      <c r="P36">
        <v>0.3</v>
      </c>
      <c r="Q36">
        <v>0</v>
      </c>
      <c r="R36">
        <v>0</v>
      </c>
      <c r="S36">
        <v>1.8</v>
      </c>
      <c r="T36">
        <v>1.8</v>
      </c>
      <c r="U36" t="s">
        <v>325</v>
      </c>
      <c r="V36" s="790">
        <v>45650</v>
      </c>
      <c r="W36" t="s">
        <v>527</v>
      </c>
      <c r="X36">
        <v>30100</v>
      </c>
      <c r="Y36">
        <v>15.677083333333334</v>
      </c>
      <c r="Z36" t="s">
        <v>638</v>
      </c>
      <c r="AA36" t="s">
        <v>626</v>
      </c>
      <c r="AB36" t="s">
        <v>627</v>
      </c>
      <c r="AC36">
        <v>72</v>
      </c>
    </row>
    <row r="37" spans="1:29">
      <c r="A37" s="790">
        <v>45685</v>
      </c>
      <c r="B37">
        <v>6</v>
      </c>
      <c r="C37">
        <v>-4</v>
      </c>
      <c r="D37">
        <v>35</v>
      </c>
      <c r="E37">
        <v>195</v>
      </c>
      <c r="F37">
        <v>5</v>
      </c>
      <c r="G37">
        <v>7.1909999999999998</v>
      </c>
      <c r="H37">
        <v>3595.5</v>
      </c>
      <c r="I37">
        <v>192</v>
      </c>
      <c r="J37">
        <v>30</v>
      </c>
      <c r="K37">
        <v>1</v>
      </c>
      <c r="L37">
        <v>0.82</v>
      </c>
      <c r="M37">
        <v>23.4</v>
      </c>
      <c r="N37">
        <v>20.5</v>
      </c>
      <c r="O37">
        <v>0.26</v>
      </c>
      <c r="P37">
        <v>0.3</v>
      </c>
      <c r="Q37">
        <v>0</v>
      </c>
      <c r="R37">
        <v>0</v>
      </c>
      <c r="S37">
        <v>1.8</v>
      </c>
      <c r="T37">
        <v>1.8</v>
      </c>
      <c r="U37" t="s">
        <v>325</v>
      </c>
      <c r="V37" s="790">
        <v>45650</v>
      </c>
      <c r="W37" t="s">
        <v>527</v>
      </c>
      <c r="X37">
        <v>30100</v>
      </c>
      <c r="Y37">
        <v>15.677083333333334</v>
      </c>
      <c r="Z37" t="s">
        <v>638</v>
      </c>
      <c r="AA37" t="s">
        <v>626</v>
      </c>
      <c r="AB37" t="s">
        <v>627</v>
      </c>
      <c r="AC37">
        <v>72</v>
      </c>
    </row>
    <row r="38" spans="1:29">
      <c r="A38" s="790">
        <v>45686</v>
      </c>
      <c r="B38">
        <v>10</v>
      </c>
      <c r="C38">
        <v>-2</v>
      </c>
      <c r="D38">
        <v>36</v>
      </c>
      <c r="E38">
        <v>241</v>
      </c>
      <c r="F38">
        <v>9</v>
      </c>
      <c r="G38">
        <v>7.2480000000000002</v>
      </c>
      <c r="H38">
        <v>3624</v>
      </c>
      <c r="I38">
        <v>192</v>
      </c>
      <c r="J38">
        <v>60</v>
      </c>
      <c r="K38">
        <v>1</v>
      </c>
      <c r="L38">
        <v>0.76</v>
      </c>
      <c r="M38">
        <v>24.2</v>
      </c>
      <c r="N38">
        <v>19.7</v>
      </c>
      <c r="O38">
        <v>0.25</v>
      </c>
      <c r="P38">
        <v>0.36</v>
      </c>
      <c r="Q38">
        <v>0</v>
      </c>
      <c r="R38">
        <v>0</v>
      </c>
      <c r="S38">
        <v>1.8</v>
      </c>
      <c r="T38">
        <v>1.8</v>
      </c>
      <c r="U38" t="s">
        <v>325</v>
      </c>
      <c r="V38" s="790">
        <v>45650</v>
      </c>
      <c r="W38" t="s">
        <v>527</v>
      </c>
      <c r="X38">
        <v>30100</v>
      </c>
      <c r="Y38">
        <v>15.677083333333334</v>
      </c>
      <c r="Z38" t="s">
        <v>638</v>
      </c>
      <c r="AA38" t="s">
        <v>626</v>
      </c>
      <c r="AB38" t="s">
        <v>627</v>
      </c>
      <c r="AC38">
        <v>72</v>
      </c>
    </row>
    <row r="39" spans="1:29">
      <c r="A39" s="790">
        <v>45687</v>
      </c>
      <c r="D39">
        <v>37</v>
      </c>
      <c r="E39">
        <v>0</v>
      </c>
      <c r="F39">
        <v>0</v>
      </c>
      <c r="U39" t="s">
        <v>325</v>
      </c>
      <c r="V39" s="790">
        <v>45650</v>
      </c>
      <c r="W39" t="s">
        <v>527</v>
      </c>
      <c r="X39">
        <v>30100</v>
      </c>
      <c r="Y39">
        <v>15.677083333333334</v>
      </c>
      <c r="Z39" t="s">
        <v>638</v>
      </c>
      <c r="AA39" t="s">
        <v>626</v>
      </c>
      <c r="AB39" t="s">
        <v>627</v>
      </c>
      <c r="AC39">
        <v>72</v>
      </c>
    </row>
    <row r="40" spans="1:29">
      <c r="A40" s="790">
        <v>45688</v>
      </c>
      <c r="D40">
        <v>38</v>
      </c>
      <c r="E40">
        <v>0</v>
      </c>
      <c r="F40">
        <v>0</v>
      </c>
      <c r="U40" t="s">
        <v>325</v>
      </c>
      <c r="V40" s="790">
        <v>45650</v>
      </c>
      <c r="W40" t="s">
        <v>527</v>
      </c>
      <c r="X40">
        <v>30100</v>
      </c>
      <c r="Y40">
        <v>15.677083333333334</v>
      </c>
      <c r="Z40" t="s">
        <v>638</v>
      </c>
      <c r="AA40" t="s">
        <v>626</v>
      </c>
      <c r="AB40" t="s">
        <v>627</v>
      </c>
      <c r="AC40">
        <v>72</v>
      </c>
    </row>
    <row r="41" spans="1:29">
      <c r="A41" s="790">
        <v>45689</v>
      </c>
      <c r="D41">
        <v>39</v>
      </c>
      <c r="E41">
        <v>0</v>
      </c>
      <c r="F41">
        <v>0</v>
      </c>
      <c r="U41" t="s">
        <v>325</v>
      </c>
      <c r="V41" s="790">
        <v>45650</v>
      </c>
      <c r="W41" t="s">
        <v>527</v>
      </c>
      <c r="X41">
        <v>30100</v>
      </c>
      <c r="Y41">
        <v>15.677083333333334</v>
      </c>
      <c r="Z41" t="s">
        <v>638</v>
      </c>
      <c r="AA41" t="s">
        <v>626</v>
      </c>
      <c r="AB41" t="s">
        <v>627</v>
      </c>
      <c r="AC41">
        <v>72</v>
      </c>
    </row>
    <row r="42" spans="1:29">
      <c r="A42" s="790">
        <v>45690</v>
      </c>
      <c r="D42">
        <v>40</v>
      </c>
      <c r="E42">
        <v>0</v>
      </c>
      <c r="F42">
        <v>0</v>
      </c>
      <c r="U42" t="s">
        <v>325</v>
      </c>
      <c r="V42" s="790">
        <v>45650</v>
      </c>
      <c r="W42" t="s">
        <v>527</v>
      </c>
      <c r="X42">
        <v>30100</v>
      </c>
      <c r="Y42">
        <v>15.677083333333334</v>
      </c>
      <c r="Z42" t="s">
        <v>638</v>
      </c>
      <c r="AA42" t="s">
        <v>626</v>
      </c>
      <c r="AB42" t="s">
        <v>627</v>
      </c>
      <c r="AC42">
        <v>72</v>
      </c>
    </row>
    <row r="43" spans="1:29">
      <c r="A43" s="790">
        <v>45691</v>
      </c>
      <c r="D43">
        <v>41</v>
      </c>
      <c r="H43">
        <v>0</v>
      </c>
      <c r="U43" t="s">
        <v>325</v>
      </c>
      <c r="V43" s="790">
        <v>45650</v>
      </c>
      <c r="W43" t="s">
        <v>527</v>
      </c>
      <c r="X43">
        <v>30100</v>
      </c>
      <c r="Y43">
        <v>15.677083333333334</v>
      </c>
      <c r="Z43" t="s">
        <v>638</v>
      </c>
      <c r="AA43" t="s">
        <v>626</v>
      </c>
      <c r="AB43" t="s">
        <v>627</v>
      </c>
      <c r="AC43">
        <v>72</v>
      </c>
    </row>
    <row r="44" spans="1:29">
      <c r="A44" s="790">
        <v>45692</v>
      </c>
      <c r="D44">
        <v>42</v>
      </c>
      <c r="H44">
        <v>0</v>
      </c>
      <c r="U44" t="s">
        <v>325</v>
      </c>
      <c r="V44" s="790">
        <v>45650</v>
      </c>
      <c r="W44" t="s">
        <v>527</v>
      </c>
      <c r="X44">
        <v>30100</v>
      </c>
      <c r="Y44">
        <v>15.677083333333334</v>
      </c>
      <c r="Z44" t="s">
        <v>638</v>
      </c>
      <c r="AA44" t="s">
        <v>626</v>
      </c>
      <c r="AB44" t="s">
        <v>627</v>
      </c>
      <c r="AC44">
        <v>72</v>
      </c>
    </row>
    <row r="45" spans="1:29">
      <c r="A45" s="790">
        <v>45693</v>
      </c>
      <c r="D45">
        <v>43</v>
      </c>
      <c r="H45">
        <v>0</v>
      </c>
      <c r="U45" t="s">
        <v>325</v>
      </c>
      <c r="V45" s="790">
        <v>45650</v>
      </c>
      <c r="W45" t="s">
        <v>527</v>
      </c>
      <c r="X45">
        <v>30100</v>
      </c>
      <c r="Y45">
        <v>15.677083333333334</v>
      </c>
      <c r="Z45" t="s">
        <v>638</v>
      </c>
      <c r="AA45" t="s">
        <v>626</v>
      </c>
      <c r="AB45" t="s">
        <v>627</v>
      </c>
      <c r="AC45">
        <v>72</v>
      </c>
    </row>
    <row r="46" spans="1:29">
      <c r="A46" s="790">
        <v>45694</v>
      </c>
      <c r="D46">
        <v>44</v>
      </c>
      <c r="H46">
        <v>0</v>
      </c>
      <c r="U46" t="s">
        <v>325</v>
      </c>
      <c r="V46" s="790">
        <v>45650</v>
      </c>
      <c r="W46" t="s">
        <v>527</v>
      </c>
      <c r="X46">
        <v>30100</v>
      </c>
      <c r="Y46">
        <v>15.677083333333334</v>
      </c>
      <c r="Z46" t="s">
        <v>638</v>
      </c>
      <c r="AA46" t="s">
        <v>626</v>
      </c>
      <c r="AB46" t="s">
        <v>627</v>
      </c>
      <c r="AC46">
        <v>72</v>
      </c>
    </row>
    <row r="47" spans="1:29">
      <c r="A47" s="790">
        <v>45695</v>
      </c>
      <c r="D47">
        <v>45</v>
      </c>
      <c r="H47">
        <v>0</v>
      </c>
      <c r="U47" t="s">
        <v>325</v>
      </c>
      <c r="V47" s="790">
        <v>45650</v>
      </c>
      <c r="W47" t="s">
        <v>527</v>
      </c>
      <c r="X47">
        <v>30100</v>
      </c>
      <c r="Y47">
        <v>15.677083333333334</v>
      </c>
      <c r="Z47" t="s">
        <v>638</v>
      </c>
      <c r="AA47" t="s">
        <v>626</v>
      </c>
      <c r="AB47" t="s">
        <v>627</v>
      </c>
      <c r="AC47">
        <v>72</v>
      </c>
    </row>
    <row r="48" spans="1:29">
      <c r="A48" s="790">
        <v>45696</v>
      </c>
      <c r="D48">
        <v>46</v>
      </c>
      <c r="H48">
        <v>0</v>
      </c>
      <c r="U48" t="s">
        <v>325</v>
      </c>
      <c r="V48" s="790">
        <v>45650</v>
      </c>
      <c r="W48" t="s">
        <v>527</v>
      </c>
      <c r="X48">
        <v>30100</v>
      </c>
      <c r="Y48">
        <v>15.677083333333334</v>
      </c>
      <c r="Z48" t="s">
        <v>638</v>
      </c>
      <c r="AA48" t="s">
        <v>626</v>
      </c>
      <c r="AB48" t="s">
        <v>627</v>
      </c>
      <c r="AC48">
        <v>72</v>
      </c>
    </row>
    <row r="49" spans="1:29">
      <c r="A49" s="790">
        <v>45697</v>
      </c>
      <c r="D49">
        <v>47</v>
      </c>
      <c r="H49">
        <v>0</v>
      </c>
      <c r="U49" t="s">
        <v>325</v>
      </c>
      <c r="V49" s="790">
        <v>45650</v>
      </c>
      <c r="W49" t="s">
        <v>527</v>
      </c>
      <c r="X49">
        <v>30100</v>
      </c>
      <c r="Y49">
        <v>15.677083333333334</v>
      </c>
      <c r="Z49" t="s">
        <v>638</v>
      </c>
      <c r="AA49" t="s">
        <v>626</v>
      </c>
      <c r="AB49" t="s">
        <v>627</v>
      </c>
      <c r="AC49">
        <v>72</v>
      </c>
    </row>
    <row r="50" spans="1:29">
      <c r="A50" s="790">
        <v>45698</v>
      </c>
      <c r="D50">
        <v>48</v>
      </c>
      <c r="H50">
        <v>0</v>
      </c>
      <c r="U50" t="s">
        <v>325</v>
      </c>
      <c r="V50" s="790">
        <v>45650</v>
      </c>
      <c r="W50" t="s">
        <v>527</v>
      </c>
      <c r="X50">
        <v>30100</v>
      </c>
      <c r="Y50">
        <v>15.677083333333334</v>
      </c>
      <c r="Z50" t="s">
        <v>638</v>
      </c>
      <c r="AA50" t="s">
        <v>626</v>
      </c>
      <c r="AB50" t="s">
        <v>627</v>
      </c>
      <c r="AC50">
        <v>72</v>
      </c>
    </row>
    <row r="51" spans="1:29">
      <c r="A51" s="790">
        <v>45699</v>
      </c>
      <c r="D51">
        <v>49</v>
      </c>
      <c r="H51">
        <v>0</v>
      </c>
      <c r="U51" t="s">
        <v>325</v>
      </c>
      <c r="V51" s="790">
        <v>45650</v>
      </c>
      <c r="W51" t="s">
        <v>527</v>
      </c>
      <c r="X51">
        <v>30100</v>
      </c>
      <c r="Y51">
        <v>15.677083333333334</v>
      </c>
      <c r="Z51" t="s">
        <v>638</v>
      </c>
      <c r="AA51" t="s">
        <v>626</v>
      </c>
      <c r="AB51" t="s">
        <v>627</v>
      </c>
      <c r="AC51">
        <v>72</v>
      </c>
    </row>
    <row r="52" spans="1:29">
      <c r="A52" s="790">
        <v>45700</v>
      </c>
      <c r="D52">
        <v>50</v>
      </c>
      <c r="H52">
        <v>0</v>
      </c>
      <c r="U52" t="s">
        <v>325</v>
      </c>
      <c r="V52" s="790">
        <v>45650</v>
      </c>
      <c r="W52" t="s">
        <v>527</v>
      </c>
      <c r="X52">
        <v>30100</v>
      </c>
      <c r="Y52">
        <v>15.677083333333334</v>
      </c>
      <c r="Z52" t="s">
        <v>638</v>
      </c>
      <c r="AA52" t="s">
        <v>626</v>
      </c>
      <c r="AB52" t="s">
        <v>627</v>
      </c>
      <c r="AC52">
        <v>72</v>
      </c>
    </row>
    <row r="53" spans="1:29">
      <c r="A53" s="790">
        <v>45650</v>
      </c>
      <c r="D53">
        <v>0</v>
      </c>
      <c r="E53">
        <v>0</v>
      </c>
      <c r="F53">
        <v>0</v>
      </c>
      <c r="U53" t="s">
        <v>525</v>
      </c>
      <c r="V53" s="790">
        <v>45650</v>
      </c>
      <c r="W53" t="s">
        <v>527</v>
      </c>
      <c r="X53">
        <v>23500</v>
      </c>
      <c r="Y53">
        <v>12.239583333333334</v>
      </c>
      <c r="Z53" t="s">
        <v>640</v>
      </c>
      <c r="AA53" t="s">
        <v>626</v>
      </c>
      <c r="AB53" t="s">
        <v>627</v>
      </c>
      <c r="AC53">
        <v>72</v>
      </c>
    </row>
    <row r="54" spans="1:29">
      <c r="A54" s="790">
        <v>45651</v>
      </c>
      <c r="B54">
        <v>11</v>
      </c>
      <c r="C54">
        <v>0</v>
      </c>
      <c r="D54">
        <v>1</v>
      </c>
      <c r="E54">
        <v>8</v>
      </c>
      <c r="F54">
        <v>0</v>
      </c>
      <c r="G54">
        <v>0.6</v>
      </c>
      <c r="H54">
        <v>300</v>
      </c>
      <c r="I54">
        <v>896</v>
      </c>
      <c r="J54">
        <v>60</v>
      </c>
      <c r="K54">
        <v>0.61</v>
      </c>
      <c r="L54">
        <v>0.52</v>
      </c>
      <c r="M54">
        <v>35</v>
      </c>
      <c r="N54">
        <v>33.299999999999997</v>
      </c>
      <c r="O54">
        <v>0.35</v>
      </c>
      <c r="P54">
        <v>0.35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45650</v>
      </c>
      <c r="W54" t="s">
        <v>527</v>
      </c>
      <c r="X54">
        <v>23500</v>
      </c>
      <c r="Y54">
        <v>12.239583333333334</v>
      </c>
      <c r="Z54" t="s">
        <v>640</v>
      </c>
      <c r="AA54" t="s">
        <v>626</v>
      </c>
      <c r="AB54" t="s">
        <v>627</v>
      </c>
      <c r="AC54">
        <v>72</v>
      </c>
    </row>
    <row r="55" spans="1:29">
      <c r="A55" s="790">
        <v>45652</v>
      </c>
      <c r="B55">
        <v>9</v>
      </c>
      <c r="C55">
        <v>-1</v>
      </c>
      <c r="D55">
        <v>2</v>
      </c>
      <c r="E55">
        <v>5</v>
      </c>
      <c r="F55">
        <v>3</v>
      </c>
      <c r="G55">
        <v>0.78</v>
      </c>
      <c r="H55">
        <v>390</v>
      </c>
      <c r="I55">
        <v>176</v>
      </c>
      <c r="J55">
        <v>62.100000000045839</v>
      </c>
      <c r="K55">
        <v>0.65</v>
      </c>
      <c r="L55">
        <v>0.54</v>
      </c>
      <c r="M55">
        <v>34.4</v>
      </c>
      <c r="N55">
        <v>32.6</v>
      </c>
      <c r="O55">
        <v>0.31</v>
      </c>
      <c r="P55">
        <v>0.31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45650</v>
      </c>
      <c r="W55" t="s">
        <v>527</v>
      </c>
      <c r="X55">
        <v>23500</v>
      </c>
      <c r="Y55">
        <v>12.239583333333334</v>
      </c>
      <c r="Z55" t="s">
        <v>640</v>
      </c>
      <c r="AA55" t="s">
        <v>626</v>
      </c>
      <c r="AB55" t="s">
        <v>627</v>
      </c>
      <c r="AC55">
        <v>72</v>
      </c>
    </row>
    <row r="56" spans="1:29">
      <c r="A56" s="790">
        <v>45653</v>
      </c>
      <c r="B56">
        <v>9</v>
      </c>
      <c r="C56">
        <v>-4</v>
      </c>
      <c r="D56">
        <v>3</v>
      </c>
      <c r="E56">
        <v>12</v>
      </c>
      <c r="F56">
        <v>19</v>
      </c>
      <c r="G56">
        <v>0.98</v>
      </c>
      <c r="H56">
        <v>490</v>
      </c>
      <c r="I56">
        <v>384</v>
      </c>
      <c r="J56">
        <v>78.599999999969441</v>
      </c>
      <c r="K56">
        <v>0.72</v>
      </c>
      <c r="L56">
        <v>0.56999999999999995</v>
      </c>
      <c r="M56">
        <v>33.6</v>
      </c>
      <c r="N56">
        <v>31.6</v>
      </c>
      <c r="O56">
        <v>0.3</v>
      </c>
      <c r="P56">
        <v>0.33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45650</v>
      </c>
      <c r="W56" t="s">
        <v>527</v>
      </c>
      <c r="X56">
        <v>23500</v>
      </c>
      <c r="Y56">
        <v>12.239583333333334</v>
      </c>
      <c r="Z56" t="s">
        <v>640</v>
      </c>
      <c r="AA56" t="s">
        <v>626</v>
      </c>
      <c r="AB56" t="s">
        <v>627</v>
      </c>
      <c r="AC56">
        <v>72</v>
      </c>
    </row>
    <row r="57" spans="1:29">
      <c r="A57" s="790">
        <v>45654</v>
      </c>
      <c r="B57">
        <v>7</v>
      </c>
      <c r="C57">
        <v>-3</v>
      </c>
      <c r="D57">
        <v>4</v>
      </c>
      <c r="E57">
        <v>10</v>
      </c>
      <c r="F57">
        <v>26</v>
      </c>
      <c r="G57">
        <v>1.08</v>
      </c>
      <c r="H57">
        <v>540</v>
      </c>
      <c r="I57">
        <v>160</v>
      </c>
      <c r="J57">
        <v>49.200000000037107</v>
      </c>
      <c r="K57">
        <v>0.71</v>
      </c>
      <c r="L57">
        <v>0.6</v>
      </c>
      <c r="M57">
        <v>33.200000000000003</v>
      </c>
      <c r="N57">
        <v>30.8</v>
      </c>
      <c r="O57">
        <v>0.36</v>
      </c>
      <c r="P57">
        <v>0.42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45650</v>
      </c>
      <c r="W57" t="s">
        <v>527</v>
      </c>
      <c r="X57">
        <v>23500</v>
      </c>
      <c r="Y57">
        <v>12.239583333333334</v>
      </c>
      <c r="Z57" t="s">
        <v>640</v>
      </c>
      <c r="AA57" t="s">
        <v>626</v>
      </c>
      <c r="AB57" t="s">
        <v>627</v>
      </c>
      <c r="AC57">
        <v>72</v>
      </c>
    </row>
    <row r="58" spans="1:29">
      <c r="A58" s="790">
        <v>45655</v>
      </c>
      <c r="B58">
        <v>10</v>
      </c>
      <c r="C58">
        <v>-2</v>
      </c>
      <c r="D58">
        <v>5</v>
      </c>
      <c r="E58">
        <v>22</v>
      </c>
      <c r="F58">
        <v>19</v>
      </c>
      <c r="G58">
        <v>1.26</v>
      </c>
      <c r="H58">
        <v>630</v>
      </c>
      <c r="I58">
        <v>160</v>
      </c>
      <c r="J58">
        <v>58.499999999967258</v>
      </c>
      <c r="K58">
        <v>0.78</v>
      </c>
      <c r="L58">
        <v>0.65</v>
      </c>
      <c r="M58">
        <v>32.4</v>
      </c>
      <c r="N58">
        <v>30.1</v>
      </c>
      <c r="O58">
        <v>0.26</v>
      </c>
      <c r="P58">
        <v>0.35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45650</v>
      </c>
      <c r="W58" t="s">
        <v>527</v>
      </c>
      <c r="X58">
        <v>23500</v>
      </c>
      <c r="Y58">
        <v>12.239583333333334</v>
      </c>
      <c r="Z58" t="s">
        <v>640</v>
      </c>
      <c r="AA58" t="s">
        <v>626</v>
      </c>
      <c r="AB58" t="s">
        <v>627</v>
      </c>
      <c r="AC58">
        <v>72</v>
      </c>
    </row>
    <row r="59" spans="1:29">
      <c r="A59" s="790">
        <v>45656</v>
      </c>
      <c r="B59">
        <v>12</v>
      </c>
      <c r="C59">
        <v>-3</v>
      </c>
      <c r="D59">
        <v>6</v>
      </c>
      <c r="E59">
        <v>16</v>
      </c>
      <c r="F59">
        <v>16</v>
      </c>
      <c r="G59">
        <v>1.44</v>
      </c>
      <c r="H59">
        <v>720</v>
      </c>
      <c r="I59">
        <v>192</v>
      </c>
      <c r="J59">
        <v>68.100000000013097</v>
      </c>
      <c r="K59">
        <v>0.8</v>
      </c>
      <c r="L59">
        <v>0.68</v>
      </c>
      <c r="M59">
        <v>31.5</v>
      </c>
      <c r="N59">
        <v>29.4</v>
      </c>
      <c r="O59">
        <v>0.3</v>
      </c>
      <c r="P59">
        <v>0.45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45650</v>
      </c>
      <c r="W59" t="s">
        <v>527</v>
      </c>
      <c r="X59">
        <v>23500</v>
      </c>
      <c r="Y59">
        <v>12.239583333333334</v>
      </c>
      <c r="Z59" t="s">
        <v>640</v>
      </c>
      <c r="AA59" t="s">
        <v>626</v>
      </c>
      <c r="AB59" t="s">
        <v>627</v>
      </c>
      <c r="AC59">
        <v>72</v>
      </c>
    </row>
    <row r="60" spans="1:29">
      <c r="A60" s="790">
        <v>45657</v>
      </c>
      <c r="B60">
        <v>10</v>
      </c>
      <c r="C60">
        <v>-2</v>
      </c>
      <c r="D60">
        <v>7</v>
      </c>
      <c r="E60">
        <v>16</v>
      </c>
      <c r="F60">
        <v>40</v>
      </c>
      <c r="G60">
        <v>1.6</v>
      </c>
      <c r="H60">
        <v>800</v>
      </c>
      <c r="I60">
        <v>0</v>
      </c>
      <c r="J60">
        <v>53.999999999978172</v>
      </c>
      <c r="K60">
        <v>0.83</v>
      </c>
      <c r="L60">
        <v>0.71</v>
      </c>
      <c r="M60">
        <v>30.4</v>
      </c>
      <c r="N60">
        <v>28.8</v>
      </c>
      <c r="O60">
        <v>0.31</v>
      </c>
      <c r="P60">
        <v>0.44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45650</v>
      </c>
      <c r="W60" t="s">
        <v>527</v>
      </c>
      <c r="X60">
        <v>23500</v>
      </c>
      <c r="Y60">
        <v>12.239583333333334</v>
      </c>
      <c r="Z60" t="s">
        <v>640</v>
      </c>
      <c r="AA60" t="s">
        <v>626</v>
      </c>
      <c r="AB60" t="s">
        <v>627</v>
      </c>
      <c r="AC60">
        <v>72</v>
      </c>
    </row>
    <row r="61" spans="1:29">
      <c r="A61" s="790">
        <v>45658</v>
      </c>
      <c r="B61">
        <v>13</v>
      </c>
      <c r="C61">
        <v>-2</v>
      </c>
      <c r="D61">
        <v>8</v>
      </c>
      <c r="E61">
        <v>11</v>
      </c>
      <c r="F61">
        <v>34</v>
      </c>
      <c r="G61">
        <v>1.6419999999999999</v>
      </c>
      <c r="H61">
        <v>821</v>
      </c>
      <c r="I61">
        <v>192</v>
      </c>
      <c r="J61">
        <v>59.100000000034925</v>
      </c>
      <c r="K61">
        <v>0.84</v>
      </c>
      <c r="L61">
        <v>0.7</v>
      </c>
      <c r="M61">
        <v>30</v>
      </c>
      <c r="N61">
        <v>28.4</v>
      </c>
      <c r="O61">
        <v>0.32</v>
      </c>
      <c r="P61">
        <v>0.43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45650</v>
      </c>
      <c r="W61" t="s">
        <v>527</v>
      </c>
      <c r="X61">
        <v>23500</v>
      </c>
      <c r="Y61">
        <v>12.239583333333334</v>
      </c>
      <c r="Z61" t="s">
        <v>640</v>
      </c>
      <c r="AA61" t="s">
        <v>626</v>
      </c>
      <c r="AB61" t="s">
        <v>627</v>
      </c>
      <c r="AC61">
        <v>72</v>
      </c>
    </row>
    <row r="62" spans="1:29">
      <c r="A62" s="790">
        <v>45659</v>
      </c>
      <c r="B62">
        <v>12</v>
      </c>
      <c r="C62">
        <v>-1</v>
      </c>
      <c r="D62">
        <v>9</v>
      </c>
      <c r="E62">
        <v>23</v>
      </c>
      <c r="F62">
        <v>148</v>
      </c>
      <c r="G62">
        <v>1.9570000000000001</v>
      </c>
      <c r="H62">
        <v>978.5</v>
      </c>
      <c r="I62">
        <v>192</v>
      </c>
      <c r="J62">
        <v>67.5</v>
      </c>
      <c r="K62">
        <v>0.9</v>
      </c>
      <c r="L62">
        <v>0.74</v>
      </c>
      <c r="M62">
        <v>29.8</v>
      </c>
      <c r="N62">
        <v>28.1</v>
      </c>
      <c r="O62">
        <v>0.33</v>
      </c>
      <c r="P62">
        <v>0.42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45650</v>
      </c>
      <c r="W62" t="s">
        <v>527</v>
      </c>
      <c r="X62">
        <v>23500</v>
      </c>
      <c r="Y62">
        <v>12.239583333333334</v>
      </c>
      <c r="Z62" t="s">
        <v>640</v>
      </c>
      <c r="AA62" t="s">
        <v>626</v>
      </c>
      <c r="AB62" t="s">
        <v>627</v>
      </c>
      <c r="AC62">
        <v>72</v>
      </c>
    </row>
    <row r="63" spans="1:29">
      <c r="A63" s="790">
        <v>45660</v>
      </c>
      <c r="B63">
        <v>11</v>
      </c>
      <c r="C63">
        <v>0</v>
      </c>
      <c r="D63">
        <v>10</v>
      </c>
      <c r="E63">
        <v>15</v>
      </c>
      <c r="F63">
        <v>11</v>
      </c>
      <c r="G63">
        <v>2.0649999999999999</v>
      </c>
      <c r="H63">
        <v>1032.5</v>
      </c>
      <c r="I63">
        <v>192</v>
      </c>
      <c r="J63">
        <v>34.799999999995634</v>
      </c>
      <c r="K63">
        <v>0.9</v>
      </c>
      <c r="L63">
        <v>0.77</v>
      </c>
      <c r="M63">
        <v>29.6</v>
      </c>
      <c r="N63">
        <v>27.8</v>
      </c>
      <c r="O63">
        <v>0.32</v>
      </c>
      <c r="P63">
        <v>0.36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45650</v>
      </c>
      <c r="W63" t="s">
        <v>527</v>
      </c>
      <c r="X63">
        <v>23500</v>
      </c>
      <c r="Y63">
        <v>12.239583333333334</v>
      </c>
      <c r="Z63" t="s">
        <v>640</v>
      </c>
      <c r="AA63" t="s">
        <v>626</v>
      </c>
      <c r="AB63" t="s">
        <v>627</v>
      </c>
      <c r="AC63">
        <v>72</v>
      </c>
    </row>
    <row r="64" spans="1:29">
      <c r="A64" s="790">
        <v>45661</v>
      </c>
      <c r="B64">
        <v>12</v>
      </c>
      <c r="C64">
        <v>1</v>
      </c>
      <c r="D64">
        <v>11</v>
      </c>
      <c r="E64">
        <v>6</v>
      </c>
      <c r="F64">
        <v>12</v>
      </c>
      <c r="G64">
        <v>2.3620000000000001</v>
      </c>
      <c r="H64">
        <v>1181</v>
      </c>
      <c r="I64">
        <v>0</v>
      </c>
      <c r="J64">
        <v>28.499999999967258</v>
      </c>
      <c r="K64">
        <v>0.92</v>
      </c>
      <c r="L64">
        <v>0.79</v>
      </c>
      <c r="M64">
        <v>29.2</v>
      </c>
      <c r="N64">
        <v>27.4</v>
      </c>
      <c r="O64">
        <v>0.32</v>
      </c>
      <c r="P64">
        <v>0.43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45650</v>
      </c>
      <c r="W64" t="s">
        <v>527</v>
      </c>
      <c r="X64">
        <v>23500</v>
      </c>
      <c r="Y64">
        <v>12.239583333333334</v>
      </c>
      <c r="Z64" t="s">
        <v>640</v>
      </c>
      <c r="AA64" t="s">
        <v>626</v>
      </c>
      <c r="AB64" t="s">
        <v>627</v>
      </c>
      <c r="AC64">
        <v>72</v>
      </c>
    </row>
    <row r="65" spans="1:29">
      <c r="A65" s="790">
        <v>45662</v>
      </c>
      <c r="B65">
        <v>14</v>
      </c>
      <c r="C65">
        <v>0</v>
      </c>
      <c r="D65">
        <v>12</v>
      </c>
      <c r="E65">
        <v>8</v>
      </c>
      <c r="F65">
        <v>22</v>
      </c>
      <c r="G65">
        <v>2.7050000000000001</v>
      </c>
      <c r="H65">
        <v>1352.5</v>
      </c>
      <c r="I65">
        <v>192</v>
      </c>
      <c r="J65">
        <v>27.600000000002183</v>
      </c>
      <c r="K65">
        <v>0.92</v>
      </c>
      <c r="L65">
        <v>0.79</v>
      </c>
      <c r="M65">
        <v>29.1</v>
      </c>
      <c r="N65">
        <v>27.2</v>
      </c>
      <c r="O65">
        <v>0.35</v>
      </c>
      <c r="P65">
        <v>0.48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45650</v>
      </c>
      <c r="W65" t="s">
        <v>527</v>
      </c>
      <c r="X65">
        <v>23500</v>
      </c>
      <c r="Y65">
        <v>12.239583333333334</v>
      </c>
      <c r="Z65" t="s">
        <v>640</v>
      </c>
      <c r="AA65" t="s">
        <v>626</v>
      </c>
      <c r="AB65" t="s">
        <v>627</v>
      </c>
      <c r="AC65">
        <v>72</v>
      </c>
    </row>
    <row r="66" spans="1:29">
      <c r="A66" s="790">
        <v>45663</v>
      </c>
      <c r="B66">
        <v>10</v>
      </c>
      <c r="C66">
        <v>-3</v>
      </c>
      <c r="D66">
        <v>13</v>
      </c>
      <c r="E66">
        <v>8</v>
      </c>
      <c r="F66">
        <v>21</v>
      </c>
      <c r="G66">
        <v>3.0819999999999999</v>
      </c>
      <c r="H66">
        <v>1541</v>
      </c>
      <c r="I66">
        <v>0</v>
      </c>
      <c r="J66">
        <v>29.100000000034925</v>
      </c>
      <c r="K66">
        <v>0.93</v>
      </c>
      <c r="L66">
        <v>0.76</v>
      </c>
      <c r="M66">
        <v>28.5</v>
      </c>
      <c r="N66">
        <v>26.6</v>
      </c>
      <c r="O66">
        <v>0.33</v>
      </c>
      <c r="P66">
        <v>0.45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45650</v>
      </c>
      <c r="W66" t="s">
        <v>527</v>
      </c>
      <c r="X66">
        <v>23500</v>
      </c>
      <c r="Y66">
        <v>12.239583333333334</v>
      </c>
      <c r="Z66" t="s">
        <v>640</v>
      </c>
      <c r="AA66" t="s">
        <v>626</v>
      </c>
      <c r="AB66" t="s">
        <v>627</v>
      </c>
      <c r="AC66">
        <v>72</v>
      </c>
    </row>
    <row r="67" spans="1:29">
      <c r="A67" s="790">
        <v>45664</v>
      </c>
      <c r="B67">
        <v>9</v>
      </c>
      <c r="C67">
        <v>0</v>
      </c>
      <c r="D67">
        <v>14</v>
      </c>
      <c r="E67">
        <v>5</v>
      </c>
      <c r="F67">
        <v>10</v>
      </c>
      <c r="G67">
        <v>3.1</v>
      </c>
      <c r="H67">
        <v>1550</v>
      </c>
      <c r="I67">
        <v>176</v>
      </c>
      <c r="J67">
        <v>32.099999999991269</v>
      </c>
      <c r="K67">
        <v>0.93</v>
      </c>
      <c r="L67">
        <v>0.76</v>
      </c>
      <c r="M67">
        <v>28.6</v>
      </c>
      <c r="N67">
        <v>26.3</v>
      </c>
      <c r="O67">
        <v>0.32</v>
      </c>
      <c r="P67">
        <v>0.45</v>
      </c>
      <c r="Q67">
        <v>0</v>
      </c>
      <c r="R67">
        <v>0</v>
      </c>
      <c r="S67">
        <v>1</v>
      </c>
      <c r="T67">
        <v>1</v>
      </c>
      <c r="U67" t="s">
        <v>525</v>
      </c>
      <c r="V67" s="790">
        <v>45650</v>
      </c>
      <c r="W67" t="s">
        <v>527</v>
      </c>
      <c r="X67">
        <v>23500</v>
      </c>
      <c r="Y67">
        <v>12.239583333333334</v>
      </c>
      <c r="Z67" t="s">
        <v>640</v>
      </c>
      <c r="AA67" t="s">
        <v>626</v>
      </c>
      <c r="AB67" t="s">
        <v>627</v>
      </c>
      <c r="AC67">
        <v>72</v>
      </c>
    </row>
    <row r="68" spans="1:29">
      <c r="A68" s="790">
        <v>45665</v>
      </c>
      <c r="B68">
        <v>9</v>
      </c>
      <c r="C68">
        <v>-4</v>
      </c>
      <c r="D68">
        <v>15</v>
      </c>
      <c r="E68">
        <v>9</v>
      </c>
      <c r="F68">
        <v>15</v>
      </c>
      <c r="G68">
        <v>3.488</v>
      </c>
      <c r="H68">
        <v>1744</v>
      </c>
      <c r="I68">
        <v>0</v>
      </c>
      <c r="J68">
        <v>34.199999999982538</v>
      </c>
      <c r="K68">
        <v>0.91</v>
      </c>
      <c r="L68">
        <v>0.76</v>
      </c>
      <c r="M68">
        <v>27.8</v>
      </c>
      <c r="N68">
        <v>25.9</v>
      </c>
      <c r="O68">
        <v>0.33</v>
      </c>
      <c r="P68">
        <v>0.42</v>
      </c>
      <c r="Q68">
        <v>0</v>
      </c>
      <c r="R68">
        <v>0</v>
      </c>
      <c r="S68">
        <v>1</v>
      </c>
      <c r="T68">
        <v>1</v>
      </c>
      <c r="U68" t="s">
        <v>525</v>
      </c>
      <c r="V68" s="790">
        <v>45650</v>
      </c>
      <c r="W68" t="s">
        <v>527</v>
      </c>
      <c r="X68">
        <v>23500</v>
      </c>
      <c r="Y68">
        <v>12.239583333333334</v>
      </c>
      <c r="Z68" t="s">
        <v>640</v>
      </c>
      <c r="AA68" t="s">
        <v>626</v>
      </c>
      <c r="AB68" t="s">
        <v>627</v>
      </c>
      <c r="AC68">
        <v>72</v>
      </c>
    </row>
    <row r="69" spans="1:29">
      <c r="A69" s="790">
        <v>45666</v>
      </c>
      <c r="B69">
        <v>3</v>
      </c>
      <c r="C69">
        <v>-3</v>
      </c>
      <c r="D69">
        <v>16</v>
      </c>
      <c r="E69">
        <v>5</v>
      </c>
      <c r="F69">
        <v>23</v>
      </c>
      <c r="G69">
        <v>3.5049999999999999</v>
      </c>
      <c r="H69">
        <v>1752.5</v>
      </c>
      <c r="I69">
        <v>192</v>
      </c>
      <c r="J69">
        <v>33.600000000024011</v>
      </c>
      <c r="K69">
        <v>0.94</v>
      </c>
      <c r="L69">
        <v>0.78</v>
      </c>
      <c r="M69">
        <v>27.3</v>
      </c>
      <c r="N69">
        <v>25.3</v>
      </c>
      <c r="O69">
        <v>0.32</v>
      </c>
      <c r="P69">
        <v>0.38</v>
      </c>
      <c r="Q69">
        <v>0</v>
      </c>
      <c r="R69">
        <v>0</v>
      </c>
      <c r="S69">
        <v>1</v>
      </c>
      <c r="T69">
        <v>1</v>
      </c>
      <c r="U69" t="s">
        <v>525</v>
      </c>
      <c r="V69" s="790">
        <v>45650</v>
      </c>
      <c r="W69" t="s">
        <v>527</v>
      </c>
      <c r="X69">
        <v>23500</v>
      </c>
      <c r="Y69">
        <v>12.239583333333334</v>
      </c>
      <c r="Z69" t="s">
        <v>640</v>
      </c>
      <c r="AA69" t="s">
        <v>626</v>
      </c>
      <c r="AB69" t="s">
        <v>627</v>
      </c>
      <c r="AC69">
        <v>72</v>
      </c>
    </row>
    <row r="70" spans="1:29">
      <c r="A70" s="790">
        <v>45667</v>
      </c>
      <c r="B70">
        <v>4</v>
      </c>
      <c r="C70">
        <v>-4</v>
      </c>
      <c r="D70">
        <v>17</v>
      </c>
      <c r="E70">
        <v>4</v>
      </c>
      <c r="F70">
        <v>10</v>
      </c>
      <c r="G70">
        <v>4.2169999999999996</v>
      </c>
      <c r="H70">
        <v>2108.5</v>
      </c>
      <c r="I70">
        <v>176</v>
      </c>
      <c r="J70">
        <v>38.399999999965075</v>
      </c>
      <c r="K70">
        <v>0.94</v>
      </c>
      <c r="L70">
        <v>0.78</v>
      </c>
      <c r="M70">
        <v>26.9</v>
      </c>
      <c r="N70">
        <v>24.8</v>
      </c>
      <c r="O70">
        <v>0.31</v>
      </c>
      <c r="P70">
        <v>0.39</v>
      </c>
      <c r="Q70">
        <v>0</v>
      </c>
      <c r="R70">
        <v>0</v>
      </c>
      <c r="S70">
        <v>1</v>
      </c>
      <c r="T70">
        <v>1</v>
      </c>
      <c r="U70" t="s">
        <v>525</v>
      </c>
      <c r="V70" s="790">
        <v>45650</v>
      </c>
      <c r="W70" t="s">
        <v>527</v>
      </c>
      <c r="X70">
        <v>23500</v>
      </c>
      <c r="Y70">
        <v>12.239583333333334</v>
      </c>
      <c r="Z70" t="s">
        <v>640</v>
      </c>
      <c r="AA70" t="s">
        <v>626</v>
      </c>
      <c r="AB70" t="s">
        <v>627</v>
      </c>
      <c r="AC70">
        <v>72</v>
      </c>
    </row>
    <row r="71" spans="1:29">
      <c r="A71" s="790">
        <v>45668</v>
      </c>
      <c r="B71">
        <v>8</v>
      </c>
      <c r="C71">
        <v>-3</v>
      </c>
      <c r="D71">
        <v>18</v>
      </c>
      <c r="E71">
        <v>3</v>
      </c>
      <c r="F71">
        <v>12</v>
      </c>
      <c r="G71">
        <v>4.4580000000000002</v>
      </c>
      <c r="H71">
        <v>2229</v>
      </c>
      <c r="I71">
        <v>0</v>
      </c>
      <c r="J71">
        <v>35.400000000008731</v>
      </c>
      <c r="K71">
        <v>0.93</v>
      </c>
      <c r="L71">
        <v>0.79</v>
      </c>
      <c r="M71">
        <v>26.7</v>
      </c>
      <c r="N71">
        <v>24.8</v>
      </c>
      <c r="O71">
        <v>0.31</v>
      </c>
      <c r="P71">
        <v>0.42</v>
      </c>
      <c r="Q71">
        <v>0</v>
      </c>
      <c r="R71">
        <v>0</v>
      </c>
      <c r="S71">
        <v>1</v>
      </c>
      <c r="T71">
        <v>1</v>
      </c>
      <c r="U71" t="s">
        <v>525</v>
      </c>
      <c r="V71" s="790">
        <v>45650</v>
      </c>
      <c r="W71" t="s">
        <v>527</v>
      </c>
      <c r="X71">
        <v>23500</v>
      </c>
      <c r="Y71">
        <v>12.239583333333334</v>
      </c>
      <c r="Z71" t="s">
        <v>640</v>
      </c>
      <c r="AA71" t="s">
        <v>626</v>
      </c>
      <c r="AB71" t="s">
        <v>627</v>
      </c>
      <c r="AC71">
        <v>72</v>
      </c>
    </row>
    <row r="72" spans="1:29">
      <c r="A72" s="790">
        <v>45669</v>
      </c>
      <c r="B72">
        <v>8</v>
      </c>
      <c r="C72">
        <v>-2</v>
      </c>
      <c r="D72">
        <v>19</v>
      </c>
      <c r="E72">
        <v>8</v>
      </c>
      <c r="F72">
        <v>16</v>
      </c>
      <c r="G72">
        <v>4.6849999999999996</v>
      </c>
      <c r="H72">
        <v>2342.5</v>
      </c>
      <c r="I72">
        <v>192</v>
      </c>
      <c r="J72">
        <v>34.199999999982538</v>
      </c>
      <c r="K72">
        <v>0.93</v>
      </c>
      <c r="L72">
        <v>0.76</v>
      </c>
      <c r="M72">
        <v>26.4</v>
      </c>
      <c r="N72">
        <v>24.7</v>
      </c>
      <c r="O72">
        <v>0.35</v>
      </c>
      <c r="P72">
        <v>0.49</v>
      </c>
      <c r="Q72">
        <v>0</v>
      </c>
      <c r="R72">
        <v>0</v>
      </c>
      <c r="S72">
        <v>1</v>
      </c>
      <c r="T72">
        <v>1.3</v>
      </c>
      <c r="U72" t="s">
        <v>525</v>
      </c>
      <c r="V72" s="790">
        <v>45650</v>
      </c>
      <c r="W72" t="s">
        <v>527</v>
      </c>
      <c r="X72">
        <v>23500</v>
      </c>
      <c r="Y72">
        <v>12.239583333333334</v>
      </c>
      <c r="Z72" t="s">
        <v>640</v>
      </c>
      <c r="AA72" t="s">
        <v>626</v>
      </c>
      <c r="AB72" t="s">
        <v>627</v>
      </c>
      <c r="AC72">
        <v>72</v>
      </c>
    </row>
    <row r="73" spans="1:29">
      <c r="A73" s="790">
        <v>45670</v>
      </c>
      <c r="B73">
        <v>14</v>
      </c>
      <c r="C73">
        <v>0</v>
      </c>
      <c r="D73">
        <v>20</v>
      </c>
      <c r="E73">
        <v>6</v>
      </c>
      <c r="F73">
        <v>9</v>
      </c>
      <c r="G73">
        <v>5.0430000000000001</v>
      </c>
      <c r="H73">
        <v>2521.5</v>
      </c>
      <c r="I73">
        <v>0</v>
      </c>
      <c r="J73">
        <v>49.500000000043656</v>
      </c>
      <c r="K73">
        <v>0.94</v>
      </c>
      <c r="L73">
        <v>0.74</v>
      </c>
      <c r="M73">
        <v>26.4</v>
      </c>
      <c r="N73">
        <v>24.2</v>
      </c>
      <c r="O73">
        <v>0.35</v>
      </c>
      <c r="P73">
        <v>0.56999999999999995</v>
      </c>
      <c r="Q73">
        <v>0</v>
      </c>
      <c r="R73">
        <v>0</v>
      </c>
      <c r="S73">
        <v>1.3</v>
      </c>
      <c r="T73">
        <v>1.3</v>
      </c>
      <c r="U73" t="s">
        <v>525</v>
      </c>
      <c r="V73" s="790">
        <v>45650</v>
      </c>
      <c r="W73" t="s">
        <v>527</v>
      </c>
      <c r="X73">
        <v>23500</v>
      </c>
      <c r="Y73">
        <v>12.239583333333334</v>
      </c>
      <c r="Z73" t="s">
        <v>640</v>
      </c>
      <c r="AA73" t="s">
        <v>626</v>
      </c>
      <c r="AB73" t="s">
        <v>627</v>
      </c>
      <c r="AC73">
        <v>72</v>
      </c>
    </row>
    <row r="74" spans="1:29">
      <c r="A74" s="790">
        <v>45671</v>
      </c>
      <c r="B74">
        <v>13</v>
      </c>
      <c r="C74">
        <v>-4</v>
      </c>
      <c r="D74">
        <v>21</v>
      </c>
      <c r="E74">
        <v>4</v>
      </c>
      <c r="F74">
        <v>8</v>
      </c>
      <c r="G74">
        <v>5.2430000000000003</v>
      </c>
      <c r="H74">
        <v>2621.5</v>
      </c>
      <c r="I74">
        <v>0</v>
      </c>
      <c r="J74">
        <v>47.700000000004366</v>
      </c>
      <c r="K74">
        <v>0.94</v>
      </c>
      <c r="L74">
        <v>0.73</v>
      </c>
      <c r="M74">
        <v>26.6</v>
      </c>
      <c r="N74">
        <v>24.4</v>
      </c>
      <c r="O74">
        <v>0.41</v>
      </c>
      <c r="P74">
        <v>0.66</v>
      </c>
      <c r="Q74">
        <v>0</v>
      </c>
      <c r="R74">
        <v>0</v>
      </c>
      <c r="S74">
        <v>1.3</v>
      </c>
      <c r="T74">
        <v>1.3</v>
      </c>
      <c r="U74" t="s">
        <v>525</v>
      </c>
      <c r="V74" s="790">
        <v>45650</v>
      </c>
      <c r="W74" t="s">
        <v>527</v>
      </c>
      <c r="X74">
        <v>23500</v>
      </c>
      <c r="Y74">
        <v>12.239583333333334</v>
      </c>
      <c r="Z74" t="s">
        <v>640</v>
      </c>
      <c r="AA74" t="s">
        <v>626</v>
      </c>
      <c r="AB74" t="s">
        <v>627</v>
      </c>
      <c r="AC74">
        <v>72</v>
      </c>
    </row>
    <row r="75" spans="1:29">
      <c r="A75" s="790">
        <v>45672</v>
      </c>
      <c r="B75">
        <v>4</v>
      </c>
      <c r="C75">
        <v>-4</v>
      </c>
      <c r="D75">
        <v>22</v>
      </c>
      <c r="E75">
        <v>7</v>
      </c>
      <c r="F75">
        <v>12</v>
      </c>
      <c r="G75">
        <v>5.7949999999999999</v>
      </c>
      <c r="H75">
        <v>2897.5</v>
      </c>
      <c r="I75">
        <v>0</v>
      </c>
      <c r="J75">
        <v>58.799999999973807</v>
      </c>
      <c r="K75">
        <v>0.94</v>
      </c>
      <c r="L75">
        <v>0.76</v>
      </c>
      <c r="M75">
        <v>25.7</v>
      </c>
      <c r="N75">
        <v>23.3</v>
      </c>
      <c r="O75">
        <v>0.35</v>
      </c>
      <c r="P75">
        <v>0.41</v>
      </c>
      <c r="Q75">
        <v>0</v>
      </c>
      <c r="R75">
        <v>0</v>
      </c>
      <c r="S75">
        <v>1.3</v>
      </c>
      <c r="T75">
        <v>1.3</v>
      </c>
      <c r="U75" t="s">
        <v>525</v>
      </c>
      <c r="V75" s="790">
        <v>45650</v>
      </c>
      <c r="W75" t="s">
        <v>527</v>
      </c>
      <c r="X75">
        <v>23500</v>
      </c>
      <c r="Y75">
        <v>12.239583333333334</v>
      </c>
      <c r="Z75" t="s">
        <v>640</v>
      </c>
      <c r="AA75" t="s">
        <v>626</v>
      </c>
      <c r="AB75" t="s">
        <v>627</v>
      </c>
      <c r="AC75">
        <v>72</v>
      </c>
    </row>
    <row r="76" spans="1:29">
      <c r="A76" s="790">
        <v>45673</v>
      </c>
      <c r="B76">
        <v>9</v>
      </c>
      <c r="C76">
        <v>-3</v>
      </c>
      <c r="D76">
        <v>23</v>
      </c>
      <c r="E76">
        <v>4</v>
      </c>
      <c r="F76">
        <v>13</v>
      </c>
      <c r="G76">
        <v>5.94</v>
      </c>
      <c r="H76">
        <v>2970</v>
      </c>
      <c r="I76">
        <v>192</v>
      </c>
      <c r="J76">
        <v>53.400000000019645</v>
      </c>
      <c r="K76">
        <v>0.95</v>
      </c>
      <c r="L76">
        <v>0.76</v>
      </c>
      <c r="M76">
        <v>25.5</v>
      </c>
      <c r="N76">
        <v>23.5</v>
      </c>
      <c r="O76">
        <v>0.33</v>
      </c>
      <c r="P76">
        <v>0.45</v>
      </c>
      <c r="Q76">
        <v>0</v>
      </c>
      <c r="R76">
        <v>0</v>
      </c>
      <c r="S76">
        <v>1.3</v>
      </c>
      <c r="T76">
        <v>1.3</v>
      </c>
      <c r="U76" t="s">
        <v>525</v>
      </c>
      <c r="V76" s="790">
        <v>45650</v>
      </c>
      <c r="W76" t="s">
        <v>527</v>
      </c>
      <c r="X76">
        <v>23500</v>
      </c>
      <c r="Y76">
        <v>12.239583333333334</v>
      </c>
      <c r="Z76" t="s">
        <v>640</v>
      </c>
      <c r="AA76" t="s">
        <v>626</v>
      </c>
      <c r="AB76" t="s">
        <v>627</v>
      </c>
      <c r="AC76">
        <v>72</v>
      </c>
    </row>
    <row r="77" spans="1:29">
      <c r="A77" s="790">
        <v>45674</v>
      </c>
      <c r="B77">
        <v>10</v>
      </c>
      <c r="C77">
        <v>-3</v>
      </c>
      <c r="D77">
        <v>24</v>
      </c>
      <c r="E77">
        <v>5</v>
      </c>
      <c r="F77">
        <v>8</v>
      </c>
      <c r="G77">
        <v>6.1950000000000003</v>
      </c>
      <c r="H77">
        <v>3097.5</v>
      </c>
      <c r="I77">
        <v>0</v>
      </c>
      <c r="J77">
        <v>54.599999999991269</v>
      </c>
      <c r="K77">
        <v>0.95</v>
      </c>
      <c r="L77">
        <v>0.74</v>
      </c>
      <c r="M77">
        <v>26.3</v>
      </c>
      <c r="N77">
        <v>23.3</v>
      </c>
      <c r="O77">
        <v>0.3</v>
      </c>
      <c r="P77">
        <v>0.45</v>
      </c>
      <c r="Q77">
        <v>0</v>
      </c>
      <c r="R77">
        <v>0</v>
      </c>
      <c r="S77">
        <v>1.3</v>
      </c>
      <c r="T77">
        <v>1.3</v>
      </c>
      <c r="U77" t="s">
        <v>525</v>
      </c>
      <c r="V77" s="790">
        <v>45650</v>
      </c>
      <c r="W77" t="s">
        <v>527</v>
      </c>
      <c r="X77">
        <v>23500</v>
      </c>
      <c r="Y77">
        <v>12.239583333333334</v>
      </c>
      <c r="Z77" t="s">
        <v>640</v>
      </c>
      <c r="AA77" t="s">
        <v>626</v>
      </c>
      <c r="AB77" t="s">
        <v>627</v>
      </c>
      <c r="AC77">
        <v>72</v>
      </c>
    </row>
    <row r="78" spans="1:29">
      <c r="A78" s="790">
        <v>45675</v>
      </c>
      <c r="B78">
        <v>12</v>
      </c>
      <c r="C78">
        <v>-1</v>
      </c>
      <c r="D78">
        <v>25</v>
      </c>
      <c r="E78">
        <v>2</v>
      </c>
      <c r="F78">
        <v>10</v>
      </c>
      <c r="G78">
        <v>6.1680000000000001</v>
      </c>
      <c r="H78">
        <v>3084</v>
      </c>
      <c r="I78">
        <v>0</v>
      </c>
      <c r="J78">
        <v>54.899999999997817</v>
      </c>
      <c r="K78">
        <v>0.96</v>
      </c>
      <c r="L78">
        <v>0.72</v>
      </c>
      <c r="M78">
        <v>26.5</v>
      </c>
      <c r="N78">
        <v>23.5</v>
      </c>
      <c r="O78">
        <v>0.33</v>
      </c>
      <c r="P78">
        <v>0.51</v>
      </c>
      <c r="Q78">
        <v>0</v>
      </c>
      <c r="R78">
        <v>0</v>
      </c>
      <c r="S78">
        <v>1.3</v>
      </c>
      <c r="T78">
        <v>1.3</v>
      </c>
      <c r="U78" t="s">
        <v>525</v>
      </c>
      <c r="V78" s="790">
        <v>45650</v>
      </c>
      <c r="W78" t="s">
        <v>527</v>
      </c>
      <c r="X78">
        <v>23500</v>
      </c>
      <c r="Y78">
        <v>12.239583333333334</v>
      </c>
      <c r="Z78" t="s">
        <v>640</v>
      </c>
      <c r="AA78" t="s">
        <v>626</v>
      </c>
      <c r="AB78" t="s">
        <v>627</v>
      </c>
      <c r="AC78">
        <v>72</v>
      </c>
    </row>
    <row r="79" spans="1:29">
      <c r="A79" s="790">
        <v>45676</v>
      </c>
      <c r="B79">
        <v>15</v>
      </c>
      <c r="C79">
        <v>-1</v>
      </c>
      <c r="D79">
        <v>26</v>
      </c>
      <c r="E79">
        <v>9</v>
      </c>
      <c r="F79">
        <v>12</v>
      </c>
      <c r="G79">
        <v>6.5810000000000004</v>
      </c>
      <c r="H79">
        <v>3290.5</v>
      </c>
      <c r="I79">
        <v>0</v>
      </c>
      <c r="J79">
        <v>56.699999999982538</v>
      </c>
      <c r="K79">
        <v>0.95</v>
      </c>
      <c r="L79">
        <v>0.72</v>
      </c>
      <c r="M79">
        <v>27</v>
      </c>
      <c r="N79">
        <v>23.6</v>
      </c>
      <c r="O79">
        <v>0.33</v>
      </c>
      <c r="P79">
        <v>0.54</v>
      </c>
      <c r="Q79">
        <v>0</v>
      </c>
      <c r="R79">
        <v>0</v>
      </c>
      <c r="S79">
        <v>1.3</v>
      </c>
      <c r="T79">
        <v>1.5</v>
      </c>
      <c r="U79" t="s">
        <v>525</v>
      </c>
      <c r="V79" s="790">
        <v>45650</v>
      </c>
      <c r="W79" t="s">
        <v>527</v>
      </c>
      <c r="X79">
        <v>23500</v>
      </c>
      <c r="Y79">
        <v>12.239583333333334</v>
      </c>
      <c r="Z79" t="s">
        <v>640</v>
      </c>
      <c r="AA79" t="s">
        <v>626</v>
      </c>
      <c r="AB79" t="s">
        <v>627</v>
      </c>
      <c r="AC79">
        <v>72</v>
      </c>
    </row>
    <row r="80" spans="1:29">
      <c r="A80" s="790">
        <v>45677</v>
      </c>
      <c r="B80">
        <v>14</v>
      </c>
      <c r="C80">
        <v>-1</v>
      </c>
      <c r="D80">
        <v>27</v>
      </c>
      <c r="E80">
        <v>15</v>
      </c>
      <c r="F80">
        <v>50</v>
      </c>
      <c r="G80">
        <v>6.4880000000000004</v>
      </c>
      <c r="H80">
        <v>3244</v>
      </c>
      <c r="I80">
        <v>192</v>
      </c>
      <c r="J80">
        <v>58.500000000021828</v>
      </c>
      <c r="K80">
        <v>0.94</v>
      </c>
      <c r="L80">
        <v>0.72</v>
      </c>
      <c r="M80">
        <v>26.6</v>
      </c>
      <c r="N80">
        <v>23</v>
      </c>
      <c r="O80">
        <v>0.35</v>
      </c>
      <c r="P80">
        <v>0.46</v>
      </c>
      <c r="Q80">
        <v>0</v>
      </c>
      <c r="R80">
        <v>0</v>
      </c>
      <c r="S80">
        <v>1.5</v>
      </c>
      <c r="T80">
        <v>1.5</v>
      </c>
      <c r="U80" t="s">
        <v>525</v>
      </c>
      <c r="V80" s="790">
        <v>45650</v>
      </c>
      <c r="W80" t="s">
        <v>527</v>
      </c>
      <c r="X80">
        <v>23500</v>
      </c>
      <c r="Y80">
        <v>12.239583333333334</v>
      </c>
      <c r="Z80" t="s">
        <v>640</v>
      </c>
      <c r="AA80" t="s">
        <v>626</v>
      </c>
      <c r="AB80" t="s">
        <v>627</v>
      </c>
      <c r="AC80">
        <v>72</v>
      </c>
    </row>
    <row r="81" spans="1:29">
      <c r="A81" s="790">
        <v>45678</v>
      </c>
      <c r="B81">
        <v>16</v>
      </c>
      <c r="C81">
        <v>0</v>
      </c>
      <c r="D81">
        <v>28</v>
      </c>
      <c r="E81">
        <v>16</v>
      </c>
      <c r="F81">
        <v>66</v>
      </c>
      <c r="G81">
        <v>6.6630000000000003</v>
      </c>
      <c r="H81">
        <v>3331.5</v>
      </c>
      <c r="I81">
        <v>0</v>
      </c>
      <c r="J81">
        <v>55.200000000004366</v>
      </c>
      <c r="K81">
        <v>0.95</v>
      </c>
      <c r="L81">
        <v>0.71</v>
      </c>
      <c r="M81">
        <v>27.3</v>
      </c>
      <c r="N81">
        <v>23.2</v>
      </c>
      <c r="O81">
        <v>0.32</v>
      </c>
      <c r="P81">
        <v>0.48</v>
      </c>
      <c r="Q81">
        <v>0</v>
      </c>
      <c r="R81">
        <v>0</v>
      </c>
      <c r="S81">
        <v>1.5</v>
      </c>
      <c r="T81">
        <v>1.5</v>
      </c>
      <c r="U81" t="s">
        <v>525</v>
      </c>
      <c r="V81" s="790">
        <v>45650</v>
      </c>
      <c r="W81" t="s">
        <v>527</v>
      </c>
      <c r="X81">
        <v>23500</v>
      </c>
      <c r="Y81">
        <v>12.239583333333334</v>
      </c>
      <c r="Z81" t="s">
        <v>640</v>
      </c>
      <c r="AA81" t="s">
        <v>626</v>
      </c>
      <c r="AB81" t="s">
        <v>627</v>
      </c>
      <c r="AC81">
        <v>72</v>
      </c>
    </row>
    <row r="82" spans="1:29">
      <c r="A82" s="790">
        <v>45679</v>
      </c>
      <c r="B82">
        <v>16</v>
      </c>
      <c r="C82">
        <v>1</v>
      </c>
      <c r="D82">
        <v>29</v>
      </c>
      <c r="E82">
        <v>33</v>
      </c>
      <c r="F82">
        <v>44</v>
      </c>
      <c r="G82">
        <v>6.44</v>
      </c>
      <c r="H82">
        <v>3220</v>
      </c>
      <c r="I82">
        <v>0</v>
      </c>
      <c r="J82">
        <v>58.499999999967258</v>
      </c>
      <c r="K82">
        <v>0.95</v>
      </c>
      <c r="L82">
        <v>0.8</v>
      </c>
      <c r="M82">
        <v>26.4</v>
      </c>
      <c r="N82">
        <v>22.7</v>
      </c>
      <c r="O82">
        <v>0.35</v>
      </c>
      <c r="P82">
        <v>0.41</v>
      </c>
      <c r="Q82">
        <v>0</v>
      </c>
      <c r="R82">
        <v>0</v>
      </c>
      <c r="S82">
        <v>1.5</v>
      </c>
      <c r="T82">
        <v>1.5</v>
      </c>
      <c r="U82" t="s">
        <v>525</v>
      </c>
      <c r="V82" s="790">
        <v>45650</v>
      </c>
      <c r="W82" t="s">
        <v>527</v>
      </c>
      <c r="X82">
        <v>23500</v>
      </c>
      <c r="Y82">
        <v>12.239583333333334</v>
      </c>
      <c r="Z82" t="s">
        <v>640</v>
      </c>
      <c r="AA82" t="s">
        <v>626</v>
      </c>
      <c r="AB82" t="s">
        <v>627</v>
      </c>
      <c r="AC82">
        <v>72</v>
      </c>
    </row>
    <row r="83" spans="1:29">
      <c r="A83" s="790">
        <v>45680</v>
      </c>
      <c r="B83">
        <v>13</v>
      </c>
      <c r="C83">
        <v>4</v>
      </c>
      <c r="D83">
        <v>30</v>
      </c>
      <c r="E83">
        <v>44</v>
      </c>
      <c r="F83">
        <v>62</v>
      </c>
      <c r="G83">
        <v>6.415</v>
      </c>
      <c r="H83">
        <v>3207.5</v>
      </c>
      <c r="I83">
        <v>0</v>
      </c>
      <c r="J83">
        <v>62.700000000004366</v>
      </c>
      <c r="K83">
        <v>0.97</v>
      </c>
      <c r="L83">
        <v>0.88</v>
      </c>
      <c r="M83">
        <v>25.2</v>
      </c>
      <c r="N83">
        <v>22.8</v>
      </c>
      <c r="O83">
        <v>0.34</v>
      </c>
      <c r="P83">
        <v>0.38</v>
      </c>
      <c r="Q83">
        <v>0</v>
      </c>
      <c r="R83">
        <v>0</v>
      </c>
      <c r="S83">
        <v>1.5</v>
      </c>
      <c r="T83">
        <v>1.5</v>
      </c>
      <c r="U83" t="s">
        <v>525</v>
      </c>
      <c r="V83" s="790">
        <v>45650</v>
      </c>
      <c r="W83" t="s">
        <v>527</v>
      </c>
      <c r="X83">
        <v>23500</v>
      </c>
      <c r="Y83">
        <v>12.239583333333334</v>
      </c>
      <c r="Z83" t="s">
        <v>640</v>
      </c>
      <c r="AA83" t="s">
        <v>626</v>
      </c>
      <c r="AB83" t="s">
        <v>627</v>
      </c>
      <c r="AC83">
        <v>72</v>
      </c>
    </row>
    <row r="84" spans="1:29">
      <c r="A84" s="790">
        <v>45681</v>
      </c>
      <c r="B84">
        <v>9</v>
      </c>
      <c r="C84">
        <v>5</v>
      </c>
      <c r="D84">
        <v>31</v>
      </c>
      <c r="E84">
        <v>75</v>
      </c>
      <c r="F84">
        <v>50</v>
      </c>
      <c r="G84">
        <v>6.1710000000000003</v>
      </c>
      <c r="H84">
        <v>3085.5</v>
      </c>
      <c r="I84">
        <v>0</v>
      </c>
      <c r="J84">
        <v>58.800000000028376</v>
      </c>
      <c r="K84">
        <v>0.98</v>
      </c>
      <c r="L84">
        <v>0.91</v>
      </c>
      <c r="M84">
        <v>25.1</v>
      </c>
      <c r="N84">
        <v>22.4</v>
      </c>
      <c r="O84">
        <v>0.33</v>
      </c>
      <c r="P84">
        <v>0.34</v>
      </c>
      <c r="Q84">
        <v>0</v>
      </c>
      <c r="R84">
        <v>0</v>
      </c>
      <c r="S84">
        <v>1.5</v>
      </c>
      <c r="T84">
        <v>1.5</v>
      </c>
      <c r="U84" t="s">
        <v>525</v>
      </c>
      <c r="V84" s="790">
        <v>45650</v>
      </c>
      <c r="W84" t="s">
        <v>527</v>
      </c>
      <c r="X84">
        <v>23500</v>
      </c>
      <c r="Y84">
        <v>12.239583333333334</v>
      </c>
      <c r="Z84" t="s">
        <v>640</v>
      </c>
      <c r="AA84" t="s">
        <v>626</v>
      </c>
      <c r="AB84" t="s">
        <v>627</v>
      </c>
      <c r="AC84">
        <v>72</v>
      </c>
    </row>
    <row r="85" spans="1:29">
      <c r="A85" s="790">
        <v>45682</v>
      </c>
      <c r="B85">
        <v>8</v>
      </c>
      <c r="C85">
        <v>3</v>
      </c>
      <c r="D85">
        <v>32</v>
      </c>
      <c r="E85">
        <v>68</v>
      </c>
      <c r="F85">
        <v>101</v>
      </c>
      <c r="G85">
        <v>6.173</v>
      </c>
      <c r="H85">
        <v>3086.5</v>
      </c>
      <c r="I85">
        <v>0</v>
      </c>
      <c r="J85">
        <v>61.79999999998472</v>
      </c>
      <c r="K85">
        <v>0.98</v>
      </c>
      <c r="L85">
        <v>0.89</v>
      </c>
      <c r="M85">
        <v>24.3</v>
      </c>
      <c r="N85">
        <v>22.2</v>
      </c>
      <c r="O85">
        <v>0.33</v>
      </c>
      <c r="P85">
        <v>0.34</v>
      </c>
      <c r="Q85">
        <v>0</v>
      </c>
      <c r="R85">
        <v>0</v>
      </c>
      <c r="S85">
        <v>1.5</v>
      </c>
      <c r="T85">
        <v>1.5</v>
      </c>
      <c r="U85" t="s">
        <v>525</v>
      </c>
      <c r="V85" s="790">
        <v>45650</v>
      </c>
      <c r="W85" t="s">
        <v>527</v>
      </c>
      <c r="X85">
        <v>23500</v>
      </c>
      <c r="Y85">
        <v>12.239583333333334</v>
      </c>
      <c r="Z85" t="s">
        <v>640</v>
      </c>
      <c r="AA85" t="s">
        <v>626</v>
      </c>
      <c r="AB85" t="s">
        <v>627</v>
      </c>
      <c r="AC85">
        <v>72</v>
      </c>
    </row>
    <row r="86" spans="1:29">
      <c r="A86" s="790">
        <v>45683</v>
      </c>
      <c r="B86">
        <v>4</v>
      </c>
      <c r="C86">
        <v>-4</v>
      </c>
      <c r="D86">
        <v>33</v>
      </c>
      <c r="E86">
        <v>36</v>
      </c>
      <c r="F86">
        <v>54</v>
      </c>
      <c r="G86">
        <v>6.4039999999999999</v>
      </c>
      <c r="H86">
        <v>3202</v>
      </c>
      <c r="I86">
        <v>192</v>
      </c>
      <c r="J86">
        <v>63.000000000010914</v>
      </c>
      <c r="K86">
        <v>0.98</v>
      </c>
      <c r="L86">
        <v>0.89</v>
      </c>
      <c r="M86">
        <v>24.3</v>
      </c>
      <c r="N86">
        <v>22.2</v>
      </c>
      <c r="O86">
        <v>0.32</v>
      </c>
      <c r="P86">
        <v>0.32</v>
      </c>
      <c r="Q86">
        <v>0</v>
      </c>
      <c r="R86">
        <v>0</v>
      </c>
      <c r="S86">
        <v>1.5</v>
      </c>
      <c r="T86">
        <v>1.5</v>
      </c>
      <c r="U86" t="s">
        <v>525</v>
      </c>
      <c r="V86" s="790">
        <v>45650</v>
      </c>
      <c r="W86" t="s">
        <v>527</v>
      </c>
      <c r="X86">
        <v>23500</v>
      </c>
      <c r="Y86">
        <v>12.239583333333334</v>
      </c>
      <c r="Z86" t="s">
        <v>640</v>
      </c>
      <c r="AA86" t="s">
        <v>626</v>
      </c>
      <c r="AB86" t="s">
        <v>627</v>
      </c>
      <c r="AC86">
        <v>72</v>
      </c>
    </row>
    <row r="87" spans="1:29">
      <c r="A87" s="790">
        <v>45684</v>
      </c>
      <c r="B87">
        <v>4</v>
      </c>
      <c r="C87">
        <v>-4</v>
      </c>
      <c r="D87">
        <v>34</v>
      </c>
      <c r="E87">
        <v>34</v>
      </c>
      <c r="F87">
        <v>83</v>
      </c>
      <c r="G87">
        <v>6.657</v>
      </c>
      <c r="H87">
        <v>3328.5</v>
      </c>
      <c r="I87">
        <v>0</v>
      </c>
      <c r="J87">
        <v>78.899999999975989</v>
      </c>
      <c r="K87">
        <v>0.97</v>
      </c>
      <c r="L87">
        <v>0.82</v>
      </c>
      <c r="M87">
        <v>23.2</v>
      </c>
      <c r="N87">
        <v>20.9</v>
      </c>
      <c r="O87">
        <v>0.28000000000000003</v>
      </c>
      <c r="P87">
        <v>0.3</v>
      </c>
      <c r="Q87">
        <v>0</v>
      </c>
      <c r="R87">
        <v>0</v>
      </c>
      <c r="S87">
        <v>1.5</v>
      </c>
      <c r="T87">
        <v>1.5</v>
      </c>
      <c r="U87" t="s">
        <v>525</v>
      </c>
      <c r="V87" s="790">
        <v>45650</v>
      </c>
      <c r="W87" t="s">
        <v>527</v>
      </c>
      <c r="X87">
        <v>23500</v>
      </c>
      <c r="Y87">
        <v>12.239583333333334</v>
      </c>
      <c r="Z87" t="s">
        <v>640</v>
      </c>
      <c r="AA87" t="s">
        <v>626</v>
      </c>
      <c r="AB87" t="s">
        <v>627</v>
      </c>
      <c r="AC87">
        <v>72</v>
      </c>
    </row>
    <row r="88" spans="1:29">
      <c r="A88" s="790">
        <v>45685</v>
      </c>
      <c r="B88">
        <v>6</v>
      </c>
      <c r="C88">
        <v>-4</v>
      </c>
      <c r="D88">
        <v>35</v>
      </c>
      <c r="E88">
        <v>59</v>
      </c>
      <c r="F88">
        <v>5</v>
      </c>
      <c r="G88">
        <v>6.202</v>
      </c>
      <c r="H88">
        <v>3101</v>
      </c>
      <c r="I88">
        <v>192</v>
      </c>
      <c r="J88">
        <v>67.800000000006548</v>
      </c>
      <c r="K88">
        <v>0.98</v>
      </c>
      <c r="L88">
        <v>0.82</v>
      </c>
      <c r="M88">
        <v>22.9</v>
      </c>
      <c r="N88">
        <v>20.7</v>
      </c>
      <c r="O88">
        <v>0.26</v>
      </c>
      <c r="P88">
        <v>0.3</v>
      </c>
      <c r="Q88">
        <v>0</v>
      </c>
      <c r="R88">
        <v>0</v>
      </c>
      <c r="S88">
        <v>1.5</v>
      </c>
      <c r="T88">
        <v>1.5</v>
      </c>
      <c r="U88" t="s">
        <v>525</v>
      </c>
      <c r="V88" s="790">
        <v>45650</v>
      </c>
      <c r="W88" t="s">
        <v>527</v>
      </c>
      <c r="X88">
        <v>23500</v>
      </c>
      <c r="Y88">
        <v>12.239583333333334</v>
      </c>
      <c r="Z88" t="s">
        <v>640</v>
      </c>
      <c r="AA88" t="s">
        <v>626</v>
      </c>
      <c r="AB88" t="s">
        <v>627</v>
      </c>
      <c r="AC88">
        <v>72</v>
      </c>
    </row>
    <row r="89" spans="1:29">
      <c r="A89" s="790">
        <v>45686</v>
      </c>
      <c r="B89">
        <v>10</v>
      </c>
      <c r="C89">
        <v>-2</v>
      </c>
      <c r="D89">
        <v>36</v>
      </c>
      <c r="E89">
        <v>30</v>
      </c>
      <c r="F89">
        <v>0</v>
      </c>
      <c r="G89">
        <v>6.67</v>
      </c>
      <c r="H89">
        <v>3335</v>
      </c>
      <c r="I89">
        <v>192</v>
      </c>
      <c r="J89">
        <v>87.600000000002183</v>
      </c>
      <c r="K89">
        <v>0.98</v>
      </c>
      <c r="L89">
        <v>0.78</v>
      </c>
      <c r="M89">
        <v>23.7</v>
      </c>
      <c r="N89">
        <v>20.399999999999999</v>
      </c>
      <c r="O89">
        <v>0.25</v>
      </c>
      <c r="P89">
        <v>0.35</v>
      </c>
      <c r="Q89">
        <v>0</v>
      </c>
      <c r="R89">
        <v>0</v>
      </c>
      <c r="S89">
        <v>1.5</v>
      </c>
      <c r="T89">
        <v>1.5</v>
      </c>
      <c r="U89" t="s">
        <v>525</v>
      </c>
      <c r="V89" s="790">
        <v>45650</v>
      </c>
      <c r="W89" t="s">
        <v>527</v>
      </c>
      <c r="X89">
        <v>23500</v>
      </c>
      <c r="Y89">
        <v>12.239583333333334</v>
      </c>
      <c r="Z89" t="s">
        <v>640</v>
      </c>
      <c r="AA89" t="s">
        <v>626</v>
      </c>
      <c r="AB89" t="s">
        <v>627</v>
      </c>
      <c r="AC89">
        <v>72</v>
      </c>
    </row>
    <row r="90" spans="1:29">
      <c r="A90" s="790">
        <v>45687</v>
      </c>
      <c r="D90">
        <v>37</v>
      </c>
      <c r="E90">
        <v>0</v>
      </c>
      <c r="F90">
        <v>0</v>
      </c>
      <c r="U90" t="s">
        <v>525</v>
      </c>
      <c r="V90" s="790">
        <v>45650</v>
      </c>
      <c r="W90" t="s">
        <v>527</v>
      </c>
      <c r="X90">
        <v>23500</v>
      </c>
      <c r="Y90">
        <v>12.239583333333334</v>
      </c>
      <c r="Z90" t="s">
        <v>640</v>
      </c>
      <c r="AA90" t="s">
        <v>626</v>
      </c>
      <c r="AB90" t="s">
        <v>627</v>
      </c>
      <c r="AC90">
        <v>72</v>
      </c>
    </row>
    <row r="91" spans="1:29">
      <c r="A91" s="790">
        <v>45688</v>
      </c>
      <c r="D91">
        <v>38</v>
      </c>
      <c r="E91">
        <v>0</v>
      </c>
      <c r="F91">
        <v>0</v>
      </c>
      <c r="U91" t="s">
        <v>525</v>
      </c>
      <c r="V91" s="790">
        <v>45650</v>
      </c>
      <c r="W91" t="s">
        <v>527</v>
      </c>
      <c r="X91">
        <v>23500</v>
      </c>
      <c r="Y91">
        <v>12.239583333333334</v>
      </c>
      <c r="Z91" t="s">
        <v>640</v>
      </c>
      <c r="AA91" t="s">
        <v>626</v>
      </c>
      <c r="AB91" t="s">
        <v>627</v>
      </c>
      <c r="AC91">
        <v>72</v>
      </c>
    </row>
    <row r="92" spans="1:29">
      <c r="A92" s="790">
        <v>45689</v>
      </c>
      <c r="D92">
        <v>39</v>
      </c>
      <c r="E92">
        <v>0</v>
      </c>
      <c r="F92">
        <v>0</v>
      </c>
      <c r="U92" t="s">
        <v>525</v>
      </c>
      <c r="V92" s="790">
        <v>45650</v>
      </c>
      <c r="W92" t="s">
        <v>527</v>
      </c>
      <c r="X92">
        <v>23500</v>
      </c>
      <c r="Y92">
        <v>12.239583333333334</v>
      </c>
      <c r="Z92" t="s">
        <v>640</v>
      </c>
      <c r="AA92" t="s">
        <v>626</v>
      </c>
      <c r="AB92" t="s">
        <v>627</v>
      </c>
      <c r="AC92">
        <v>72</v>
      </c>
    </row>
    <row r="93" spans="1:29">
      <c r="A93" s="790">
        <v>45690</v>
      </c>
      <c r="D93">
        <v>40</v>
      </c>
      <c r="E93">
        <v>0</v>
      </c>
      <c r="F93">
        <v>0</v>
      </c>
      <c r="U93" t="s">
        <v>525</v>
      </c>
      <c r="V93" s="790">
        <v>45650</v>
      </c>
      <c r="W93" t="s">
        <v>527</v>
      </c>
      <c r="X93">
        <v>23500</v>
      </c>
      <c r="Y93">
        <v>12.239583333333334</v>
      </c>
      <c r="Z93" t="s">
        <v>640</v>
      </c>
      <c r="AA93" t="s">
        <v>626</v>
      </c>
      <c r="AB93" t="s">
        <v>627</v>
      </c>
      <c r="AC93">
        <v>72</v>
      </c>
    </row>
    <row r="94" spans="1:29">
      <c r="A94" s="790">
        <v>45691</v>
      </c>
      <c r="D94">
        <v>41</v>
      </c>
      <c r="H94">
        <v>0</v>
      </c>
      <c r="U94" t="s">
        <v>525</v>
      </c>
      <c r="V94" s="790">
        <v>45650</v>
      </c>
      <c r="W94" t="s">
        <v>527</v>
      </c>
      <c r="X94">
        <v>23500</v>
      </c>
      <c r="Y94">
        <v>12.239583333333334</v>
      </c>
      <c r="Z94" t="s">
        <v>640</v>
      </c>
      <c r="AA94" t="s">
        <v>626</v>
      </c>
      <c r="AB94" t="s">
        <v>627</v>
      </c>
      <c r="AC94">
        <v>72</v>
      </c>
    </row>
    <row r="95" spans="1:29">
      <c r="A95" s="790">
        <v>45692</v>
      </c>
      <c r="D95">
        <v>42</v>
      </c>
      <c r="H95">
        <v>0</v>
      </c>
      <c r="U95" t="s">
        <v>525</v>
      </c>
      <c r="V95" s="790">
        <v>45650</v>
      </c>
      <c r="W95" t="s">
        <v>527</v>
      </c>
      <c r="X95">
        <v>23500</v>
      </c>
      <c r="Y95">
        <v>12.239583333333334</v>
      </c>
      <c r="Z95" t="s">
        <v>640</v>
      </c>
      <c r="AA95" t="s">
        <v>626</v>
      </c>
      <c r="AB95" t="s">
        <v>627</v>
      </c>
      <c r="AC95">
        <v>72</v>
      </c>
    </row>
    <row r="96" spans="1:29">
      <c r="A96" s="790">
        <v>45693</v>
      </c>
      <c r="D96">
        <v>43</v>
      </c>
      <c r="H96">
        <v>0</v>
      </c>
      <c r="U96" t="s">
        <v>525</v>
      </c>
      <c r="V96" s="790">
        <v>45650</v>
      </c>
      <c r="W96" t="s">
        <v>527</v>
      </c>
      <c r="X96">
        <v>23500</v>
      </c>
      <c r="Y96">
        <v>12.239583333333334</v>
      </c>
      <c r="Z96" t="s">
        <v>640</v>
      </c>
      <c r="AA96" t="s">
        <v>626</v>
      </c>
      <c r="AB96" t="s">
        <v>627</v>
      </c>
      <c r="AC96">
        <v>72</v>
      </c>
    </row>
    <row r="97" spans="1:29">
      <c r="A97" s="790">
        <v>45694</v>
      </c>
      <c r="D97">
        <v>44</v>
      </c>
      <c r="H97">
        <v>0</v>
      </c>
      <c r="U97" t="s">
        <v>525</v>
      </c>
      <c r="V97" s="790">
        <v>45650</v>
      </c>
      <c r="W97" t="s">
        <v>527</v>
      </c>
      <c r="X97">
        <v>23500</v>
      </c>
      <c r="Y97">
        <v>12.239583333333334</v>
      </c>
      <c r="Z97" t="s">
        <v>640</v>
      </c>
      <c r="AA97" t="s">
        <v>626</v>
      </c>
      <c r="AB97" t="s">
        <v>627</v>
      </c>
      <c r="AC97">
        <v>72</v>
      </c>
    </row>
    <row r="98" spans="1:29">
      <c r="A98" s="790">
        <v>45695</v>
      </c>
      <c r="D98">
        <v>45</v>
      </c>
      <c r="H98">
        <v>0</v>
      </c>
      <c r="U98" t="s">
        <v>525</v>
      </c>
      <c r="V98" s="790">
        <v>45650</v>
      </c>
      <c r="W98" t="s">
        <v>527</v>
      </c>
      <c r="X98">
        <v>23500</v>
      </c>
      <c r="Y98">
        <v>12.239583333333334</v>
      </c>
      <c r="Z98" t="s">
        <v>640</v>
      </c>
      <c r="AA98" t="s">
        <v>626</v>
      </c>
      <c r="AB98" t="s">
        <v>627</v>
      </c>
      <c r="AC98">
        <v>72</v>
      </c>
    </row>
    <row r="99" spans="1:29">
      <c r="A99" s="790">
        <v>45696</v>
      </c>
      <c r="D99">
        <v>46</v>
      </c>
      <c r="H99">
        <v>0</v>
      </c>
      <c r="U99" t="s">
        <v>525</v>
      </c>
      <c r="V99" s="790">
        <v>45650</v>
      </c>
      <c r="W99" t="s">
        <v>527</v>
      </c>
      <c r="X99">
        <v>23500</v>
      </c>
      <c r="Y99">
        <v>12.239583333333334</v>
      </c>
      <c r="Z99" t="s">
        <v>640</v>
      </c>
      <c r="AA99" t="s">
        <v>626</v>
      </c>
      <c r="AB99" t="s">
        <v>627</v>
      </c>
      <c r="AC99">
        <v>72</v>
      </c>
    </row>
    <row r="100" spans="1:29">
      <c r="A100" s="790">
        <v>45697</v>
      </c>
      <c r="D100">
        <v>47</v>
      </c>
      <c r="H100">
        <v>0</v>
      </c>
      <c r="U100" t="s">
        <v>525</v>
      </c>
      <c r="V100" s="790">
        <v>45650</v>
      </c>
      <c r="W100" t="s">
        <v>527</v>
      </c>
      <c r="X100">
        <v>23500</v>
      </c>
      <c r="Y100">
        <v>12.239583333333334</v>
      </c>
      <c r="Z100" t="s">
        <v>640</v>
      </c>
      <c r="AA100" t="s">
        <v>626</v>
      </c>
      <c r="AB100" t="s">
        <v>627</v>
      </c>
      <c r="AC100">
        <v>72</v>
      </c>
    </row>
    <row r="101" spans="1:29">
      <c r="A101" s="790">
        <v>45698</v>
      </c>
      <c r="D101">
        <v>48</v>
      </c>
      <c r="H101">
        <v>0</v>
      </c>
      <c r="U101" t="s">
        <v>525</v>
      </c>
      <c r="V101" s="790">
        <v>45650</v>
      </c>
      <c r="W101" t="s">
        <v>527</v>
      </c>
      <c r="X101">
        <v>23500</v>
      </c>
      <c r="Y101">
        <v>12.239583333333334</v>
      </c>
      <c r="Z101" t="s">
        <v>640</v>
      </c>
      <c r="AA101" t="s">
        <v>626</v>
      </c>
      <c r="AB101" t="s">
        <v>627</v>
      </c>
      <c r="AC101">
        <v>72</v>
      </c>
    </row>
    <row r="102" spans="1:29">
      <c r="A102" s="790">
        <v>45699</v>
      </c>
      <c r="D102">
        <v>49</v>
      </c>
      <c r="H102">
        <v>0</v>
      </c>
      <c r="U102" t="s">
        <v>525</v>
      </c>
      <c r="V102" s="790">
        <v>45650</v>
      </c>
      <c r="W102" t="s">
        <v>527</v>
      </c>
      <c r="X102">
        <v>23500</v>
      </c>
      <c r="Y102">
        <v>12.239583333333334</v>
      </c>
      <c r="Z102" t="s">
        <v>640</v>
      </c>
      <c r="AA102" t="s">
        <v>626</v>
      </c>
      <c r="AB102" t="s">
        <v>627</v>
      </c>
      <c r="AC102">
        <v>72</v>
      </c>
    </row>
    <row r="103" spans="1:29">
      <c r="A103" s="790">
        <v>45700</v>
      </c>
      <c r="D103">
        <v>50</v>
      </c>
      <c r="H103">
        <v>0</v>
      </c>
      <c r="U103" t="s">
        <v>525</v>
      </c>
      <c r="V103" s="790">
        <v>45650</v>
      </c>
      <c r="W103" t="s">
        <v>527</v>
      </c>
      <c r="X103">
        <v>23500</v>
      </c>
      <c r="Y103">
        <v>12.239583333333334</v>
      </c>
      <c r="Z103" t="s">
        <v>640</v>
      </c>
      <c r="AA103" t="s">
        <v>626</v>
      </c>
      <c r="AB103" t="s">
        <v>627</v>
      </c>
      <c r="AC103">
        <v>72</v>
      </c>
    </row>
    <row r="104" spans="1:29">
      <c r="A104" s="790">
        <v>45650</v>
      </c>
      <c r="D104">
        <v>0</v>
      </c>
      <c r="E104">
        <v>0</v>
      </c>
      <c r="F104">
        <v>0</v>
      </c>
      <c r="U104" t="s">
        <v>566</v>
      </c>
      <c r="V104" s="790">
        <v>45650</v>
      </c>
      <c r="W104" t="s">
        <v>527</v>
      </c>
      <c r="X104">
        <v>30100</v>
      </c>
      <c r="Y104">
        <v>15.677083333333334</v>
      </c>
      <c r="Z104" t="s">
        <v>640</v>
      </c>
      <c r="AA104" t="s">
        <v>626</v>
      </c>
      <c r="AB104" t="s">
        <v>627</v>
      </c>
      <c r="AC104">
        <v>72</v>
      </c>
    </row>
    <row r="105" spans="1:29">
      <c r="A105" s="790">
        <v>45651</v>
      </c>
      <c r="B105">
        <v>11</v>
      </c>
      <c r="C105">
        <v>0</v>
      </c>
      <c r="D105">
        <v>1</v>
      </c>
      <c r="E105">
        <v>3</v>
      </c>
      <c r="F105">
        <v>2</v>
      </c>
      <c r="G105">
        <v>0.78</v>
      </c>
      <c r="H105">
        <v>390</v>
      </c>
      <c r="I105">
        <v>896</v>
      </c>
      <c r="J105">
        <v>68.999999999978172</v>
      </c>
      <c r="K105">
        <v>0.69</v>
      </c>
      <c r="L105">
        <v>0.61</v>
      </c>
      <c r="M105">
        <v>34.700000000000003</v>
      </c>
      <c r="N105">
        <v>33.200000000000003</v>
      </c>
      <c r="O105">
        <v>0.35</v>
      </c>
      <c r="P105">
        <v>0.35</v>
      </c>
      <c r="Q105">
        <v>0</v>
      </c>
      <c r="R105">
        <v>0</v>
      </c>
      <c r="S105">
        <v>1</v>
      </c>
      <c r="T105">
        <v>1</v>
      </c>
      <c r="U105" t="s">
        <v>566</v>
      </c>
      <c r="V105" s="790">
        <v>45650</v>
      </c>
      <c r="W105" t="s">
        <v>527</v>
      </c>
      <c r="X105">
        <v>30100</v>
      </c>
      <c r="Y105">
        <v>15.677083333333334</v>
      </c>
      <c r="Z105" t="s">
        <v>640</v>
      </c>
      <c r="AA105" t="s">
        <v>626</v>
      </c>
      <c r="AB105" t="s">
        <v>627</v>
      </c>
      <c r="AC105">
        <v>72</v>
      </c>
    </row>
    <row r="106" spans="1:29">
      <c r="A106" s="790">
        <v>45652</v>
      </c>
      <c r="B106">
        <v>9</v>
      </c>
      <c r="C106">
        <v>-1</v>
      </c>
      <c r="D106">
        <v>2</v>
      </c>
      <c r="E106">
        <v>7</v>
      </c>
      <c r="F106">
        <v>6</v>
      </c>
      <c r="G106">
        <v>1.02</v>
      </c>
      <c r="H106">
        <v>510</v>
      </c>
      <c r="I106">
        <v>176</v>
      </c>
      <c r="J106">
        <v>54.000000000032742</v>
      </c>
      <c r="K106">
        <v>0.71</v>
      </c>
      <c r="L106">
        <v>0.65</v>
      </c>
      <c r="M106">
        <v>34.200000000000003</v>
      </c>
      <c r="N106">
        <v>32.5</v>
      </c>
      <c r="O106">
        <v>0.31</v>
      </c>
      <c r="P106">
        <v>0.31</v>
      </c>
      <c r="Q106">
        <v>0</v>
      </c>
      <c r="R106">
        <v>0</v>
      </c>
      <c r="S106">
        <v>1</v>
      </c>
      <c r="T106">
        <v>1</v>
      </c>
      <c r="U106" t="s">
        <v>566</v>
      </c>
      <c r="V106" s="790">
        <v>45650</v>
      </c>
      <c r="W106" t="s">
        <v>527</v>
      </c>
      <c r="X106">
        <v>30100</v>
      </c>
      <c r="Y106">
        <v>15.677083333333334</v>
      </c>
      <c r="Z106" t="s">
        <v>640</v>
      </c>
      <c r="AA106" t="s">
        <v>626</v>
      </c>
      <c r="AB106" t="s">
        <v>627</v>
      </c>
      <c r="AC106">
        <v>72</v>
      </c>
    </row>
    <row r="107" spans="1:29">
      <c r="A107" s="790">
        <v>45653</v>
      </c>
      <c r="B107">
        <v>9</v>
      </c>
      <c r="C107">
        <v>-4</v>
      </c>
      <c r="D107">
        <v>3</v>
      </c>
      <c r="E107">
        <v>5</v>
      </c>
      <c r="F107">
        <v>7</v>
      </c>
      <c r="G107">
        <v>1.26</v>
      </c>
      <c r="H107">
        <v>630</v>
      </c>
      <c r="I107">
        <v>384</v>
      </c>
      <c r="J107">
        <v>48.000000000010914</v>
      </c>
      <c r="K107">
        <v>0.73</v>
      </c>
      <c r="L107">
        <v>0.66</v>
      </c>
      <c r="M107">
        <v>33.4</v>
      </c>
      <c r="N107">
        <v>31.5</v>
      </c>
      <c r="O107">
        <v>0.32</v>
      </c>
      <c r="P107">
        <v>0.36</v>
      </c>
      <c r="Q107">
        <v>0</v>
      </c>
      <c r="R107">
        <v>0</v>
      </c>
      <c r="S107">
        <v>1</v>
      </c>
      <c r="T107">
        <v>1</v>
      </c>
      <c r="U107" t="s">
        <v>566</v>
      </c>
      <c r="V107" s="790">
        <v>45650</v>
      </c>
      <c r="W107" t="s">
        <v>527</v>
      </c>
      <c r="X107">
        <v>30100</v>
      </c>
      <c r="Y107">
        <v>15.677083333333334</v>
      </c>
      <c r="Z107" t="s">
        <v>640</v>
      </c>
      <c r="AA107" t="s">
        <v>626</v>
      </c>
      <c r="AB107" t="s">
        <v>627</v>
      </c>
      <c r="AC107">
        <v>72</v>
      </c>
    </row>
    <row r="108" spans="1:29">
      <c r="A108" s="790">
        <v>45654</v>
      </c>
      <c r="B108">
        <v>7</v>
      </c>
      <c r="C108">
        <v>-3</v>
      </c>
      <c r="D108">
        <v>4</v>
      </c>
      <c r="E108">
        <v>7</v>
      </c>
      <c r="F108">
        <v>13</v>
      </c>
      <c r="G108">
        <v>1.38</v>
      </c>
      <c r="H108">
        <v>690</v>
      </c>
      <c r="I108">
        <v>160</v>
      </c>
      <c r="J108">
        <v>47.999999999956344</v>
      </c>
      <c r="K108">
        <v>0.74</v>
      </c>
      <c r="L108">
        <v>0.68</v>
      </c>
      <c r="M108">
        <v>32.799999999999997</v>
      </c>
      <c r="N108">
        <v>30.8</v>
      </c>
      <c r="O108">
        <v>0.36</v>
      </c>
      <c r="P108">
        <v>0.41</v>
      </c>
      <c r="Q108">
        <v>0</v>
      </c>
      <c r="R108">
        <v>0</v>
      </c>
      <c r="S108">
        <v>1</v>
      </c>
      <c r="T108">
        <v>1</v>
      </c>
      <c r="U108" t="s">
        <v>566</v>
      </c>
      <c r="V108" s="790">
        <v>45650</v>
      </c>
      <c r="W108" t="s">
        <v>527</v>
      </c>
      <c r="X108">
        <v>30100</v>
      </c>
      <c r="Y108">
        <v>15.677083333333334</v>
      </c>
      <c r="Z108" t="s">
        <v>640</v>
      </c>
      <c r="AA108" t="s">
        <v>626</v>
      </c>
      <c r="AB108" t="s">
        <v>627</v>
      </c>
      <c r="AC108">
        <v>72</v>
      </c>
    </row>
    <row r="109" spans="1:29">
      <c r="A109" s="790">
        <v>45655</v>
      </c>
      <c r="B109">
        <v>10</v>
      </c>
      <c r="C109">
        <v>-2</v>
      </c>
      <c r="D109">
        <v>5</v>
      </c>
      <c r="E109">
        <v>8</v>
      </c>
      <c r="F109">
        <v>14</v>
      </c>
      <c r="G109">
        <v>1.6</v>
      </c>
      <c r="H109">
        <v>800</v>
      </c>
      <c r="I109">
        <v>160</v>
      </c>
      <c r="J109">
        <v>51.000000000021828</v>
      </c>
      <c r="K109">
        <v>0.82</v>
      </c>
      <c r="L109">
        <v>0.71</v>
      </c>
      <c r="M109">
        <v>31.9</v>
      </c>
      <c r="N109">
        <v>30.2</v>
      </c>
      <c r="O109">
        <v>0.28000000000000003</v>
      </c>
      <c r="P109">
        <v>0.35</v>
      </c>
      <c r="Q109">
        <v>0</v>
      </c>
      <c r="R109">
        <v>0</v>
      </c>
      <c r="S109">
        <v>1</v>
      </c>
      <c r="T109">
        <v>1</v>
      </c>
      <c r="U109" t="s">
        <v>566</v>
      </c>
      <c r="V109" s="790">
        <v>45650</v>
      </c>
      <c r="W109" t="s">
        <v>527</v>
      </c>
      <c r="X109">
        <v>30100</v>
      </c>
      <c r="Y109">
        <v>15.677083333333334</v>
      </c>
      <c r="Z109" t="s">
        <v>640</v>
      </c>
      <c r="AA109" t="s">
        <v>626</v>
      </c>
      <c r="AB109" t="s">
        <v>627</v>
      </c>
      <c r="AC109">
        <v>72</v>
      </c>
    </row>
    <row r="110" spans="1:29">
      <c r="A110" s="790">
        <v>45656</v>
      </c>
      <c r="B110">
        <v>12</v>
      </c>
      <c r="C110">
        <v>-3</v>
      </c>
      <c r="D110">
        <v>6</v>
      </c>
      <c r="E110">
        <v>7</v>
      </c>
      <c r="F110">
        <v>19</v>
      </c>
      <c r="G110">
        <v>1.86</v>
      </c>
      <c r="H110">
        <v>930</v>
      </c>
      <c r="I110">
        <v>192</v>
      </c>
      <c r="J110">
        <v>45</v>
      </c>
      <c r="K110">
        <v>0.86</v>
      </c>
      <c r="L110">
        <v>0.77</v>
      </c>
      <c r="M110">
        <v>31.6</v>
      </c>
      <c r="N110">
        <v>29.4</v>
      </c>
      <c r="O110">
        <v>0.34</v>
      </c>
      <c r="P110">
        <v>0.51</v>
      </c>
      <c r="Q110">
        <v>0</v>
      </c>
      <c r="R110">
        <v>0</v>
      </c>
      <c r="S110">
        <v>1</v>
      </c>
      <c r="T110">
        <v>1</v>
      </c>
      <c r="U110" t="s">
        <v>566</v>
      </c>
      <c r="V110" s="790">
        <v>45650</v>
      </c>
      <c r="W110" t="s">
        <v>527</v>
      </c>
      <c r="X110">
        <v>30100</v>
      </c>
      <c r="Y110">
        <v>15.677083333333334</v>
      </c>
      <c r="Z110" t="s">
        <v>640</v>
      </c>
      <c r="AA110" t="s">
        <v>626</v>
      </c>
      <c r="AB110" t="s">
        <v>627</v>
      </c>
      <c r="AC110">
        <v>72</v>
      </c>
    </row>
    <row r="111" spans="1:29">
      <c r="A111" s="790">
        <v>45657</v>
      </c>
      <c r="B111">
        <v>10</v>
      </c>
      <c r="C111">
        <v>-2</v>
      </c>
      <c r="D111">
        <v>7</v>
      </c>
      <c r="E111">
        <v>10</v>
      </c>
      <c r="F111">
        <v>34</v>
      </c>
      <c r="G111">
        <v>2</v>
      </c>
      <c r="H111">
        <v>1000</v>
      </c>
      <c r="I111">
        <v>0</v>
      </c>
      <c r="J111">
        <v>45</v>
      </c>
      <c r="K111">
        <v>0.86</v>
      </c>
      <c r="L111">
        <v>0.79</v>
      </c>
      <c r="M111">
        <v>30.2</v>
      </c>
      <c r="N111">
        <v>28.5</v>
      </c>
      <c r="O111">
        <v>0.34</v>
      </c>
      <c r="P111">
        <v>0.45</v>
      </c>
      <c r="Q111">
        <v>0</v>
      </c>
      <c r="R111">
        <v>0</v>
      </c>
      <c r="S111">
        <v>1</v>
      </c>
      <c r="T111">
        <v>1.3</v>
      </c>
      <c r="U111" t="s">
        <v>566</v>
      </c>
      <c r="V111" s="790">
        <v>45650</v>
      </c>
      <c r="W111" t="s">
        <v>527</v>
      </c>
      <c r="X111">
        <v>30100</v>
      </c>
      <c r="Y111">
        <v>15.677083333333334</v>
      </c>
      <c r="Z111" t="s">
        <v>640</v>
      </c>
      <c r="AA111" t="s">
        <v>626</v>
      </c>
      <c r="AB111" t="s">
        <v>627</v>
      </c>
      <c r="AC111">
        <v>72</v>
      </c>
    </row>
    <row r="112" spans="1:29">
      <c r="A112" s="790">
        <v>45658</v>
      </c>
      <c r="B112">
        <v>13</v>
      </c>
      <c r="C112">
        <v>-2</v>
      </c>
      <c r="D112">
        <v>8</v>
      </c>
      <c r="E112">
        <v>9</v>
      </c>
      <c r="F112">
        <v>49</v>
      </c>
      <c r="G112">
        <v>2.2570000000000001</v>
      </c>
      <c r="H112">
        <v>1128.5</v>
      </c>
      <c r="I112">
        <v>192</v>
      </c>
      <c r="J112">
        <v>45</v>
      </c>
      <c r="K112">
        <v>0.87</v>
      </c>
      <c r="L112">
        <v>0.81</v>
      </c>
      <c r="M112">
        <v>29.9</v>
      </c>
      <c r="N112">
        <v>28.2</v>
      </c>
      <c r="O112">
        <v>0.34</v>
      </c>
      <c r="P112">
        <v>0.51</v>
      </c>
      <c r="Q112">
        <v>0</v>
      </c>
      <c r="R112">
        <v>0</v>
      </c>
      <c r="S112">
        <v>1.3</v>
      </c>
      <c r="T112">
        <v>1.3</v>
      </c>
      <c r="U112" t="s">
        <v>566</v>
      </c>
      <c r="V112" s="790">
        <v>45650</v>
      </c>
      <c r="W112" t="s">
        <v>527</v>
      </c>
      <c r="X112">
        <v>30100</v>
      </c>
      <c r="Y112">
        <v>15.677083333333334</v>
      </c>
      <c r="Z112" t="s">
        <v>640</v>
      </c>
      <c r="AA112" t="s">
        <v>626</v>
      </c>
      <c r="AB112" t="s">
        <v>627</v>
      </c>
      <c r="AC112">
        <v>72</v>
      </c>
    </row>
    <row r="113" spans="1:29">
      <c r="A113" s="790">
        <v>45659</v>
      </c>
      <c r="B113">
        <v>12</v>
      </c>
      <c r="C113">
        <v>-1</v>
      </c>
      <c r="D113">
        <v>9</v>
      </c>
      <c r="E113">
        <v>14</v>
      </c>
      <c r="F113">
        <v>202</v>
      </c>
      <c r="G113">
        <v>2.8039999999999998</v>
      </c>
      <c r="H113">
        <v>1402</v>
      </c>
      <c r="I113">
        <v>192</v>
      </c>
      <c r="J113">
        <v>45</v>
      </c>
      <c r="K113">
        <v>0.87</v>
      </c>
      <c r="L113">
        <v>0.82</v>
      </c>
      <c r="M113">
        <v>29.6</v>
      </c>
      <c r="N113">
        <v>27.9</v>
      </c>
      <c r="O113">
        <v>0.39</v>
      </c>
      <c r="P113">
        <v>0.49</v>
      </c>
      <c r="Q113">
        <v>0</v>
      </c>
      <c r="R113">
        <v>0</v>
      </c>
      <c r="S113">
        <v>1.3</v>
      </c>
      <c r="T113">
        <v>1.3</v>
      </c>
      <c r="U113" t="s">
        <v>566</v>
      </c>
      <c r="V113" s="790">
        <v>45650</v>
      </c>
      <c r="W113" t="s">
        <v>527</v>
      </c>
      <c r="X113">
        <v>30100</v>
      </c>
      <c r="Y113">
        <v>15.677083333333334</v>
      </c>
      <c r="Z113" t="s">
        <v>640</v>
      </c>
      <c r="AA113" t="s">
        <v>626</v>
      </c>
      <c r="AB113" t="s">
        <v>627</v>
      </c>
      <c r="AC113">
        <v>72</v>
      </c>
    </row>
    <row r="114" spans="1:29">
      <c r="A114" s="790">
        <v>45660</v>
      </c>
      <c r="B114">
        <v>11</v>
      </c>
      <c r="C114">
        <v>0</v>
      </c>
      <c r="D114">
        <v>10</v>
      </c>
      <c r="E114">
        <v>11</v>
      </c>
      <c r="F114">
        <v>12</v>
      </c>
      <c r="G114">
        <v>2.81</v>
      </c>
      <c r="H114">
        <v>1405</v>
      </c>
      <c r="I114">
        <v>192</v>
      </c>
      <c r="J114">
        <v>33.000000000010914</v>
      </c>
      <c r="K114">
        <v>0.87</v>
      </c>
      <c r="L114">
        <v>0.81</v>
      </c>
      <c r="M114">
        <v>29.2</v>
      </c>
      <c r="N114">
        <v>27.6</v>
      </c>
      <c r="O114">
        <v>0.38</v>
      </c>
      <c r="P114">
        <v>0.42</v>
      </c>
      <c r="Q114">
        <v>0</v>
      </c>
      <c r="R114">
        <v>0</v>
      </c>
      <c r="S114">
        <v>1.3</v>
      </c>
      <c r="T114">
        <v>1.3</v>
      </c>
      <c r="U114" t="s">
        <v>566</v>
      </c>
      <c r="V114" s="790">
        <v>45650</v>
      </c>
      <c r="W114" t="s">
        <v>527</v>
      </c>
      <c r="X114">
        <v>30100</v>
      </c>
      <c r="Y114">
        <v>15.677083333333334</v>
      </c>
      <c r="Z114" t="s">
        <v>640</v>
      </c>
      <c r="AA114" t="s">
        <v>626</v>
      </c>
      <c r="AB114" t="s">
        <v>627</v>
      </c>
      <c r="AC114">
        <v>72</v>
      </c>
    </row>
    <row r="115" spans="1:29">
      <c r="A115" s="790">
        <v>45661</v>
      </c>
      <c r="B115">
        <v>12</v>
      </c>
      <c r="C115">
        <v>1</v>
      </c>
      <c r="D115">
        <v>11</v>
      </c>
      <c r="E115">
        <v>3</v>
      </c>
      <c r="F115">
        <v>8</v>
      </c>
      <c r="G115">
        <v>3.21</v>
      </c>
      <c r="H115">
        <v>1605</v>
      </c>
      <c r="I115">
        <v>0</v>
      </c>
      <c r="J115">
        <v>23.999999999978172</v>
      </c>
      <c r="K115">
        <v>0.88</v>
      </c>
      <c r="L115">
        <v>0.82</v>
      </c>
      <c r="M115">
        <v>29</v>
      </c>
      <c r="N115">
        <v>27.4</v>
      </c>
      <c r="O115">
        <v>0.38</v>
      </c>
      <c r="P115">
        <v>0.49</v>
      </c>
      <c r="Q115">
        <v>0</v>
      </c>
      <c r="R115">
        <v>0</v>
      </c>
      <c r="S115">
        <v>1.3</v>
      </c>
      <c r="T115">
        <v>1.3</v>
      </c>
      <c r="U115" t="s">
        <v>566</v>
      </c>
      <c r="V115" s="790">
        <v>45650</v>
      </c>
      <c r="W115" t="s">
        <v>527</v>
      </c>
      <c r="X115">
        <v>30100</v>
      </c>
      <c r="Y115">
        <v>15.677083333333334</v>
      </c>
      <c r="Z115" t="s">
        <v>640</v>
      </c>
      <c r="AA115" t="s">
        <v>626</v>
      </c>
      <c r="AB115" t="s">
        <v>627</v>
      </c>
      <c r="AC115">
        <v>72</v>
      </c>
    </row>
    <row r="116" spans="1:29">
      <c r="A116" s="790">
        <v>45662</v>
      </c>
      <c r="B116">
        <v>14</v>
      </c>
      <c r="C116">
        <v>0</v>
      </c>
      <c r="D116">
        <v>12</v>
      </c>
      <c r="E116">
        <v>5</v>
      </c>
      <c r="F116">
        <v>14</v>
      </c>
      <c r="G116">
        <v>3.5169999999999999</v>
      </c>
      <c r="H116">
        <v>1758.5</v>
      </c>
      <c r="I116">
        <v>192</v>
      </c>
      <c r="J116">
        <v>24.000000000032742</v>
      </c>
      <c r="K116">
        <v>0.89</v>
      </c>
      <c r="L116">
        <v>0.84</v>
      </c>
      <c r="M116">
        <v>28.9</v>
      </c>
      <c r="N116">
        <v>27</v>
      </c>
      <c r="O116">
        <v>0.39</v>
      </c>
      <c r="P116">
        <v>0.53</v>
      </c>
      <c r="Q116">
        <v>0</v>
      </c>
      <c r="R116">
        <v>0</v>
      </c>
      <c r="S116">
        <v>1.3</v>
      </c>
      <c r="T116">
        <v>1.3</v>
      </c>
      <c r="U116" t="s">
        <v>566</v>
      </c>
      <c r="V116" s="790">
        <v>45650</v>
      </c>
      <c r="W116" t="s">
        <v>527</v>
      </c>
      <c r="X116">
        <v>30100</v>
      </c>
      <c r="Y116">
        <v>15.677083333333334</v>
      </c>
      <c r="Z116" t="s">
        <v>640</v>
      </c>
      <c r="AA116" t="s">
        <v>626</v>
      </c>
      <c r="AB116" t="s">
        <v>627</v>
      </c>
      <c r="AC116">
        <v>72</v>
      </c>
    </row>
    <row r="117" spans="1:29">
      <c r="A117" s="790">
        <v>45663</v>
      </c>
      <c r="B117">
        <v>10</v>
      </c>
      <c r="C117">
        <v>-3</v>
      </c>
      <c r="D117">
        <v>13</v>
      </c>
      <c r="E117">
        <v>6</v>
      </c>
      <c r="F117">
        <v>15</v>
      </c>
      <c r="G117">
        <v>3.9079999999999999</v>
      </c>
      <c r="H117">
        <v>1954</v>
      </c>
      <c r="I117">
        <v>0</v>
      </c>
      <c r="J117">
        <v>26.999999999989086</v>
      </c>
      <c r="K117">
        <v>0.89</v>
      </c>
      <c r="L117">
        <v>0.84</v>
      </c>
      <c r="M117">
        <v>28.4</v>
      </c>
      <c r="N117">
        <v>26.5</v>
      </c>
      <c r="O117">
        <v>0.38</v>
      </c>
      <c r="P117">
        <v>0.53</v>
      </c>
      <c r="Q117">
        <v>0</v>
      </c>
      <c r="R117">
        <v>0</v>
      </c>
      <c r="S117">
        <v>1.3</v>
      </c>
      <c r="T117">
        <v>1.3</v>
      </c>
      <c r="U117" t="s">
        <v>566</v>
      </c>
      <c r="V117" s="790">
        <v>45650</v>
      </c>
      <c r="W117" t="s">
        <v>527</v>
      </c>
      <c r="X117">
        <v>30100</v>
      </c>
      <c r="Y117">
        <v>15.677083333333334</v>
      </c>
      <c r="Z117" t="s">
        <v>640</v>
      </c>
      <c r="AA117" t="s">
        <v>626</v>
      </c>
      <c r="AB117" t="s">
        <v>627</v>
      </c>
      <c r="AC117">
        <v>72</v>
      </c>
    </row>
    <row r="118" spans="1:29">
      <c r="A118" s="790">
        <v>45664</v>
      </c>
      <c r="B118">
        <v>9</v>
      </c>
      <c r="C118">
        <v>0</v>
      </c>
      <c r="D118">
        <v>14</v>
      </c>
      <c r="E118">
        <v>7</v>
      </c>
      <c r="F118">
        <v>16</v>
      </c>
      <c r="G118">
        <v>4.1130000000000004</v>
      </c>
      <c r="H118">
        <v>2056.5</v>
      </c>
      <c r="I118">
        <v>176</v>
      </c>
      <c r="J118">
        <v>30</v>
      </c>
      <c r="K118">
        <v>0.84</v>
      </c>
      <c r="L118">
        <v>0.79</v>
      </c>
      <c r="M118">
        <v>28.1</v>
      </c>
      <c r="N118">
        <v>25.9</v>
      </c>
      <c r="O118">
        <v>0.39</v>
      </c>
      <c r="P118">
        <v>0.5</v>
      </c>
      <c r="Q118">
        <v>0</v>
      </c>
      <c r="R118">
        <v>0</v>
      </c>
      <c r="S118">
        <v>1.3</v>
      </c>
      <c r="T118">
        <v>1.3</v>
      </c>
      <c r="U118" t="s">
        <v>566</v>
      </c>
      <c r="V118" s="790">
        <v>45650</v>
      </c>
      <c r="W118" t="s">
        <v>527</v>
      </c>
      <c r="X118">
        <v>30100</v>
      </c>
      <c r="Y118">
        <v>15.677083333333334</v>
      </c>
      <c r="Z118" t="s">
        <v>640</v>
      </c>
      <c r="AA118" t="s">
        <v>626</v>
      </c>
      <c r="AB118" t="s">
        <v>627</v>
      </c>
      <c r="AC118">
        <v>72</v>
      </c>
    </row>
    <row r="119" spans="1:29">
      <c r="A119" s="790">
        <v>45665</v>
      </c>
      <c r="B119">
        <v>9</v>
      </c>
      <c r="C119">
        <v>-4</v>
      </c>
      <c r="D119">
        <v>15</v>
      </c>
      <c r="E119">
        <v>4</v>
      </c>
      <c r="F119">
        <v>12</v>
      </c>
      <c r="G119">
        <v>4.7919999999999998</v>
      </c>
      <c r="H119">
        <v>2396</v>
      </c>
      <c r="I119">
        <v>0</v>
      </c>
      <c r="J119">
        <v>30</v>
      </c>
      <c r="K119">
        <v>0.84</v>
      </c>
      <c r="L119">
        <v>0.8</v>
      </c>
      <c r="M119">
        <v>27.8</v>
      </c>
      <c r="N119">
        <v>25.7</v>
      </c>
      <c r="O119">
        <v>0.39</v>
      </c>
      <c r="P119">
        <v>0.5</v>
      </c>
      <c r="Q119">
        <v>0</v>
      </c>
      <c r="R119">
        <v>0</v>
      </c>
      <c r="S119">
        <v>1.3</v>
      </c>
      <c r="T119">
        <v>1.3</v>
      </c>
      <c r="U119" t="s">
        <v>566</v>
      </c>
      <c r="V119" s="790">
        <v>45650</v>
      </c>
      <c r="W119" t="s">
        <v>527</v>
      </c>
      <c r="X119">
        <v>30100</v>
      </c>
      <c r="Y119">
        <v>15.677083333333334</v>
      </c>
      <c r="Z119" t="s">
        <v>640</v>
      </c>
      <c r="AA119" t="s">
        <v>626</v>
      </c>
      <c r="AB119" t="s">
        <v>627</v>
      </c>
      <c r="AC119">
        <v>72</v>
      </c>
    </row>
    <row r="120" spans="1:29">
      <c r="A120" s="790">
        <v>45666</v>
      </c>
      <c r="B120">
        <v>3</v>
      </c>
      <c r="C120">
        <v>-3</v>
      </c>
      <c r="D120">
        <v>16</v>
      </c>
      <c r="E120">
        <v>4</v>
      </c>
      <c r="F120">
        <v>19</v>
      </c>
      <c r="G120">
        <v>4.8860000000000001</v>
      </c>
      <c r="H120">
        <v>2443</v>
      </c>
      <c r="I120">
        <v>192</v>
      </c>
      <c r="J120">
        <v>30</v>
      </c>
      <c r="K120">
        <v>0.83</v>
      </c>
      <c r="L120">
        <v>0.79</v>
      </c>
      <c r="M120">
        <v>27.4</v>
      </c>
      <c r="N120">
        <v>25</v>
      </c>
      <c r="O120">
        <v>0.37</v>
      </c>
      <c r="P120">
        <v>0.45</v>
      </c>
      <c r="Q120">
        <v>0</v>
      </c>
      <c r="R120">
        <v>0</v>
      </c>
      <c r="S120">
        <v>1.3</v>
      </c>
      <c r="T120">
        <v>1.3</v>
      </c>
      <c r="U120" t="s">
        <v>566</v>
      </c>
      <c r="V120" s="790">
        <v>45650</v>
      </c>
      <c r="W120" t="s">
        <v>527</v>
      </c>
      <c r="X120">
        <v>30100</v>
      </c>
      <c r="Y120">
        <v>15.677083333333334</v>
      </c>
      <c r="Z120" t="s">
        <v>640</v>
      </c>
      <c r="AA120" t="s">
        <v>626</v>
      </c>
      <c r="AB120" t="s">
        <v>627</v>
      </c>
      <c r="AC120">
        <v>72</v>
      </c>
    </row>
    <row r="121" spans="1:29">
      <c r="A121" s="790">
        <v>45667</v>
      </c>
      <c r="B121">
        <v>4</v>
      </c>
      <c r="C121">
        <v>-4</v>
      </c>
      <c r="D121">
        <v>17</v>
      </c>
      <c r="E121">
        <v>6</v>
      </c>
      <c r="F121">
        <v>11</v>
      </c>
      <c r="G121">
        <v>5.4379999999999997</v>
      </c>
      <c r="H121">
        <v>2719</v>
      </c>
      <c r="I121">
        <v>176</v>
      </c>
      <c r="J121">
        <v>35.999999999967258</v>
      </c>
      <c r="K121">
        <v>0.85</v>
      </c>
      <c r="L121">
        <v>0.77</v>
      </c>
      <c r="M121">
        <v>27.1</v>
      </c>
      <c r="N121">
        <v>24.8</v>
      </c>
      <c r="O121">
        <v>0.34</v>
      </c>
      <c r="P121">
        <v>0.49</v>
      </c>
      <c r="Q121">
        <v>0</v>
      </c>
      <c r="R121">
        <v>0</v>
      </c>
      <c r="S121">
        <v>1.3</v>
      </c>
      <c r="T121">
        <v>1.3</v>
      </c>
      <c r="U121" t="s">
        <v>566</v>
      </c>
      <c r="V121" s="790">
        <v>45650</v>
      </c>
      <c r="W121" t="s">
        <v>527</v>
      </c>
      <c r="X121">
        <v>30100</v>
      </c>
      <c r="Y121">
        <v>15.677083333333334</v>
      </c>
      <c r="Z121" t="s">
        <v>640</v>
      </c>
      <c r="AA121" t="s">
        <v>626</v>
      </c>
      <c r="AB121" t="s">
        <v>627</v>
      </c>
      <c r="AC121">
        <v>72</v>
      </c>
    </row>
    <row r="122" spans="1:29">
      <c r="A122" s="790">
        <v>45668</v>
      </c>
      <c r="B122">
        <v>8</v>
      </c>
      <c r="C122">
        <v>-3</v>
      </c>
      <c r="D122">
        <v>18</v>
      </c>
      <c r="E122">
        <v>5</v>
      </c>
      <c r="F122">
        <v>14</v>
      </c>
      <c r="G122">
        <v>5.7149999999999999</v>
      </c>
      <c r="H122">
        <v>2857.5</v>
      </c>
      <c r="I122">
        <v>0</v>
      </c>
      <c r="J122">
        <v>33.000000000010914</v>
      </c>
      <c r="K122">
        <v>0.84</v>
      </c>
      <c r="L122">
        <v>0.78</v>
      </c>
      <c r="M122">
        <v>26.8</v>
      </c>
      <c r="N122">
        <v>24.6</v>
      </c>
      <c r="O122">
        <v>0.37</v>
      </c>
      <c r="P122">
        <v>0.5</v>
      </c>
      <c r="Q122">
        <v>0</v>
      </c>
      <c r="R122">
        <v>0</v>
      </c>
      <c r="S122">
        <v>1.3</v>
      </c>
      <c r="T122">
        <v>1.3</v>
      </c>
      <c r="U122" t="s">
        <v>566</v>
      </c>
      <c r="V122" s="790">
        <v>45650</v>
      </c>
      <c r="W122" t="s">
        <v>527</v>
      </c>
      <c r="X122">
        <v>30100</v>
      </c>
      <c r="Y122">
        <v>15.677083333333334</v>
      </c>
      <c r="Z122" t="s">
        <v>640</v>
      </c>
      <c r="AA122" t="s">
        <v>626</v>
      </c>
      <c r="AB122" t="s">
        <v>627</v>
      </c>
      <c r="AC122">
        <v>72</v>
      </c>
    </row>
    <row r="123" spans="1:29">
      <c r="A123" s="790">
        <v>45669</v>
      </c>
      <c r="B123">
        <v>8</v>
      </c>
      <c r="C123">
        <v>-2</v>
      </c>
      <c r="D123">
        <v>19</v>
      </c>
      <c r="E123">
        <v>3</v>
      </c>
      <c r="F123">
        <v>13</v>
      </c>
      <c r="G123">
        <v>6.117</v>
      </c>
      <c r="H123">
        <v>3058.5</v>
      </c>
      <c r="I123">
        <v>192</v>
      </c>
      <c r="J123">
        <v>36.000000000021828</v>
      </c>
      <c r="K123">
        <v>0.84</v>
      </c>
      <c r="L123">
        <v>0.79</v>
      </c>
      <c r="M123">
        <v>26.6</v>
      </c>
      <c r="N123">
        <v>24.3</v>
      </c>
      <c r="O123">
        <v>0.4</v>
      </c>
      <c r="P123">
        <v>0.55000000000000004</v>
      </c>
      <c r="Q123">
        <v>0</v>
      </c>
      <c r="R123">
        <v>0</v>
      </c>
      <c r="S123">
        <v>1.3</v>
      </c>
      <c r="T123">
        <v>1.5</v>
      </c>
      <c r="U123" t="s">
        <v>566</v>
      </c>
      <c r="V123" s="790">
        <v>45650</v>
      </c>
      <c r="W123" t="s">
        <v>527</v>
      </c>
      <c r="X123">
        <v>30100</v>
      </c>
      <c r="Y123">
        <v>15.677083333333334</v>
      </c>
      <c r="Z123" t="s">
        <v>640</v>
      </c>
      <c r="AA123" t="s">
        <v>626</v>
      </c>
      <c r="AB123" t="s">
        <v>627</v>
      </c>
      <c r="AC123">
        <v>72</v>
      </c>
    </row>
    <row r="124" spans="1:29">
      <c r="A124" s="790">
        <v>45670</v>
      </c>
      <c r="B124">
        <v>14</v>
      </c>
      <c r="C124">
        <v>0</v>
      </c>
      <c r="D124">
        <v>20</v>
      </c>
      <c r="E124">
        <v>4</v>
      </c>
      <c r="F124">
        <v>11</v>
      </c>
      <c r="G124">
        <v>6.5439999999999996</v>
      </c>
      <c r="H124">
        <v>3272</v>
      </c>
      <c r="I124">
        <v>0</v>
      </c>
      <c r="J124">
        <v>35.999999999967258</v>
      </c>
      <c r="K124">
        <v>0.82</v>
      </c>
      <c r="L124">
        <v>0.77</v>
      </c>
      <c r="M124">
        <v>27</v>
      </c>
      <c r="N124">
        <v>24.2</v>
      </c>
      <c r="O124">
        <v>0.36</v>
      </c>
      <c r="P124">
        <v>0.63</v>
      </c>
      <c r="Q124">
        <v>0</v>
      </c>
      <c r="R124">
        <v>0</v>
      </c>
      <c r="S124">
        <v>1.5</v>
      </c>
      <c r="T124">
        <v>1.5</v>
      </c>
      <c r="U124" t="s">
        <v>566</v>
      </c>
      <c r="V124" s="790">
        <v>45650</v>
      </c>
      <c r="W124" t="s">
        <v>527</v>
      </c>
      <c r="X124">
        <v>30100</v>
      </c>
      <c r="Y124">
        <v>15.677083333333334</v>
      </c>
      <c r="Z124" t="s">
        <v>640</v>
      </c>
      <c r="AA124" t="s">
        <v>626</v>
      </c>
      <c r="AB124" t="s">
        <v>627</v>
      </c>
      <c r="AC124">
        <v>72</v>
      </c>
    </row>
    <row r="125" spans="1:29">
      <c r="A125" s="790">
        <v>45671</v>
      </c>
      <c r="B125">
        <v>13</v>
      </c>
      <c r="C125">
        <v>-4</v>
      </c>
      <c r="D125">
        <v>21</v>
      </c>
      <c r="E125">
        <v>5</v>
      </c>
      <c r="F125">
        <v>14</v>
      </c>
      <c r="G125">
        <v>6.7480000000000002</v>
      </c>
      <c r="H125">
        <v>3374</v>
      </c>
      <c r="I125">
        <v>0</v>
      </c>
      <c r="J125">
        <v>33.000000000010914</v>
      </c>
      <c r="K125">
        <v>0.83</v>
      </c>
      <c r="L125">
        <v>0.79</v>
      </c>
      <c r="M125">
        <v>27.1</v>
      </c>
      <c r="N125">
        <v>24.5</v>
      </c>
      <c r="O125">
        <v>0.43</v>
      </c>
      <c r="P125">
        <v>0.75</v>
      </c>
      <c r="Q125">
        <v>0</v>
      </c>
      <c r="R125">
        <v>0</v>
      </c>
      <c r="S125">
        <v>1.5</v>
      </c>
      <c r="T125">
        <v>1.5</v>
      </c>
      <c r="U125" t="s">
        <v>566</v>
      </c>
      <c r="V125" s="790">
        <v>45650</v>
      </c>
      <c r="W125" t="s">
        <v>527</v>
      </c>
      <c r="X125">
        <v>30100</v>
      </c>
      <c r="Y125">
        <v>15.677083333333334</v>
      </c>
      <c r="Z125" t="s">
        <v>640</v>
      </c>
      <c r="AA125" t="s">
        <v>626</v>
      </c>
      <c r="AB125" t="s">
        <v>627</v>
      </c>
      <c r="AC125">
        <v>72</v>
      </c>
    </row>
    <row r="126" spans="1:29">
      <c r="A126" s="790">
        <v>45672</v>
      </c>
      <c r="B126">
        <v>4</v>
      </c>
      <c r="C126">
        <v>-4</v>
      </c>
      <c r="D126">
        <v>22</v>
      </c>
      <c r="E126">
        <v>5</v>
      </c>
      <c r="F126">
        <v>13</v>
      </c>
      <c r="G126">
        <v>7.37</v>
      </c>
      <c r="H126">
        <v>3685</v>
      </c>
      <c r="I126">
        <v>0</v>
      </c>
      <c r="J126">
        <v>39.000000000032742</v>
      </c>
      <c r="K126">
        <v>0.83</v>
      </c>
      <c r="L126">
        <v>0.77</v>
      </c>
      <c r="M126">
        <v>26.2</v>
      </c>
      <c r="N126">
        <v>23.2</v>
      </c>
      <c r="O126">
        <v>0.34</v>
      </c>
      <c r="P126">
        <v>0.43</v>
      </c>
      <c r="Q126">
        <v>0</v>
      </c>
      <c r="R126">
        <v>0</v>
      </c>
      <c r="S126">
        <v>1.5</v>
      </c>
      <c r="T126">
        <v>1.5</v>
      </c>
      <c r="U126" t="s">
        <v>566</v>
      </c>
      <c r="V126" s="790">
        <v>45650</v>
      </c>
      <c r="W126" t="s">
        <v>527</v>
      </c>
      <c r="X126">
        <v>30100</v>
      </c>
      <c r="Y126">
        <v>15.677083333333334</v>
      </c>
      <c r="Z126" t="s">
        <v>640</v>
      </c>
      <c r="AA126" t="s">
        <v>626</v>
      </c>
      <c r="AB126" t="s">
        <v>627</v>
      </c>
      <c r="AC126">
        <v>72</v>
      </c>
    </row>
    <row r="127" spans="1:29">
      <c r="A127" s="790">
        <v>45673</v>
      </c>
      <c r="B127">
        <v>9</v>
      </c>
      <c r="C127">
        <v>-3</v>
      </c>
      <c r="D127">
        <v>23</v>
      </c>
      <c r="E127">
        <v>3</v>
      </c>
      <c r="F127">
        <v>6</v>
      </c>
      <c r="G127">
        <v>8.0129999999999999</v>
      </c>
      <c r="H127">
        <v>4005</v>
      </c>
      <c r="I127">
        <v>192</v>
      </c>
      <c r="J127">
        <v>35.999999999967258</v>
      </c>
      <c r="K127">
        <v>0.84</v>
      </c>
      <c r="L127">
        <v>0.79</v>
      </c>
      <c r="M127">
        <v>26.3</v>
      </c>
      <c r="N127">
        <v>23.2</v>
      </c>
      <c r="O127">
        <v>0.32</v>
      </c>
      <c r="P127">
        <v>0.5</v>
      </c>
      <c r="Q127">
        <v>0</v>
      </c>
      <c r="R127">
        <v>0</v>
      </c>
      <c r="S127">
        <v>1.5</v>
      </c>
      <c r="T127">
        <v>1.5</v>
      </c>
      <c r="U127" t="s">
        <v>566</v>
      </c>
      <c r="V127" s="790">
        <v>45650</v>
      </c>
      <c r="W127" t="s">
        <v>527</v>
      </c>
      <c r="X127">
        <v>30100</v>
      </c>
      <c r="Y127">
        <v>15.677083333333334</v>
      </c>
      <c r="Z127" t="s">
        <v>640</v>
      </c>
      <c r="AA127" t="s">
        <v>626</v>
      </c>
      <c r="AB127" t="s">
        <v>627</v>
      </c>
      <c r="AC127">
        <v>72</v>
      </c>
    </row>
    <row r="128" spans="1:29">
      <c r="A128" s="790">
        <v>45674</v>
      </c>
      <c r="B128">
        <v>10</v>
      </c>
      <c r="C128">
        <v>-3</v>
      </c>
      <c r="D128">
        <v>24</v>
      </c>
      <c r="E128">
        <v>6</v>
      </c>
      <c r="F128">
        <v>7</v>
      </c>
      <c r="G128">
        <v>8.3620000000000001</v>
      </c>
      <c r="H128">
        <v>4181</v>
      </c>
      <c r="I128">
        <v>0</v>
      </c>
      <c r="J128">
        <v>39.000000000032742</v>
      </c>
      <c r="K128">
        <v>0.86</v>
      </c>
      <c r="L128">
        <v>0.8</v>
      </c>
      <c r="M128">
        <v>26.9</v>
      </c>
      <c r="N128">
        <v>23.2</v>
      </c>
      <c r="O128">
        <v>0.31</v>
      </c>
      <c r="P128">
        <v>0.53</v>
      </c>
      <c r="Q128">
        <v>0</v>
      </c>
      <c r="R128">
        <v>0</v>
      </c>
      <c r="S128">
        <v>1.5</v>
      </c>
      <c r="T128">
        <v>1.5</v>
      </c>
      <c r="U128" t="s">
        <v>566</v>
      </c>
      <c r="V128" s="790">
        <v>45650</v>
      </c>
      <c r="W128" t="s">
        <v>527</v>
      </c>
      <c r="X128">
        <v>30100</v>
      </c>
      <c r="Y128">
        <v>15.677083333333334</v>
      </c>
      <c r="Z128" t="s">
        <v>640</v>
      </c>
      <c r="AA128" t="s">
        <v>626</v>
      </c>
      <c r="AB128" t="s">
        <v>627</v>
      </c>
      <c r="AC128">
        <v>72</v>
      </c>
    </row>
    <row r="129" spans="1:29">
      <c r="A129" s="790">
        <v>45675</v>
      </c>
      <c r="B129">
        <v>12</v>
      </c>
      <c r="C129">
        <v>-1</v>
      </c>
      <c r="D129">
        <v>25</v>
      </c>
      <c r="E129">
        <v>9</v>
      </c>
      <c r="F129">
        <v>7</v>
      </c>
      <c r="G129">
        <v>8.6760000000000002</v>
      </c>
      <c r="H129">
        <v>4338</v>
      </c>
      <c r="I129">
        <v>0</v>
      </c>
      <c r="J129">
        <v>35.999999999967258</v>
      </c>
      <c r="K129">
        <v>0.85</v>
      </c>
      <c r="L129">
        <v>0.8</v>
      </c>
      <c r="M129">
        <v>27.3</v>
      </c>
      <c r="N129">
        <v>22.8</v>
      </c>
      <c r="O129">
        <v>0.33</v>
      </c>
      <c r="P129">
        <v>0.56000000000000005</v>
      </c>
      <c r="Q129">
        <v>0</v>
      </c>
      <c r="R129">
        <v>0</v>
      </c>
      <c r="S129">
        <v>1.5</v>
      </c>
      <c r="T129">
        <v>1.5</v>
      </c>
      <c r="U129" t="s">
        <v>566</v>
      </c>
      <c r="V129" s="790">
        <v>45650</v>
      </c>
      <c r="W129" t="s">
        <v>527</v>
      </c>
      <c r="X129">
        <v>30100</v>
      </c>
      <c r="Y129">
        <v>15.677083333333334</v>
      </c>
      <c r="Z129" t="s">
        <v>640</v>
      </c>
      <c r="AA129" t="s">
        <v>626</v>
      </c>
      <c r="AB129" t="s">
        <v>627</v>
      </c>
      <c r="AC129">
        <v>72</v>
      </c>
    </row>
    <row r="130" spans="1:29">
      <c r="A130" s="790">
        <v>45676</v>
      </c>
      <c r="B130">
        <v>15</v>
      </c>
      <c r="C130">
        <v>-1</v>
      </c>
      <c r="D130">
        <v>26</v>
      </c>
      <c r="E130">
        <v>8</v>
      </c>
      <c r="F130">
        <v>11</v>
      </c>
      <c r="G130">
        <v>9.1020000000000003</v>
      </c>
      <c r="H130">
        <v>4551</v>
      </c>
      <c r="I130">
        <v>0</v>
      </c>
      <c r="J130">
        <v>39.000000000032742</v>
      </c>
      <c r="K130">
        <v>0.86</v>
      </c>
      <c r="L130">
        <v>0.81</v>
      </c>
      <c r="M130">
        <v>27.7</v>
      </c>
      <c r="N130">
        <v>23.6</v>
      </c>
      <c r="O130">
        <v>0.33</v>
      </c>
      <c r="P130">
        <v>0.54</v>
      </c>
      <c r="Q130">
        <v>0</v>
      </c>
      <c r="R130">
        <v>0</v>
      </c>
      <c r="S130">
        <v>1.5</v>
      </c>
      <c r="T130">
        <v>1.8</v>
      </c>
      <c r="U130" t="s">
        <v>566</v>
      </c>
      <c r="V130" s="790">
        <v>45650</v>
      </c>
      <c r="W130" t="s">
        <v>527</v>
      </c>
      <c r="X130">
        <v>30100</v>
      </c>
      <c r="Y130">
        <v>15.677083333333334</v>
      </c>
      <c r="Z130" t="s">
        <v>640</v>
      </c>
      <c r="AA130" t="s">
        <v>626</v>
      </c>
      <c r="AB130" t="s">
        <v>627</v>
      </c>
      <c r="AC130">
        <v>72</v>
      </c>
    </row>
    <row r="131" spans="1:29">
      <c r="A131" s="790">
        <v>45677</v>
      </c>
      <c r="B131">
        <v>14</v>
      </c>
      <c r="C131">
        <v>-1</v>
      </c>
      <c r="D131">
        <v>27</v>
      </c>
      <c r="E131">
        <v>15</v>
      </c>
      <c r="F131">
        <v>14</v>
      </c>
      <c r="G131">
        <v>8.8719999999999999</v>
      </c>
      <c r="H131">
        <v>4436</v>
      </c>
      <c r="I131">
        <v>192</v>
      </c>
      <c r="J131">
        <v>38.999999999978172</v>
      </c>
      <c r="K131">
        <v>0.84</v>
      </c>
      <c r="L131">
        <v>0.8</v>
      </c>
      <c r="M131">
        <v>26.8</v>
      </c>
      <c r="N131">
        <v>22.8</v>
      </c>
      <c r="O131">
        <v>0.35</v>
      </c>
      <c r="P131">
        <v>0.54</v>
      </c>
      <c r="Q131">
        <v>0</v>
      </c>
      <c r="R131">
        <v>0</v>
      </c>
      <c r="S131">
        <v>1.8</v>
      </c>
      <c r="T131">
        <v>1.8</v>
      </c>
      <c r="U131" t="s">
        <v>566</v>
      </c>
      <c r="V131" s="790">
        <v>45650</v>
      </c>
      <c r="W131" t="s">
        <v>527</v>
      </c>
      <c r="X131">
        <v>30100</v>
      </c>
      <c r="Y131">
        <v>15.677083333333334</v>
      </c>
      <c r="Z131" t="s">
        <v>640</v>
      </c>
      <c r="AA131" t="s">
        <v>626</v>
      </c>
      <c r="AB131" t="s">
        <v>627</v>
      </c>
      <c r="AC131">
        <v>72</v>
      </c>
    </row>
    <row r="132" spans="1:29">
      <c r="A132" s="790">
        <v>45678</v>
      </c>
      <c r="B132">
        <v>16</v>
      </c>
      <c r="C132">
        <v>0</v>
      </c>
      <c r="D132">
        <v>28</v>
      </c>
      <c r="E132">
        <v>35</v>
      </c>
      <c r="F132">
        <v>20</v>
      </c>
      <c r="G132">
        <v>9.5120000000000005</v>
      </c>
      <c r="H132">
        <v>4756</v>
      </c>
      <c r="I132">
        <v>0</v>
      </c>
      <c r="J132">
        <v>38.999999999978172</v>
      </c>
      <c r="K132">
        <v>0.85</v>
      </c>
      <c r="L132">
        <v>0.79</v>
      </c>
      <c r="M132">
        <v>27.3</v>
      </c>
      <c r="N132">
        <v>23.1</v>
      </c>
      <c r="O132">
        <v>0.32</v>
      </c>
      <c r="P132">
        <v>0.56000000000000005</v>
      </c>
      <c r="Q132">
        <v>0</v>
      </c>
      <c r="R132">
        <v>0</v>
      </c>
      <c r="S132">
        <v>1.8</v>
      </c>
      <c r="T132">
        <v>1.8</v>
      </c>
      <c r="U132" t="s">
        <v>566</v>
      </c>
      <c r="V132" s="790">
        <v>45650</v>
      </c>
      <c r="W132" t="s">
        <v>527</v>
      </c>
      <c r="X132">
        <v>30100</v>
      </c>
      <c r="Y132">
        <v>15.677083333333334</v>
      </c>
      <c r="Z132" t="s">
        <v>640</v>
      </c>
      <c r="AA132" t="s">
        <v>626</v>
      </c>
      <c r="AB132" t="s">
        <v>627</v>
      </c>
      <c r="AC132">
        <v>72</v>
      </c>
    </row>
    <row r="133" spans="1:29">
      <c r="A133" s="790">
        <v>45679</v>
      </c>
      <c r="B133">
        <v>16</v>
      </c>
      <c r="C133">
        <v>1</v>
      </c>
      <c r="D133">
        <v>29</v>
      </c>
      <c r="E133">
        <v>16</v>
      </c>
      <c r="F133">
        <v>8</v>
      </c>
      <c r="G133">
        <v>8.9499999999999993</v>
      </c>
      <c r="H133">
        <v>4475</v>
      </c>
      <c r="I133">
        <v>0</v>
      </c>
      <c r="J133">
        <v>42.000000000043656</v>
      </c>
      <c r="K133">
        <v>0.85</v>
      </c>
      <c r="L133">
        <v>0.8</v>
      </c>
      <c r="M133">
        <v>26.8</v>
      </c>
      <c r="N133">
        <v>22.1</v>
      </c>
      <c r="O133">
        <v>0.35</v>
      </c>
      <c r="P133">
        <v>0.48</v>
      </c>
      <c r="Q133">
        <v>0</v>
      </c>
      <c r="R133">
        <v>0</v>
      </c>
      <c r="S133">
        <v>1.8</v>
      </c>
      <c r="T133">
        <v>1.8</v>
      </c>
      <c r="U133" t="s">
        <v>566</v>
      </c>
      <c r="V133" s="790">
        <v>45650</v>
      </c>
      <c r="W133" t="s">
        <v>527</v>
      </c>
      <c r="X133">
        <v>30100</v>
      </c>
      <c r="Y133">
        <v>15.677083333333334</v>
      </c>
      <c r="Z133" t="s">
        <v>640</v>
      </c>
      <c r="AA133" t="s">
        <v>626</v>
      </c>
      <c r="AB133" t="s">
        <v>627</v>
      </c>
      <c r="AC133">
        <v>72</v>
      </c>
    </row>
    <row r="134" spans="1:29">
      <c r="A134" s="790">
        <v>45680</v>
      </c>
      <c r="B134">
        <v>13</v>
      </c>
      <c r="C134">
        <v>4</v>
      </c>
      <c r="D134">
        <v>30</v>
      </c>
      <c r="E134">
        <v>26</v>
      </c>
      <c r="F134">
        <v>10</v>
      </c>
      <c r="G134">
        <v>9.9930000000000003</v>
      </c>
      <c r="H134">
        <v>4996.5</v>
      </c>
      <c r="I134">
        <v>0</v>
      </c>
      <c r="J134">
        <v>38.999999999978172</v>
      </c>
      <c r="K134">
        <v>0.92</v>
      </c>
      <c r="L134">
        <v>0.85</v>
      </c>
      <c r="M134">
        <v>25.8</v>
      </c>
      <c r="N134">
        <v>22.7</v>
      </c>
      <c r="O134">
        <v>0.34</v>
      </c>
      <c r="P134">
        <v>0.41</v>
      </c>
      <c r="Q134">
        <v>0</v>
      </c>
      <c r="R134">
        <v>0</v>
      </c>
      <c r="S134">
        <v>1.8</v>
      </c>
      <c r="T134">
        <v>1.8</v>
      </c>
      <c r="U134" t="s">
        <v>566</v>
      </c>
      <c r="V134" s="790">
        <v>45650</v>
      </c>
      <c r="W134" t="s">
        <v>527</v>
      </c>
      <c r="X134">
        <v>30100</v>
      </c>
      <c r="Y134">
        <v>15.677083333333334</v>
      </c>
      <c r="Z134" t="s">
        <v>640</v>
      </c>
      <c r="AA134" t="s">
        <v>626</v>
      </c>
      <c r="AB134" t="s">
        <v>627</v>
      </c>
      <c r="AC134">
        <v>72</v>
      </c>
    </row>
    <row r="135" spans="1:29">
      <c r="A135" s="790">
        <v>45681</v>
      </c>
      <c r="B135">
        <v>9</v>
      </c>
      <c r="C135">
        <v>5</v>
      </c>
      <c r="D135">
        <v>31</v>
      </c>
      <c r="E135">
        <v>52</v>
      </c>
      <c r="F135">
        <v>11</v>
      </c>
      <c r="G135">
        <v>9.7240000000000002</v>
      </c>
      <c r="H135">
        <v>4862</v>
      </c>
      <c r="I135">
        <v>0</v>
      </c>
      <c r="J135">
        <v>41.999999999989086</v>
      </c>
      <c r="K135">
        <v>0.93</v>
      </c>
      <c r="L135">
        <v>0.9</v>
      </c>
      <c r="M135">
        <v>25.5</v>
      </c>
      <c r="N135">
        <v>22.7</v>
      </c>
      <c r="O135">
        <v>0.34</v>
      </c>
      <c r="P135">
        <v>0.35</v>
      </c>
      <c r="Q135">
        <v>0</v>
      </c>
      <c r="R135">
        <v>0</v>
      </c>
      <c r="S135">
        <v>1.8</v>
      </c>
      <c r="T135">
        <v>1.8</v>
      </c>
      <c r="U135" t="s">
        <v>566</v>
      </c>
      <c r="V135" s="790">
        <v>45650</v>
      </c>
      <c r="W135" t="s">
        <v>527</v>
      </c>
      <c r="X135">
        <v>30100</v>
      </c>
      <c r="Y135">
        <v>15.677083333333334</v>
      </c>
      <c r="Z135" t="s">
        <v>640</v>
      </c>
      <c r="AA135" t="s">
        <v>626</v>
      </c>
      <c r="AB135" t="s">
        <v>627</v>
      </c>
      <c r="AC135">
        <v>72</v>
      </c>
    </row>
    <row r="136" spans="1:29">
      <c r="A136" s="790">
        <v>45682</v>
      </c>
      <c r="B136">
        <v>8</v>
      </c>
      <c r="C136">
        <v>3</v>
      </c>
      <c r="D136">
        <v>32</v>
      </c>
      <c r="E136">
        <v>54</v>
      </c>
      <c r="F136">
        <v>12</v>
      </c>
      <c r="G136">
        <v>9.4499999999999993</v>
      </c>
      <c r="H136">
        <v>4725</v>
      </c>
      <c r="I136">
        <v>0</v>
      </c>
      <c r="J136">
        <v>39.000000000032742</v>
      </c>
      <c r="K136">
        <v>0.95</v>
      </c>
      <c r="L136">
        <v>0.92</v>
      </c>
      <c r="M136">
        <v>24.5</v>
      </c>
      <c r="N136">
        <v>21.7</v>
      </c>
      <c r="O136">
        <v>0.35</v>
      </c>
      <c r="P136">
        <v>0.37</v>
      </c>
      <c r="Q136">
        <v>0</v>
      </c>
      <c r="R136">
        <v>0</v>
      </c>
      <c r="S136">
        <v>1.8</v>
      </c>
      <c r="T136">
        <v>1.8</v>
      </c>
      <c r="U136" t="s">
        <v>566</v>
      </c>
      <c r="V136" s="790">
        <v>45650</v>
      </c>
      <c r="W136" t="s">
        <v>527</v>
      </c>
      <c r="X136">
        <v>30100</v>
      </c>
      <c r="Y136">
        <v>15.677083333333334</v>
      </c>
      <c r="Z136" t="s">
        <v>640</v>
      </c>
      <c r="AA136" t="s">
        <v>626</v>
      </c>
      <c r="AB136" t="s">
        <v>627</v>
      </c>
      <c r="AC136">
        <v>72</v>
      </c>
    </row>
    <row r="137" spans="1:29">
      <c r="A137" s="790">
        <v>45683</v>
      </c>
      <c r="B137">
        <v>4</v>
      </c>
      <c r="C137">
        <v>-4</v>
      </c>
      <c r="D137">
        <v>33</v>
      </c>
      <c r="E137">
        <v>55</v>
      </c>
      <c r="F137">
        <v>6</v>
      </c>
      <c r="G137">
        <v>8.8859999999999992</v>
      </c>
      <c r="H137">
        <v>4443</v>
      </c>
      <c r="I137">
        <v>192</v>
      </c>
      <c r="J137">
        <v>41.999999999989086</v>
      </c>
      <c r="K137">
        <v>0.95</v>
      </c>
      <c r="L137">
        <v>0.92</v>
      </c>
      <c r="M137">
        <v>24.5</v>
      </c>
      <c r="N137">
        <v>21.7</v>
      </c>
      <c r="O137">
        <v>0.32</v>
      </c>
      <c r="P137">
        <v>0.32</v>
      </c>
      <c r="Q137">
        <v>0</v>
      </c>
      <c r="R137">
        <v>0</v>
      </c>
      <c r="S137">
        <v>1.8</v>
      </c>
      <c r="T137">
        <v>1.8</v>
      </c>
      <c r="U137" t="s">
        <v>566</v>
      </c>
      <c r="V137" s="790">
        <v>45650</v>
      </c>
      <c r="W137" t="s">
        <v>527</v>
      </c>
      <c r="X137">
        <v>30100</v>
      </c>
      <c r="Y137">
        <v>15.677083333333334</v>
      </c>
      <c r="Z137" t="s">
        <v>640</v>
      </c>
      <c r="AA137" t="s">
        <v>626</v>
      </c>
      <c r="AB137" t="s">
        <v>627</v>
      </c>
      <c r="AC137">
        <v>72</v>
      </c>
    </row>
    <row r="138" spans="1:29">
      <c r="A138" s="790">
        <v>45684</v>
      </c>
      <c r="B138">
        <v>4</v>
      </c>
      <c r="C138">
        <v>-4</v>
      </c>
      <c r="D138">
        <v>34</v>
      </c>
      <c r="E138">
        <v>93</v>
      </c>
      <c r="F138">
        <v>6</v>
      </c>
      <c r="G138">
        <v>8.827</v>
      </c>
      <c r="H138">
        <v>4413.5</v>
      </c>
      <c r="I138">
        <v>0</v>
      </c>
      <c r="J138">
        <v>48.000000000010914</v>
      </c>
      <c r="K138">
        <v>0.97</v>
      </c>
      <c r="L138">
        <v>0.92</v>
      </c>
      <c r="M138">
        <v>23.3</v>
      </c>
      <c r="N138">
        <v>20.399999999999999</v>
      </c>
      <c r="O138">
        <v>0.28999999999999998</v>
      </c>
      <c r="P138">
        <v>0.31</v>
      </c>
      <c r="Q138">
        <v>0</v>
      </c>
      <c r="R138">
        <v>0</v>
      </c>
      <c r="S138">
        <v>1.8</v>
      </c>
      <c r="T138">
        <v>1.8</v>
      </c>
      <c r="U138" t="s">
        <v>566</v>
      </c>
      <c r="V138" s="790">
        <v>45650</v>
      </c>
      <c r="W138" t="s">
        <v>527</v>
      </c>
      <c r="X138">
        <v>30100</v>
      </c>
      <c r="Y138">
        <v>15.677083333333334</v>
      </c>
      <c r="Z138" t="s">
        <v>640</v>
      </c>
      <c r="AA138" t="s">
        <v>626</v>
      </c>
      <c r="AB138" t="s">
        <v>627</v>
      </c>
      <c r="AC138">
        <v>72</v>
      </c>
    </row>
    <row r="139" spans="1:29">
      <c r="A139" s="790">
        <v>45685</v>
      </c>
      <c r="B139">
        <v>6</v>
      </c>
      <c r="C139">
        <v>-4</v>
      </c>
      <c r="D139">
        <v>35</v>
      </c>
      <c r="E139">
        <v>140</v>
      </c>
      <c r="F139">
        <v>5</v>
      </c>
      <c r="G139">
        <v>8.391</v>
      </c>
      <c r="H139">
        <v>4195.5</v>
      </c>
      <c r="I139">
        <v>192</v>
      </c>
      <c r="J139">
        <v>47.999999999956344</v>
      </c>
      <c r="K139">
        <v>0.92</v>
      </c>
      <c r="L139">
        <v>0.88</v>
      </c>
      <c r="M139">
        <v>22.7</v>
      </c>
      <c r="N139">
        <v>19.600000000000001</v>
      </c>
      <c r="O139">
        <v>0.27</v>
      </c>
      <c r="P139">
        <v>0.33</v>
      </c>
      <c r="Q139">
        <v>0</v>
      </c>
      <c r="R139">
        <v>0</v>
      </c>
      <c r="S139">
        <v>1.8</v>
      </c>
      <c r="T139">
        <v>1.8</v>
      </c>
      <c r="U139" t="s">
        <v>566</v>
      </c>
      <c r="V139" s="790">
        <v>45650</v>
      </c>
      <c r="W139" t="s">
        <v>527</v>
      </c>
      <c r="X139">
        <v>30100</v>
      </c>
      <c r="Y139">
        <v>15.677083333333334</v>
      </c>
      <c r="Z139" t="s">
        <v>640</v>
      </c>
      <c r="AA139" t="s">
        <v>626</v>
      </c>
      <c r="AB139" t="s">
        <v>627</v>
      </c>
      <c r="AC139">
        <v>72</v>
      </c>
    </row>
    <row r="140" spans="1:29">
      <c r="A140" s="790">
        <v>45686</v>
      </c>
      <c r="B140">
        <v>10</v>
      </c>
      <c r="C140">
        <v>-2</v>
      </c>
      <c r="D140">
        <v>36</v>
      </c>
      <c r="E140">
        <v>212</v>
      </c>
      <c r="F140">
        <v>10</v>
      </c>
      <c r="G140">
        <v>7.274</v>
      </c>
      <c r="H140">
        <v>3637</v>
      </c>
      <c r="I140">
        <v>192</v>
      </c>
      <c r="J140">
        <v>45</v>
      </c>
      <c r="K140">
        <v>0.9</v>
      </c>
      <c r="L140">
        <v>0.86</v>
      </c>
      <c r="M140">
        <v>23.6</v>
      </c>
      <c r="N140">
        <v>19.399999999999999</v>
      </c>
      <c r="O140">
        <v>0.25</v>
      </c>
      <c r="P140">
        <v>0.37</v>
      </c>
      <c r="Q140">
        <v>0</v>
      </c>
      <c r="R140">
        <v>0</v>
      </c>
      <c r="S140">
        <v>1.8</v>
      </c>
      <c r="T140">
        <v>1.8</v>
      </c>
      <c r="U140" t="s">
        <v>566</v>
      </c>
      <c r="V140" s="790">
        <v>45650</v>
      </c>
      <c r="W140" t="s">
        <v>527</v>
      </c>
      <c r="X140">
        <v>30100</v>
      </c>
      <c r="Y140">
        <v>15.677083333333334</v>
      </c>
      <c r="Z140" t="s">
        <v>640</v>
      </c>
      <c r="AA140" t="s">
        <v>626</v>
      </c>
      <c r="AB140" t="s">
        <v>627</v>
      </c>
      <c r="AC140">
        <v>72</v>
      </c>
    </row>
    <row r="141" spans="1:29">
      <c r="A141" s="790">
        <v>45687</v>
      </c>
      <c r="D141">
        <v>37</v>
      </c>
      <c r="E141">
        <v>0</v>
      </c>
      <c r="F141">
        <v>0</v>
      </c>
      <c r="U141" t="s">
        <v>566</v>
      </c>
      <c r="V141" s="790">
        <v>45650</v>
      </c>
      <c r="W141" t="s">
        <v>527</v>
      </c>
      <c r="X141">
        <v>30100</v>
      </c>
      <c r="Y141">
        <v>15.677083333333334</v>
      </c>
      <c r="Z141" t="s">
        <v>640</v>
      </c>
      <c r="AA141" t="s">
        <v>626</v>
      </c>
      <c r="AB141" t="s">
        <v>627</v>
      </c>
      <c r="AC141">
        <v>72</v>
      </c>
    </row>
    <row r="142" spans="1:29">
      <c r="A142" s="790">
        <v>45688</v>
      </c>
      <c r="D142">
        <v>38</v>
      </c>
      <c r="E142">
        <v>0</v>
      </c>
      <c r="F142">
        <v>0</v>
      </c>
      <c r="U142" t="s">
        <v>566</v>
      </c>
      <c r="V142" s="790">
        <v>45650</v>
      </c>
      <c r="W142" t="s">
        <v>527</v>
      </c>
      <c r="X142">
        <v>30100</v>
      </c>
      <c r="Y142">
        <v>15.677083333333334</v>
      </c>
      <c r="Z142" t="s">
        <v>640</v>
      </c>
      <c r="AA142" t="s">
        <v>626</v>
      </c>
      <c r="AB142" t="s">
        <v>627</v>
      </c>
      <c r="AC142">
        <v>72</v>
      </c>
    </row>
    <row r="143" spans="1:29">
      <c r="A143" s="790">
        <v>45689</v>
      </c>
      <c r="D143">
        <v>39</v>
      </c>
      <c r="E143">
        <v>0</v>
      </c>
      <c r="F143">
        <v>0</v>
      </c>
      <c r="U143" t="s">
        <v>566</v>
      </c>
      <c r="V143" s="790">
        <v>45650</v>
      </c>
      <c r="W143" t="s">
        <v>527</v>
      </c>
      <c r="X143">
        <v>30100</v>
      </c>
      <c r="Y143">
        <v>15.677083333333334</v>
      </c>
      <c r="Z143" t="s">
        <v>640</v>
      </c>
      <c r="AA143" t="s">
        <v>626</v>
      </c>
      <c r="AB143" t="s">
        <v>627</v>
      </c>
      <c r="AC143">
        <v>72</v>
      </c>
    </row>
    <row r="144" spans="1:29">
      <c r="A144" s="790">
        <v>45690</v>
      </c>
      <c r="D144">
        <v>40</v>
      </c>
      <c r="E144">
        <v>0</v>
      </c>
      <c r="F144">
        <v>0</v>
      </c>
      <c r="U144" t="s">
        <v>566</v>
      </c>
      <c r="V144" s="790">
        <v>45650</v>
      </c>
      <c r="W144" t="s">
        <v>527</v>
      </c>
      <c r="X144">
        <v>30100</v>
      </c>
      <c r="Y144">
        <v>15.677083333333334</v>
      </c>
      <c r="Z144" t="s">
        <v>640</v>
      </c>
      <c r="AA144" t="s">
        <v>626</v>
      </c>
      <c r="AB144" t="s">
        <v>627</v>
      </c>
      <c r="AC144">
        <v>72</v>
      </c>
    </row>
    <row r="145" spans="1:29">
      <c r="A145" s="790">
        <v>45691</v>
      </c>
      <c r="D145">
        <v>41</v>
      </c>
      <c r="H145">
        <v>0</v>
      </c>
      <c r="U145" t="s">
        <v>566</v>
      </c>
      <c r="V145" s="790">
        <v>45650</v>
      </c>
      <c r="W145" t="s">
        <v>527</v>
      </c>
      <c r="X145">
        <v>30100</v>
      </c>
      <c r="Y145">
        <v>15.677083333333334</v>
      </c>
      <c r="Z145" t="s">
        <v>640</v>
      </c>
      <c r="AA145" t="s">
        <v>626</v>
      </c>
      <c r="AB145" t="s">
        <v>627</v>
      </c>
      <c r="AC145">
        <v>72</v>
      </c>
    </row>
    <row r="146" spans="1:29">
      <c r="A146" s="790">
        <v>45692</v>
      </c>
      <c r="D146">
        <v>42</v>
      </c>
      <c r="H146">
        <v>0</v>
      </c>
      <c r="U146" t="s">
        <v>566</v>
      </c>
      <c r="V146" s="790">
        <v>45650</v>
      </c>
      <c r="W146" t="s">
        <v>527</v>
      </c>
      <c r="X146">
        <v>30100</v>
      </c>
      <c r="Y146">
        <v>15.677083333333334</v>
      </c>
      <c r="Z146" t="s">
        <v>640</v>
      </c>
      <c r="AA146" t="s">
        <v>626</v>
      </c>
      <c r="AB146" t="s">
        <v>627</v>
      </c>
      <c r="AC146">
        <v>72</v>
      </c>
    </row>
    <row r="147" spans="1:29">
      <c r="A147" s="790">
        <v>45693</v>
      </c>
      <c r="D147">
        <v>43</v>
      </c>
      <c r="H147">
        <v>0</v>
      </c>
      <c r="U147" t="s">
        <v>566</v>
      </c>
      <c r="V147" s="790">
        <v>45650</v>
      </c>
      <c r="W147" t="s">
        <v>527</v>
      </c>
      <c r="X147">
        <v>30100</v>
      </c>
      <c r="Y147">
        <v>15.677083333333334</v>
      </c>
      <c r="Z147" t="s">
        <v>640</v>
      </c>
      <c r="AA147" t="s">
        <v>626</v>
      </c>
      <c r="AB147" t="s">
        <v>627</v>
      </c>
      <c r="AC147">
        <v>72</v>
      </c>
    </row>
    <row r="148" spans="1:29">
      <c r="A148" s="790">
        <v>45694</v>
      </c>
      <c r="D148">
        <v>44</v>
      </c>
      <c r="H148">
        <v>0</v>
      </c>
      <c r="U148" t="s">
        <v>566</v>
      </c>
      <c r="V148" s="790">
        <v>45650</v>
      </c>
      <c r="W148" t="s">
        <v>527</v>
      </c>
      <c r="X148">
        <v>30100</v>
      </c>
      <c r="Y148">
        <v>15.677083333333334</v>
      </c>
      <c r="Z148" t="s">
        <v>640</v>
      </c>
      <c r="AA148" t="s">
        <v>626</v>
      </c>
      <c r="AB148" t="s">
        <v>627</v>
      </c>
      <c r="AC148">
        <v>72</v>
      </c>
    </row>
    <row r="149" spans="1:29">
      <c r="A149" s="790">
        <v>45695</v>
      </c>
      <c r="D149">
        <v>45</v>
      </c>
      <c r="H149">
        <v>0</v>
      </c>
      <c r="U149" t="s">
        <v>566</v>
      </c>
      <c r="V149" s="790">
        <v>45650</v>
      </c>
      <c r="W149" t="s">
        <v>527</v>
      </c>
      <c r="X149">
        <v>30100</v>
      </c>
      <c r="Y149">
        <v>15.677083333333334</v>
      </c>
      <c r="Z149" t="s">
        <v>640</v>
      </c>
      <c r="AA149" t="s">
        <v>626</v>
      </c>
      <c r="AB149" t="s">
        <v>627</v>
      </c>
      <c r="AC149">
        <v>72</v>
      </c>
    </row>
    <row r="150" spans="1:29">
      <c r="A150" s="790">
        <v>45696</v>
      </c>
      <c r="D150">
        <v>46</v>
      </c>
      <c r="H150">
        <v>0</v>
      </c>
      <c r="U150" t="s">
        <v>566</v>
      </c>
      <c r="V150" s="790">
        <v>45650</v>
      </c>
      <c r="W150" t="s">
        <v>527</v>
      </c>
      <c r="X150">
        <v>30100</v>
      </c>
      <c r="Y150">
        <v>15.677083333333334</v>
      </c>
      <c r="Z150" t="s">
        <v>640</v>
      </c>
      <c r="AA150" t="s">
        <v>626</v>
      </c>
      <c r="AB150" t="s">
        <v>627</v>
      </c>
      <c r="AC150">
        <v>72</v>
      </c>
    </row>
    <row r="151" spans="1:29">
      <c r="A151" s="790">
        <v>45697</v>
      </c>
      <c r="D151">
        <v>47</v>
      </c>
      <c r="H151">
        <v>0</v>
      </c>
      <c r="U151" t="s">
        <v>566</v>
      </c>
      <c r="V151" s="790">
        <v>45650</v>
      </c>
      <c r="W151" t="s">
        <v>527</v>
      </c>
      <c r="X151">
        <v>30100</v>
      </c>
      <c r="Y151">
        <v>15.677083333333334</v>
      </c>
      <c r="Z151" t="s">
        <v>640</v>
      </c>
      <c r="AA151" t="s">
        <v>626</v>
      </c>
      <c r="AB151" t="s">
        <v>627</v>
      </c>
      <c r="AC151">
        <v>72</v>
      </c>
    </row>
    <row r="152" spans="1:29">
      <c r="A152" s="790">
        <v>45698</v>
      </c>
      <c r="D152">
        <v>48</v>
      </c>
      <c r="H152">
        <v>0</v>
      </c>
      <c r="U152" t="s">
        <v>566</v>
      </c>
      <c r="V152" s="790">
        <v>45650</v>
      </c>
      <c r="W152" t="s">
        <v>527</v>
      </c>
      <c r="X152">
        <v>30100</v>
      </c>
      <c r="Y152">
        <v>15.677083333333334</v>
      </c>
      <c r="Z152" t="s">
        <v>640</v>
      </c>
      <c r="AA152" t="s">
        <v>626</v>
      </c>
      <c r="AB152" t="s">
        <v>627</v>
      </c>
      <c r="AC152">
        <v>72</v>
      </c>
    </row>
    <row r="153" spans="1:29">
      <c r="A153" s="790">
        <v>45699</v>
      </c>
      <c r="D153">
        <v>49</v>
      </c>
      <c r="H153">
        <v>0</v>
      </c>
      <c r="U153" t="s">
        <v>566</v>
      </c>
      <c r="V153" s="790">
        <v>45650</v>
      </c>
      <c r="W153" t="s">
        <v>527</v>
      </c>
      <c r="X153">
        <v>30100</v>
      </c>
      <c r="Y153">
        <v>15.677083333333334</v>
      </c>
      <c r="Z153" t="s">
        <v>640</v>
      </c>
      <c r="AA153" t="s">
        <v>626</v>
      </c>
      <c r="AB153" t="s">
        <v>627</v>
      </c>
      <c r="AC153">
        <v>72</v>
      </c>
    </row>
    <row r="154" spans="1:29">
      <c r="A154" s="790">
        <v>45700</v>
      </c>
      <c r="D154">
        <v>50</v>
      </c>
      <c r="H154">
        <v>0</v>
      </c>
      <c r="U154" t="s">
        <v>566</v>
      </c>
      <c r="V154" s="790">
        <v>45650</v>
      </c>
      <c r="W154" t="s">
        <v>527</v>
      </c>
      <c r="X154">
        <v>30100</v>
      </c>
      <c r="Y154">
        <v>15.677083333333334</v>
      </c>
      <c r="Z154" t="s">
        <v>640</v>
      </c>
      <c r="AA154" t="s">
        <v>626</v>
      </c>
      <c r="AB154" t="s">
        <v>627</v>
      </c>
      <c r="AC154">
        <v>72</v>
      </c>
    </row>
    <row r="155" spans="1:29">
      <c r="A155" s="956"/>
      <c r="H155">
        <v>0</v>
      </c>
      <c r="U155" t="s">
        <v>526</v>
      </c>
      <c r="V155" s="790"/>
      <c r="Y155" t="e">
        <v>#DIV/0!</v>
      </c>
      <c r="AA155" t="s">
        <v>528</v>
      </c>
      <c r="AB155" t="s">
        <v>623</v>
      </c>
      <c r="AC155">
        <v>39</v>
      </c>
    </row>
    <row r="156" spans="1:29">
      <c r="A156" s="790"/>
      <c r="H156">
        <v>0</v>
      </c>
      <c r="U156" t="s">
        <v>526</v>
      </c>
      <c r="V156" s="790"/>
      <c r="Y156" t="e">
        <v>#DIV/0!</v>
      </c>
      <c r="AA156" t="s">
        <v>528</v>
      </c>
      <c r="AB156" t="s">
        <v>623</v>
      </c>
      <c r="AC156">
        <v>39</v>
      </c>
    </row>
    <row r="157" spans="1:29">
      <c r="A157" s="790"/>
      <c r="H157">
        <v>0</v>
      </c>
      <c r="U157" t="s">
        <v>526</v>
      </c>
      <c r="V157" s="790"/>
      <c r="Y157" t="e">
        <v>#DIV/0!</v>
      </c>
      <c r="AA157" t="s">
        <v>528</v>
      </c>
      <c r="AB157" t="s">
        <v>623</v>
      </c>
      <c r="AC157">
        <v>39</v>
      </c>
    </row>
    <row r="158" spans="1:29">
      <c r="A158" s="790"/>
      <c r="H158">
        <v>0</v>
      </c>
      <c r="U158" t="s">
        <v>526</v>
      </c>
      <c r="V158" s="790"/>
      <c r="Y158" t="e">
        <v>#DIV/0!</v>
      </c>
      <c r="AA158" t="s">
        <v>528</v>
      </c>
      <c r="AB158" t="s">
        <v>623</v>
      </c>
      <c r="AC158">
        <v>39</v>
      </c>
    </row>
    <row r="159" spans="1:29">
      <c r="A159" s="790"/>
      <c r="H159">
        <v>0</v>
      </c>
      <c r="U159" t="s">
        <v>526</v>
      </c>
      <c r="V159" s="790"/>
      <c r="Y159" t="e">
        <v>#DIV/0!</v>
      </c>
      <c r="AA159" t="s">
        <v>528</v>
      </c>
      <c r="AB159" t="s">
        <v>623</v>
      </c>
      <c r="AC159">
        <v>39</v>
      </c>
    </row>
    <row r="160" spans="1:29">
      <c r="A160" s="790"/>
      <c r="H160">
        <v>0</v>
      </c>
      <c r="U160" t="s">
        <v>526</v>
      </c>
      <c r="V160" s="790"/>
      <c r="Y160" t="e">
        <v>#DIV/0!</v>
      </c>
      <c r="AA160" t="s">
        <v>528</v>
      </c>
      <c r="AB160" t="s">
        <v>623</v>
      </c>
      <c r="AC160">
        <v>39</v>
      </c>
    </row>
    <row r="161" spans="1:29">
      <c r="A161" s="790"/>
      <c r="H161">
        <v>0</v>
      </c>
      <c r="U161" t="s">
        <v>526</v>
      </c>
      <c r="V161" s="790"/>
      <c r="Y161" t="e">
        <v>#DIV/0!</v>
      </c>
      <c r="AA161" t="s">
        <v>528</v>
      </c>
      <c r="AB161" t="s">
        <v>623</v>
      </c>
      <c r="AC161">
        <v>39</v>
      </c>
    </row>
    <row r="162" spans="1:29">
      <c r="A162" s="790"/>
      <c r="H162">
        <v>0</v>
      </c>
      <c r="U162" t="s">
        <v>526</v>
      </c>
      <c r="V162" s="790"/>
      <c r="Y162" t="e">
        <v>#DIV/0!</v>
      </c>
      <c r="AA162" t="s">
        <v>528</v>
      </c>
      <c r="AB162" t="s">
        <v>623</v>
      </c>
      <c r="AC162">
        <v>39</v>
      </c>
    </row>
    <row r="163" spans="1:29">
      <c r="A163" s="790"/>
      <c r="H163">
        <v>0</v>
      </c>
      <c r="U163" t="s">
        <v>526</v>
      </c>
      <c r="V163" s="790"/>
      <c r="Y163" t="e">
        <v>#DIV/0!</v>
      </c>
      <c r="AA163" t="s">
        <v>528</v>
      </c>
      <c r="AB163" t="s">
        <v>623</v>
      </c>
      <c r="AC163">
        <v>39</v>
      </c>
    </row>
    <row r="164" spans="1:29">
      <c r="A164" s="790"/>
      <c r="H164">
        <v>0</v>
      </c>
      <c r="U164" t="s">
        <v>526</v>
      </c>
      <c r="V164" s="790"/>
      <c r="Y164" t="e">
        <v>#DIV/0!</v>
      </c>
      <c r="AA164" t="s">
        <v>528</v>
      </c>
      <c r="AB164" t="s">
        <v>623</v>
      </c>
      <c r="AC164">
        <v>39</v>
      </c>
    </row>
    <row r="165" spans="1:29">
      <c r="A165" s="790"/>
      <c r="H165">
        <v>0</v>
      </c>
      <c r="U165" t="s">
        <v>526</v>
      </c>
      <c r="V165" s="790"/>
      <c r="Y165" t="e">
        <v>#DIV/0!</v>
      </c>
      <c r="AA165" t="s">
        <v>528</v>
      </c>
      <c r="AB165" t="s">
        <v>623</v>
      </c>
      <c r="AC165">
        <v>39</v>
      </c>
    </row>
    <row r="166" spans="1:29">
      <c r="A166" s="790"/>
      <c r="H166">
        <v>0</v>
      </c>
      <c r="U166" t="s">
        <v>526</v>
      </c>
      <c r="V166" s="790"/>
      <c r="Y166" t="e">
        <v>#DIV/0!</v>
      </c>
      <c r="AA166" t="s">
        <v>528</v>
      </c>
      <c r="AB166" t="s">
        <v>623</v>
      </c>
      <c r="AC166">
        <v>39</v>
      </c>
    </row>
    <row r="167" spans="1:29">
      <c r="A167" s="790"/>
      <c r="H167">
        <v>0</v>
      </c>
      <c r="U167" t="s">
        <v>526</v>
      </c>
      <c r="V167" s="790"/>
      <c r="Y167" t="e">
        <v>#DIV/0!</v>
      </c>
      <c r="AA167" t="s">
        <v>528</v>
      </c>
      <c r="AB167" t="s">
        <v>623</v>
      </c>
      <c r="AC167">
        <v>39</v>
      </c>
    </row>
    <row r="168" spans="1:29">
      <c r="A168" s="790"/>
      <c r="H168">
        <v>0</v>
      </c>
      <c r="U168" t="s">
        <v>526</v>
      </c>
      <c r="V168" s="790"/>
      <c r="Y168" t="e">
        <v>#DIV/0!</v>
      </c>
      <c r="AA168" t="s">
        <v>528</v>
      </c>
      <c r="AB168" t="s">
        <v>623</v>
      </c>
      <c r="AC168">
        <v>39</v>
      </c>
    </row>
    <row r="169" spans="1:29">
      <c r="A169" s="790"/>
      <c r="H169">
        <v>0</v>
      </c>
      <c r="U169" t="s">
        <v>526</v>
      </c>
      <c r="V169" s="790"/>
      <c r="Y169" t="e">
        <v>#DIV/0!</v>
      </c>
      <c r="AA169" t="s">
        <v>528</v>
      </c>
      <c r="AB169" t="s">
        <v>623</v>
      </c>
      <c r="AC169">
        <v>39</v>
      </c>
    </row>
    <row r="170" spans="1:29">
      <c r="A170" s="790"/>
      <c r="H170">
        <v>0</v>
      </c>
      <c r="U170" t="s">
        <v>526</v>
      </c>
      <c r="V170" s="790"/>
      <c r="Y170" t="e">
        <v>#DIV/0!</v>
      </c>
      <c r="AA170" t="s">
        <v>528</v>
      </c>
      <c r="AB170" t="s">
        <v>623</v>
      </c>
      <c r="AC170">
        <v>39</v>
      </c>
    </row>
    <row r="171" spans="1:29">
      <c r="A171" s="790"/>
      <c r="H171">
        <v>0</v>
      </c>
      <c r="U171" t="s">
        <v>526</v>
      </c>
      <c r="V171" s="790"/>
      <c r="Y171" t="e">
        <v>#DIV/0!</v>
      </c>
      <c r="AA171" t="s">
        <v>528</v>
      </c>
      <c r="AB171" t="s">
        <v>623</v>
      </c>
      <c r="AC171">
        <v>39</v>
      </c>
    </row>
    <row r="172" spans="1:29">
      <c r="A172" s="790"/>
      <c r="H172">
        <v>0</v>
      </c>
      <c r="U172" t="s">
        <v>526</v>
      </c>
      <c r="V172" s="790"/>
      <c r="Y172" t="e">
        <v>#DIV/0!</v>
      </c>
      <c r="AA172" t="s">
        <v>528</v>
      </c>
      <c r="AB172" t="s">
        <v>623</v>
      </c>
      <c r="AC172">
        <v>39</v>
      </c>
    </row>
    <row r="173" spans="1:29">
      <c r="A173" s="790"/>
      <c r="H173">
        <v>0</v>
      </c>
      <c r="U173" t="s">
        <v>526</v>
      </c>
      <c r="V173" s="790"/>
      <c r="Y173" t="e">
        <v>#DIV/0!</v>
      </c>
      <c r="AA173" t="s">
        <v>528</v>
      </c>
      <c r="AB173" t="s">
        <v>623</v>
      </c>
      <c r="AC173">
        <v>39</v>
      </c>
    </row>
    <row r="174" spans="1:29">
      <c r="A174" s="790"/>
      <c r="H174">
        <v>0</v>
      </c>
      <c r="U174" t="s">
        <v>526</v>
      </c>
      <c r="V174" s="790"/>
      <c r="Y174" t="e">
        <v>#DIV/0!</v>
      </c>
      <c r="AA174" t="s">
        <v>528</v>
      </c>
      <c r="AB174" t="s">
        <v>623</v>
      </c>
      <c r="AC174">
        <v>39</v>
      </c>
    </row>
    <row r="175" spans="1:29">
      <c r="A175" s="790"/>
      <c r="H175">
        <v>0</v>
      </c>
      <c r="U175" t="s">
        <v>526</v>
      </c>
      <c r="V175" s="790"/>
      <c r="Y175" t="e">
        <v>#DIV/0!</v>
      </c>
      <c r="AA175" t="s">
        <v>528</v>
      </c>
      <c r="AB175" t="s">
        <v>623</v>
      </c>
      <c r="AC175">
        <v>39</v>
      </c>
    </row>
    <row r="176" spans="1:29">
      <c r="A176" s="790"/>
      <c r="H176">
        <v>0</v>
      </c>
      <c r="U176" t="s">
        <v>526</v>
      </c>
      <c r="V176" s="790"/>
      <c r="Y176" t="e">
        <v>#DIV/0!</v>
      </c>
      <c r="AA176" t="s">
        <v>528</v>
      </c>
      <c r="AB176" t="s">
        <v>623</v>
      </c>
      <c r="AC176">
        <v>39</v>
      </c>
    </row>
    <row r="177" spans="1:29">
      <c r="A177" s="790"/>
      <c r="H177">
        <v>0</v>
      </c>
      <c r="U177" t="s">
        <v>526</v>
      </c>
      <c r="V177" s="790"/>
      <c r="Y177" t="e">
        <v>#DIV/0!</v>
      </c>
      <c r="AA177" t="s">
        <v>528</v>
      </c>
      <c r="AB177" t="s">
        <v>623</v>
      </c>
      <c r="AC177">
        <v>39</v>
      </c>
    </row>
    <row r="178" spans="1:29">
      <c r="A178" s="790"/>
      <c r="H178">
        <v>0</v>
      </c>
      <c r="U178" t="s">
        <v>526</v>
      </c>
      <c r="V178" s="790"/>
      <c r="Y178" t="e">
        <v>#DIV/0!</v>
      </c>
      <c r="AA178" t="s">
        <v>528</v>
      </c>
      <c r="AB178" t="s">
        <v>623</v>
      </c>
      <c r="AC178">
        <v>39</v>
      </c>
    </row>
    <row r="179" spans="1:29">
      <c r="A179" s="790"/>
      <c r="H179">
        <v>0</v>
      </c>
      <c r="U179" t="s">
        <v>526</v>
      </c>
      <c r="V179" s="790"/>
      <c r="Y179" t="e">
        <v>#DIV/0!</v>
      </c>
      <c r="AA179" t="s">
        <v>528</v>
      </c>
      <c r="AB179" t="s">
        <v>623</v>
      </c>
      <c r="AC179">
        <v>39</v>
      </c>
    </row>
    <row r="180" spans="1:29">
      <c r="A180" s="790"/>
      <c r="H180">
        <v>0</v>
      </c>
      <c r="U180" t="s">
        <v>526</v>
      </c>
      <c r="V180" s="790"/>
      <c r="Y180" t="e">
        <v>#DIV/0!</v>
      </c>
      <c r="AA180" t="s">
        <v>528</v>
      </c>
      <c r="AB180" t="s">
        <v>623</v>
      </c>
      <c r="AC180">
        <v>39</v>
      </c>
    </row>
    <row r="181" spans="1:29">
      <c r="A181" s="790"/>
      <c r="H181">
        <v>0</v>
      </c>
      <c r="U181" t="s">
        <v>526</v>
      </c>
      <c r="V181" s="790"/>
      <c r="Y181" t="e">
        <v>#DIV/0!</v>
      </c>
      <c r="AA181" t="s">
        <v>528</v>
      </c>
      <c r="AB181" t="s">
        <v>623</v>
      </c>
      <c r="AC181">
        <v>39</v>
      </c>
    </row>
    <row r="182" spans="1:29">
      <c r="A182" s="790"/>
      <c r="H182">
        <v>0</v>
      </c>
      <c r="U182" t="s">
        <v>526</v>
      </c>
      <c r="V182" s="790"/>
      <c r="Y182" t="e">
        <v>#DIV/0!</v>
      </c>
      <c r="AA182" t="s">
        <v>528</v>
      </c>
      <c r="AB182" t="s">
        <v>623</v>
      </c>
      <c r="AC182">
        <v>39</v>
      </c>
    </row>
    <row r="183" spans="1:29">
      <c r="A183" s="790"/>
      <c r="H183">
        <v>0</v>
      </c>
      <c r="U183" t="s">
        <v>526</v>
      </c>
      <c r="V183" s="790"/>
      <c r="Y183" t="e">
        <v>#DIV/0!</v>
      </c>
      <c r="AA183" t="s">
        <v>528</v>
      </c>
      <c r="AB183" t="s">
        <v>623</v>
      </c>
      <c r="AC183">
        <v>39</v>
      </c>
    </row>
    <row r="184" spans="1:29">
      <c r="A184" s="790"/>
      <c r="H184">
        <v>0</v>
      </c>
      <c r="U184" t="s">
        <v>526</v>
      </c>
      <c r="V184" s="790"/>
      <c r="Y184" t="e">
        <v>#DIV/0!</v>
      </c>
      <c r="AA184" t="s">
        <v>528</v>
      </c>
      <c r="AB184" t="s">
        <v>623</v>
      </c>
      <c r="AC184">
        <v>39</v>
      </c>
    </row>
    <row r="185" spans="1:29">
      <c r="A185" s="790"/>
      <c r="H185">
        <v>0</v>
      </c>
      <c r="U185" t="s">
        <v>526</v>
      </c>
      <c r="V185" s="790"/>
      <c r="Y185" t="e">
        <v>#DIV/0!</v>
      </c>
      <c r="AA185" t="s">
        <v>528</v>
      </c>
      <c r="AB185" t="s">
        <v>623</v>
      </c>
      <c r="AC185">
        <v>39</v>
      </c>
    </row>
    <row r="186" spans="1:29">
      <c r="A186" s="790"/>
      <c r="H186">
        <v>0</v>
      </c>
      <c r="U186" t="s">
        <v>526</v>
      </c>
      <c r="V186" s="790"/>
      <c r="Y186" t="e">
        <v>#DIV/0!</v>
      </c>
      <c r="AA186" t="s">
        <v>528</v>
      </c>
      <c r="AB186" t="s">
        <v>623</v>
      </c>
      <c r="AC186">
        <v>39</v>
      </c>
    </row>
    <row r="187" spans="1:29">
      <c r="A187" s="790"/>
      <c r="H187">
        <v>0</v>
      </c>
      <c r="U187" t="s">
        <v>526</v>
      </c>
      <c r="V187" s="790"/>
      <c r="Y187" t="e">
        <v>#DIV/0!</v>
      </c>
      <c r="AA187" t="s">
        <v>528</v>
      </c>
      <c r="AB187" t="s">
        <v>623</v>
      </c>
      <c r="AC187">
        <v>39</v>
      </c>
    </row>
    <row r="188" spans="1:29">
      <c r="A188" s="790"/>
      <c r="H188">
        <v>0</v>
      </c>
      <c r="U188" t="s">
        <v>526</v>
      </c>
      <c r="V188" s="790"/>
      <c r="Y188" t="e">
        <v>#DIV/0!</v>
      </c>
      <c r="AA188" t="s">
        <v>528</v>
      </c>
      <c r="AB188" t="s">
        <v>623</v>
      </c>
      <c r="AC188">
        <v>39</v>
      </c>
    </row>
    <row r="189" spans="1:29">
      <c r="A189" s="790"/>
      <c r="H189">
        <v>0</v>
      </c>
      <c r="U189" t="s">
        <v>526</v>
      </c>
      <c r="V189" s="790"/>
      <c r="Y189" t="e">
        <v>#DIV/0!</v>
      </c>
      <c r="AA189" t="s">
        <v>528</v>
      </c>
      <c r="AB189" t="s">
        <v>623</v>
      </c>
      <c r="AC189">
        <v>39</v>
      </c>
    </row>
    <row r="190" spans="1:29">
      <c r="A190" s="790"/>
      <c r="H190">
        <v>0</v>
      </c>
      <c r="U190" t="s">
        <v>526</v>
      </c>
      <c r="V190" s="790"/>
      <c r="Y190" t="e">
        <v>#DIV/0!</v>
      </c>
      <c r="AA190" t="s">
        <v>528</v>
      </c>
      <c r="AB190" t="s">
        <v>623</v>
      </c>
      <c r="AC190">
        <v>39</v>
      </c>
    </row>
    <row r="191" spans="1:29">
      <c r="A191" s="790"/>
      <c r="H191">
        <v>0</v>
      </c>
      <c r="U191" t="s">
        <v>526</v>
      </c>
      <c r="V191" s="790"/>
      <c r="Y191" t="e">
        <v>#DIV/0!</v>
      </c>
      <c r="AA191" t="s">
        <v>528</v>
      </c>
      <c r="AB191" t="s">
        <v>623</v>
      </c>
      <c r="AC191">
        <v>39</v>
      </c>
    </row>
    <row r="192" spans="1:29">
      <c r="A192" s="790"/>
      <c r="H192">
        <v>0</v>
      </c>
      <c r="U192" t="s">
        <v>526</v>
      </c>
      <c r="V192" s="790"/>
      <c r="Y192" t="e">
        <v>#DIV/0!</v>
      </c>
      <c r="AA192" t="s">
        <v>528</v>
      </c>
      <c r="AB192" t="s">
        <v>623</v>
      </c>
      <c r="AC192">
        <v>39</v>
      </c>
    </row>
    <row r="193" spans="1:29">
      <c r="A193" s="790"/>
      <c r="H193">
        <v>0</v>
      </c>
      <c r="U193" t="s">
        <v>526</v>
      </c>
      <c r="V193" s="790"/>
      <c r="Y193" t="e">
        <v>#DIV/0!</v>
      </c>
      <c r="AA193" t="s">
        <v>528</v>
      </c>
      <c r="AB193" t="s">
        <v>623</v>
      </c>
      <c r="AC193">
        <v>39</v>
      </c>
    </row>
    <row r="194" spans="1:29">
      <c r="A194" s="790"/>
      <c r="H194">
        <v>0</v>
      </c>
      <c r="U194" t="s">
        <v>526</v>
      </c>
      <c r="V194" s="790"/>
      <c r="Y194" t="e">
        <v>#DIV/0!</v>
      </c>
      <c r="AA194" t="s">
        <v>528</v>
      </c>
      <c r="AB194" t="s">
        <v>623</v>
      </c>
      <c r="AC194">
        <v>39</v>
      </c>
    </row>
    <row r="195" spans="1:29">
      <c r="A195" s="790"/>
      <c r="H195">
        <v>0</v>
      </c>
      <c r="U195" t="s">
        <v>526</v>
      </c>
      <c r="V195" s="790"/>
      <c r="Y195" t="e">
        <v>#DIV/0!</v>
      </c>
      <c r="AA195" t="s">
        <v>528</v>
      </c>
      <c r="AB195" t="s">
        <v>623</v>
      </c>
      <c r="AC195">
        <v>39</v>
      </c>
    </row>
    <row r="196" spans="1:29">
      <c r="A196" s="790"/>
      <c r="H196">
        <v>0</v>
      </c>
      <c r="U196" t="s">
        <v>526</v>
      </c>
      <c r="V196" s="790"/>
      <c r="Y196" t="e">
        <v>#DIV/0!</v>
      </c>
      <c r="AA196" t="s">
        <v>528</v>
      </c>
      <c r="AB196" t="s">
        <v>623</v>
      </c>
      <c r="AC196">
        <v>39</v>
      </c>
    </row>
    <row r="197" spans="1:29">
      <c r="A197" s="790"/>
      <c r="H197">
        <v>0</v>
      </c>
      <c r="U197" t="s">
        <v>526</v>
      </c>
      <c r="V197" s="790"/>
      <c r="Y197" t="e">
        <v>#DIV/0!</v>
      </c>
      <c r="AA197" t="s">
        <v>528</v>
      </c>
      <c r="AB197" t="s">
        <v>623</v>
      </c>
      <c r="AC197">
        <v>39</v>
      </c>
    </row>
    <row r="198" spans="1:29">
      <c r="A198" s="790"/>
      <c r="H198">
        <v>0</v>
      </c>
      <c r="U198" t="s">
        <v>526</v>
      </c>
      <c r="V198" s="790"/>
      <c r="Y198" t="e">
        <v>#DIV/0!</v>
      </c>
      <c r="AA198" t="s">
        <v>528</v>
      </c>
      <c r="AB198" t="s">
        <v>623</v>
      </c>
      <c r="AC198">
        <v>39</v>
      </c>
    </row>
    <row r="199" spans="1:29">
      <c r="A199" s="790"/>
      <c r="H199">
        <v>0</v>
      </c>
      <c r="U199" t="s">
        <v>526</v>
      </c>
      <c r="V199" s="790"/>
      <c r="Y199" t="e">
        <v>#DIV/0!</v>
      </c>
      <c r="AA199" t="s">
        <v>528</v>
      </c>
      <c r="AB199" t="s">
        <v>623</v>
      </c>
      <c r="AC199">
        <v>39</v>
      </c>
    </row>
    <row r="200" spans="1:29">
      <c r="A200" s="790"/>
      <c r="H200">
        <v>0</v>
      </c>
      <c r="U200" t="s">
        <v>526</v>
      </c>
      <c r="V200" s="790"/>
      <c r="Y200" t="e">
        <v>#DIV/0!</v>
      </c>
      <c r="AA200" t="s">
        <v>528</v>
      </c>
      <c r="AB200" t="s">
        <v>623</v>
      </c>
      <c r="AC200">
        <v>39</v>
      </c>
    </row>
    <row r="201" spans="1:29">
      <c r="A201" s="790"/>
      <c r="H201">
        <v>0</v>
      </c>
      <c r="U201" t="s">
        <v>526</v>
      </c>
      <c r="V201" s="790"/>
      <c r="Y201" t="e">
        <v>#DIV/0!</v>
      </c>
      <c r="AA201" t="s">
        <v>528</v>
      </c>
      <c r="AB201" t="s">
        <v>623</v>
      </c>
      <c r="AC201">
        <v>39</v>
      </c>
    </row>
    <row r="202" spans="1:29">
      <c r="A202" s="790"/>
      <c r="H202">
        <v>0</v>
      </c>
      <c r="U202" t="s">
        <v>526</v>
      </c>
      <c r="V202" s="790"/>
      <c r="Y202" t="e">
        <v>#DIV/0!</v>
      </c>
      <c r="AA202" t="s">
        <v>528</v>
      </c>
      <c r="AB202" t="s">
        <v>623</v>
      </c>
      <c r="AC202">
        <v>39</v>
      </c>
    </row>
    <row r="203" spans="1:29">
      <c r="A203" s="790"/>
      <c r="H203">
        <v>0</v>
      </c>
      <c r="U203" t="s">
        <v>526</v>
      </c>
      <c r="V203" s="790"/>
      <c r="Y203" t="e">
        <v>#DIV/0!</v>
      </c>
      <c r="AA203" t="s">
        <v>528</v>
      </c>
      <c r="AB203" t="s">
        <v>623</v>
      </c>
      <c r="AC203">
        <v>39</v>
      </c>
    </row>
    <row r="204" spans="1:29">
      <c r="A204" s="790"/>
      <c r="H204">
        <v>0</v>
      </c>
      <c r="U204" t="s">
        <v>526</v>
      </c>
      <c r="V204" s="790"/>
      <c r="Y204" t="e">
        <v>#DIV/0!</v>
      </c>
      <c r="AA204" t="s">
        <v>528</v>
      </c>
      <c r="AB204" t="s">
        <v>623</v>
      </c>
      <c r="AC204">
        <v>39</v>
      </c>
    </row>
    <row r="205" spans="1:29">
      <c r="A205" s="790"/>
      <c r="H205">
        <v>0</v>
      </c>
      <c r="U205" t="s">
        <v>526</v>
      </c>
      <c r="V205" s="790"/>
      <c r="Y205" t="e">
        <v>#DIV/0!</v>
      </c>
      <c r="AA205" t="s">
        <v>528</v>
      </c>
      <c r="AB205" t="s">
        <v>623</v>
      </c>
      <c r="AC205">
        <v>39</v>
      </c>
    </row>
    <row r="206" spans="1:29">
      <c r="A206" s="956"/>
      <c r="H206">
        <v>0</v>
      </c>
      <c r="U206" t="s">
        <v>529</v>
      </c>
      <c r="V206" s="790"/>
      <c r="Y206" t="e">
        <v>#DIV/0!</v>
      </c>
      <c r="AA206" t="s">
        <v>528</v>
      </c>
      <c r="AB206" t="s">
        <v>623</v>
      </c>
      <c r="AC206">
        <v>39</v>
      </c>
    </row>
    <row r="207" spans="1:29">
      <c r="A207" s="790"/>
      <c r="H207">
        <v>0</v>
      </c>
      <c r="U207" t="s">
        <v>529</v>
      </c>
      <c r="V207" s="790"/>
      <c r="Y207" t="e">
        <v>#DIV/0!</v>
      </c>
      <c r="AA207" t="s">
        <v>528</v>
      </c>
      <c r="AB207" t="s">
        <v>623</v>
      </c>
      <c r="AC207">
        <v>39</v>
      </c>
    </row>
    <row r="208" spans="1:29">
      <c r="A208" s="790"/>
      <c r="H208">
        <v>0</v>
      </c>
      <c r="U208" t="s">
        <v>529</v>
      </c>
      <c r="V208" s="790"/>
      <c r="Y208" t="e">
        <v>#DIV/0!</v>
      </c>
      <c r="AA208" t="s">
        <v>528</v>
      </c>
      <c r="AB208" t="s">
        <v>623</v>
      </c>
      <c r="AC208">
        <v>39</v>
      </c>
    </row>
    <row r="209" spans="1:29">
      <c r="A209" s="790"/>
      <c r="H209">
        <v>0</v>
      </c>
      <c r="U209" t="s">
        <v>529</v>
      </c>
      <c r="V209" s="790"/>
      <c r="Y209" t="e">
        <v>#DIV/0!</v>
      </c>
      <c r="AA209" t="s">
        <v>528</v>
      </c>
      <c r="AB209" t="s">
        <v>623</v>
      </c>
      <c r="AC209">
        <v>39</v>
      </c>
    </row>
    <row r="210" spans="1:29">
      <c r="A210" s="790"/>
      <c r="H210">
        <v>0</v>
      </c>
      <c r="U210" t="s">
        <v>529</v>
      </c>
      <c r="V210" s="790"/>
      <c r="Y210" t="e">
        <v>#DIV/0!</v>
      </c>
      <c r="AA210" t="s">
        <v>528</v>
      </c>
      <c r="AB210" t="s">
        <v>623</v>
      </c>
      <c r="AC210">
        <v>39</v>
      </c>
    </row>
    <row r="211" spans="1:29">
      <c r="A211" s="790"/>
      <c r="H211">
        <v>0</v>
      </c>
      <c r="U211" t="s">
        <v>529</v>
      </c>
      <c r="V211" s="790"/>
      <c r="Y211" t="e">
        <v>#DIV/0!</v>
      </c>
      <c r="AA211" t="s">
        <v>528</v>
      </c>
      <c r="AB211" t="s">
        <v>623</v>
      </c>
      <c r="AC211">
        <v>39</v>
      </c>
    </row>
    <row r="212" spans="1:29">
      <c r="A212" s="790"/>
      <c r="H212">
        <v>0</v>
      </c>
      <c r="U212" t="s">
        <v>529</v>
      </c>
      <c r="V212" s="790"/>
      <c r="Y212" t="e">
        <v>#DIV/0!</v>
      </c>
      <c r="AA212" t="s">
        <v>528</v>
      </c>
      <c r="AB212" t="s">
        <v>623</v>
      </c>
      <c r="AC212">
        <v>39</v>
      </c>
    </row>
    <row r="213" spans="1:29">
      <c r="A213" s="790"/>
      <c r="H213">
        <v>0</v>
      </c>
      <c r="U213" t="s">
        <v>529</v>
      </c>
      <c r="V213" s="790"/>
      <c r="Y213" t="e">
        <v>#DIV/0!</v>
      </c>
      <c r="AA213" t="s">
        <v>528</v>
      </c>
      <c r="AB213" t="s">
        <v>623</v>
      </c>
      <c r="AC213">
        <v>39</v>
      </c>
    </row>
    <row r="214" spans="1:29">
      <c r="A214" s="790"/>
      <c r="H214">
        <v>0</v>
      </c>
      <c r="U214" t="s">
        <v>529</v>
      </c>
      <c r="V214" s="790"/>
      <c r="Y214" t="e">
        <v>#DIV/0!</v>
      </c>
      <c r="AA214" t="s">
        <v>528</v>
      </c>
      <c r="AB214" t="s">
        <v>623</v>
      </c>
      <c r="AC214">
        <v>39</v>
      </c>
    </row>
    <row r="215" spans="1:29">
      <c r="A215" s="790"/>
      <c r="H215">
        <v>0</v>
      </c>
      <c r="U215" t="s">
        <v>529</v>
      </c>
      <c r="V215" s="790"/>
      <c r="Y215" t="e">
        <v>#DIV/0!</v>
      </c>
      <c r="AA215" t="s">
        <v>528</v>
      </c>
      <c r="AB215" t="s">
        <v>623</v>
      </c>
      <c r="AC215">
        <v>39</v>
      </c>
    </row>
    <row r="216" spans="1:29">
      <c r="A216" s="790"/>
      <c r="H216">
        <v>0</v>
      </c>
      <c r="U216" t="s">
        <v>529</v>
      </c>
      <c r="V216" s="790"/>
      <c r="Y216" t="e">
        <v>#DIV/0!</v>
      </c>
      <c r="AA216" t="s">
        <v>528</v>
      </c>
      <c r="AB216" t="s">
        <v>623</v>
      </c>
      <c r="AC216">
        <v>39</v>
      </c>
    </row>
    <row r="217" spans="1:29">
      <c r="A217" s="790"/>
      <c r="H217">
        <v>0</v>
      </c>
      <c r="U217" t="s">
        <v>529</v>
      </c>
      <c r="V217" s="790"/>
      <c r="Y217" t="e">
        <v>#DIV/0!</v>
      </c>
      <c r="AA217" t="s">
        <v>528</v>
      </c>
      <c r="AB217" t="s">
        <v>623</v>
      </c>
      <c r="AC217">
        <v>39</v>
      </c>
    </row>
    <row r="218" spans="1:29">
      <c r="A218" s="790"/>
      <c r="H218">
        <v>0</v>
      </c>
      <c r="U218" t="s">
        <v>529</v>
      </c>
      <c r="V218" s="790"/>
      <c r="Y218" t="e">
        <v>#DIV/0!</v>
      </c>
      <c r="AA218" t="s">
        <v>528</v>
      </c>
      <c r="AB218" t="s">
        <v>623</v>
      </c>
      <c r="AC218">
        <v>39</v>
      </c>
    </row>
    <row r="219" spans="1:29">
      <c r="A219" s="790"/>
      <c r="H219">
        <v>0</v>
      </c>
      <c r="U219" t="s">
        <v>529</v>
      </c>
      <c r="V219" s="790"/>
      <c r="Y219" t="e">
        <v>#DIV/0!</v>
      </c>
      <c r="AA219" t="s">
        <v>528</v>
      </c>
      <c r="AB219" t="s">
        <v>623</v>
      </c>
      <c r="AC219">
        <v>39</v>
      </c>
    </row>
    <row r="220" spans="1:29">
      <c r="A220" s="790"/>
      <c r="H220">
        <v>0</v>
      </c>
      <c r="U220" t="s">
        <v>529</v>
      </c>
      <c r="V220" s="790"/>
      <c r="Y220" t="e">
        <v>#DIV/0!</v>
      </c>
      <c r="AA220" t="s">
        <v>528</v>
      </c>
      <c r="AB220" t="s">
        <v>623</v>
      </c>
      <c r="AC220">
        <v>39</v>
      </c>
    </row>
    <row r="221" spans="1:29">
      <c r="A221" s="790"/>
      <c r="H221">
        <v>0</v>
      </c>
      <c r="U221" t="s">
        <v>529</v>
      </c>
      <c r="V221" s="790"/>
      <c r="Y221" t="e">
        <v>#DIV/0!</v>
      </c>
      <c r="AA221" t="s">
        <v>528</v>
      </c>
      <c r="AB221" t="s">
        <v>623</v>
      </c>
      <c r="AC221">
        <v>39</v>
      </c>
    </row>
    <row r="222" spans="1:29">
      <c r="A222" s="790"/>
      <c r="H222">
        <v>0</v>
      </c>
      <c r="U222" t="s">
        <v>529</v>
      </c>
      <c r="V222" s="790"/>
      <c r="Y222" t="e">
        <v>#DIV/0!</v>
      </c>
      <c r="AA222" t="s">
        <v>528</v>
      </c>
      <c r="AB222" t="s">
        <v>623</v>
      </c>
      <c r="AC222">
        <v>39</v>
      </c>
    </row>
    <row r="223" spans="1:29">
      <c r="A223" s="790"/>
      <c r="H223">
        <v>0</v>
      </c>
      <c r="U223" t="s">
        <v>529</v>
      </c>
      <c r="V223" s="790"/>
      <c r="Y223" t="e">
        <v>#DIV/0!</v>
      </c>
      <c r="AA223" t="s">
        <v>528</v>
      </c>
      <c r="AB223" t="s">
        <v>623</v>
      </c>
      <c r="AC223">
        <v>39</v>
      </c>
    </row>
    <row r="224" spans="1:29">
      <c r="A224" s="790"/>
      <c r="H224">
        <v>0</v>
      </c>
      <c r="U224" t="s">
        <v>529</v>
      </c>
      <c r="V224" s="790"/>
      <c r="Y224" t="e">
        <v>#DIV/0!</v>
      </c>
      <c r="AA224" t="s">
        <v>528</v>
      </c>
      <c r="AB224" t="s">
        <v>623</v>
      </c>
      <c r="AC224">
        <v>39</v>
      </c>
    </row>
    <row r="225" spans="1:29">
      <c r="A225" s="790"/>
      <c r="H225">
        <v>0</v>
      </c>
      <c r="U225" t="s">
        <v>529</v>
      </c>
      <c r="V225" s="790"/>
      <c r="Y225" t="e">
        <v>#DIV/0!</v>
      </c>
      <c r="AA225" t="s">
        <v>528</v>
      </c>
      <c r="AB225" t="s">
        <v>623</v>
      </c>
      <c r="AC225">
        <v>39</v>
      </c>
    </row>
    <row r="226" spans="1:29">
      <c r="A226" s="790"/>
      <c r="H226">
        <v>0</v>
      </c>
      <c r="U226" t="s">
        <v>529</v>
      </c>
      <c r="V226" s="790"/>
      <c r="Y226" t="e">
        <v>#DIV/0!</v>
      </c>
      <c r="AA226" t="s">
        <v>528</v>
      </c>
      <c r="AB226" t="s">
        <v>623</v>
      </c>
      <c r="AC226">
        <v>39</v>
      </c>
    </row>
    <row r="227" spans="1:29">
      <c r="A227" s="790"/>
      <c r="H227">
        <v>0</v>
      </c>
      <c r="U227" t="s">
        <v>529</v>
      </c>
      <c r="V227" s="790"/>
      <c r="Y227" t="e">
        <v>#DIV/0!</v>
      </c>
      <c r="AA227" t="s">
        <v>528</v>
      </c>
      <c r="AB227" t="s">
        <v>623</v>
      </c>
      <c r="AC227">
        <v>39</v>
      </c>
    </row>
    <row r="228" spans="1:29">
      <c r="A228" s="790"/>
      <c r="H228">
        <v>0</v>
      </c>
      <c r="U228" t="s">
        <v>529</v>
      </c>
      <c r="V228" s="790"/>
      <c r="Y228" t="e">
        <v>#DIV/0!</v>
      </c>
      <c r="AA228" t="s">
        <v>528</v>
      </c>
      <c r="AB228" t="s">
        <v>623</v>
      </c>
      <c r="AC228">
        <v>39</v>
      </c>
    </row>
    <row r="229" spans="1:29">
      <c r="A229" s="790"/>
      <c r="H229">
        <v>0</v>
      </c>
      <c r="U229" t="s">
        <v>529</v>
      </c>
      <c r="V229" s="790"/>
      <c r="Y229" t="e">
        <v>#DIV/0!</v>
      </c>
      <c r="AA229" t="s">
        <v>528</v>
      </c>
      <c r="AB229" t="s">
        <v>623</v>
      </c>
      <c r="AC229">
        <v>39</v>
      </c>
    </row>
    <row r="230" spans="1:29">
      <c r="A230" s="790"/>
      <c r="H230">
        <v>0</v>
      </c>
      <c r="U230" t="s">
        <v>529</v>
      </c>
      <c r="V230" s="790"/>
      <c r="Y230" t="e">
        <v>#DIV/0!</v>
      </c>
      <c r="AA230" t="s">
        <v>528</v>
      </c>
      <c r="AB230" t="s">
        <v>623</v>
      </c>
      <c r="AC230">
        <v>39</v>
      </c>
    </row>
    <row r="231" spans="1:29">
      <c r="A231" s="790"/>
      <c r="H231">
        <v>0</v>
      </c>
      <c r="U231" t="s">
        <v>529</v>
      </c>
      <c r="V231" s="790"/>
      <c r="Y231" t="e">
        <v>#DIV/0!</v>
      </c>
      <c r="AA231" t="s">
        <v>528</v>
      </c>
      <c r="AB231" t="s">
        <v>623</v>
      </c>
      <c r="AC231">
        <v>39</v>
      </c>
    </row>
    <row r="232" spans="1:29">
      <c r="A232" s="790"/>
      <c r="H232">
        <v>0</v>
      </c>
      <c r="U232" t="s">
        <v>529</v>
      </c>
      <c r="V232" s="790"/>
      <c r="Y232" t="e">
        <v>#DIV/0!</v>
      </c>
      <c r="AA232" t="s">
        <v>528</v>
      </c>
      <c r="AB232" t="s">
        <v>623</v>
      </c>
      <c r="AC232">
        <v>39</v>
      </c>
    </row>
    <row r="233" spans="1:29">
      <c r="A233" s="790"/>
      <c r="H233">
        <v>0</v>
      </c>
      <c r="U233" t="s">
        <v>529</v>
      </c>
      <c r="V233" s="790"/>
      <c r="Y233" t="e">
        <v>#DIV/0!</v>
      </c>
      <c r="AA233" t="s">
        <v>528</v>
      </c>
      <c r="AB233" t="s">
        <v>623</v>
      </c>
      <c r="AC233">
        <v>39</v>
      </c>
    </row>
    <row r="234" spans="1:29">
      <c r="A234" s="790"/>
      <c r="H234">
        <v>0</v>
      </c>
      <c r="U234" t="s">
        <v>529</v>
      </c>
      <c r="V234" s="790"/>
      <c r="Y234" t="e">
        <v>#DIV/0!</v>
      </c>
      <c r="AA234" t="s">
        <v>528</v>
      </c>
      <c r="AB234" t="s">
        <v>623</v>
      </c>
      <c r="AC234">
        <v>39</v>
      </c>
    </row>
    <row r="235" spans="1:29">
      <c r="A235" s="790"/>
      <c r="H235">
        <v>0</v>
      </c>
      <c r="U235" t="s">
        <v>529</v>
      </c>
      <c r="V235" s="790"/>
      <c r="Y235" t="e">
        <v>#DIV/0!</v>
      </c>
      <c r="AA235" t="s">
        <v>528</v>
      </c>
      <c r="AB235" t="s">
        <v>623</v>
      </c>
      <c r="AC235">
        <v>39</v>
      </c>
    </row>
    <row r="236" spans="1:29">
      <c r="A236" s="790"/>
      <c r="H236">
        <v>0</v>
      </c>
      <c r="U236" t="s">
        <v>529</v>
      </c>
      <c r="V236" s="790"/>
      <c r="Y236" t="e">
        <v>#DIV/0!</v>
      </c>
      <c r="AA236" t="s">
        <v>528</v>
      </c>
      <c r="AB236" t="s">
        <v>623</v>
      </c>
      <c r="AC236">
        <v>39</v>
      </c>
    </row>
    <row r="237" spans="1:29">
      <c r="A237" s="790"/>
      <c r="H237">
        <v>0</v>
      </c>
      <c r="U237" t="s">
        <v>529</v>
      </c>
      <c r="V237" s="790"/>
      <c r="Y237" t="e">
        <v>#DIV/0!</v>
      </c>
      <c r="AA237" t="s">
        <v>528</v>
      </c>
      <c r="AB237" t="s">
        <v>623</v>
      </c>
      <c r="AC237">
        <v>39</v>
      </c>
    </row>
    <row r="238" spans="1:29">
      <c r="A238" s="790"/>
      <c r="H238">
        <v>0</v>
      </c>
      <c r="U238" t="s">
        <v>529</v>
      </c>
      <c r="V238" s="790"/>
      <c r="Y238" t="e">
        <v>#DIV/0!</v>
      </c>
      <c r="AA238" t="s">
        <v>528</v>
      </c>
      <c r="AB238" t="s">
        <v>623</v>
      </c>
      <c r="AC238">
        <v>39</v>
      </c>
    </row>
    <row r="239" spans="1:29">
      <c r="A239" s="790"/>
      <c r="H239">
        <v>0</v>
      </c>
      <c r="U239" t="s">
        <v>529</v>
      </c>
      <c r="V239" s="790"/>
      <c r="Y239" t="e">
        <v>#DIV/0!</v>
      </c>
      <c r="AA239" t="s">
        <v>528</v>
      </c>
      <c r="AB239" t="s">
        <v>623</v>
      </c>
      <c r="AC239">
        <v>39</v>
      </c>
    </row>
    <row r="240" spans="1:29">
      <c r="A240" s="790"/>
      <c r="H240">
        <v>0</v>
      </c>
      <c r="U240" t="s">
        <v>529</v>
      </c>
      <c r="V240" s="790"/>
      <c r="Y240" t="e">
        <v>#DIV/0!</v>
      </c>
      <c r="AA240" t="s">
        <v>528</v>
      </c>
      <c r="AB240" t="s">
        <v>623</v>
      </c>
      <c r="AC240">
        <v>39</v>
      </c>
    </row>
    <row r="241" spans="1:29">
      <c r="A241" s="790"/>
      <c r="H241">
        <v>0</v>
      </c>
      <c r="U241" t="s">
        <v>529</v>
      </c>
      <c r="V241" s="790"/>
      <c r="Y241" t="e">
        <v>#DIV/0!</v>
      </c>
      <c r="AA241" t="s">
        <v>528</v>
      </c>
      <c r="AB241" t="s">
        <v>623</v>
      </c>
      <c r="AC241">
        <v>39</v>
      </c>
    </row>
    <row r="242" spans="1:29">
      <c r="A242" s="790"/>
      <c r="H242">
        <v>0</v>
      </c>
      <c r="U242" t="s">
        <v>529</v>
      </c>
      <c r="V242" s="790"/>
      <c r="Y242" t="e">
        <v>#DIV/0!</v>
      </c>
      <c r="AA242" t="s">
        <v>528</v>
      </c>
      <c r="AB242" t="s">
        <v>623</v>
      </c>
      <c r="AC242">
        <v>39</v>
      </c>
    </row>
    <row r="243" spans="1:29">
      <c r="A243" s="790"/>
      <c r="H243">
        <v>0</v>
      </c>
      <c r="U243" t="s">
        <v>529</v>
      </c>
      <c r="V243" s="790"/>
      <c r="Y243" t="e">
        <v>#DIV/0!</v>
      </c>
      <c r="AA243" t="s">
        <v>528</v>
      </c>
      <c r="AB243" t="s">
        <v>623</v>
      </c>
      <c r="AC243">
        <v>39</v>
      </c>
    </row>
    <row r="244" spans="1:29">
      <c r="A244" s="790"/>
      <c r="H244">
        <v>0</v>
      </c>
      <c r="U244" t="s">
        <v>529</v>
      </c>
      <c r="V244" s="790"/>
      <c r="Y244" t="e">
        <v>#DIV/0!</v>
      </c>
      <c r="AA244" t="s">
        <v>528</v>
      </c>
      <c r="AB244" t="s">
        <v>623</v>
      </c>
      <c r="AC244">
        <v>39</v>
      </c>
    </row>
    <row r="245" spans="1:29">
      <c r="A245" s="790"/>
      <c r="H245">
        <v>0</v>
      </c>
      <c r="U245" t="s">
        <v>529</v>
      </c>
      <c r="V245" s="790"/>
      <c r="Y245" t="e">
        <v>#DIV/0!</v>
      </c>
      <c r="AA245" t="s">
        <v>528</v>
      </c>
      <c r="AB245" t="s">
        <v>623</v>
      </c>
      <c r="AC245">
        <v>39</v>
      </c>
    </row>
    <row r="246" spans="1:29">
      <c r="A246" s="790"/>
      <c r="H246">
        <v>0</v>
      </c>
      <c r="U246" t="s">
        <v>529</v>
      </c>
      <c r="V246" s="790"/>
      <c r="Y246" t="e">
        <v>#DIV/0!</v>
      </c>
      <c r="AA246" t="s">
        <v>528</v>
      </c>
      <c r="AB246" t="s">
        <v>623</v>
      </c>
      <c r="AC246">
        <v>39</v>
      </c>
    </row>
    <row r="247" spans="1:29">
      <c r="A247" s="790"/>
      <c r="H247">
        <v>0</v>
      </c>
      <c r="U247" t="s">
        <v>529</v>
      </c>
      <c r="V247" s="790"/>
      <c r="Y247" t="e">
        <v>#DIV/0!</v>
      </c>
      <c r="AA247" t="s">
        <v>528</v>
      </c>
      <c r="AB247" t="s">
        <v>623</v>
      </c>
      <c r="AC247">
        <v>39</v>
      </c>
    </row>
    <row r="248" spans="1:29">
      <c r="A248" s="790"/>
      <c r="H248">
        <v>0</v>
      </c>
      <c r="U248" t="s">
        <v>529</v>
      </c>
      <c r="V248" s="790"/>
      <c r="Y248" t="e">
        <v>#DIV/0!</v>
      </c>
      <c r="AA248" t="s">
        <v>528</v>
      </c>
      <c r="AB248" t="s">
        <v>623</v>
      </c>
      <c r="AC248">
        <v>39</v>
      </c>
    </row>
    <row r="249" spans="1:29">
      <c r="A249" s="790"/>
      <c r="H249">
        <v>0</v>
      </c>
      <c r="U249" t="s">
        <v>529</v>
      </c>
      <c r="V249" s="790"/>
      <c r="Y249" t="e">
        <v>#DIV/0!</v>
      </c>
      <c r="AA249" t="s">
        <v>528</v>
      </c>
      <c r="AB249" t="s">
        <v>623</v>
      </c>
      <c r="AC249">
        <v>39</v>
      </c>
    </row>
    <row r="250" spans="1:29">
      <c r="A250" s="790"/>
      <c r="H250">
        <v>0</v>
      </c>
      <c r="U250" t="s">
        <v>529</v>
      </c>
      <c r="V250" s="790"/>
      <c r="Y250" t="e">
        <v>#DIV/0!</v>
      </c>
      <c r="AA250" t="s">
        <v>528</v>
      </c>
      <c r="AB250" t="s">
        <v>623</v>
      </c>
      <c r="AC250">
        <v>39</v>
      </c>
    </row>
    <row r="251" spans="1:29">
      <c r="A251" s="790"/>
      <c r="H251">
        <v>0</v>
      </c>
      <c r="U251" t="s">
        <v>529</v>
      </c>
      <c r="V251" s="790"/>
      <c r="Y251" t="e">
        <v>#DIV/0!</v>
      </c>
      <c r="AA251" t="s">
        <v>528</v>
      </c>
      <c r="AB251" t="s">
        <v>623</v>
      </c>
      <c r="AC251">
        <v>39</v>
      </c>
    </row>
    <row r="252" spans="1:29">
      <c r="A252" s="790"/>
      <c r="H252">
        <v>0</v>
      </c>
      <c r="U252" t="s">
        <v>529</v>
      </c>
      <c r="V252" s="790"/>
      <c r="Y252" t="e">
        <v>#DIV/0!</v>
      </c>
      <c r="AA252" t="s">
        <v>528</v>
      </c>
      <c r="AB252" t="s">
        <v>623</v>
      </c>
      <c r="AC252">
        <v>39</v>
      </c>
    </row>
    <row r="253" spans="1:29">
      <c r="A253" s="790"/>
      <c r="H253">
        <v>0</v>
      </c>
      <c r="U253" t="s">
        <v>529</v>
      </c>
      <c r="V253" s="790"/>
      <c r="Y253" t="e">
        <v>#DIV/0!</v>
      </c>
      <c r="AA253" t="s">
        <v>528</v>
      </c>
      <c r="AB253" t="s">
        <v>623</v>
      </c>
      <c r="AC253">
        <v>39</v>
      </c>
    </row>
    <row r="254" spans="1:29">
      <c r="A254" s="790"/>
      <c r="H254">
        <v>0</v>
      </c>
      <c r="U254" t="s">
        <v>529</v>
      </c>
      <c r="V254" s="790"/>
      <c r="Y254" t="e">
        <v>#DIV/0!</v>
      </c>
      <c r="AA254" t="s">
        <v>528</v>
      </c>
      <c r="AB254" t="s">
        <v>623</v>
      </c>
      <c r="AC254">
        <v>39</v>
      </c>
    </row>
    <row r="255" spans="1:29">
      <c r="A255" s="790"/>
      <c r="H255">
        <v>0</v>
      </c>
      <c r="U255" t="s">
        <v>529</v>
      </c>
      <c r="V255" s="790"/>
      <c r="Y255" t="e">
        <v>#DIV/0!</v>
      </c>
      <c r="AA255" t="s">
        <v>528</v>
      </c>
      <c r="AB255" t="s">
        <v>623</v>
      </c>
      <c r="AC255">
        <v>39</v>
      </c>
    </row>
    <row r="256" spans="1:29">
      <c r="A256" s="790"/>
      <c r="H256">
        <v>0</v>
      </c>
      <c r="U256" t="s">
        <v>529</v>
      </c>
      <c r="V256" s="790"/>
      <c r="Y256" t="e">
        <v>#DIV/0!</v>
      </c>
      <c r="AA256" t="s">
        <v>528</v>
      </c>
      <c r="AB256" t="s">
        <v>623</v>
      </c>
      <c r="AC256">
        <v>39</v>
      </c>
    </row>
    <row r="257" spans="1:29">
      <c r="A257" s="956"/>
      <c r="V257" s="790"/>
      <c r="AB257" t="s">
        <v>623</v>
      </c>
      <c r="AC257">
        <v>39</v>
      </c>
    </row>
    <row r="258" spans="1:29">
      <c r="A258" s="790"/>
      <c r="V258" s="790"/>
      <c r="AB258" t="s">
        <v>623</v>
      </c>
      <c r="AC258">
        <v>39</v>
      </c>
    </row>
    <row r="259" spans="1:29">
      <c r="A259" s="790"/>
      <c r="V259" s="790"/>
      <c r="AB259" t="s">
        <v>623</v>
      </c>
      <c r="AC259">
        <v>39</v>
      </c>
    </row>
    <row r="260" spans="1:29">
      <c r="A260" s="790"/>
      <c r="V260" s="790"/>
      <c r="AB260" t="s">
        <v>623</v>
      </c>
      <c r="AC260">
        <v>39</v>
      </c>
    </row>
    <row r="261" spans="1:29">
      <c r="A261" s="790"/>
      <c r="V261" s="790"/>
      <c r="AB261" t="s">
        <v>623</v>
      </c>
      <c r="AC261">
        <v>39</v>
      </c>
    </row>
    <row r="262" spans="1:29">
      <c r="A262" s="790"/>
      <c r="V262" s="790"/>
      <c r="AB262" t="s">
        <v>623</v>
      </c>
      <c r="AC262">
        <v>39</v>
      </c>
    </row>
    <row r="263" spans="1:29">
      <c r="A263" s="790"/>
      <c r="V263" s="790"/>
      <c r="AB263" t="s">
        <v>623</v>
      </c>
      <c r="AC263">
        <v>39</v>
      </c>
    </row>
    <row r="264" spans="1:29">
      <c r="A264" s="790"/>
      <c r="V264" s="790"/>
      <c r="AB264" t="s">
        <v>623</v>
      </c>
      <c r="AC264">
        <v>39</v>
      </c>
    </row>
    <row r="265" spans="1:29">
      <c r="A265" s="790"/>
      <c r="V265" s="790"/>
      <c r="AB265" t="s">
        <v>623</v>
      </c>
      <c r="AC265">
        <v>39</v>
      </c>
    </row>
    <row r="266" spans="1:29">
      <c r="A266" s="790"/>
      <c r="V266" s="790"/>
      <c r="AB266" t="s">
        <v>623</v>
      </c>
      <c r="AC266">
        <v>39</v>
      </c>
    </row>
    <row r="267" spans="1:29">
      <c r="A267" s="790"/>
      <c r="V267" s="790"/>
      <c r="AB267" t="s">
        <v>623</v>
      </c>
      <c r="AC267">
        <v>39</v>
      </c>
    </row>
    <row r="268" spans="1:29">
      <c r="A268" s="790"/>
      <c r="V268" s="790"/>
      <c r="AB268" t="s">
        <v>623</v>
      </c>
      <c r="AC268">
        <v>39</v>
      </c>
    </row>
    <row r="269" spans="1:29">
      <c r="A269" s="790"/>
      <c r="V269" s="790"/>
      <c r="AB269" t="s">
        <v>623</v>
      </c>
      <c r="AC269">
        <v>39</v>
      </c>
    </row>
    <row r="270" spans="1:29">
      <c r="A270" s="790"/>
      <c r="V270" s="790"/>
      <c r="AB270" t="s">
        <v>623</v>
      </c>
      <c r="AC270">
        <v>39</v>
      </c>
    </row>
    <row r="271" spans="1:29">
      <c r="A271" s="790"/>
      <c r="V271" s="790"/>
      <c r="AB271" t="s">
        <v>623</v>
      </c>
      <c r="AC271">
        <v>39</v>
      </c>
    </row>
    <row r="272" spans="1:29">
      <c r="A272" s="790"/>
      <c r="V272" s="790"/>
      <c r="AB272" t="s">
        <v>623</v>
      </c>
      <c r="AC272">
        <v>39</v>
      </c>
    </row>
    <row r="273" spans="1:29">
      <c r="A273" s="790"/>
      <c r="V273" s="790"/>
      <c r="AB273" t="s">
        <v>623</v>
      </c>
      <c r="AC273">
        <v>39</v>
      </c>
    </row>
    <row r="274" spans="1:29">
      <c r="A274" s="790"/>
      <c r="V274" s="790"/>
      <c r="AB274" t="s">
        <v>623</v>
      </c>
      <c r="AC274">
        <v>39</v>
      </c>
    </row>
    <row r="275" spans="1:29">
      <c r="A275" s="790"/>
      <c r="V275" s="790"/>
      <c r="AB275" t="s">
        <v>623</v>
      </c>
      <c r="AC275">
        <v>39</v>
      </c>
    </row>
    <row r="276" spans="1:29">
      <c r="A276" s="790"/>
      <c r="V276" s="790"/>
      <c r="AB276" t="s">
        <v>623</v>
      </c>
      <c r="AC276">
        <v>39</v>
      </c>
    </row>
    <row r="277" spans="1:29">
      <c r="A277" s="790"/>
      <c r="V277" s="790"/>
      <c r="AB277" t="s">
        <v>623</v>
      </c>
      <c r="AC277">
        <v>39</v>
      </c>
    </row>
    <row r="278" spans="1:29">
      <c r="A278" s="790"/>
      <c r="V278" s="790"/>
      <c r="AB278" t="s">
        <v>623</v>
      </c>
      <c r="AC278">
        <v>39</v>
      </c>
    </row>
    <row r="279" spans="1:29">
      <c r="A279" s="790"/>
      <c r="V279" s="790"/>
      <c r="AB279" t="s">
        <v>623</v>
      </c>
      <c r="AC279">
        <v>39</v>
      </c>
    </row>
    <row r="280" spans="1:29">
      <c r="A280" s="790"/>
      <c r="V280" s="790"/>
      <c r="AB280" t="s">
        <v>623</v>
      </c>
      <c r="AC280">
        <v>39</v>
      </c>
    </row>
    <row r="281" spans="1:29">
      <c r="A281" s="790"/>
      <c r="V281" s="790"/>
      <c r="AB281" t="s">
        <v>623</v>
      </c>
      <c r="AC281">
        <v>39</v>
      </c>
    </row>
    <row r="282" spans="1:29">
      <c r="A282" s="790"/>
      <c r="V282" s="790"/>
      <c r="AB282" t="s">
        <v>623</v>
      </c>
      <c r="AC282">
        <v>39</v>
      </c>
    </row>
    <row r="283" spans="1:29">
      <c r="A283" s="790"/>
      <c r="V283" s="790"/>
      <c r="AB283" t="s">
        <v>623</v>
      </c>
      <c r="AC283">
        <v>39</v>
      </c>
    </row>
    <row r="284" spans="1:29">
      <c r="A284" s="790"/>
      <c r="V284" s="790"/>
      <c r="AB284" t="s">
        <v>623</v>
      </c>
      <c r="AC284">
        <v>39</v>
      </c>
    </row>
    <row r="285" spans="1:29">
      <c r="A285" s="790"/>
      <c r="V285" s="790"/>
      <c r="AB285" t="s">
        <v>623</v>
      </c>
      <c r="AC285">
        <v>39</v>
      </c>
    </row>
    <row r="286" spans="1:29">
      <c r="A286" s="790"/>
      <c r="V286" s="790"/>
      <c r="AB286" t="s">
        <v>623</v>
      </c>
      <c r="AC286">
        <v>39</v>
      </c>
    </row>
    <row r="287" spans="1:29">
      <c r="A287" s="790"/>
      <c r="V287" s="790"/>
      <c r="AB287" t="s">
        <v>623</v>
      </c>
      <c r="AC287">
        <v>39</v>
      </c>
    </row>
    <row r="288" spans="1:29">
      <c r="A288" s="790"/>
      <c r="V288" s="790"/>
      <c r="AB288" t="s">
        <v>623</v>
      </c>
      <c r="AC288">
        <v>39</v>
      </c>
    </row>
    <row r="289" spans="1:29">
      <c r="A289" s="790"/>
      <c r="V289" s="790"/>
      <c r="AB289" t="s">
        <v>623</v>
      </c>
      <c r="AC289">
        <v>39</v>
      </c>
    </row>
    <row r="290" spans="1:29">
      <c r="A290" s="790"/>
      <c r="V290" s="790"/>
      <c r="AB290" t="s">
        <v>623</v>
      </c>
      <c r="AC290">
        <v>39</v>
      </c>
    </row>
    <row r="291" spans="1:29">
      <c r="A291" s="790"/>
      <c r="V291" s="790"/>
      <c r="AB291" t="s">
        <v>623</v>
      </c>
      <c r="AC291">
        <v>39</v>
      </c>
    </row>
    <row r="292" spans="1:29">
      <c r="A292" s="790"/>
      <c r="V292" s="790"/>
      <c r="AB292" t="s">
        <v>623</v>
      </c>
      <c r="AC292">
        <v>39</v>
      </c>
    </row>
    <row r="293" spans="1:29">
      <c r="A293" s="790"/>
      <c r="V293" s="790"/>
      <c r="AB293" t="s">
        <v>623</v>
      </c>
      <c r="AC293">
        <v>39</v>
      </c>
    </row>
    <row r="294" spans="1:29">
      <c r="A294" s="790"/>
      <c r="V294" s="790"/>
      <c r="AB294" t="s">
        <v>623</v>
      </c>
      <c r="AC294">
        <v>39</v>
      </c>
    </row>
    <row r="295" spans="1:29">
      <c r="A295" s="790"/>
      <c r="V295" s="790"/>
      <c r="AB295" t="s">
        <v>623</v>
      </c>
      <c r="AC295">
        <v>39</v>
      </c>
    </row>
    <row r="296" spans="1:29">
      <c r="A296" s="790"/>
      <c r="V296" s="790"/>
      <c r="AB296" t="s">
        <v>623</v>
      </c>
      <c r="AC296">
        <v>39</v>
      </c>
    </row>
    <row r="297" spans="1:29">
      <c r="A297" s="790"/>
      <c r="V297" s="790"/>
      <c r="AB297" t="s">
        <v>623</v>
      </c>
      <c r="AC297">
        <v>39</v>
      </c>
    </row>
    <row r="298" spans="1:29">
      <c r="A298" s="790"/>
      <c r="V298" s="790"/>
      <c r="AB298" t="s">
        <v>623</v>
      </c>
      <c r="AC298">
        <v>39</v>
      </c>
    </row>
    <row r="299" spans="1:29">
      <c r="A299" s="790"/>
      <c r="V299" s="790"/>
      <c r="AB299" t="s">
        <v>623</v>
      </c>
      <c r="AC299">
        <v>39</v>
      </c>
    </row>
    <row r="300" spans="1:29">
      <c r="A300" s="790"/>
      <c r="V300" s="790"/>
      <c r="AB300" t="s">
        <v>623</v>
      </c>
      <c r="AC300">
        <v>39</v>
      </c>
    </row>
    <row r="301" spans="1:29">
      <c r="A301" s="790"/>
      <c r="V301" s="790"/>
      <c r="AB301" t="s">
        <v>623</v>
      </c>
      <c r="AC301">
        <v>39</v>
      </c>
    </row>
    <row r="302" spans="1:29">
      <c r="A302" s="790"/>
      <c r="V302" s="790"/>
      <c r="AB302" t="s">
        <v>623</v>
      </c>
      <c r="AC302">
        <v>39</v>
      </c>
    </row>
    <row r="303" spans="1:29">
      <c r="A303" s="790"/>
      <c r="V303" s="790"/>
      <c r="AB303" t="s">
        <v>623</v>
      </c>
      <c r="AC303">
        <v>39</v>
      </c>
    </row>
    <row r="304" spans="1:29">
      <c r="A304" s="790"/>
      <c r="V304" s="790"/>
      <c r="AB304" t="s">
        <v>623</v>
      </c>
      <c r="AC304">
        <v>39</v>
      </c>
    </row>
    <row r="305" spans="1:29">
      <c r="A305" s="790"/>
      <c r="V305" s="790"/>
      <c r="AB305" t="s">
        <v>623</v>
      </c>
      <c r="AC305">
        <v>39</v>
      </c>
    </row>
    <row r="306" spans="1:29">
      <c r="A306" s="790"/>
      <c r="V306" s="790"/>
      <c r="AB306" t="s">
        <v>623</v>
      </c>
      <c r="AC306">
        <v>39</v>
      </c>
    </row>
    <row r="307" spans="1:29">
      <c r="A307" s="790"/>
      <c r="V307" s="790"/>
      <c r="AB307" t="s">
        <v>623</v>
      </c>
      <c r="AC307">
        <v>39</v>
      </c>
    </row>
    <row r="308" spans="1:29">
      <c r="A308" s="956"/>
      <c r="V308" s="790"/>
      <c r="AB308" t="s">
        <v>623</v>
      </c>
      <c r="AC308">
        <v>39</v>
      </c>
    </row>
    <row r="309" spans="1:29">
      <c r="A309" s="790"/>
      <c r="V309" s="790"/>
      <c r="AB309" t="s">
        <v>623</v>
      </c>
      <c r="AC309">
        <v>39</v>
      </c>
    </row>
    <row r="310" spans="1:29">
      <c r="A310" s="790"/>
      <c r="V310" s="790"/>
      <c r="AB310" t="s">
        <v>623</v>
      </c>
      <c r="AC310">
        <v>39</v>
      </c>
    </row>
    <row r="311" spans="1:29">
      <c r="A311" s="790"/>
      <c r="V311" s="790"/>
      <c r="AB311" t="s">
        <v>623</v>
      </c>
      <c r="AC311">
        <v>39</v>
      </c>
    </row>
    <row r="312" spans="1:29">
      <c r="A312" s="790"/>
      <c r="V312" s="790"/>
      <c r="AB312" t="s">
        <v>623</v>
      </c>
      <c r="AC312">
        <v>39</v>
      </c>
    </row>
    <row r="313" spans="1:29">
      <c r="A313" s="790"/>
      <c r="V313" s="790"/>
      <c r="AB313" t="s">
        <v>623</v>
      </c>
      <c r="AC313">
        <v>39</v>
      </c>
    </row>
    <row r="314" spans="1:29">
      <c r="A314" s="790"/>
      <c r="V314" s="790"/>
      <c r="AB314" t="s">
        <v>623</v>
      </c>
      <c r="AC314">
        <v>39</v>
      </c>
    </row>
    <row r="315" spans="1:29">
      <c r="A315" s="790"/>
      <c r="V315" s="790"/>
      <c r="AB315" t="s">
        <v>623</v>
      </c>
      <c r="AC315">
        <v>39</v>
      </c>
    </row>
    <row r="316" spans="1:29">
      <c r="A316" s="790"/>
      <c r="V316" s="790"/>
      <c r="AB316" t="s">
        <v>623</v>
      </c>
      <c r="AC316">
        <v>39</v>
      </c>
    </row>
    <row r="317" spans="1:29">
      <c r="A317" s="790"/>
      <c r="V317" s="790"/>
      <c r="AB317" t="s">
        <v>623</v>
      </c>
      <c r="AC317">
        <v>39</v>
      </c>
    </row>
    <row r="318" spans="1:29">
      <c r="A318" s="790"/>
      <c r="V318" s="790"/>
      <c r="AB318" t="s">
        <v>623</v>
      </c>
      <c r="AC318">
        <v>39</v>
      </c>
    </row>
    <row r="319" spans="1:29">
      <c r="A319" s="790"/>
      <c r="V319" s="790"/>
      <c r="AB319" t="s">
        <v>623</v>
      </c>
      <c r="AC319">
        <v>39</v>
      </c>
    </row>
    <row r="320" spans="1:29">
      <c r="A320" s="790"/>
      <c r="V320" s="790"/>
      <c r="AB320" t="s">
        <v>623</v>
      </c>
      <c r="AC320">
        <v>39</v>
      </c>
    </row>
    <row r="321" spans="1:29">
      <c r="A321" s="790"/>
      <c r="V321" s="790"/>
      <c r="AB321" t="s">
        <v>623</v>
      </c>
      <c r="AC321">
        <v>39</v>
      </c>
    </row>
    <row r="322" spans="1:29">
      <c r="A322" s="790"/>
      <c r="V322" s="790"/>
      <c r="AB322" t="s">
        <v>623</v>
      </c>
      <c r="AC322">
        <v>39</v>
      </c>
    </row>
    <row r="323" spans="1:29">
      <c r="A323" s="790"/>
      <c r="V323" s="790"/>
      <c r="AB323" t="s">
        <v>623</v>
      </c>
      <c r="AC323">
        <v>39</v>
      </c>
    </row>
    <row r="324" spans="1:29">
      <c r="A324" s="790"/>
      <c r="V324" s="790"/>
      <c r="AB324" t="s">
        <v>623</v>
      </c>
      <c r="AC324">
        <v>39</v>
      </c>
    </row>
    <row r="325" spans="1:29">
      <c r="A325" s="790"/>
      <c r="V325" s="790"/>
      <c r="AB325" t="s">
        <v>623</v>
      </c>
      <c r="AC325">
        <v>39</v>
      </c>
    </row>
    <row r="326" spans="1:29">
      <c r="A326" s="790"/>
      <c r="V326" s="790"/>
      <c r="AB326" t="s">
        <v>623</v>
      </c>
      <c r="AC326">
        <v>39</v>
      </c>
    </row>
    <row r="327" spans="1:29">
      <c r="A327" s="790"/>
      <c r="V327" s="790"/>
      <c r="AB327" t="s">
        <v>623</v>
      </c>
      <c r="AC327">
        <v>39</v>
      </c>
    </row>
    <row r="328" spans="1:29">
      <c r="A328" s="790"/>
      <c r="V328" s="790"/>
      <c r="AB328" t="s">
        <v>623</v>
      </c>
      <c r="AC328">
        <v>39</v>
      </c>
    </row>
    <row r="329" spans="1:29">
      <c r="A329" s="790"/>
      <c r="V329" s="790"/>
      <c r="AB329" t="s">
        <v>623</v>
      </c>
      <c r="AC329">
        <v>39</v>
      </c>
    </row>
    <row r="330" spans="1:29">
      <c r="A330" s="790"/>
      <c r="V330" s="790"/>
      <c r="AB330" t="s">
        <v>623</v>
      </c>
      <c r="AC330">
        <v>39</v>
      </c>
    </row>
    <row r="331" spans="1:29">
      <c r="A331" s="790"/>
      <c r="V331" s="790"/>
      <c r="AB331" t="s">
        <v>623</v>
      </c>
      <c r="AC331">
        <v>39</v>
      </c>
    </row>
    <row r="332" spans="1:29">
      <c r="A332" s="790"/>
      <c r="V332" s="790"/>
      <c r="AB332" t="s">
        <v>623</v>
      </c>
      <c r="AC332">
        <v>39</v>
      </c>
    </row>
    <row r="333" spans="1:29">
      <c r="A333" s="790"/>
      <c r="V333" s="790"/>
      <c r="AB333" t="s">
        <v>623</v>
      </c>
      <c r="AC333">
        <v>39</v>
      </c>
    </row>
    <row r="334" spans="1:29">
      <c r="A334" s="790"/>
      <c r="V334" s="790"/>
      <c r="AB334" t="s">
        <v>623</v>
      </c>
      <c r="AC334">
        <v>39</v>
      </c>
    </row>
    <row r="335" spans="1:29">
      <c r="A335" s="790"/>
      <c r="V335" s="790"/>
      <c r="AB335" t="s">
        <v>623</v>
      </c>
      <c r="AC335">
        <v>39</v>
      </c>
    </row>
    <row r="336" spans="1:29">
      <c r="A336" s="790"/>
      <c r="V336" s="790"/>
      <c r="AB336" t="s">
        <v>623</v>
      </c>
      <c r="AC336">
        <v>39</v>
      </c>
    </row>
    <row r="337" spans="1:29">
      <c r="A337" s="790"/>
      <c r="V337" s="790"/>
      <c r="AB337" t="s">
        <v>623</v>
      </c>
      <c r="AC337">
        <v>39</v>
      </c>
    </row>
    <row r="338" spans="1:29">
      <c r="A338" s="790"/>
      <c r="V338" s="790"/>
      <c r="AB338" t="s">
        <v>623</v>
      </c>
      <c r="AC338">
        <v>39</v>
      </c>
    </row>
    <row r="339" spans="1:29">
      <c r="A339" s="790"/>
      <c r="V339" s="790"/>
      <c r="AB339" t="s">
        <v>623</v>
      </c>
      <c r="AC339">
        <v>39</v>
      </c>
    </row>
    <row r="340" spans="1:29">
      <c r="A340" s="790"/>
      <c r="V340" s="790"/>
      <c r="AB340" t="s">
        <v>623</v>
      </c>
      <c r="AC340">
        <v>39</v>
      </c>
    </row>
    <row r="341" spans="1:29">
      <c r="A341" s="790"/>
      <c r="V341" s="790"/>
      <c r="AB341" t="s">
        <v>623</v>
      </c>
      <c r="AC341">
        <v>39</v>
      </c>
    </row>
    <row r="342" spans="1:29">
      <c r="A342" s="790"/>
      <c r="V342" s="790"/>
      <c r="AB342" t="s">
        <v>623</v>
      </c>
      <c r="AC342">
        <v>39</v>
      </c>
    </row>
    <row r="343" spans="1:29">
      <c r="A343" s="790"/>
      <c r="V343" s="790"/>
      <c r="AB343" t="s">
        <v>623</v>
      </c>
      <c r="AC343">
        <v>39</v>
      </c>
    </row>
    <row r="344" spans="1:29">
      <c r="A344" s="790"/>
      <c r="V344" s="790"/>
      <c r="AB344" t="s">
        <v>623</v>
      </c>
      <c r="AC344">
        <v>39</v>
      </c>
    </row>
    <row r="345" spans="1:29">
      <c r="A345" s="790"/>
      <c r="V345" s="790"/>
      <c r="AB345" t="s">
        <v>623</v>
      </c>
      <c r="AC345">
        <v>39</v>
      </c>
    </row>
    <row r="346" spans="1:29">
      <c r="A346" s="790"/>
      <c r="V346" s="790"/>
      <c r="AB346" t="s">
        <v>623</v>
      </c>
      <c r="AC346">
        <v>39</v>
      </c>
    </row>
    <row r="347" spans="1:29">
      <c r="A347" s="790"/>
      <c r="V347" s="790"/>
      <c r="AB347" t="s">
        <v>623</v>
      </c>
      <c r="AC347">
        <v>39</v>
      </c>
    </row>
    <row r="348" spans="1:29">
      <c r="A348" s="790"/>
      <c r="V348" s="790"/>
      <c r="AB348" t="s">
        <v>623</v>
      </c>
      <c r="AC348">
        <v>39</v>
      </c>
    </row>
    <row r="349" spans="1:29">
      <c r="A349" s="790"/>
      <c r="V349" s="790"/>
      <c r="AB349" t="s">
        <v>623</v>
      </c>
      <c r="AC349">
        <v>39</v>
      </c>
    </row>
    <row r="350" spans="1:29">
      <c r="A350" s="790"/>
      <c r="V350" s="790"/>
      <c r="AB350" t="s">
        <v>623</v>
      </c>
      <c r="AC350">
        <v>39</v>
      </c>
    </row>
    <row r="351" spans="1:29">
      <c r="A351" s="790"/>
      <c r="V351" s="790"/>
      <c r="AB351" t="s">
        <v>623</v>
      </c>
      <c r="AC351">
        <v>39</v>
      </c>
    </row>
    <row r="352" spans="1:29">
      <c r="A352" s="790"/>
      <c r="V352" s="790"/>
      <c r="AB352" t="s">
        <v>623</v>
      </c>
      <c r="AC352">
        <v>39</v>
      </c>
    </row>
    <row r="353" spans="1:29">
      <c r="A353" s="790"/>
      <c r="V353" s="790"/>
      <c r="AB353" t="s">
        <v>623</v>
      </c>
      <c r="AC353">
        <v>39</v>
      </c>
    </row>
    <row r="354" spans="1:29">
      <c r="A354" s="790"/>
      <c r="V354" s="790"/>
      <c r="AB354" t="s">
        <v>623</v>
      </c>
      <c r="AC354">
        <v>39</v>
      </c>
    </row>
    <row r="355" spans="1:29">
      <c r="A355" s="790"/>
      <c r="V355" s="790"/>
      <c r="AB355" t="s">
        <v>623</v>
      </c>
      <c r="AC355">
        <v>39</v>
      </c>
    </row>
    <row r="356" spans="1:29">
      <c r="A356" s="790"/>
      <c r="V356" s="790"/>
      <c r="AB356" t="s">
        <v>623</v>
      </c>
      <c r="AC356">
        <v>39</v>
      </c>
    </row>
    <row r="357" spans="1:29">
      <c r="A357" s="790"/>
      <c r="V357" s="790"/>
      <c r="AB357" t="s">
        <v>623</v>
      </c>
      <c r="AC357">
        <v>39</v>
      </c>
    </row>
    <row r="358" spans="1:29">
      <c r="A358" s="790"/>
      <c r="V358" s="790"/>
      <c r="AB358" t="s">
        <v>623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opLeftCell="A4" workbookViewId="0">
      <selection activeCell="E25" sqref="E25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45</v>
      </c>
      <c r="C2" t="s">
        <v>325</v>
      </c>
      <c r="D2" t="s">
        <v>626</v>
      </c>
      <c r="E2" t="s">
        <v>638</v>
      </c>
      <c r="F2" t="s">
        <v>527</v>
      </c>
      <c r="G2">
        <v>72</v>
      </c>
      <c r="H2" t="s">
        <v>729</v>
      </c>
      <c r="I2" t="s">
        <v>627</v>
      </c>
    </row>
    <row r="3" spans="1:9">
      <c r="A3" s="790"/>
      <c r="B3" s="799">
        <v>42</v>
      </c>
      <c r="C3" t="s">
        <v>525</v>
      </c>
      <c r="D3" t="s">
        <v>626</v>
      </c>
      <c r="E3" t="s">
        <v>640</v>
      </c>
      <c r="F3" t="s">
        <v>527</v>
      </c>
      <c r="G3">
        <v>72</v>
      </c>
      <c r="H3" t="s">
        <v>729</v>
      </c>
      <c r="I3" t="s">
        <v>627</v>
      </c>
    </row>
    <row r="4" spans="1:9">
      <c r="A4" s="790"/>
      <c r="B4" s="799">
        <v>41.9</v>
      </c>
      <c r="C4" t="s">
        <v>566</v>
      </c>
      <c r="D4" t="s">
        <v>626</v>
      </c>
      <c r="E4" t="s">
        <v>640</v>
      </c>
      <c r="F4" t="s">
        <v>527</v>
      </c>
      <c r="G4">
        <v>72</v>
      </c>
      <c r="H4" t="s">
        <v>729</v>
      </c>
      <c r="I4" t="s">
        <v>627</v>
      </c>
    </row>
    <row r="5" spans="1:9">
      <c r="A5" s="790"/>
      <c r="B5" s="799">
        <v>203.8</v>
      </c>
      <c r="C5" t="s">
        <v>325</v>
      </c>
      <c r="D5" t="s">
        <v>626</v>
      </c>
      <c r="E5" t="s">
        <v>638</v>
      </c>
      <c r="F5" t="s">
        <v>527</v>
      </c>
      <c r="G5">
        <v>72</v>
      </c>
      <c r="H5" t="s">
        <v>730</v>
      </c>
      <c r="I5" t="s">
        <v>627</v>
      </c>
    </row>
    <row r="6" spans="1:9">
      <c r="A6" s="790"/>
      <c r="B6" s="799">
        <v>184.9</v>
      </c>
      <c r="C6" t="s">
        <v>525</v>
      </c>
      <c r="D6" t="s">
        <v>626</v>
      </c>
      <c r="E6" t="s">
        <v>640</v>
      </c>
      <c r="F6" t="s">
        <v>527</v>
      </c>
      <c r="G6">
        <v>72</v>
      </c>
      <c r="H6" t="s">
        <v>730</v>
      </c>
      <c r="I6" t="s">
        <v>627</v>
      </c>
    </row>
    <row r="7" spans="1:9">
      <c r="A7" s="790"/>
      <c r="B7" s="799">
        <v>194.2</v>
      </c>
      <c r="C7" t="s">
        <v>566</v>
      </c>
      <c r="D7" t="s">
        <v>626</v>
      </c>
      <c r="E7" t="s">
        <v>640</v>
      </c>
      <c r="F7" t="s">
        <v>527</v>
      </c>
      <c r="G7">
        <v>72</v>
      </c>
      <c r="H7" t="s">
        <v>730</v>
      </c>
      <c r="I7" t="s">
        <v>627</v>
      </c>
    </row>
    <row r="8" spans="1:9">
      <c r="A8" s="790"/>
      <c r="B8" s="799">
        <v>546.20000000000005</v>
      </c>
      <c r="C8" t="s">
        <v>325</v>
      </c>
      <c r="D8" t="s">
        <v>626</v>
      </c>
      <c r="E8" t="s">
        <v>638</v>
      </c>
      <c r="F8" t="s">
        <v>527</v>
      </c>
      <c r="G8">
        <v>72</v>
      </c>
      <c r="H8" t="s">
        <v>731</v>
      </c>
      <c r="I8" t="s">
        <v>627</v>
      </c>
    </row>
    <row r="9" spans="1:9">
      <c r="A9" s="790"/>
      <c r="B9" s="799">
        <v>507.4</v>
      </c>
      <c r="C9" t="s">
        <v>525</v>
      </c>
      <c r="D9" t="s">
        <v>626</v>
      </c>
      <c r="E9" t="s">
        <v>640</v>
      </c>
      <c r="F9" t="s">
        <v>527</v>
      </c>
      <c r="G9">
        <v>72</v>
      </c>
      <c r="H9" t="s">
        <v>731</v>
      </c>
      <c r="I9" t="s">
        <v>627</v>
      </c>
    </row>
    <row r="10" spans="1:9">
      <c r="A10" s="790"/>
      <c r="B10" s="799">
        <v>525.1</v>
      </c>
      <c r="C10" t="s">
        <v>566</v>
      </c>
      <c r="D10" t="s">
        <v>626</v>
      </c>
      <c r="E10" t="s">
        <v>640</v>
      </c>
      <c r="F10" t="s">
        <v>527</v>
      </c>
      <c r="G10">
        <v>72</v>
      </c>
      <c r="H10" t="s">
        <v>731</v>
      </c>
      <c r="I10" t="s">
        <v>627</v>
      </c>
    </row>
    <row r="11" spans="1:9">
      <c r="A11" s="790"/>
      <c r="B11" s="799">
        <v>1142.5999999999999</v>
      </c>
      <c r="C11" t="s">
        <v>325</v>
      </c>
      <c r="D11" t="s">
        <v>626</v>
      </c>
      <c r="E11" t="s">
        <v>638</v>
      </c>
      <c r="F11" t="s">
        <v>527</v>
      </c>
      <c r="G11">
        <v>72</v>
      </c>
      <c r="H11" t="s">
        <v>29</v>
      </c>
      <c r="I11" t="s">
        <v>627</v>
      </c>
    </row>
    <row r="12" spans="1:9">
      <c r="A12" s="790"/>
      <c r="B12" s="799">
        <v>1036.3</v>
      </c>
      <c r="C12" t="s">
        <v>525</v>
      </c>
      <c r="D12" t="s">
        <v>626</v>
      </c>
      <c r="E12" t="s">
        <v>640</v>
      </c>
      <c r="F12" t="s">
        <v>527</v>
      </c>
      <c r="G12">
        <v>72</v>
      </c>
      <c r="H12" t="s">
        <v>29</v>
      </c>
      <c r="I12" t="s">
        <v>627</v>
      </c>
    </row>
    <row r="13" spans="1:9">
      <c r="A13" s="790"/>
      <c r="B13" s="799">
        <v>1055.5999999999999</v>
      </c>
      <c r="C13" t="s">
        <v>566</v>
      </c>
      <c r="D13" t="s">
        <v>626</v>
      </c>
      <c r="E13" t="s">
        <v>640</v>
      </c>
      <c r="F13" t="s">
        <v>527</v>
      </c>
      <c r="G13">
        <v>72</v>
      </c>
      <c r="H13" t="s">
        <v>29</v>
      </c>
      <c r="I13" t="s">
        <v>627</v>
      </c>
    </row>
    <row r="14" spans="1:9">
      <c r="A14" s="790"/>
      <c r="B14" s="799">
        <v>1650.2</v>
      </c>
      <c r="C14" t="s">
        <v>325</v>
      </c>
      <c r="D14" t="s">
        <v>626</v>
      </c>
      <c r="E14" t="s">
        <v>638</v>
      </c>
      <c r="F14" t="s">
        <v>527</v>
      </c>
      <c r="G14">
        <v>72</v>
      </c>
      <c r="H14" t="s">
        <v>30</v>
      </c>
      <c r="I14" t="s">
        <v>627</v>
      </c>
    </row>
    <row r="15" spans="1:9">
      <c r="A15" s="790"/>
      <c r="B15" s="799">
        <v>1681.5</v>
      </c>
      <c r="C15" t="s">
        <v>525</v>
      </c>
      <c r="D15" t="s">
        <v>626</v>
      </c>
      <c r="E15" t="s">
        <v>640</v>
      </c>
      <c r="F15" t="s">
        <v>527</v>
      </c>
      <c r="G15">
        <v>72</v>
      </c>
      <c r="H15" t="s">
        <v>30</v>
      </c>
      <c r="I15" t="s">
        <v>627</v>
      </c>
    </row>
    <row r="16" spans="1:9">
      <c r="A16" s="790"/>
      <c r="B16" s="799">
        <v>1642.2</v>
      </c>
      <c r="C16" t="s">
        <v>566</v>
      </c>
      <c r="D16" t="s">
        <v>626</v>
      </c>
      <c r="E16" t="s">
        <v>640</v>
      </c>
      <c r="F16" t="s">
        <v>527</v>
      </c>
      <c r="G16">
        <v>72</v>
      </c>
      <c r="H16" t="s">
        <v>30</v>
      </c>
      <c r="I16" t="s">
        <v>627</v>
      </c>
    </row>
    <row r="17" spans="1:9">
      <c r="A17" s="790"/>
      <c r="B17" s="799">
        <v>2086</v>
      </c>
      <c r="C17" t="s">
        <v>325</v>
      </c>
      <c r="D17" t="s">
        <v>626</v>
      </c>
      <c r="E17" t="s">
        <v>638</v>
      </c>
      <c r="F17" t="s">
        <v>527</v>
      </c>
      <c r="G17">
        <v>72</v>
      </c>
      <c r="H17" t="s">
        <v>31</v>
      </c>
      <c r="I17" t="s">
        <v>627</v>
      </c>
    </row>
    <row r="18" spans="1:9">
      <c r="A18" s="790"/>
      <c r="B18" s="799">
        <v>2225.5</v>
      </c>
      <c r="C18" t="s">
        <v>525</v>
      </c>
      <c r="D18" t="s">
        <v>626</v>
      </c>
      <c r="E18" t="s">
        <v>640</v>
      </c>
      <c r="F18" t="s">
        <v>527</v>
      </c>
      <c r="G18">
        <v>72</v>
      </c>
      <c r="H18" t="s">
        <v>31</v>
      </c>
      <c r="I18" t="s">
        <v>627</v>
      </c>
    </row>
    <row r="19" spans="1:9">
      <c r="A19" s="790"/>
      <c r="B19" s="799">
        <v>2139</v>
      </c>
      <c r="C19" t="s">
        <v>566</v>
      </c>
      <c r="D19" t="s">
        <v>626</v>
      </c>
      <c r="E19" t="s">
        <v>640</v>
      </c>
      <c r="F19" t="s">
        <v>527</v>
      </c>
      <c r="G19">
        <v>72</v>
      </c>
      <c r="H19" t="s">
        <v>31</v>
      </c>
      <c r="I19" t="s">
        <v>627</v>
      </c>
    </row>
    <row r="20" spans="1:9">
      <c r="A20" s="790"/>
      <c r="B20" s="799">
        <v>0</v>
      </c>
      <c r="C20" t="s">
        <v>325</v>
      </c>
      <c r="D20" t="s">
        <v>626</v>
      </c>
      <c r="E20" t="s">
        <v>638</v>
      </c>
      <c r="F20" t="s">
        <v>527</v>
      </c>
      <c r="G20">
        <v>72</v>
      </c>
      <c r="H20" t="s">
        <v>32</v>
      </c>
      <c r="I20" t="s">
        <v>627</v>
      </c>
    </row>
    <row r="21" spans="1:9">
      <c r="A21" s="790"/>
      <c r="B21" s="799">
        <v>0</v>
      </c>
      <c r="C21" t="s">
        <v>525</v>
      </c>
      <c r="D21" t="s">
        <v>626</v>
      </c>
      <c r="E21" t="s">
        <v>640</v>
      </c>
      <c r="F21" t="s">
        <v>527</v>
      </c>
      <c r="G21">
        <v>72</v>
      </c>
      <c r="H21" t="s">
        <v>32</v>
      </c>
      <c r="I21" t="s">
        <v>627</v>
      </c>
    </row>
    <row r="22" spans="1:9">
      <c r="A22" s="790"/>
      <c r="B22" s="799">
        <v>0</v>
      </c>
      <c r="C22" t="s">
        <v>566</v>
      </c>
      <c r="D22" t="s">
        <v>626</v>
      </c>
      <c r="E22" t="s">
        <v>640</v>
      </c>
      <c r="F22" t="s">
        <v>527</v>
      </c>
      <c r="G22">
        <v>72</v>
      </c>
      <c r="H22" t="s">
        <v>32</v>
      </c>
      <c r="I22" t="s">
        <v>627</v>
      </c>
    </row>
    <row r="23" spans="1:9">
      <c r="A23" s="790"/>
      <c r="B23" s="799">
        <v>0</v>
      </c>
      <c r="C23" t="s">
        <v>525</v>
      </c>
      <c r="D23" t="s">
        <v>528</v>
      </c>
    </row>
    <row r="24" spans="1:9">
      <c r="A24" s="790"/>
      <c r="B24" s="799">
        <v>0</v>
      </c>
      <c r="C24" t="s">
        <v>566</v>
      </c>
      <c r="D24" t="s">
        <v>528</v>
      </c>
    </row>
    <row r="25" spans="1:9">
      <c r="A25" s="790"/>
      <c r="B25" s="799">
        <v>0</v>
      </c>
      <c r="C25" t="s">
        <v>526</v>
      </c>
      <c r="D25" t="s">
        <v>528</v>
      </c>
    </row>
    <row r="26" spans="1:9">
      <c r="A26" s="790"/>
      <c r="B26" s="799">
        <v>0</v>
      </c>
      <c r="C26" t="s">
        <v>529</v>
      </c>
      <c r="D26" t="s">
        <v>528</v>
      </c>
    </row>
    <row r="27" spans="1:9">
      <c r="A27" s="790"/>
      <c r="B27" s="799">
        <v>0</v>
      </c>
      <c r="C27" t="s">
        <v>325</v>
      </c>
      <c r="D27" t="s">
        <v>528</v>
      </c>
    </row>
    <row r="28" spans="1:9">
      <c r="A28" s="790"/>
      <c r="B28" s="799">
        <v>0</v>
      </c>
      <c r="C28" t="s">
        <v>525</v>
      </c>
      <c r="D28" t="s">
        <v>528</v>
      </c>
    </row>
    <row r="29" spans="1:9">
      <c r="A29" s="790"/>
      <c r="B29" s="799">
        <v>0</v>
      </c>
      <c r="C29" t="s">
        <v>566</v>
      </c>
      <c r="D29" t="s">
        <v>528</v>
      </c>
    </row>
    <row r="30" spans="1:9">
      <c r="A30" s="790"/>
      <c r="B30" s="799">
        <v>0</v>
      </c>
      <c r="C30" t="s">
        <v>526</v>
      </c>
      <c r="D30" t="s">
        <v>528</v>
      </c>
    </row>
    <row r="31" spans="1:9">
      <c r="A31" s="790"/>
      <c r="B31" s="799">
        <v>0</v>
      </c>
      <c r="C31" t="s">
        <v>529</v>
      </c>
      <c r="D31" t="s">
        <v>528</v>
      </c>
    </row>
    <row r="32" spans="1:9">
      <c r="A32" s="790"/>
      <c r="B32" s="799">
        <v>0</v>
      </c>
      <c r="C32" t="s">
        <v>325</v>
      </c>
      <c r="D32" t="s">
        <v>528</v>
      </c>
    </row>
    <row r="33" spans="1:4">
      <c r="A33" s="790"/>
      <c r="B33" s="799">
        <v>0</v>
      </c>
      <c r="C33" t="s">
        <v>525</v>
      </c>
      <c r="D33" t="s">
        <v>528</v>
      </c>
    </row>
    <row r="34" spans="1:4">
      <c r="A34" s="790"/>
      <c r="B34" s="799">
        <v>0</v>
      </c>
      <c r="C34" t="s">
        <v>566</v>
      </c>
      <c r="D34" t="s">
        <v>528</v>
      </c>
    </row>
    <row r="35" spans="1:4">
      <c r="A35" s="790"/>
      <c r="B35" s="799">
        <v>0</v>
      </c>
      <c r="C35" t="s">
        <v>526</v>
      </c>
      <c r="D35" t="s">
        <v>528</v>
      </c>
    </row>
    <row r="36" spans="1:4">
      <c r="A36" s="790"/>
      <c r="B36" s="799">
        <v>0</v>
      </c>
      <c r="C36" t="s">
        <v>529</v>
      </c>
      <c r="D36" t="s">
        <v>528</v>
      </c>
    </row>
    <row r="37" spans="1:4">
      <c r="A37" s="790"/>
      <c r="B37" s="799"/>
    </row>
    <row r="38" spans="1:4">
      <c r="A38" s="790"/>
      <c r="B38" s="799"/>
    </row>
    <row r="39" spans="1:4">
      <c r="A39" s="790"/>
      <c r="B39" s="799"/>
    </row>
    <row r="40" spans="1:4">
      <c r="A40" s="790"/>
      <c r="B40" s="799"/>
    </row>
    <row r="41" spans="1:4">
      <c r="A41" s="790"/>
      <c r="B41" s="799"/>
    </row>
    <row r="42" spans="1:4">
      <c r="A42" s="790"/>
      <c r="B42" s="799"/>
    </row>
    <row r="43" spans="1:4">
      <c r="A43" s="790"/>
      <c r="B43" s="799"/>
    </row>
    <row r="44" spans="1:4">
      <c r="A44" s="790"/>
      <c r="B44" s="799"/>
    </row>
    <row r="45" spans="1:4">
      <c r="A45" s="790"/>
    </row>
    <row r="46" spans="1:4">
      <c r="A46" s="790"/>
    </row>
    <row r="47" spans="1:4">
      <c r="A47" s="790"/>
    </row>
    <row r="48" spans="1:4">
      <c r="A48" s="790"/>
    </row>
    <row r="49" spans="1:1">
      <c r="A49" s="790"/>
    </row>
    <row r="50" spans="1:1">
      <c r="A50" s="790"/>
    </row>
    <row r="51" spans="1:1">
      <c r="A51" s="790"/>
    </row>
    <row r="52" spans="1:1">
      <c r="A52" s="790"/>
    </row>
    <row r="53" spans="1:1">
      <c r="A53" s="790"/>
    </row>
    <row r="54" spans="1:1">
      <c r="A54" s="790"/>
    </row>
    <row r="55" spans="1:1">
      <c r="A55" s="790"/>
    </row>
    <row r="56" spans="1:1">
      <c r="A56" s="790"/>
    </row>
    <row r="57" spans="1:1">
      <c r="A57" s="790"/>
    </row>
    <row r="58" spans="1:1">
      <c r="A58" s="790"/>
    </row>
    <row r="59" spans="1:1">
      <c r="A59" s="790"/>
    </row>
    <row r="60" spans="1:1">
      <c r="A60" s="790"/>
    </row>
    <row r="61" spans="1:1">
      <c r="A61" s="790"/>
    </row>
    <row r="62" spans="1:1">
      <c r="A62" s="790"/>
    </row>
    <row r="63" spans="1:1">
      <c r="A63" s="790"/>
    </row>
    <row r="64" spans="1:1">
      <c r="A64" s="790"/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Xtxf4jmLk6txvzn09p0WGnWGATvShWmHr9+ycg/+i830zLhR2dq19LzOxjzaRUkmzyfdf6cx208xS7MLZD5hww==" saltValue="LPx5Mmv24dxRHk5reZ7dY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95" t="s">
        <v>478</v>
      </c>
      <c r="B1" s="1096"/>
      <c r="C1" s="1096"/>
      <c r="D1" s="1096"/>
      <c r="E1" s="1096"/>
      <c r="F1" s="1096"/>
      <c r="G1" s="1096"/>
      <c r="H1" s="1096"/>
      <c r="I1" s="1096"/>
      <c r="J1" s="1096"/>
      <c r="K1" s="1096"/>
      <c r="L1" s="753"/>
      <c r="M1" s="753"/>
      <c r="AA1" s="17" t="s">
        <v>559</v>
      </c>
    </row>
    <row r="2" spans="1:27" ht="33.75" customHeight="1">
      <c r="A2" s="1100" t="s">
        <v>485</v>
      </c>
      <c r="B2" s="1101"/>
      <c r="C2" s="1101"/>
      <c r="D2" s="1101"/>
      <c r="E2" s="1101"/>
      <c r="F2" s="1101"/>
      <c r="G2" s="1101"/>
      <c r="H2" s="1101"/>
      <c r="I2" s="1101"/>
      <c r="J2" s="755"/>
      <c r="K2" s="755"/>
      <c r="L2" s="755"/>
      <c r="M2" s="755"/>
      <c r="AA2" s="17" t="s">
        <v>544</v>
      </c>
    </row>
    <row r="3" spans="1:27" ht="22.5" customHeight="1">
      <c r="A3" s="1102" t="s">
        <v>486</v>
      </c>
      <c r="B3" s="1102"/>
      <c r="C3" s="783" t="s">
        <v>626</v>
      </c>
      <c r="D3" s="1102" t="s">
        <v>487</v>
      </c>
      <c r="E3" s="1102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545</v>
      </c>
    </row>
    <row r="4" spans="1:27" ht="21.75" customHeight="1">
      <c r="A4" s="1102" t="s">
        <v>488</v>
      </c>
      <c r="B4" s="1102"/>
      <c r="C4" s="784" t="s">
        <v>628</v>
      </c>
      <c r="D4" s="1102" t="s">
        <v>489</v>
      </c>
      <c r="E4" s="1102"/>
      <c r="F4" s="783">
        <v>72</v>
      </c>
      <c r="G4" s="757"/>
      <c r="H4" s="757"/>
      <c r="I4" s="757"/>
      <c r="J4" s="757"/>
      <c r="K4" s="757"/>
      <c r="L4" s="757"/>
      <c r="M4" s="757"/>
      <c r="AA4" s="17" t="s">
        <v>560</v>
      </c>
    </row>
    <row r="5" spans="1:27" ht="4.5" customHeight="1" thickBot="1">
      <c r="A5" s="758"/>
      <c r="B5" s="758"/>
      <c r="C5" s="758"/>
      <c r="D5" s="759"/>
      <c r="AA5" s="17" t="s">
        <v>546</v>
      </c>
    </row>
    <row r="6" spans="1:27" s="789" customFormat="1" ht="37" customHeight="1" thickBot="1">
      <c r="A6" s="811" t="s">
        <v>533</v>
      </c>
      <c r="B6" s="816" t="s">
        <v>541</v>
      </c>
      <c r="C6" s="816" t="s">
        <v>542</v>
      </c>
      <c r="D6" s="823" t="s">
        <v>534</v>
      </c>
      <c r="E6" s="816" t="s">
        <v>535</v>
      </c>
      <c r="F6" s="812" t="s">
        <v>536</v>
      </c>
      <c r="G6" s="816" t="s">
        <v>537</v>
      </c>
      <c r="H6" s="816" t="s">
        <v>538</v>
      </c>
      <c r="I6" s="833" t="s">
        <v>569</v>
      </c>
      <c r="J6" s="813" t="s">
        <v>539</v>
      </c>
      <c r="K6" s="814" t="s">
        <v>540</v>
      </c>
      <c r="L6" s="815" t="s">
        <v>530</v>
      </c>
      <c r="M6" s="815" t="s">
        <v>531</v>
      </c>
      <c r="N6" s="815" t="s">
        <v>532</v>
      </c>
      <c r="O6" s="818" t="s">
        <v>543</v>
      </c>
      <c r="AA6" s="17" t="s">
        <v>547</v>
      </c>
    </row>
    <row r="7" spans="1:27" ht="20.149999999999999" customHeight="1" thickBot="1">
      <c r="A7" s="824" t="s">
        <v>632</v>
      </c>
      <c r="B7" s="825">
        <v>45650</v>
      </c>
      <c r="C7" s="826">
        <v>30100</v>
      </c>
      <c r="D7" s="827">
        <v>1920</v>
      </c>
      <c r="E7" s="793">
        <f>C7/D7</f>
        <v>15.677083333333334</v>
      </c>
      <c r="F7" s="794" t="s">
        <v>527</v>
      </c>
      <c r="G7" s="794" t="s">
        <v>635</v>
      </c>
      <c r="H7" s="829" t="s">
        <v>639</v>
      </c>
      <c r="I7" s="829">
        <v>50</v>
      </c>
      <c r="J7" s="791">
        <f ca="1">IF(AND(B7&lt;&gt;"",K7=""),TODAY()-B7,IF(AND(K7&lt;&gt;"",K7&gt;B7),K7-B7,""))</f>
        <v>37</v>
      </c>
      <c r="K7" s="805">
        <v>45687</v>
      </c>
      <c r="L7" s="831">
        <v>230001</v>
      </c>
      <c r="M7" s="831" t="s">
        <v>629</v>
      </c>
      <c r="N7" s="832" t="s">
        <v>567</v>
      </c>
      <c r="O7" s="819">
        <v>45687</v>
      </c>
      <c r="AA7" s="17" t="s">
        <v>548</v>
      </c>
    </row>
    <row r="8" spans="1:27" ht="20.149999999999999" customHeight="1" thickBot="1">
      <c r="A8" s="824" t="s">
        <v>633</v>
      </c>
      <c r="B8" s="825">
        <v>45650</v>
      </c>
      <c r="C8" s="828">
        <v>23500</v>
      </c>
      <c r="D8" s="827">
        <v>1920</v>
      </c>
      <c r="E8" s="796">
        <f t="shared" ref="E8:E33" si="0">C8/D8</f>
        <v>12.239583333333334</v>
      </c>
      <c r="F8" s="794" t="s">
        <v>527</v>
      </c>
      <c r="G8" s="794" t="s">
        <v>636</v>
      </c>
      <c r="H8" s="830" t="s">
        <v>641</v>
      </c>
      <c r="I8" s="830">
        <v>46</v>
      </c>
      <c r="J8" s="791">
        <f t="shared" ref="J8:J32" ca="1" si="1">IF(AND(B8&lt;&gt;"",K8=""),TODAY()-B8,IF(AND(K8&lt;&gt;"",K8&gt;B8),K8-B8,""))</f>
        <v>37</v>
      </c>
      <c r="K8" s="805">
        <v>45687</v>
      </c>
      <c r="L8" s="831">
        <v>230002</v>
      </c>
      <c r="M8" s="808" t="s">
        <v>630</v>
      </c>
      <c r="N8" s="808" t="s">
        <v>568</v>
      </c>
      <c r="O8" s="819">
        <v>45687</v>
      </c>
      <c r="Q8" s="17"/>
      <c r="AA8" s="17" t="s">
        <v>549</v>
      </c>
    </row>
    <row r="9" spans="1:27" ht="20.149999999999999" customHeight="1">
      <c r="A9" s="824" t="s">
        <v>634</v>
      </c>
      <c r="B9" s="825">
        <v>45650</v>
      </c>
      <c r="C9" s="828">
        <v>30100</v>
      </c>
      <c r="D9" s="827">
        <v>1920</v>
      </c>
      <c r="E9" s="796">
        <f t="shared" si="0"/>
        <v>15.677083333333334</v>
      </c>
      <c r="F9" s="794" t="s">
        <v>527</v>
      </c>
      <c r="G9" s="794" t="s">
        <v>637</v>
      </c>
      <c r="H9" s="830" t="s">
        <v>641</v>
      </c>
      <c r="I9" s="830">
        <v>46</v>
      </c>
      <c r="J9" s="791">
        <f t="shared" ca="1" si="1"/>
        <v>37</v>
      </c>
      <c r="K9" s="805">
        <v>45687</v>
      </c>
      <c r="L9" s="831">
        <v>230003</v>
      </c>
      <c r="M9" s="808" t="s">
        <v>631</v>
      </c>
      <c r="N9" s="808" t="s">
        <v>568</v>
      </c>
      <c r="O9" s="819">
        <v>45687</v>
      </c>
      <c r="AA9" s="17" t="s">
        <v>550</v>
      </c>
    </row>
    <row r="10" spans="1:27" ht="20.149999999999999" customHeight="1">
      <c r="A10" s="824"/>
      <c r="B10" s="825"/>
      <c r="C10" s="828"/>
      <c r="D10" s="827"/>
      <c r="E10" s="796" t="e">
        <f t="shared" si="0"/>
        <v>#DIV/0!</v>
      </c>
      <c r="F10" s="794"/>
      <c r="G10" s="794"/>
      <c r="H10" s="830"/>
      <c r="I10" s="830"/>
      <c r="J10" s="791" t="str">
        <f t="shared" ca="1" si="1"/>
        <v/>
      </c>
      <c r="K10" s="805"/>
      <c r="L10" s="831"/>
      <c r="M10" s="808"/>
      <c r="N10" s="808" t="s">
        <v>568</v>
      </c>
      <c r="O10" s="820">
        <v>44377</v>
      </c>
      <c r="AA10" s="17" t="s">
        <v>551</v>
      </c>
    </row>
    <row r="11" spans="1:27" ht="20.149999999999999" customHeight="1">
      <c r="A11" s="824"/>
      <c r="B11" s="825"/>
      <c r="C11" s="828"/>
      <c r="D11" s="827"/>
      <c r="E11" s="796" t="e">
        <f t="shared" si="0"/>
        <v>#DIV/0!</v>
      </c>
      <c r="F11" s="794"/>
      <c r="G11" s="794"/>
      <c r="H11" s="830"/>
      <c r="I11" s="830"/>
      <c r="J11" s="791" t="str">
        <f t="shared" ca="1" si="1"/>
        <v/>
      </c>
      <c r="K11" s="805"/>
      <c r="L11" s="831"/>
      <c r="M11" s="808"/>
      <c r="N11" s="808" t="s">
        <v>568</v>
      </c>
      <c r="O11" s="820">
        <v>44377</v>
      </c>
      <c r="AA11" s="17" t="s">
        <v>552</v>
      </c>
    </row>
    <row r="12" spans="1:27" ht="20.149999999999999" customHeight="1">
      <c r="A12" s="824"/>
      <c r="B12" s="825"/>
      <c r="C12" s="828"/>
      <c r="D12" s="827"/>
      <c r="E12" s="796" t="e">
        <f t="shared" si="0"/>
        <v>#DIV/0!</v>
      </c>
      <c r="F12" s="794"/>
      <c r="G12" s="794"/>
      <c r="H12" s="830"/>
      <c r="I12" s="830"/>
      <c r="J12" s="791" t="str">
        <f t="shared" ca="1" si="1"/>
        <v/>
      </c>
      <c r="K12" s="805"/>
      <c r="L12" s="831"/>
      <c r="M12" s="808"/>
      <c r="N12" s="808" t="s">
        <v>568</v>
      </c>
      <c r="O12" s="820">
        <v>44377</v>
      </c>
      <c r="AA12" s="17" t="s">
        <v>553</v>
      </c>
    </row>
    <row r="13" spans="1:27" ht="20.149999999999999" customHeight="1">
      <c r="A13" s="824"/>
      <c r="B13" s="825"/>
      <c r="C13" s="828"/>
      <c r="D13" s="827"/>
      <c r="E13" s="796" t="e">
        <f t="shared" si="0"/>
        <v>#DIV/0!</v>
      </c>
      <c r="F13" s="794"/>
      <c r="G13" s="794"/>
      <c r="H13" s="830"/>
      <c r="I13" s="830"/>
      <c r="J13" s="791" t="str">
        <f t="shared" ca="1" si="1"/>
        <v/>
      </c>
      <c r="K13" s="805"/>
      <c r="L13" s="831"/>
      <c r="M13" s="808"/>
      <c r="N13" s="808" t="s">
        <v>568</v>
      </c>
      <c r="O13" s="820">
        <v>44377</v>
      </c>
      <c r="AA13" s="17" t="s">
        <v>554</v>
      </c>
    </row>
    <row r="14" spans="1:27" ht="20.149999999999999" customHeight="1">
      <c r="A14" s="824"/>
      <c r="B14" s="825"/>
      <c r="C14" s="828"/>
      <c r="D14" s="827"/>
      <c r="E14" s="796" t="e">
        <f t="shared" si="0"/>
        <v>#DIV/0!</v>
      </c>
      <c r="F14" s="794"/>
      <c r="G14" s="794"/>
      <c r="H14" s="830"/>
      <c r="I14" s="830"/>
      <c r="J14" s="791" t="str">
        <f t="shared" ca="1" si="1"/>
        <v/>
      </c>
      <c r="K14" s="805"/>
      <c r="L14" s="831"/>
      <c r="M14" s="808"/>
      <c r="N14" s="808" t="s">
        <v>568</v>
      </c>
      <c r="O14" s="820">
        <v>44377</v>
      </c>
      <c r="AA14" s="17" t="s">
        <v>555</v>
      </c>
    </row>
    <row r="15" spans="1:27" ht="20.149999999999999" customHeight="1">
      <c r="A15" s="824"/>
      <c r="B15" s="825"/>
      <c r="C15" s="828"/>
      <c r="D15" s="827"/>
      <c r="E15" s="796" t="e">
        <f t="shared" si="0"/>
        <v>#DIV/0!</v>
      </c>
      <c r="F15" s="794"/>
      <c r="G15" s="794"/>
      <c r="H15" s="830"/>
      <c r="I15" s="830"/>
      <c r="J15" s="791" t="str">
        <f t="shared" ca="1" si="1"/>
        <v/>
      </c>
      <c r="K15" s="805"/>
      <c r="L15" s="831"/>
      <c r="M15" s="808"/>
      <c r="N15" s="808" t="s">
        <v>568</v>
      </c>
      <c r="O15" s="820">
        <v>44377</v>
      </c>
      <c r="AA15" s="17" t="s">
        <v>556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 t="s">
        <v>568</v>
      </c>
      <c r="O16" s="820">
        <v>44377</v>
      </c>
      <c r="AA16" s="17" t="s">
        <v>557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 t="s">
        <v>568</v>
      </c>
      <c r="O17" s="820">
        <v>44378</v>
      </c>
      <c r="AA17" s="17" t="s">
        <v>558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 t="s">
        <v>568</v>
      </c>
      <c r="O18" s="820">
        <v>44378</v>
      </c>
      <c r="AA18" s="17" t="s">
        <v>561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624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625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562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563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564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565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097" t="s">
        <v>18</v>
      </c>
      <c r="B33" s="1098"/>
      <c r="C33" s="777">
        <f>SUM(C7:C32)</f>
        <v>83700</v>
      </c>
      <c r="D33" s="778">
        <f>SUM(D7:D32)</f>
        <v>5760</v>
      </c>
      <c r="E33" s="779">
        <f t="shared" si="0"/>
        <v>14.53125</v>
      </c>
      <c r="F33" s="1099"/>
      <c r="G33" s="1099"/>
      <c r="H33" s="1099"/>
      <c r="I33" s="1099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BFJ0QH2zLf3pe9vndchU6UOyAcsG6nPb/xonBJoo1CcQ2y3LiRdHdCxVA0dn1aMR2Oh+63U5fWEE88lvv3blAQ==" saltValue="hHoCPQ9Qj53nniXT0CtJJA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5FB9-64A0-4745-9C0A-4AD509D84A52}">
  <dimension ref="A1:BI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A46" sqref="A46:XFD46"/>
    </sheetView>
  </sheetViews>
  <sheetFormatPr defaultColWidth="8.90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90625" style="1"/>
    <col min="27" max="27" width="9.90625" style="1" customWidth="1"/>
    <col min="28" max="29" width="8.90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90625" style="1"/>
    <col min="44" max="44" width="9.90625" style="1" customWidth="1"/>
    <col min="45" max="46" width="8.90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8.90625" style="1"/>
    <col min="60" max="60" width="9.90625" style="1" customWidth="1"/>
    <col min="61" max="16384" width="8.90625" style="183"/>
  </cols>
  <sheetData>
    <row r="1" spans="1:6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4" t="s">
        <v>110</v>
      </c>
      <c r="N1" s="1114"/>
      <c r="O1" s="1114"/>
      <c r="P1" s="1114"/>
      <c r="Q1" s="1114"/>
      <c r="R1" s="1114"/>
      <c r="S1" s="1114"/>
      <c r="T1" s="1114"/>
      <c r="U1" s="314"/>
      <c r="V1" s="314"/>
      <c r="W1" s="314"/>
      <c r="X1" s="314"/>
      <c r="Y1" s="314"/>
      <c r="Z1" s="314"/>
      <c r="AA1" s="314"/>
      <c r="AB1" s="314"/>
      <c r="AC1" s="314"/>
      <c r="AD1" s="1114" t="s">
        <v>110</v>
      </c>
      <c r="AE1" s="1114"/>
      <c r="AF1" s="1114"/>
      <c r="AG1" s="1114"/>
      <c r="AH1" s="1114"/>
      <c r="AI1" s="1114"/>
      <c r="AJ1" s="1114"/>
      <c r="AK1" s="1114"/>
      <c r="AL1" s="314"/>
      <c r="AM1" s="314"/>
      <c r="AN1" s="314"/>
      <c r="AO1" s="314"/>
      <c r="AP1" s="314"/>
      <c r="AQ1" s="314"/>
      <c r="AR1" s="314"/>
      <c r="AS1" s="314"/>
      <c r="AT1" s="314"/>
      <c r="AU1" s="1114" t="s">
        <v>110</v>
      </c>
      <c r="AV1" s="1114"/>
      <c r="AW1" s="1114"/>
      <c r="AX1" s="1114"/>
      <c r="AY1" s="1114"/>
      <c r="AZ1" s="1114"/>
      <c r="BA1" s="1114"/>
      <c r="BB1" s="1114"/>
      <c r="BC1" s="314"/>
      <c r="BD1" s="314"/>
      <c r="BE1" s="314"/>
      <c r="BF1" s="314"/>
      <c r="BG1" s="314"/>
      <c r="BH1" s="314"/>
    </row>
    <row r="2" spans="1:61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36" t="s">
        <v>644</v>
      </c>
      <c r="BD2" s="1137"/>
      <c r="BE2" s="1137"/>
      <c r="BF2" s="1137"/>
      <c r="BG2" s="1137"/>
      <c r="BH2" s="1137"/>
    </row>
    <row r="3" spans="1:61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45650</v>
      </c>
      <c r="K3" s="147"/>
      <c r="L3" s="1115" t="s">
        <v>113</v>
      </c>
      <c r="M3" s="1115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45650</v>
      </c>
      <c r="AB3" s="147"/>
      <c r="AC3" s="1115" t="s">
        <v>113</v>
      </c>
      <c r="AD3" s="1115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566</v>
      </c>
      <c r="AP3" s="404"/>
      <c r="AQ3" s="382" t="s">
        <v>219</v>
      </c>
      <c r="AR3" s="147">
        <v>45650</v>
      </c>
      <c r="AS3" s="147"/>
      <c r="AT3" s="1115" t="s">
        <v>113</v>
      </c>
      <c r="AU3" s="1115"/>
      <c r="AV3" s="582" t="s">
        <v>527</v>
      </c>
      <c r="AW3" s="582"/>
      <c r="AX3" s="191"/>
      <c r="AY3" s="191"/>
      <c r="AZ3" s="191"/>
      <c r="BA3" s="191"/>
      <c r="BB3" s="383"/>
      <c r="BC3" s="1136"/>
      <c r="BD3" s="1137"/>
      <c r="BE3" s="1137"/>
      <c r="BF3" s="1137"/>
      <c r="BG3" s="1137"/>
      <c r="BH3" s="1137"/>
    </row>
    <row r="4" spans="1:61" ht="14.5">
      <c r="D4" s="381"/>
      <c r="E4" s="1115" t="s">
        <v>111</v>
      </c>
      <c r="F4" s="1115"/>
      <c r="G4" s="138">
        <v>30100</v>
      </c>
      <c r="H4" s="1115" t="s">
        <v>112</v>
      </c>
      <c r="I4" s="1115"/>
      <c r="J4" s="153">
        <v>15.677083333333334</v>
      </c>
      <c r="K4" s="148"/>
      <c r="L4" s="1116" t="s">
        <v>102</v>
      </c>
      <c r="M4" s="1116"/>
      <c r="N4" s="583" t="s">
        <v>638</v>
      </c>
      <c r="O4" s="583"/>
      <c r="P4" s="192"/>
      <c r="Q4" s="192"/>
      <c r="R4" s="192"/>
      <c r="S4" s="192"/>
      <c r="T4" s="384"/>
      <c r="U4" s="381"/>
      <c r="V4" s="1115" t="s">
        <v>111</v>
      </c>
      <c r="W4" s="1115"/>
      <c r="X4" s="138">
        <v>23500</v>
      </c>
      <c r="Y4" s="1115" t="s">
        <v>112</v>
      </c>
      <c r="Z4" s="1115"/>
      <c r="AA4" s="153">
        <v>12.239583333333334</v>
      </c>
      <c r="AB4" s="148"/>
      <c r="AC4" s="1116" t="s">
        <v>102</v>
      </c>
      <c r="AD4" s="1116"/>
      <c r="AE4" s="583" t="s">
        <v>640</v>
      </c>
      <c r="AF4" s="583"/>
      <c r="AG4" s="192"/>
      <c r="AH4" s="192"/>
      <c r="AI4" s="192"/>
      <c r="AJ4" s="192"/>
      <c r="AK4" s="384"/>
      <c r="AL4" s="381"/>
      <c r="AM4" s="1115" t="s">
        <v>111</v>
      </c>
      <c r="AN4" s="1115"/>
      <c r="AO4" s="138">
        <v>30100</v>
      </c>
      <c r="AP4" s="1115" t="s">
        <v>112</v>
      </c>
      <c r="AQ4" s="1115"/>
      <c r="AR4" s="153">
        <v>15.677083333333334</v>
      </c>
      <c r="AS4" s="148"/>
      <c r="AT4" s="1116" t="s">
        <v>102</v>
      </c>
      <c r="AU4" s="1116"/>
      <c r="AV4" s="583" t="s">
        <v>640</v>
      </c>
      <c r="AW4" s="583"/>
      <c r="AX4" s="192"/>
      <c r="AY4" s="192"/>
      <c r="AZ4" s="192"/>
      <c r="BA4" s="192"/>
      <c r="BB4" s="384"/>
      <c r="BC4" s="1115" t="s">
        <v>111</v>
      </c>
      <c r="BD4" s="1115"/>
      <c r="BE4" s="138">
        <v>83700</v>
      </c>
      <c r="BF4" s="1115" t="s">
        <v>112</v>
      </c>
      <c r="BG4" s="1115"/>
      <c r="BH4" s="957">
        <v>14.53125</v>
      </c>
      <c r="BI4" s="183">
        <f>BE4-BC9-BD9</f>
        <v>77291</v>
      </c>
    </row>
    <row r="5" spans="1:61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1">
      <c r="A6" s="1103" t="s">
        <v>0</v>
      </c>
      <c r="B6" s="1106" t="s">
        <v>408</v>
      </c>
      <c r="C6" s="1107" t="s">
        <v>409</v>
      </c>
      <c r="D6" s="1106" t="s">
        <v>1</v>
      </c>
      <c r="E6" s="2" t="s">
        <v>2</v>
      </c>
      <c r="F6" s="2" t="s">
        <v>3</v>
      </c>
      <c r="G6" s="1112" t="s">
        <v>4</v>
      </c>
      <c r="H6" s="1112" t="s">
        <v>5</v>
      </c>
      <c r="I6" s="1112" t="s">
        <v>6</v>
      </c>
      <c r="J6" s="1112" t="s">
        <v>7</v>
      </c>
      <c r="K6" s="1112" t="s">
        <v>8</v>
      </c>
      <c r="L6" s="1112" t="s">
        <v>137</v>
      </c>
      <c r="M6" s="1112" t="s">
        <v>9</v>
      </c>
      <c r="N6" s="1112" t="s">
        <v>10</v>
      </c>
      <c r="O6" s="1117" t="s">
        <v>403</v>
      </c>
      <c r="P6" s="1118"/>
      <c r="Q6" s="1121" t="s">
        <v>11</v>
      </c>
      <c r="R6" s="1121"/>
      <c r="S6" s="1121"/>
      <c r="T6" s="1122"/>
      <c r="U6" s="1106" t="s">
        <v>1</v>
      </c>
      <c r="V6" s="2" t="s">
        <v>2</v>
      </c>
      <c r="W6" s="2" t="s">
        <v>3</v>
      </c>
      <c r="X6" s="1112" t="s">
        <v>4</v>
      </c>
      <c r="Y6" s="1112" t="s">
        <v>5</v>
      </c>
      <c r="Z6" s="1112" t="s">
        <v>6</v>
      </c>
      <c r="AA6" s="1112" t="s">
        <v>7</v>
      </c>
      <c r="AB6" s="1112" t="s">
        <v>8</v>
      </c>
      <c r="AC6" s="1112" t="s">
        <v>137</v>
      </c>
      <c r="AD6" s="1112" t="s">
        <v>9</v>
      </c>
      <c r="AE6" s="1112" t="s">
        <v>10</v>
      </c>
      <c r="AF6" s="1117" t="s">
        <v>403</v>
      </c>
      <c r="AG6" s="1118"/>
      <c r="AH6" s="1121" t="s">
        <v>11</v>
      </c>
      <c r="AI6" s="1121"/>
      <c r="AJ6" s="1121"/>
      <c r="AK6" s="1122"/>
      <c r="AL6" s="1106" t="s">
        <v>1</v>
      </c>
      <c r="AM6" s="2" t="s">
        <v>2</v>
      </c>
      <c r="AN6" s="2" t="s">
        <v>3</v>
      </c>
      <c r="AO6" s="1112" t="s">
        <v>4</v>
      </c>
      <c r="AP6" s="1112" t="s">
        <v>5</v>
      </c>
      <c r="AQ6" s="1112" t="s">
        <v>6</v>
      </c>
      <c r="AR6" s="1112" t="s">
        <v>7</v>
      </c>
      <c r="AS6" s="1112" t="s">
        <v>8</v>
      </c>
      <c r="AT6" s="1112" t="s">
        <v>137</v>
      </c>
      <c r="AU6" s="1112" t="s">
        <v>9</v>
      </c>
      <c r="AV6" s="1112" t="s">
        <v>10</v>
      </c>
      <c r="AW6" s="1117" t="s">
        <v>403</v>
      </c>
      <c r="AX6" s="1118"/>
      <c r="AY6" s="1121" t="s">
        <v>11</v>
      </c>
      <c r="AZ6" s="1121"/>
      <c r="BA6" s="1121"/>
      <c r="BB6" s="1122"/>
      <c r="BC6" s="958" t="s">
        <v>2</v>
      </c>
      <c r="BD6" s="2" t="s">
        <v>3</v>
      </c>
      <c r="BE6" s="1112" t="s">
        <v>4</v>
      </c>
      <c r="BF6" s="1112" t="s">
        <v>5</v>
      </c>
      <c r="BG6" s="1112" t="s">
        <v>6</v>
      </c>
      <c r="BH6" s="1132" t="s">
        <v>7</v>
      </c>
    </row>
    <row r="7" spans="1:61">
      <c r="A7" s="1104"/>
      <c r="B7" s="1104"/>
      <c r="C7" s="1108"/>
      <c r="D7" s="1110"/>
      <c r="E7" s="1123">
        <f>SUM(E9:F9)/G4</f>
        <v>0.10674418604651163</v>
      </c>
      <c r="F7" s="1123"/>
      <c r="G7" s="1113"/>
      <c r="H7" s="1113"/>
      <c r="I7" s="1113"/>
      <c r="J7" s="1113"/>
      <c r="K7" s="1113"/>
      <c r="L7" s="1113"/>
      <c r="M7" s="1113"/>
      <c r="N7" s="1113"/>
      <c r="O7" s="1119"/>
      <c r="P7" s="1120"/>
      <c r="Q7" s="1113" t="s">
        <v>12</v>
      </c>
      <c r="R7" s="1113"/>
      <c r="S7" s="1113" t="s">
        <v>13</v>
      </c>
      <c r="T7" s="1124"/>
      <c r="U7" s="1110"/>
      <c r="V7" s="1123">
        <f>SUM(V9:W9)/X4</f>
        <v>7.1702127659574469E-2</v>
      </c>
      <c r="W7" s="1123"/>
      <c r="X7" s="1113"/>
      <c r="Y7" s="1113"/>
      <c r="Z7" s="1113"/>
      <c r="AA7" s="1113"/>
      <c r="AB7" s="1113"/>
      <c r="AC7" s="1113"/>
      <c r="AD7" s="1113"/>
      <c r="AE7" s="1113"/>
      <c r="AF7" s="1119"/>
      <c r="AG7" s="1120"/>
      <c r="AH7" s="1113" t="s">
        <v>12</v>
      </c>
      <c r="AI7" s="1113"/>
      <c r="AJ7" s="1113" t="s">
        <v>13</v>
      </c>
      <c r="AK7" s="1124"/>
      <c r="AL7" s="1110"/>
      <c r="AM7" s="1123">
        <f>SUM(AM9:AN9)/AO4</f>
        <v>5.0265780730897013E-2</v>
      </c>
      <c r="AN7" s="1123"/>
      <c r="AO7" s="1113"/>
      <c r="AP7" s="1113"/>
      <c r="AQ7" s="1113"/>
      <c r="AR7" s="1113"/>
      <c r="AS7" s="1113"/>
      <c r="AT7" s="1113"/>
      <c r="AU7" s="1113"/>
      <c r="AV7" s="1113"/>
      <c r="AW7" s="1119"/>
      <c r="AX7" s="1120"/>
      <c r="AY7" s="1113" t="s">
        <v>12</v>
      </c>
      <c r="AZ7" s="1113"/>
      <c r="BA7" s="1113" t="s">
        <v>13</v>
      </c>
      <c r="BB7" s="1124"/>
      <c r="BC7" s="1134">
        <f>SUM(BC9:BD9)/BE4</f>
        <v>7.6571087216248501E-2</v>
      </c>
      <c r="BD7" s="1135"/>
      <c r="BE7" s="1131"/>
      <c r="BF7" s="1131"/>
      <c r="BG7" s="1131"/>
      <c r="BH7" s="1133"/>
    </row>
    <row r="8" spans="1:61">
      <c r="A8" s="1104"/>
      <c r="B8" s="1104"/>
      <c r="C8" s="1108"/>
      <c r="D8" s="1110"/>
      <c r="E8" s="3">
        <f>E9/G4</f>
        <v>5.3388704318936879E-2</v>
      </c>
      <c r="F8" s="3">
        <f>F9/G4</f>
        <v>5.3355481727574754E-2</v>
      </c>
      <c r="G8" s="1113"/>
      <c r="H8" s="1113"/>
      <c r="I8" s="1113"/>
      <c r="J8" s="1113"/>
      <c r="K8" s="1113"/>
      <c r="L8" s="1113"/>
      <c r="M8" s="1113"/>
      <c r="N8" s="1113"/>
      <c r="O8" s="1125" t="s">
        <v>404</v>
      </c>
      <c r="P8" s="1125" t="s">
        <v>405</v>
      </c>
      <c r="Q8" s="1127" t="s">
        <v>14</v>
      </c>
      <c r="R8" s="1127" t="s">
        <v>15</v>
      </c>
      <c r="S8" s="1127" t="s">
        <v>14</v>
      </c>
      <c r="T8" s="1129" t="s">
        <v>15</v>
      </c>
      <c r="U8" s="1110"/>
      <c r="V8" s="3">
        <f>V9/X4</f>
        <v>2.7276595744680852E-2</v>
      </c>
      <c r="W8" s="3">
        <f>W9/X4</f>
        <v>4.4425531914893616E-2</v>
      </c>
      <c r="X8" s="1113"/>
      <c r="Y8" s="1113"/>
      <c r="Z8" s="1113"/>
      <c r="AA8" s="1113"/>
      <c r="AB8" s="1113"/>
      <c r="AC8" s="1113"/>
      <c r="AD8" s="1113"/>
      <c r="AE8" s="1113"/>
      <c r="AF8" s="1125" t="s">
        <v>404</v>
      </c>
      <c r="AG8" s="1125" t="s">
        <v>405</v>
      </c>
      <c r="AH8" s="1127" t="s">
        <v>14</v>
      </c>
      <c r="AI8" s="1127" t="s">
        <v>15</v>
      </c>
      <c r="AJ8" s="1127" t="s">
        <v>14</v>
      </c>
      <c r="AK8" s="1129" t="s">
        <v>15</v>
      </c>
      <c r="AL8" s="1110"/>
      <c r="AM8" s="3">
        <f>AM9/AO4</f>
        <v>2.8637873754152825E-2</v>
      </c>
      <c r="AN8" s="3">
        <f>AN9/AO4</f>
        <v>2.1627906976744184E-2</v>
      </c>
      <c r="AO8" s="1113"/>
      <c r="AP8" s="1113"/>
      <c r="AQ8" s="1113"/>
      <c r="AR8" s="1113"/>
      <c r="AS8" s="1113"/>
      <c r="AT8" s="1113"/>
      <c r="AU8" s="1113"/>
      <c r="AV8" s="1113"/>
      <c r="AW8" s="1125" t="s">
        <v>404</v>
      </c>
      <c r="AX8" s="1125" t="s">
        <v>405</v>
      </c>
      <c r="AY8" s="1127" t="s">
        <v>14</v>
      </c>
      <c r="AZ8" s="1127" t="s">
        <v>15</v>
      </c>
      <c r="BA8" s="1127" t="s">
        <v>14</v>
      </c>
      <c r="BB8" s="1129" t="s">
        <v>15</v>
      </c>
      <c r="BC8" s="959">
        <f>BC9/BE4</f>
        <v>3.7156511350059734E-2</v>
      </c>
      <c r="BD8" s="960">
        <f>BD9/BE4</f>
        <v>3.9414575866188767E-2</v>
      </c>
      <c r="BE8" s="1131"/>
      <c r="BF8" s="1131"/>
      <c r="BG8" s="1131"/>
      <c r="BH8" s="1133"/>
    </row>
    <row r="9" spans="1:61" ht="14.5" thickBot="1">
      <c r="A9" s="1105"/>
      <c r="B9" s="1105"/>
      <c r="C9" s="1109"/>
      <c r="D9" s="1111"/>
      <c r="E9" s="4">
        <f>SUM(E10:E60)</f>
        <v>1607</v>
      </c>
      <c r="F9" s="4">
        <f>SUM(F10:F60)</f>
        <v>1606</v>
      </c>
      <c r="G9" s="4">
        <f>SUM(G10:G60)</f>
        <v>201.84700000000001</v>
      </c>
      <c r="H9" s="321">
        <f>SUM(H10:H60)</f>
        <v>100921.5</v>
      </c>
      <c r="I9" s="4">
        <f t="shared" ref="I9:J9" si="0">SUM(I10:I60)</f>
        <v>4432</v>
      </c>
      <c r="J9" s="4">
        <f t="shared" si="0"/>
        <v>1650</v>
      </c>
      <c r="K9" s="4"/>
      <c r="L9" s="4"/>
      <c r="M9" s="4"/>
      <c r="N9" s="4"/>
      <c r="O9" s="1126"/>
      <c r="P9" s="1126"/>
      <c r="Q9" s="1128"/>
      <c r="R9" s="1128"/>
      <c r="S9" s="1128"/>
      <c r="T9" s="1130"/>
      <c r="U9" s="1111"/>
      <c r="V9" s="4">
        <f>SUM(V10:V60)</f>
        <v>641</v>
      </c>
      <c r="W9" s="4">
        <f>SUM(W10:W60)</f>
        <v>1044</v>
      </c>
      <c r="X9" s="4">
        <f>SUM(X10:X60)</f>
        <v>150.25400000000002</v>
      </c>
      <c r="Y9" s="321">
        <f>SUM(Y10:Y60)</f>
        <v>75127</v>
      </c>
      <c r="Z9" s="4">
        <f t="shared" ref="Z9:AA9" si="1">SUM(Z10:Z60)</f>
        <v>4432</v>
      </c>
      <c r="AA9" s="4">
        <f t="shared" si="1"/>
        <v>1913.4000000000196</v>
      </c>
      <c r="AB9" s="4"/>
      <c r="AC9" s="4"/>
      <c r="AD9" s="4"/>
      <c r="AE9" s="4"/>
      <c r="AF9" s="1126"/>
      <c r="AG9" s="1126"/>
      <c r="AH9" s="1128"/>
      <c r="AI9" s="1128"/>
      <c r="AJ9" s="1128"/>
      <c r="AK9" s="1130"/>
      <c r="AL9" s="1111"/>
      <c r="AM9" s="4">
        <f>SUM(AM10:AM60)</f>
        <v>862</v>
      </c>
      <c r="AN9" s="4">
        <f>SUM(AN10:AN60)</f>
        <v>651</v>
      </c>
      <c r="AO9" s="4">
        <f>SUM(AO10:AO60)</f>
        <v>204.16099999999997</v>
      </c>
      <c r="AP9" s="321">
        <f>SUM(AP10:AP60)</f>
        <v>102079</v>
      </c>
      <c r="AQ9" s="4">
        <f t="shared" ref="AQ9:AR9" si="2">SUM(AQ10:AQ60)</f>
        <v>4432</v>
      </c>
      <c r="AR9" s="4">
        <f t="shared" si="2"/>
        <v>1433.9999999999782</v>
      </c>
      <c r="AS9" s="4"/>
      <c r="AT9" s="4"/>
      <c r="AU9" s="4"/>
      <c r="AV9" s="4"/>
      <c r="AW9" s="1126"/>
      <c r="AX9" s="1126"/>
      <c r="AY9" s="1128"/>
      <c r="AZ9" s="1128"/>
      <c r="BA9" s="1128"/>
      <c r="BB9" s="1130"/>
      <c r="BC9" s="961">
        <f>SUM(BC10:BC60)</f>
        <v>3110</v>
      </c>
      <c r="BD9" s="4">
        <f>SUM(BD10:BD60)</f>
        <v>3299</v>
      </c>
      <c r="BE9" s="4">
        <f>SUM(BE10:BE60)</f>
        <v>555.24799999999993</v>
      </c>
      <c r="BF9" s="321">
        <f>SUM(BF10:BF60)</f>
        <v>277624</v>
      </c>
      <c r="BG9" s="4">
        <f t="shared" ref="BG9:BH9" si="3">SUM(BG10:BG60)</f>
        <v>13296</v>
      </c>
      <c r="BH9" s="962">
        <f t="shared" si="3"/>
        <v>4997.3999999999978</v>
      </c>
    </row>
    <row r="10" spans="1:61">
      <c r="A10" s="93">
        <f>MIN(基本信息!B7:B32)</f>
        <v>45650</v>
      </c>
      <c r="B10" s="315"/>
      <c r="C10" s="316"/>
      <c r="D10" s="14">
        <v>0</v>
      </c>
      <c r="E10" s="11">
        <f>死淘分类!C9</f>
        <v>0</v>
      </c>
      <c r="F10" s="5">
        <f>死淘分类!I9-死淘分类!C9</f>
        <v>0</v>
      </c>
      <c r="G10" s="346" t="str">
        <f>IFERROR(VLOOKUP($A$10:$A$60,模板!$A$9:$AL$9,32,0),"")</f>
        <v/>
      </c>
      <c r="H10" s="154" t="str">
        <f>IFERROR(VLOOKUP($A$10:$A$60,模板!$A$9:$AL$9,31,0),"")</f>
        <v/>
      </c>
      <c r="I10" s="342" t="str">
        <f>IFERROR(VLOOKUP($A$10:$A$60,模板!$A$9:$AL$9,33,0),"")</f>
        <v/>
      </c>
      <c r="J10" s="342" t="str">
        <f>IFERROR(VLOOKUP($A$10:$A$60,模板!$A$9:$AL$9,34,0),"")</f>
        <v/>
      </c>
      <c r="K10" s="323" t="str">
        <f>IFERROR(VLOOKUP($A$10:$A$60,模板!$A$9:$AL$9,22,0),"")</f>
        <v/>
      </c>
      <c r="L10" s="323" t="str">
        <f>IFERROR(VLOOKUP($A$10:$A$60,模板!$A$9:$AL$9,23,0),"")</f>
        <v/>
      </c>
      <c r="M10" s="339" t="str">
        <f>IFERROR(VLOOKUP($A$10:$A$60,模板!$A$9:$AL$9,20,0),"")</f>
        <v/>
      </c>
      <c r="N10" s="339" t="str">
        <f>IFERROR(VLOOKUP($A$10:$A$60,模板!$A$9:$AL$9,21,0),"")</f>
        <v/>
      </c>
      <c r="O10" s="339" t="str">
        <f>IFERROR(VLOOKUP($A$10:$A$60,模板!$A$9:$AL$9,17,0),"")</f>
        <v/>
      </c>
      <c r="P10" s="339" t="str">
        <f>IFERROR(VLOOKUP($A$10:$A$60,模板!$A$9:$AL$9,18,0),"")</f>
        <v/>
      </c>
      <c r="Q10" s="5" t="str">
        <f>IFERROR(VLOOKUP($A$10:$A$60,模板!$A$9:$AL$9,35,0),"")</f>
        <v/>
      </c>
      <c r="R10" s="5" t="str">
        <f>IFERROR(VLOOKUP($A$10:$A$60,模板!$A$9:$AL$9,36,0),"")</f>
        <v/>
      </c>
      <c r="S10" s="5" t="str">
        <f>IFERROR(VLOOKUP($A$10:$A$60,模板!$A$9:$AL$9,37,0),"")</f>
        <v/>
      </c>
      <c r="T10" s="149" t="str">
        <f>IFERROR(VLOOKUP($A$10:$A$60,模板!$A$9:$AL$9,38,0),"")</f>
        <v/>
      </c>
      <c r="U10" s="14">
        <v>0</v>
      </c>
      <c r="V10" s="11">
        <f>死淘分类!M9</f>
        <v>0</v>
      </c>
      <c r="W10" s="5">
        <f>死淘分类!S9-死淘分类!M9</f>
        <v>0</v>
      </c>
      <c r="X10" s="346" t="str">
        <f>IFERROR(VLOOKUP($A$10:$A$60,模板!$A$10:$AL$10,32,0),"")</f>
        <v/>
      </c>
      <c r="Y10" s="154" t="str">
        <f>IFERROR(VLOOKUP($A$10:$A$60,模板!$A$10:$AL$10,31,0),"")</f>
        <v/>
      </c>
      <c r="Z10" s="342" t="str">
        <f>IFERROR(VLOOKUP($A$10:$A$60,模板!$A$10:$AL$10,33,0),"")</f>
        <v/>
      </c>
      <c r="AA10" s="342" t="str">
        <f>IFERROR(VLOOKUP($A$10:$A$60,模板!$A$10:$AL$10,34,0),"")</f>
        <v/>
      </c>
      <c r="AB10" s="323" t="str">
        <f>IFERROR(VLOOKUP($A$10:$A$60,模板!$A$10:$AL$10,22,0),"")</f>
        <v/>
      </c>
      <c r="AC10" s="323" t="str">
        <f>IFERROR(VLOOKUP($A$10:$A$60,模板!$A$10:$AL$10,23,0),"")</f>
        <v/>
      </c>
      <c r="AD10" s="339" t="str">
        <f>IFERROR(VLOOKUP($A$10:$A$60,模板!$A$10:$AL$10,20,0),"")</f>
        <v/>
      </c>
      <c r="AE10" s="339" t="str">
        <f>IFERROR(VLOOKUP($A$10:$A$60,模板!$A$10:$AL$10,21,0),"")</f>
        <v/>
      </c>
      <c r="AF10" s="339" t="str">
        <f>IFERROR(VLOOKUP($A$10:$A$60,模板!$A$10:$AL$10,17,0),"")</f>
        <v/>
      </c>
      <c r="AG10" s="339" t="str">
        <f>IFERROR(VLOOKUP($A$10:$A$60,模板!$A$10:$AL$10,18,0),"")</f>
        <v/>
      </c>
      <c r="AH10" s="5" t="str">
        <f>IFERROR(VLOOKUP($A$10:$A$60,模板!$A$10:$AL$10,35,0),"")</f>
        <v/>
      </c>
      <c r="AI10" s="5" t="str">
        <f>IFERROR(VLOOKUP($A$10:$A$60,模板!$A$10:$AL$10,36,0),"")</f>
        <v/>
      </c>
      <c r="AJ10" s="5" t="str">
        <f>IFERROR(VLOOKUP($A$10:$A$60,模板!$A$10:$AL$10,37,0),"")</f>
        <v/>
      </c>
      <c r="AK10" s="149" t="str">
        <f>IFERROR(VLOOKUP($A$10:$A$60,模板!$A$10:$AL$10,38,0),"")</f>
        <v/>
      </c>
      <c r="AL10" s="14">
        <v>0</v>
      </c>
      <c r="AM10" s="11">
        <f>死淘分类!W9</f>
        <v>0</v>
      </c>
      <c r="AN10" s="5">
        <f>死淘分类!AC9-死淘分类!W9</f>
        <v>0</v>
      </c>
      <c r="AO10" s="346" t="str">
        <f>IFERROR(VLOOKUP($A$10:$A$60,模板!$A$11:$AL$11,32,0),"")</f>
        <v/>
      </c>
      <c r="AP10" s="154" t="str">
        <f>IFERROR(VLOOKUP($A$10:$A$60,模板!$A$11:$AL$11,31,0),"")</f>
        <v/>
      </c>
      <c r="AQ10" s="342" t="str">
        <f>IFERROR(VLOOKUP($A$10:$A$60,模板!$A$11:$AL$11,33,0),"")</f>
        <v/>
      </c>
      <c r="AR10" s="342" t="str">
        <f>IFERROR(VLOOKUP($A$10:$A$60,模板!$A$11:$AL$11,34,0),"")</f>
        <v/>
      </c>
      <c r="AS10" s="323" t="str">
        <f>IFERROR(VLOOKUP($A$10:$A$60,模板!$A$11:$AL$11,22,0),"")</f>
        <v/>
      </c>
      <c r="AT10" s="323" t="str">
        <f>IFERROR(VLOOKUP($A$10:$A$60,模板!$A$11:$AL$11,23,0),"")</f>
        <v/>
      </c>
      <c r="AU10" s="339" t="str">
        <f>IFERROR(VLOOKUP($A$10:$A$60,模板!$A$11:$AL$11,20,0),"")</f>
        <v/>
      </c>
      <c r="AV10" s="339" t="str">
        <f>IFERROR(VLOOKUP($A$10:$A$60,模板!$A$11:$AL$11,21,0),"")</f>
        <v/>
      </c>
      <c r="AW10" s="339" t="str">
        <f>IFERROR(VLOOKUP($A$10:$A$60,模板!$A$11:$AL$11,17,0),"")</f>
        <v/>
      </c>
      <c r="AX10" s="339" t="str">
        <f>IFERROR(VLOOKUP($A$10:$A$60,模板!$A$11:$AL$11,18,0),"")</f>
        <v/>
      </c>
      <c r="AY10" s="5" t="str">
        <f>IFERROR(VLOOKUP($A$10:$A$60,模板!$A$11:$AL$11,35,0),"")</f>
        <v/>
      </c>
      <c r="AZ10" s="5" t="str">
        <f>IFERROR(VLOOKUP($A$10:$A$60,模板!$A$11:$AL$11,36,0),"")</f>
        <v/>
      </c>
      <c r="BA10" s="5" t="str">
        <f>IFERROR(VLOOKUP($A$10:$A$60,模板!$A$11:$AL$11,37,0),"")</f>
        <v/>
      </c>
      <c r="BB10" s="149" t="str">
        <f>IFERROR(VLOOKUP($A$10:$A$60,模板!$A$11:$AL$11,38,0),"")</f>
        <v/>
      </c>
      <c r="BC10" s="963">
        <f t="shared" ref="BC10:BD50" si="4">E10+V10+AM10</f>
        <v>0</v>
      </c>
      <c r="BD10" s="964">
        <f t="shared" si="4"/>
        <v>0</v>
      </c>
      <c r="BE10" s="965" t="str">
        <f t="shared" ref="BE10:BH50" si="5">IFERROR((G10+X10+AO10),"")</f>
        <v/>
      </c>
      <c r="BF10" s="966" t="str">
        <f t="shared" si="5"/>
        <v/>
      </c>
      <c r="BG10" s="967" t="str">
        <f t="shared" si="5"/>
        <v/>
      </c>
      <c r="BH10" s="968" t="str">
        <f t="shared" si="5"/>
        <v/>
      </c>
    </row>
    <row r="11" spans="1:61">
      <c r="A11" s="93">
        <v>45651</v>
      </c>
      <c r="B11" s="317">
        <v>11</v>
      </c>
      <c r="C11" s="318">
        <v>0</v>
      </c>
      <c r="D11" s="15">
        <v>1</v>
      </c>
      <c r="E11" s="12">
        <v>10</v>
      </c>
      <c r="F11" s="6">
        <v>3</v>
      </c>
      <c r="G11" s="347">
        <v>0.78</v>
      </c>
      <c r="H11" s="155">
        <v>390</v>
      </c>
      <c r="I11" s="343">
        <v>896</v>
      </c>
      <c r="J11" s="343">
        <v>60</v>
      </c>
      <c r="K11" s="324">
        <v>0.72</v>
      </c>
      <c r="L11" s="325">
        <v>0.59</v>
      </c>
      <c r="M11" s="340">
        <v>35.1</v>
      </c>
      <c r="N11" s="340">
        <v>33.4</v>
      </c>
      <c r="O11" s="579">
        <v>0.35</v>
      </c>
      <c r="P11" s="579">
        <v>0.35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8</v>
      </c>
      <c r="W11" s="6">
        <v>0</v>
      </c>
      <c r="X11" s="347">
        <v>0.6</v>
      </c>
      <c r="Y11" s="155">
        <v>300</v>
      </c>
      <c r="Z11" s="343">
        <v>896</v>
      </c>
      <c r="AA11" s="343">
        <v>60</v>
      </c>
      <c r="AB11" s="324">
        <v>0.61</v>
      </c>
      <c r="AC11" s="325">
        <v>0.52</v>
      </c>
      <c r="AD11" s="340">
        <v>35</v>
      </c>
      <c r="AE11" s="340">
        <v>33.299999999999997</v>
      </c>
      <c r="AF11" s="579">
        <v>0.35</v>
      </c>
      <c r="AG11" s="579">
        <v>0.35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3</v>
      </c>
      <c r="AN11" s="6">
        <v>2</v>
      </c>
      <c r="AO11" s="347">
        <v>0.78</v>
      </c>
      <c r="AP11" s="155">
        <v>390</v>
      </c>
      <c r="AQ11" s="343">
        <v>896</v>
      </c>
      <c r="AR11" s="343">
        <v>68.999999999978172</v>
      </c>
      <c r="AS11" s="324">
        <v>0.69</v>
      </c>
      <c r="AT11" s="325">
        <v>0.61</v>
      </c>
      <c r="AU11" s="340">
        <v>34.700000000000003</v>
      </c>
      <c r="AV11" s="340">
        <v>33.200000000000003</v>
      </c>
      <c r="AW11" s="579">
        <v>0.35</v>
      </c>
      <c r="AX11" s="579">
        <v>0.35</v>
      </c>
      <c r="AY11" s="6">
        <v>0</v>
      </c>
      <c r="AZ11" s="6">
        <v>0</v>
      </c>
      <c r="BA11" s="6">
        <v>1</v>
      </c>
      <c r="BB11" s="150">
        <v>1</v>
      </c>
      <c r="BC11" s="969">
        <v>21</v>
      </c>
      <c r="BD11" s="970">
        <v>5</v>
      </c>
      <c r="BE11" s="971">
        <v>2.16</v>
      </c>
      <c r="BF11" s="972">
        <v>1080</v>
      </c>
      <c r="BG11" s="973">
        <v>2688</v>
      </c>
      <c r="BH11" s="974">
        <v>188.99999999997817</v>
      </c>
    </row>
    <row r="12" spans="1:61">
      <c r="A12" s="93">
        <v>45652</v>
      </c>
      <c r="B12" s="317">
        <v>9</v>
      </c>
      <c r="C12" s="318">
        <v>-1</v>
      </c>
      <c r="D12" s="15">
        <v>2</v>
      </c>
      <c r="E12" s="12">
        <v>13</v>
      </c>
      <c r="F12" s="6">
        <v>7</v>
      </c>
      <c r="G12" s="347">
        <v>1.02</v>
      </c>
      <c r="H12" s="155">
        <v>510</v>
      </c>
      <c r="I12" s="343">
        <v>176</v>
      </c>
      <c r="J12" s="343">
        <v>60</v>
      </c>
      <c r="K12" s="324">
        <v>0.75</v>
      </c>
      <c r="L12" s="325">
        <v>0.65</v>
      </c>
      <c r="M12" s="340">
        <v>34.700000000000003</v>
      </c>
      <c r="N12" s="340">
        <v>32.5</v>
      </c>
      <c r="O12" s="579">
        <v>0.31</v>
      </c>
      <c r="P12" s="579">
        <v>0.31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5</v>
      </c>
      <c r="W12" s="6">
        <v>3</v>
      </c>
      <c r="X12" s="347">
        <v>0.78</v>
      </c>
      <c r="Y12" s="155">
        <v>390</v>
      </c>
      <c r="Z12" s="343">
        <v>176</v>
      </c>
      <c r="AA12" s="343">
        <v>62.100000000045839</v>
      </c>
      <c r="AB12" s="324">
        <v>0.65</v>
      </c>
      <c r="AC12" s="325">
        <v>0.54</v>
      </c>
      <c r="AD12" s="340">
        <v>34.4</v>
      </c>
      <c r="AE12" s="340">
        <v>32.6</v>
      </c>
      <c r="AF12" s="579">
        <v>0.31</v>
      </c>
      <c r="AG12" s="579">
        <v>0.31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7</v>
      </c>
      <c r="AN12" s="6">
        <v>6</v>
      </c>
      <c r="AO12" s="347">
        <v>1.02</v>
      </c>
      <c r="AP12" s="155">
        <v>510</v>
      </c>
      <c r="AQ12" s="343">
        <v>176</v>
      </c>
      <c r="AR12" s="343">
        <v>54.000000000032742</v>
      </c>
      <c r="AS12" s="324">
        <v>0.71</v>
      </c>
      <c r="AT12" s="325">
        <v>0.65</v>
      </c>
      <c r="AU12" s="340">
        <v>34.200000000000003</v>
      </c>
      <c r="AV12" s="340">
        <v>32.5</v>
      </c>
      <c r="AW12" s="579">
        <v>0.31</v>
      </c>
      <c r="AX12" s="579">
        <v>0.31</v>
      </c>
      <c r="AY12" s="6">
        <v>0</v>
      </c>
      <c r="AZ12" s="6">
        <v>0</v>
      </c>
      <c r="BA12" s="6">
        <v>1</v>
      </c>
      <c r="BB12" s="150">
        <v>1</v>
      </c>
      <c r="BC12" s="975">
        <v>25</v>
      </c>
      <c r="BD12" s="976">
        <v>16</v>
      </c>
      <c r="BE12" s="977">
        <v>2.8200000000000003</v>
      </c>
      <c r="BF12" s="978">
        <v>1410</v>
      </c>
      <c r="BG12" s="979">
        <v>528</v>
      </c>
      <c r="BH12" s="980">
        <v>176.10000000007858</v>
      </c>
    </row>
    <row r="13" spans="1:61">
      <c r="A13" s="93">
        <v>45653</v>
      </c>
      <c r="B13" s="317">
        <v>9</v>
      </c>
      <c r="C13" s="318">
        <v>-4</v>
      </c>
      <c r="D13" s="15">
        <v>3</v>
      </c>
      <c r="E13" s="12">
        <v>14</v>
      </c>
      <c r="F13" s="6">
        <v>11</v>
      </c>
      <c r="G13" s="347">
        <v>1.26</v>
      </c>
      <c r="H13" s="155">
        <v>630</v>
      </c>
      <c r="I13" s="343">
        <v>384</v>
      </c>
      <c r="J13" s="343">
        <v>30</v>
      </c>
      <c r="K13" s="324">
        <v>0.82</v>
      </c>
      <c r="L13" s="325">
        <v>0.68</v>
      </c>
      <c r="M13" s="340">
        <v>33.700000000000003</v>
      </c>
      <c r="N13" s="340">
        <v>31.6</v>
      </c>
      <c r="O13" s="579">
        <v>0.33</v>
      </c>
      <c r="P13" s="579">
        <v>0.38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12</v>
      </c>
      <c r="W13" s="6">
        <v>19</v>
      </c>
      <c r="X13" s="347">
        <v>0.98</v>
      </c>
      <c r="Y13" s="155">
        <v>490</v>
      </c>
      <c r="Z13" s="343">
        <v>384</v>
      </c>
      <c r="AA13" s="343">
        <v>78.599999999969441</v>
      </c>
      <c r="AB13" s="324">
        <v>0.72</v>
      </c>
      <c r="AC13" s="325">
        <v>0.56999999999999995</v>
      </c>
      <c r="AD13" s="340">
        <v>33.6</v>
      </c>
      <c r="AE13" s="340">
        <v>31.6</v>
      </c>
      <c r="AF13" s="579">
        <v>0.3</v>
      </c>
      <c r="AG13" s="579">
        <v>0.33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5</v>
      </c>
      <c r="AN13" s="6">
        <v>7</v>
      </c>
      <c r="AO13" s="347">
        <v>1.26</v>
      </c>
      <c r="AP13" s="155">
        <v>630</v>
      </c>
      <c r="AQ13" s="343">
        <v>384</v>
      </c>
      <c r="AR13" s="343">
        <v>48.000000000010914</v>
      </c>
      <c r="AS13" s="324">
        <v>0.73</v>
      </c>
      <c r="AT13" s="325">
        <v>0.66</v>
      </c>
      <c r="AU13" s="340">
        <v>33.4</v>
      </c>
      <c r="AV13" s="340">
        <v>31.5</v>
      </c>
      <c r="AW13" s="579">
        <v>0.32</v>
      </c>
      <c r="AX13" s="579">
        <v>0.36</v>
      </c>
      <c r="AY13" s="6">
        <v>0</v>
      </c>
      <c r="AZ13" s="6">
        <v>0</v>
      </c>
      <c r="BA13" s="6">
        <v>1</v>
      </c>
      <c r="BB13" s="150">
        <v>1</v>
      </c>
      <c r="BC13" s="975">
        <v>31</v>
      </c>
      <c r="BD13" s="976">
        <v>37</v>
      </c>
      <c r="BE13" s="977">
        <v>3.5</v>
      </c>
      <c r="BF13" s="978">
        <v>1750</v>
      </c>
      <c r="BG13" s="979">
        <v>1152</v>
      </c>
      <c r="BH13" s="980">
        <v>156.59999999998035</v>
      </c>
    </row>
    <row r="14" spans="1:61">
      <c r="A14" s="93">
        <v>45654</v>
      </c>
      <c r="B14" s="317">
        <v>7</v>
      </c>
      <c r="C14" s="318">
        <v>-3</v>
      </c>
      <c r="D14" s="15">
        <v>4</v>
      </c>
      <c r="E14" s="12">
        <v>11</v>
      </c>
      <c r="F14" s="6">
        <v>16</v>
      </c>
      <c r="G14" s="347">
        <v>1.38</v>
      </c>
      <c r="H14" s="155">
        <v>690</v>
      </c>
      <c r="I14" s="343">
        <v>160</v>
      </c>
      <c r="J14" s="343">
        <v>30</v>
      </c>
      <c r="K14" s="324">
        <v>0.8</v>
      </c>
      <c r="L14" s="325">
        <v>0.68</v>
      </c>
      <c r="M14" s="340">
        <v>33.200000000000003</v>
      </c>
      <c r="N14" s="340">
        <v>30.8</v>
      </c>
      <c r="O14" s="579">
        <v>0.39</v>
      </c>
      <c r="P14" s="579">
        <v>0.45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10</v>
      </c>
      <c r="W14" s="6">
        <v>26</v>
      </c>
      <c r="X14" s="347">
        <v>1.08</v>
      </c>
      <c r="Y14" s="155">
        <v>540</v>
      </c>
      <c r="Z14" s="343">
        <v>160</v>
      </c>
      <c r="AA14" s="343">
        <v>49.200000000037107</v>
      </c>
      <c r="AB14" s="324">
        <v>0.71</v>
      </c>
      <c r="AC14" s="325">
        <v>0.6</v>
      </c>
      <c r="AD14" s="340">
        <v>33.200000000000003</v>
      </c>
      <c r="AE14" s="340">
        <v>30.8</v>
      </c>
      <c r="AF14" s="579">
        <v>0.36</v>
      </c>
      <c r="AG14" s="579">
        <v>0.42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7</v>
      </c>
      <c r="AN14" s="6">
        <v>13</v>
      </c>
      <c r="AO14" s="347">
        <v>1.38</v>
      </c>
      <c r="AP14" s="155">
        <v>690</v>
      </c>
      <c r="AQ14" s="343">
        <v>160</v>
      </c>
      <c r="AR14" s="343">
        <v>47.999999999956344</v>
      </c>
      <c r="AS14" s="324">
        <v>0.74</v>
      </c>
      <c r="AT14" s="325">
        <v>0.68</v>
      </c>
      <c r="AU14" s="340">
        <v>32.799999999999997</v>
      </c>
      <c r="AV14" s="340">
        <v>30.8</v>
      </c>
      <c r="AW14" s="579">
        <v>0.36</v>
      </c>
      <c r="AX14" s="579">
        <v>0.41</v>
      </c>
      <c r="AY14" s="6">
        <v>0</v>
      </c>
      <c r="AZ14" s="6">
        <v>0</v>
      </c>
      <c r="BA14" s="6">
        <v>1</v>
      </c>
      <c r="BB14" s="150">
        <v>1</v>
      </c>
      <c r="BC14" s="975">
        <v>28</v>
      </c>
      <c r="BD14" s="976">
        <v>55</v>
      </c>
      <c r="BE14" s="977">
        <v>3.84</v>
      </c>
      <c r="BF14" s="978">
        <v>1920</v>
      </c>
      <c r="BG14" s="979">
        <v>480</v>
      </c>
      <c r="BH14" s="980">
        <v>127.19999999999345</v>
      </c>
    </row>
    <row r="15" spans="1:61">
      <c r="A15" s="93">
        <v>45655</v>
      </c>
      <c r="B15" s="317">
        <v>10</v>
      </c>
      <c r="C15" s="318">
        <v>-2</v>
      </c>
      <c r="D15" s="15">
        <v>5</v>
      </c>
      <c r="E15" s="12">
        <v>10</v>
      </c>
      <c r="F15" s="6">
        <v>24</v>
      </c>
      <c r="G15" s="8">
        <v>1.6</v>
      </c>
      <c r="H15" s="155">
        <v>800</v>
      </c>
      <c r="I15" s="344">
        <v>160</v>
      </c>
      <c r="J15" s="343">
        <v>60</v>
      </c>
      <c r="K15" s="326">
        <v>0.84</v>
      </c>
      <c r="L15" s="327">
        <v>0.75</v>
      </c>
      <c r="M15" s="7">
        <v>32.1</v>
      </c>
      <c r="N15" s="7">
        <v>30.2</v>
      </c>
      <c r="O15" s="580">
        <v>0.3</v>
      </c>
      <c r="P15" s="580">
        <v>0.38</v>
      </c>
      <c r="Q15" s="9">
        <v>0</v>
      </c>
      <c r="R15" s="9">
        <v>0</v>
      </c>
      <c r="S15" s="9">
        <v>1</v>
      </c>
      <c r="T15" s="151">
        <v>1</v>
      </c>
      <c r="U15" s="15">
        <v>5</v>
      </c>
      <c r="V15" s="12">
        <v>22</v>
      </c>
      <c r="W15" s="6">
        <v>19</v>
      </c>
      <c r="X15" s="8">
        <v>1.26</v>
      </c>
      <c r="Y15" s="155">
        <v>630</v>
      </c>
      <c r="Z15" s="344">
        <v>160</v>
      </c>
      <c r="AA15" s="343">
        <v>58.499999999967258</v>
      </c>
      <c r="AB15" s="326">
        <v>0.78</v>
      </c>
      <c r="AC15" s="327">
        <v>0.65</v>
      </c>
      <c r="AD15" s="7">
        <v>32.4</v>
      </c>
      <c r="AE15" s="7">
        <v>30.1</v>
      </c>
      <c r="AF15" s="580">
        <v>0.26</v>
      </c>
      <c r="AG15" s="580">
        <v>0.35</v>
      </c>
      <c r="AH15" s="9">
        <v>0</v>
      </c>
      <c r="AI15" s="9">
        <v>0</v>
      </c>
      <c r="AJ15" s="9">
        <v>1</v>
      </c>
      <c r="AK15" s="151">
        <v>1</v>
      </c>
      <c r="AL15" s="15">
        <v>5</v>
      </c>
      <c r="AM15" s="12">
        <v>8</v>
      </c>
      <c r="AN15" s="6">
        <v>14</v>
      </c>
      <c r="AO15" s="8">
        <v>1.6</v>
      </c>
      <c r="AP15" s="155">
        <v>800</v>
      </c>
      <c r="AQ15" s="344">
        <v>160</v>
      </c>
      <c r="AR15" s="343">
        <v>51.000000000021828</v>
      </c>
      <c r="AS15" s="326">
        <v>0.82</v>
      </c>
      <c r="AT15" s="327">
        <v>0.71</v>
      </c>
      <c r="AU15" s="7">
        <v>31.9</v>
      </c>
      <c r="AV15" s="7">
        <v>30.2</v>
      </c>
      <c r="AW15" s="580">
        <v>0.28000000000000003</v>
      </c>
      <c r="AX15" s="580">
        <v>0.35</v>
      </c>
      <c r="AY15" s="9">
        <v>0</v>
      </c>
      <c r="AZ15" s="9">
        <v>0</v>
      </c>
      <c r="BA15" s="9">
        <v>1</v>
      </c>
      <c r="BB15" s="151">
        <v>1</v>
      </c>
      <c r="BC15" s="975">
        <v>40</v>
      </c>
      <c r="BD15" s="976">
        <v>57</v>
      </c>
      <c r="BE15" s="977">
        <v>4.4600000000000009</v>
      </c>
      <c r="BF15" s="978">
        <v>2230</v>
      </c>
      <c r="BG15" s="979">
        <v>480</v>
      </c>
      <c r="BH15" s="980">
        <v>169.49999999998909</v>
      </c>
    </row>
    <row r="16" spans="1:61">
      <c r="A16" s="93">
        <v>45656</v>
      </c>
      <c r="B16" s="317">
        <v>12</v>
      </c>
      <c r="C16" s="318">
        <v>-3</v>
      </c>
      <c r="D16" s="15">
        <v>6</v>
      </c>
      <c r="E16" s="12">
        <v>8</v>
      </c>
      <c r="F16" s="6">
        <v>45</v>
      </c>
      <c r="G16" s="8">
        <v>1.86</v>
      </c>
      <c r="H16" s="155">
        <v>930</v>
      </c>
      <c r="I16" s="344">
        <v>192</v>
      </c>
      <c r="J16" s="343">
        <v>60</v>
      </c>
      <c r="K16" s="326">
        <v>0.89</v>
      </c>
      <c r="L16" s="327">
        <v>0.78</v>
      </c>
      <c r="M16" s="7">
        <v>32</v>
      </c>
      <c r="N16" s="7">
        <v>29.5</v>
      </c>
      <c r="O16" s="580">
        <v>0.32</v>
      </c>
      <c r="P16" s="580">
        <v>0.44</v>
      </c>
      <c r="Q16" s="9">
        <v>0</v>
      </c>
      <c r="R16" s="9">
        <v>0</v>
      </c>
      <c r="S16" s="9">
        <v>1</v>
      </c>
      <c r="T16" s="151">
        <v>1</v>
      </c>
      <c r="U16" s="15">
        <v>6</v>
      </c>
      <c r="V16" s="12">
        <v>16</v>
      </c>
      <c r="W16" s="6">
        <v>16</v>
      </c>
      <c r="X16" s="8">
        <v>1.44</v>
      </c>
      <c r="Y16" s="155">
        <v>720</v>
      </c>
      <c r="Z16" s="344">
        <v>192</v>
      </c>
      <c r="AA16" s="343">
        <v>68.100000000013097</v>
      </c>
      <c r="AB16" s="326">
        <v>0.8</v>
      </c>
      <c r="AC16" s="327">
        <v>0.68</v>
      </c>
      <c r="AD16" s="7">
        <v>31.5</v>
      </c>
      <c r="AE16" s="7">
        <v>29.4</v>
      </c>
      <c r="AF16" s="580">
        <v>0.3</v>
      </c>
      <c r="AG16" s="580">
        <v>0.45</v>
      </c>
      <c r="AH16" s="9">
        <v>0</v>
      </c>
      <c r="AI16" s="9">
        <v>0</v>
      </c>
      <c r="AJ16" s="9">
        <v>1</v>
      </c>
      <c r="AK16" s="151">
        <v>1</v>
      </c>
      <c r="AL16" s="15">
        <v>6</v>
      </c>
      <c r="AM16" s="12">
        <v>7</v>
      </c>
      <c r="AN16" s="6">
        <v>19</v>
      </c>
      <c r="AO16" s="8">
        <v>1.86</v>
      </c>
      <c r="AP16" s="155">
        <v>930</v>
      </c>
      <c r="AQ16" s="344">
        <v>192</v>
      </c>
      <c r="AR16" s="343">
        <v>45</v>
      </c>
      <c r="AS16" s="326">
        <v>0.86</v>
      </c>
      <c r="AT16" s="327">
        <v>0.77</v>
      </c>
      <c r="AU16" s="7">
        <v>31.6</v>
      </c>
      <c r="AV16" s="7">
        <v>29.4</v>
      </c>
      <c r="AW16" s="580">
        <v>0.34</v>
      </c>
      <c r="AX16" s="580">
        <v>0.51</v>
      </c>
      <c r="AY16" s="9">
        <v>0</v>
      </c>
      <c r="AZ16" s="9">
        <v>0</v>
      </c>
      <c r="BA16" s="9">
        <v>1</v>
      </c>
      <c r="BB16" s="151">
        <v>1</v>
      </c>
      <c r="BC16" s="975">
        <v>31</v>
      </c>
      <c r="BD16" s="976">
        <v>80</v>
      </c>
      <c r="BE16" s="977">
        <v>5.16</v>
      </c>
      <c r="BF16" s="978">
        <v>2580</v>
      </c>
      <c r="BG16" s="979">
        <v>576</v>
      </c>
      <c r="BH16" s="980">
        <v>173.1000000000131</v>
      </c>
    </row>
    <row r="17" spans="1:60">
      <c r="A17" s="93">
        <v>45657</v>
      </c>
      <c r="B17" s="317">
        <v>10</v>
      </c>
      <c r="C17" s="318">
        <v>-2</v>
      </c>
      <c r="D17" s="15">
        <v>7</v>
      </c>
      <c r="E17" s="12">
        <v>9</v>
      </c>
      <c r="F17" s="6">
        <v>36</v>
      </c>
      <c r="G17" s="8">
        <v>2</v>
      </c>
      <c r="H17" s="155">
        <v>1000</v>
      </c>
      <c r="I17" s="344">
        <v>0</v>
      </c>
      <c r="J17" s="343">
        <v>30</v>
      </c>
      <c r="K17" s="326">
        <v>0.94</v>
      </c>
      <c r="L17" s="327">
        <v>0.82</v>
      </c>
      <c r="M17" s="7">
        <v>30.6</v>
      </c>
      <c r="N17" s="7">
        <v>28.7</v>
      </c>
      <c r="O17" s="580">
        <v>0.32</v>
      </c>
      <c r="P17" s="580">
        <v>0.42</v>
      </c>
      <c r="Q17" s="9">
        <v>0</v>
      </c>
      <c r="R17" s="9">
        <v>0</v>
      </c>
      <c r="S17" s="9">
        <v>1</v>
      </c>
      <c r="T17" s="151">
        <v>1.3</v>
      </c>
      <c r="U17" s="15">
        <v>7</v>
      </c>
      <c r="V17" s="12">
        <v>16</v>
      </c>
      <c r="W17" s="6">
        <v>40</v>
      </c>
      <c r="X17" s="8">
        <v>1.6</v>
      </c>
      <c r="Y17" s="155">
        <v>800</v>
      </c>
      <c r="Z17" s="344">
        <v>0</v>
      </c>
      <c r="AA17" s="343">
        <v>53.999999999978172</v>
      </c>
      <c r="AB17" s="326">
        <v>0.83</v>
      </c>
      <c r="AC17" s="327">
        <v>0.71</v>
      </c>
      <c r="AD17" s="7">
        <v>30.4</v>
      </c>
      <c r="AE17" s="7">
        <v>28.8</v>
      </c>
      <c r="AF17" s="580">
        <v>0.31</v>
      </c>
      <c r="AG17" s="580">
        <v>0.44</v>
      </c>
      <c r="AH17" s="9">
        <v>0</v>
      </c>
      <c r="AI17" s="9">
        <v>0</v>
      </c>
      <c r="AJ17" s="9">
        <v>1</v>
      </c>
      <c r="AK17" s="151">
        <v>1</v>
      </c>
      <c r="AL17" s="15">
        <v>7</v>
      </c>
      <c r="AM17" s="12">
        <v>10</v>
      </c>
      <c r="AN17" s="6">
        <v>34</v>
      </c>
      <c r="AO17" s="8">
        <v>2</v>
      </c>
      <c r="AP17" s="155">
        <v>1000</v>
      </c>
      <c r="AQ17" s="344">
        <v>0</v>
      </c>
      <c r="AR17" s="343">
        <v>45</v>
      </c>
      <c r="AS17" s="326">
        <v>0.86</v>
      </c>
      <c r="AT17" s="327">
        <v>0.79</v>
      </c>
      <c r="AU17" s="7">
        <v>30.2</v>
      </c>
      <c r="AV17" s="7">
        <v>28.5</v>
      </c>
      <c r="AW17" s="580">
        <v>0.34</v>
      </c>
      <c r="AX17" s="580">
        <v>0.45</v>
      </c>
      <c r="AY17" s="9">
        <v>0</v>
      </c>
      <c r="AZ17" s="9">
        <v>0</v>
      </c>
      <c r="BA17" s="9">
        <v>1</v>
      </c>
      <c r="BB17" s="151">
        <v>1.3</v>
      </c>
      <c r="BC17" s="975">
        <v>35</v>
      </c>
      <c r="BD17" s="976">
        <v>110</v>
      </c>
      <c r="BE17" s="977">
        <v>5.6</v>
      </c>
      <c r="BF17" s="978">
        <v>2800</v>
      </c>
      <c r="BG17" s="979">
        <v>0</v>
      </c>
      <c r="BH17" s="980">
        <v>128.99999999997817</v>
      </c>
    </row>
    <row r="18" spans="1:60">
      <c r="A18" s="93">
        <v>45658</v>
      </c>
      <c r="B18" s="317">
        <v>13</v>
      </c>
      <c r="C18" s="318">
        <v>-2</v>
      </c>
      <c r="D18" s="15">
        <v>8</v>
      </c>
      <c r="E18" s="12">
        <v>10</v>
      </c>
      <c r="F18" s="6">
        <v>40</v>
      </c>
      <c r="G18" s="8">
        <v>2.5419999999999998</v>
      </c>
      <c r="H18" s="155">
        <v>1271</v>
      </c>
      <c r="I18" s="344">
        <v>192</v>
      </c>
      <c r="J18" s="343">
        <v>60</v>
      </c>
      <c r="K18" s="326">
        <v>0.98</v>
      </c>
      <c r="L18" s="327">
        <v>0.86</v>
      </c>
      <c r="M18" s="7">
        <v>30.3</v>
      </c>
      <c r="N18" s="7">
        <v>28.5</v>
      </c>
      <c r="O18" s="580">
        <v>0.3</v>
      </c>
      <c r="P18" s="580">
        <v>0.49</v>
      </c>
      <c r="Q18" s="9">
        <v>0</v>
      </c>
      <c r="R18" s="9">
        <v>0</v>
      </c>
      <c r="S18" s="9">
        <v>1.3</v>
      </c>
      <c r="T18" s="151">
        <v>1.3</v>
      </c>
      <c r="U18" s="15">
        <v>8</v>
      </c>
      <c r="V18" s="12">
        <v>11</v>
      </c>
      <c r="W18" s="6">
        <v>34</v>
      </c>
      <c r="X18" s="8">
        <v>1.6419999999999999</v>
      </c>
      <c r="Y18" s="155">
        <v>821</v>
      </c>
      <c r="Z18" s="344">
        <v>192</v>
      </c>
      <c r="AA18" s="343">
        <v>59.100000000034925</v>
      </c>
      <c r="AB18" s="326">
        <v>0.84</v>
      </c>
      <c r="AC18" s="327">
        <v>0.7</v>
      </c>
      <c r="AD18" s="7">
        <v>30</v>
      </c>
      <c r="AE18" s="7">
        <v>28.4</v>
      </c>
      <c r="AF18" s="580">
        <v>0.32</v>
      </c>
      <c r="AG18" s="580">
        <v>0.43</v>
      </c>
      <c r="AH18" s="9">
        <v>0</v>
      </c>
      <c r="AI18" s="9">
        <v>0</v>
      </c>
      <c r="AJ18" s="9">
        <v>1</v>
      </c>
      <c r="AK18" s="151">
        <v>1</v>
      </c>
      <c r="AL18" s="15">
        <v>8</v>
      </c>
      <c r="AM18" s="12">
        <v>9</v>
      </c>
      <c r="AN18" s="6">
        <v>49</v>
      </c>
      <c r="AO18" s="8">
        <v>2.2570000000000001</v>
      </c>
      <c r="AP18" s="155">
        <v>1128.5</v>
      </c>
      <c r="AQ18" s="344">
        <v>192</v>
      </c>
      <c r="AR18" s="343">
        <v>45</v>
      </c>
      <c r="AS18" s="326">
        <v>0.87</v>
      </c>
      <c r="AT18" s="327">
        <v>0.81</v>
      </c>
      <c r="AU18" s="7">
        <v>29.9</v>
      </c>
      <c r="AV18" s="7">
        <v>28.2</v>
      </c>
      <c r="AW18" s="580">
        <v>0.34</v>
      </c>
      <c r="AX18" s="580">
        <v>0.51</v>
      </c>
      <c r="AY18" s="9">
        <v>0</v>
      </c>
      <c r="AZ18" s="9">
        <v>0</v>
      </c>
      <c r="BA18" s="9">
        <v>1.3</v>
      </c>
      <c r="BB18" s="151">
        <v>1.3</v>
      </c>
      <c r="BC18" s="975">
        <v>30</v>
      </c>
      <c r="BD18" s="976">
        <v>123</v>
      </c>
      <c r="BE18" s="977">
        <v>6.4409999999999989</v>
      </c>
      <c r="BF18" s="978">
        <v>3220.5</v>
      </c>
      <c r="BG18" s="979">
        <v>576</v>
      </c>
      <c r="BH18" s="980">
        <v>164.10000000003492</v>
      </c>
    </row>
    <row r="19" spans="1:60">
      <c r="A19" s="93">
        <v>45659</v>
      </c>
      <c r="B19" s="317">
        <v>12</v>
      </c>
      <c r="C19" s="318">
        <v>-1</v>
      </c>
      <c r="D19" s="15">
        <v>9</v>
      </c>
      <c r="E19" s="12">
        <v>16</v>
      </c>
      <c r="F19" s="6">
        <v>199</v>
      </c>
      <c r="G19" s="8">
        <v>3.0049999999999999</v>
      </c>
      <c r="H19" s="155">
        <v>1502.5</v>
      </c>
      <c r="I19" s="344">
        <v>192</v>
      </c>
      <c r="J19" s="343">
        <v>30</v>
      </c>
      <c r="K19" s="326">
        <v>1</v>
      </c>
      <c r="L19" s="327">
        <v>0.86</v>
      </c>
      <c r="M19" s="7">
        <v>30.1</v>
      </c>
      <c r="N19" s="7">
        <v>28</v>
      </c>
      <c r="O19" s="580">
        <v>0.37</v>
      </c>
      <c r="P19" s="580">
        <v>0.48</v>
      </c>
      <c r="Q19" s="6">
        <v>0</v>
      </c>
      <c r="R19" s="6">
        <v>0</v>
      </c>
      <c r="S19" s="6">
        <v>1.3</v>
      </c>
      <c r="T19" s="150">
        <v>1.3</v>
      </c>
      <c r="U19" s="15">
        <v>9</v>
      </c>
      <c r="V19" s="12">
        <v>23</v>
      </c>
      <c r="W19" s="6">
        <v>148</v>
      </c>
      <c r="X19" s="8">
        <v>1.9570000000000001</v>
      </c>
      <c r="Y19" s="155">
        <v>978.5</v>
      </c>
      <c r="Z19" s="344">
        <v>192</v>
      </c>
      <c r="AA19" s="343">
        <v>67.5</v>
      </c>
      <c r="AB19" s="326">
        <v>0.9</v>
      </c>
      <c r="AC19" s="327">
        <v>0.74</v>
      </c>
      <c r="AD19" s="7">
        <v>29.8</v>
      </c>
      <c r="AE19" s="7">
        <v>28.1</v>
      </c>
      <c r="AF19" s="580">
        <v>0.33</v>
      </c>
      <c r="AG19" s="580">
        <v>0.42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14</v>
      </c>
      <c r="AN19" s="6">
        <v>202</v>
      </c>
      <c r="AO19" s="8">
        <v>2.8039999999999998</v>
      </c>
      <c r="AP19" s="155">
        <v>1402</v>
      </c>
      <c r="AQ19" s="344">
        <v>192</v>
      </c>
      <c r="AR19" s="343">
        <v>45</v>
      </c>
      <c r="AS19" s="326">
        <v>0.87</v>
      </c>
      <c r="AT19" s="327">
        <v>0.82</v>
      </c>
      <c r="AU19" s="7">
        <v>29.6</v>
      </c>
      <c r="AV19" s="7">
        <v>27.9</v>
      </c>
      <c r="AW19" s="580">
        <v>0.39</v>
      </c>
      <c r="AX19" s="580">
        <v>0.49</v>
      </c>
      <c r="AY19" s="6">
        <v>0</v>
      </c>
      <c r="AZ19" s="6">
        <v>0</v>
      </c>
      <c r="BA19" s="6">
        <v>1.3</v>
      </c>
      <c r="BB19" s="150">
        <v>1.3</v>
      </c>
      <c r="BC19" s="975">
        <v>53</v>
      </c>
      <c r="BD19" s="976">
        <v>549</v>
      </c>
      <c r="BE19" s="977">
        <v>7.766</v>
      </c>
      <c r="BF19" s="978">
        <v>3883</v>
      </c>
      <c r="BG19" s="979">
        <v>576</v>
      </c>
      <c r="BH19" s="980">
        <v>142.5</v>
      </c>
    </row>
    <row r="20" spans="1:60">
      <c r="A20" s="93">
        <v>45660</v>
      </c>
      <c r="B20" s="317">
        <v>11</v>
      </c>
      <c r="C20" s="318">
        <v>0</v>
      </c>
      <c r="D20" s="15">
        <v>10</v>
      </c>
      <c r="E20" s="12">
        <v>24</v>
      </c>
      <c r="F20" s="6">
        <v>19</v>
      </c>
      <c r="G20" s="8">
        <v>3.15</v>
      </c>
      <c r="H20" s="155">
        <v>1575</v>
      </c>
      <c r="I20" s="344">
        <v>192</v>
      </c>
      <c r="J20" s="343">
        <v>30</v>
      </c>
      <c r="K20" s="326">
        <v>1</v>
      </c>
      <c r="L20" s="327">
        <v>0.9</v>
      </c>
      <c r="M20" s="7">
        <v>29.7</v>
      </c>
      <c r="N20" s="7">
        <v>27.8</v>
      </c>
      <c r="O20" s="580">
        <v>0.37</v>
      </c>
      <c r="P20" s="580">
        <v>0.41</v>
      </c>
      <c r="Q20" s="6">
        <v>0</v>
      </c>
      <c r="R20" s="6">
        <v>0</v>
      </c>
      <c r="S20" s="6">
        <v>1.3</v>
      </c>
      <c r="T20" s="150">
        <v>1.3</v>
      </c>
      <c r="U20" s="15">
        <v>10</v>
      </c>
      <c r="V20" s="12">
        <v>15</v>
      </c>
      <c r="W20" s="6">
        <v>11</v>
      </c>
      <c r="X20" s="8">
        <v>2.0649999999999999</v>
      </c>
      <c r="Y20" s="155">
        <v>1032.5</v>
      </c>
      <c r="Z20" s="344">
        <v>192</v>
      </c>
      <c r="AA20" s="343">
        <v>34.799999999995634</v>
      </c>
      <c r="AB20" s="326">
        <v>0.9</v>
      </c>
      <c r="AC20" s="327">
        <v>0.77</v>
      </c>
      <c r="AD20" s="7">
        <v>29.6</v>
      </c>
      <c r="AE20" s="7">
        <v>27.8</v>
      </c>
      <c r="AF20" s="580">
        <v>0.32</v>
      </c>
      <c r="AG20" s="580">
        <v>0.36</v>
      </c>
      <c r="AH20" s="6">
        <v>0</v>
      </c>
      <c r="AI20" s="6">
        <v>0</v>
      </c>
      <c r="AJ20" s="6">
        <v>1</v>
      </c>
      <c r="AK20" s="150">
        <v>1</v>
      </c>
      <c r="AL20" s="15">
        <v>10</v>
      </c>
      <c r="AM20" s="12">
        <v>11</v>
      </c>
      <c r="AN20" s="6">
        <v>12</v>
      </c>
      <c r="AO20" s="8">
        <v>2.81</v>
      </c>
      <c r="AP20" s="155">
        <v>1405</v>
      </c>
      <c r="AQ20" s="344">
        <v>192</v>
      </c>
      <c r="AR20" s="343">
        <v>33.000000000010914</v>
      </c>
      <c r="AS20" s="326">
        <v>0.87</v>
      </c>
      <c r="AT20" s="327">
        <v>0.81</v>
      </c>
      <c r="AU20" s="7">
        <v>29.2</v>
      </c>
      <c r="AV20" s="7">
        <v>27.6</v>
      </c>
      <c r="AW20" s="580">
        <v>0.38</v>
      </c>
      <c r="AX20" s="580">
        <v>0.42</v>
      </c>
      <c r="AY20" s="6">
        <v>0</v>
      </c>
      <c r="AZ20" s="6">
        <v>0</v>
      </c>
      <c r="BA20" s="6">
        <v>1.3</v>
      </c>
      <c r="BB20" s="150">
        <v>1.3</v>
      </c>
      <c r="BC20" s="975">
        <v>50</v>
      </c>
      <c r="BD20" s="976">
        <v>42</v>
      </c>
      <c r="BE20" s="977">
        <v>8.0250000000000004</v>
      </c>
      <c r="BF20" s="978">
        <v>4012.5</v>
      </c>
      <c r="BG20" s="979">
        <v>576</v>
      </c>
      <c r="BH20" s="980">
        <v>97.800000000006548</v>
      </c>
    </row>
    <row r="21" spans="1:60">
      <c r="A21" s="93">
        <v>45661</v>
      </c>
      <c r="B21" s="317">
        <v>12</v>
      </c>
      <c r="C21" s="318">
        <v>1</v>
      </c>
      <c r="D21" s="15">
        <v>11</v>
      </c>
      <c r="E21" s="12">
        <v>5</v>
      </c>
      <c r="F21" s="6">
        <v>18</v>
      </c>
      <c r="G21" s="347">
        <v>3.9260000000000002</v>
      </c>
      <c r="H21" s="155">
        <v>1963</v>
      </c>
      <c r="I21" s="343">
        <v>0</v>
      </c>
      <c r="J21" s="343">
        <v>30</v>
      </c>
      <c r="K21" s="324">
        <v>1</v>
      </c>
      <c r="L21" s="325">
        <v>0.95</v>
      </c>
      <c r="M21" s="340">
        <v>29.5</v>
      </c>
      <c r="N21" s="340">
        <v>27.6</v>
      </c>
      <c r="O21" s="579">
        <v>0.37</v>
      </c>
      <c r="P21" s="579">
        <v>0.49</v>
      </c>
      <c r="Q21" s="6">
        <v>0</v>
      </c>
      <c r="R21" s="6">
        <v>0</v>
      </c>
      <c r="S21" s="6">
        <v>1.3</v>
      </c>
      <c r="T21" s="150">
        <v>1.3</v>
      </c>
      <c r="U21" s="15">
        <v>11</v>
      </c>
      <c r="V21" s="12">
        <v>6</v>
      </c>
      <c r="W21" s="6">
        <v>12</v>
      </c>
      <c r="X21" s="347">
        <v>2.3620000000000001</v>
      </c>
      <c r="Y21" s="155">
        <v>1181</v>
      </c>
      <c r="Z21" s="343">
        <v>0</v>
      </c>
      <c r="AA21" s="343">
        <v>28.499999999967258</v>
      </c>
      <c r="AB21" s="324">
        <v>0.92</v>
      </c>
      <c r="AC21" s="325">
        <v>0.79</v>
      </c>
      <c r="AD21" s="340">
        <v>29.2</v>
      </c>
      <c r="AE21" s="340">
        <v>27.4</v>
      </c>
      <c r="AF21" s="579">
        <v>0.32</v>
      </c>
      <c r="AG21" s="579">
        <v>0.43</v>
      </c>
      <c r="AH21" s="6">
        <v>0</v>
      </c>
      <c r="AI21" s="6">
        <v>0</v>
      </c>
      <c r="AJ21" s="6">
        <v>1</v>
      </c>
      <c r="AK21" s="150">
        <v>1</v>
      </c>
      <c r="AL21" s="15">
        <v>11</v>
      </c>
      <c r="AM21" s="12">
        <v>3</v>
      </c>
      <c r="AN21" s="6">
        <v>8</v>
      </c>
      <c r="AO21" s="347">
        <v>3.21</v>
      </c>
      <c r="AP21" s="155">
        <v>1605</v>
      </c>
      <c r="AQ21" s="343">
        <v>0</v>
      </c>
      <c r="AR21" s="343">
        <v>23.999999999978172</v>
      </c>
      <c r="AS21" s="324">
        <v>0.88</v>
      </c>
      <c r="AT21" s="325">
        <v>0.82</v>
      </c>
      <c r="AU21" s="340">
        <v>29</v>
      </c>
      <c r="AV21" s="340">
        <v>27.4</v>
      </c>
      <c r="AW21" s="579">
        <v>0.38</v>
      </c>
      <c r="AX21" s="579">
        <v>0.49</v>
      </c>
      <c r="AY21" s="6">
        <v>0</v>
      </c>
      <c r="AZ21" s="6">
        <v>0</v>
      </c>
      <c r="BA21" s="6">
        <v>1.3</v>
      </c>
      <c r="BB21" s="150">
        <v>1.3</v>
      </c>
      <c r="BC21" s="975">
        <v>14</v>
      </c>
      <c r="BD21" s="976">
        <v>38</v>
      </c>
      <c r="BE21" s="977">
        <v>9.4980000000000011</v>
      </c>
      <c r="BF21" s="978">
        <v>4749</v>
      </c>
      <c r="BG21" s="979">
        <v>0</v>
      </c>
      <c r="BH21" s="980">
        <v>82.49999999994543</v>
      </c>
    </row>
    <row r="22" spans="1:60">
      <c r="A22" s="93">
        <v>45662</v>
      </c>
      <c r="B22" s="317">
        <v>14</v>
      </c>
      <c r="C22" s="318">
        <v>0</v>
      </c>
      <c r="D22" s="15">
        <v>12</v>
      </c>
      <c r="E22" s="12">
        <v>11</v>
      </c>
      <c r="F22" s="6">
        <v>29</v>
      </c>
      <c r="G22" s="347">
        <v>4.03</v>
      </c>
      <c r="H22" s="155">
        <v>2015.0000000000002</v>
      </c>
      <c r="I22" s="343">
        <v>192</v>
      </c>
      <c r="J22" s="343">
        <v>30</v>
      </c>
      <c r="K22" s="324">
        <v>1</v>
      </c>
      <c r="L22" s="325">
        <v>0.95</v>
      </c>
      <c r="M22" s="340">
        <v>29.1</v>
      </c>
      <c r="N22" s="340">
        <v>27.3</v>
      </c>
      <c r="O22" s="579">
        <v>0.4</v>
      </c>
      <c r="P22" s="579">
        <v>0.51</v>
      </c>
      <c r="Q22" s="6">
        <v>0</v>
      </c>
      <c r="R22" s="6">
        <v>0</v>
      </c>
      <c r="S22" s="6">
        <v>1.3</v>
      </c>
      <c r="T22" s="150">
        <v>1.3</v>
      </c>
      <c r="U22" s="15">
        <v>12</v>
      </c>
      <c r="V22" s="12">
        <v>8</v>
      </c>
      <c r="W22" s="6">
        <v>22</v>
      </c>
      <c r="X22" s="347">
        <v>2.7050000000000001</v>
      </c>
      <c r="Y22" s="155">
        <v>1352.5</v>
      </c>
      <c r="Z22" s="343">
        <v>192</v>
      </c>
      <c r="AA22" s="343">
        <v>27.600000000002183</v>
      </c>
      <c r="AB22" s="324">
        <v>0.92</v>
      </c>
      <c r="AC22" s="325">
        <v>0.79</v>
      </c>
      <c r="AD22" s="340">
        <v>29.1</v>
      </c>
      <c r="AE22" s="340">
        <v>27.2</v>
      </c>
      <c r="AF22" s="579">
        <v>0.35</v>
      </c>
      <c r="AG22" s="579">
        <v>0.48</v>
      </c>
      <c r="AH22" s="6">
        <v>0</v>
      </c>
      <c r="AI22" s="6">
        <v>0</v>
      </c>
      <c r="AJ22" s="6">
        <v>1</v>
      </c>
      <c r="AK22" s="150">
        <v>1</v>
      </c>
      <c r="AL22" s="15">
        <v>12</v>
      </c>
      <c r="AM22" s="12">
        <v>5</v>
      </c>
      <c r="AN22" s="6">
        <v>14</v>
      </c>
      <c r="AO22" s="347">
        <v>3.5169999999999999</v>
      </c>
      <c r="AP22" s="155">
        <v>1758.5</v>
      </c>
      <c r="AQ22" s="343">
        <v>192</v>
      </c>
      <c r="AR22" s="343">
        <v>24.000000000032742</v>
      </c>
      <c r="AS22" s="324">
        <v>0.89</v>
      </c>
      <c r="AT22" s="325">
        <v>0.84</v>
      </c>
      <c r="AU22" s="340">
        <v>28.9</v>
      </c>
      <c r="AV22" s="340">
        <v>27</v>
      </c>
      <c r="AW22" s="579">
        <v>0.39</v>
      </c>
      <c r="AX22" s="579">
        <v>0.53</v>
      </c>
      <c r="AY22" s="6">
        <v>0</v>
      </c>
      <c r="AZ22" s="6">
        <v>0</v>
      </c>
      <c r="BA22" s="6">
        <v>1.3</v>
      </c>
      <c r="BB22" s="150">
        <v>1.3</v>
      </c>
      <c r="BC22" s="975">
        <v>24</v>
      </c>
      <c r="BD22" s="976">
        <v>65</v>
      </c>
      <c r="BE22" s="977">
        <v>10.252000000000001</v>
      </c>
      <c r="BF22" s="978">
        <v>5126</v>
      </c>
      <c r="BG22" s="979">
        <v>576</v>
      </c>
      <c r="BH22" s="980">
        <v>81.600000000034925</v>
      </c>
    </row>
    <row r="23" spans="1:60">
      <c r="A23" s="93">
        <v>45663</v>
      </c>
      <c r="B23" s="317">
        <v>10</v>
      </c>
      <c r="C23" s="318">
        <v>-3</v>
      </c>
      <c r="D23" s="15">
        <v>13</v>
      </c>
      <c r="E23" s="12">
        <v>9</v>
      </c>
      <c r="F23" s="6">
        <v>42</v>
      </c>
      <c r="G23" s="347">
        <v>4.5609999999999999</v>
      </c>
      <c r="H23" s="155">
        <v>2280.5</v>
      </c>
      <c r="I23" s="343">
        <v>0</v>
      </c>
      <c r="J23" s="343">
        <v>30</v>
      </c>
      <c r="K23" s="324">
        <v>1</v>
      </c>
      <c r="L23" s="325">
        <v>0.88</v>
      </c>
      <c r="M23" s="340">
        <v>28.7</v>
      </c>
      <c r="N23" s="340">
        <v>26.8</v>
      </c>
      <c r="O23" s="579">
        <v>0.41</v>
      </c>
      <c r="P23" s="579">
        <v>0.54</v>
      </c>
      <c r="Q23" s="6">
        <v>0</v>
      </c>
      <c r="R23" s="6">
        <v>0</v>
      </c>
      <c r="S23" s="6">
        <v>1.3</v>
      </c>
      <c r="T23" s="150">
        <v>1.3</v>
      </c>
      <c r="U23" s="15">
        <v>13</v>
      </c>
      <c r="V23" s="12">
        <v>8</v>
      </c>
      <c r="W23" s="6">
        <v>21</v>
      </c>
      <c r="X23" s="347">
        <v>3.0819999999999999</v>
      </c>
      <c r="Y23" s="155">
        <v>1541</v>
      </c>
      <c r="Z23" s="343">
        <v>0</v>
      </c>
      <c r="AA23" s="343">
        <v>29.100000000034925</v>
      </c>
      <c r="AB23" s="324">
        <v>0.93</v>
      </c>
      <c r="AC23" s="325">
        <v>0.76</v>
      </c>
      <c r="AD23" s="340">
        <v>28.5</v>
      </c>
      <c r="AE23" s="340">
        <v>26.6</v>
      </c>
      <c r="AF23" s="579">
        <v>0.33</v>
      </c>
      <c r="AG23" s="579">
        <v>0.45</v>
      </c>
      <c r="AH23" s="6">
        <v>0</v>
      </c>
      <c r="AI23" s="6">
        <v>0</v>
      </c>
      <c r="AJ23" s="6">
        <v>1</v>
      </c>
      <c r="AK23" s="150">
        <v>1</v>
      </c>
      <c r="AL23" s="15">
        <v>13</v>
      </c>
      <c r="AM23" s="12">
        <v>6</v>
      </c>
      <c r="AN23" s="6">
        <v>15</v>
      </c>
      <c r="AO23" s="347">
        <v>3.9079999999999999</v>
      </c>
      <c r="AP23" s="155">
        <v>1954</v>
      </c>
      <c r="AQ23" s="343">
        <v>0</v>
      </c>
      <c r="AR23" s="343">
        <v>26.999999999989086</v>
      </c>
      <c r="AS23" s="324">
        <v>0.89</v>
      </c>
      <c r="AT23" s="325">
        <v>0.84</v>
      </c>
      <c r="AU23" s="340">
        <v>28.4</v>
      </c>
      <c r="AV23" s="340">
        <v>26.5</v>
      </c>
      <c r="AW23" s="579">
        <v>0.38</v>
      </c>
      <c r="AX23" s="579">
        <v>0.53</v>
      </c>
      <c r="AY23" s="6">
        <v>0</v>
      </c>
      <c r="AZ23" s="6">
        <v>0</v>
      </c>
      <c r="BA23" s="6">
        <v>1.3</v>
      </c>
      <c r="BB23" s="150">
        <v>1.3</v>
      </c>
      <c r="BC23" s="975">
        <v>23</v>
      </c>
      <c r="BD23" s="976">
        <v>78</v>
      </c>
      <c r="BE23" s="977">
        <v>11.551</v>
      </c>
      <c r="BF23" s="978">
        <v>5775.5</v>
      </c>
      <c r="BG23" s="979">
        <v>0</v>
      </c>
      <c r="BH23" s="980">
        <v>86.100000000024011</v>
      </c>
    </row>
    <row r="24" spans="1:60">
      <c r="A24" s="93">
        <v>45664</v>
      </c>
      <c r="B24" s="317">
        <v>9</v>
      </c>
      <c r="C24" s="318">
        <v>0</v>
      </c>
      <c r="D24" s="15">
        <v>14</v>
      </c>
      <c r="E24" s="12">
        <v>11</v>
      </c>
      <c r="F24" s="6">
        <v>43</v>
      </c>
      <c r="G24" s="347">
        <v>4.673</v>
      </c>
      <c r="H24" s="155">
        <v>2336.5</v>
      </c>
      <c r="I24" s="343">
        <v>176</v>
      </c>
      <c r="J24" s="343">
        <v>30</v>
      </c>
      <c r="K24" s="324">
        <v>1</v>
      </c>
      <c r="L24" s="325">
        <v>0.9</v>
      </c>
      <c r="M24" s="340">
        <v>28.2</v>
      </c>
      <c r="N24" s="340">
        <v>26.2</v>
      </c>
      <c r="O24" s="579">
        <v>0.4</v>
      </c>
      <c r="P24" s="579">
        <v>0.51</v>
      </c>
      <c r="Q24" s="6">
        <v>0</v>
      </c>
      <c r="R24" s="6">
        <v>0</v>
      </c>
      <c r="S24" s="6">
        <v>1.3</v>
      </c>
      <c r="T24" s="150">
        <v>1.3</v>
      </c>
      <c r="U24" s="15">
        <v>14</v>
      </c>
      <c r="V24" s="12">
        <v>5</v>
      </c>
      <c r="W24" s="6">
        <v>10</v>
      </c>
      <c r="X24" s="347">
        <v>3.1</v>
      </c>
      <c r="Y24" s="155">
        <v>1550</v>
      </c>
      <c r="Z24" s="343">
        <v>176</v>
      </c>
      <c r="AA24" s="343">
        <v>32.099999999991269</v>
      </c>
      <c r="AB24" s="324">
        <v>0.93</v>
      </c>
      <c r="AC24" s="325">
        <v>0.76</v>
      </c>
      <c r="AD24" s="340">
        <v>28.6</v>
      </c>
      <c r="AE24" s="340">
        <v>26.3</v>
      </c>
      <c r="AF24" s="579">
        <v>0.32</v>
      </c>
      <c r="AG24" s="579">
        <v>0.45</v>
      </c>
      <c r="AH24" s="6">
        <v>0</v>
      </c>
      <c r="AI24" s="6">
        <v>0</v>
      </c>
      <c r="AJ24" s="6">
        <v>1</v>
      </c>
      <c r="AK24" s="150">
        <v>1</v>
      </c>
      <c r="AL24" s="15">
        <v>14</v>
      </c>
      <c r="AM24" s="12">
        <v>7</v>
      </c>
      <c r="AN24" s="6">
        <v>16</v>
      </c>
      <c r="AO24" s="347">
        <v>4.1130000000000004</v>
      </c>
      <c r="AP24" s="155">
        <v>2056.5</v>
      </c>
      <c r="AQ24" s="343">
        <v>176</v>
      </c>
      <c r="AR24" s="343">
        <v>30</v>
      </c>
      <c r="AS24" s="324">
        <v>0.84</v>
      </c>
      <c r="AT24" s="325">
        <v>0.79</v>
      </c>
      <c r="AU24" s="340">
        <v>28.1</v>
      </c>
      <c r="AV24" s="340">
        <v>25.9</v>
      </c>
      <c r="AW24" s="579">
        <v>0.39</v>
      </c>
      <c r="AX24" s="579">
        <v>0.5</v>
      </c>
      <c r="AY24" s="6">
        <v>0</v>
      </c>
      <c r="AZ24" s="6">
        <v>0</v>
      </c>
      <c r="BA24" s="6">
        <v>1.3</v>
      </c>
      <c r="BB24" s="150">
        <v>1.3</v>
      </c>
      <c r="BC24" s="975">
        <v>23</v>
      </c>
      <c r="BD24" s="976">
        <v>69</v>
      </c>
      <c r="BE24" s="977">
        <v>11.885999999999999</v>
      </c>
      <c r="BF24" s="978">
        <v>5943</v>
      </c>
      <c r="BG24" s="979">
        <v>528</v>
      </c>
      <c r="BH24" s="980">
        <v>92.099999999991269</v>
      </c>
    </row>
    <row r="25" spans="1:60">
      <c r="A25" s="93">
        <v>45665</v>
      </c>
      <c r="B25" s="317">
        <v>9</v>
      </c>
      <c r="C25" s="318">
        <v>-4</v>
      </c>
      <c r="D25" s="15">
        <v>15</v>
      </c>
      <c r="E25" s="12">
        <v>11</v>
      </c>
      <c r="F25" s="6">
        <v>31</v>
      </c>
      <c r="G25" s="347">
        <v>5.2329999999999997</v>
      </c>
      <c r="H25" s="155">
        <v>2616.5</v>
      </c>
      <c r="I25" s="343">
        <v>0</v>
      </c>
      <c r="J25" s="343">
        <v>60</v>
      </c>
      <c r="K25" s="324">
        <v>1</v>
      </c>
      <c r="L25" s="325">
        <v>0.89</v>
      </c>
      <c r="M25" s="340">
        <v>27.7</v>
      </c>
      <c r="N25" s="340">
        <v>26</v>
      </c>
      <c r="O25" s="579">
        <v>0.37</v>
      </c>
      <c r="P25" s="579">
        <v>0.55000000000000004</v>
      </c>
      <c r="Q25" s="6">
        <v>0</v>
      </c>
      <c r="R25" s="6">
        <v>0</v>
      </c>
      <c r="S25" s="6">
        <v>1.3</v>
      </c>
      <c r="T25" s="150">
        <v>1.3</v>
      </c>
      <c r="U25" s="15">
        <v>15</v>
      </c>
      <c r="V25" s="12">
        <v>9</v>
      </c>
      <c r="W25" s="6">
        <v>15</v>
      </c>
      <c r="X25" s="347">
        <v>3.488</v>
      </c>
      <c r="Y25" s="155">
        <v>1744</v>
      </c>
      <c r="Z25" s="343">
        <v>0</v>
      </c>
      <c r="AA25" s="343">
        <v>34.199999999982538</v>
      </c>
      <c r="AB25" s="324">
        <v>0.91</v>
      </c>
      <c r="AC25" s="325">
        <v>0.76</v>
      </c>
      <c r="AD25" s="340">
        <v>27.8</v>
      </c>
      <c r="AE25" s="340">
        <v>25.9</v>
      </c>
      <c r="AF25" s="579">
        <v>0.33</v>
      </c>
      <c r="AG25" s="579">
        <v>0.42</v>
      </c>
      <c r="AH25" s="6">
        <v>0</v>
      </c>
      <c r="AI25" s="6">
        <v>0</v>
      </c>
      <c r="AJ25" s="6">
        <v>1</v>
      </c>
      <c r="AK25" s="150">
        <v>1</v>
      </c>
      <c r="AL25" s="15">
        <v>15</v>
      </c>
      <c r="AM25" s="12">
        <v>4</v>
      </c>
      <c r="AN25" s="6">
        <v>12</v>
      </c>
      <c r="AO25" s="347">
        <v>4.7919999999999998</v>
      </c>
      <c r="AP25" s="155">
        <v>2396</v>
      </c>
      <c r="AQ25" s="343">
        <v>0</v>
      </c>
      <c r="AR25" s="343">
        <v>30</v>
      </c>
      <c r="AS25" s="324">
        <v>0.84</v>
      </c>
      <c r="AT25" s="325">
        <v>0.8</v>
      </c>
      <c r="AU25" s="340">
        <v>27.8</v>
      </c>
      <c r="AV25" s="340">
        <v>25.7</v>
      </c>
      <c r="AW25" s="579">
        <v>0.39</v>
      </c>
      <c r="AX25" s="579">
        <v>0.5</v>
      </c>
      <c r="AY25" s="6">
        <v>0</v>
      </c>
      <c r="AZ25" s="6">
        <v>0</v>
      </c>
      <c r="BA25" s="6">
        <v>1.3</v>
      </c>
      <c r="BB25" s="150">
        <v>1.3</v>
      </c>
      <c r="BC25" s="975">
        <v>24</v>
      </c>
      <c r="BD25" s="976">
        <v>58</v>
      </c>
      <c r="BE25" s="977">
        <v>13.513</v>
      </c>
      <c r="BF25" s="978">
        <v>6756.5</v>
      </c>
      <c r="BG25" s="979">
        <v>0</v>
      </c>
      <c r="BH25" s="980">
        <v>124.19999999998254</v>
      </c>
    </row>
    <row r="26" spans="1:60">
      <c r="A26" s="93">
        <v>45666</v>
      </c>
      <c r="B26" s="317">
        <v>3</v>
      </c>
      <c r="C26" s="318">
        <v>-3</v>
      </c>
      <c r="D26" s="15">
        <v>16</v>
      </c>
      <c r="E26" s="12">
        <v>8</v>
      </c>
      <c r="F26" s="6">
        <v>43</v>
      </c>
      <c r="G26" s="347">
        <v>5.234</v>
      </c>
      <c r="H26" s="155">
        <v>2617</v>
      </c>
      <c r="I26" s="343">
        <v>192</v>
      </c>
      <c r="J26" s="343">
        <v>30</v>
      </c>
      <c r="K26" s="324">
        <v>1</v>
      </c>
      <c r="L26" s="325">
        <v>0.88</v>
      </c>
      <c r="M26" s="340">
        <v>27.6</v>
      </c>
      <c r="N26" s="340">
        <v>25.3</v>
      </c>
      <c r="O26" s="579">
        <v>0.4</v>
      </c>
      <c r="P26" s="579">
        <v>0.5</v>
      </c>
      <c r="Q26" s="6">
        <v>0</v>
      </c>
      <c r="R26" s="6">
        <v>0</v>
      </c>
      <c r="S26" s="6">
        <v>1.3</v>
      </c>
      <c r="T26" s="150">
        <v>1.3</v>
      </c>
      <c r="U26" s="15">
        <v>16</v>
      </c>
      <c r="V26" s="12">
        <v>5</v>
      </c>
      <c r="W26" s="6">
        <v>23</v>
      </c>
      <c r="X26" s="347">
        <v>3.5049999999999999</v>
      </c>
      <c r="Y26" s="155">
        <v>1752.5</v>
      </c>
      <c r="Z26" s="343">
        <v>192</v>
      </c>
      <c r="AA26" s="343">
        <v>33.600000000024011</v>
      </c>
      <c r="AB26" s="324">
        <v>0.94</v>
      </c>
      <c r="AC26" s="325">
        <v>0.78</v>
      </c>
      <c r="AD26" s="340">
        <v>27.3</v>
      </c>
      <c r="AE26" s="340">
        <v>25.3</v>
      </c>
      <c r="AF26" s="579">
        <v>0.32</v>
      </c>
      <c r="AG26" s="579">
        <v>0.38</v>
      </c>
      <c r="AH26" s="6">
        <v>0</v>
      </c>
      <c r="AI26" s="6">
        <v>0</v>
      </c>
      <c r="AJ26" s="6">
        <v>1</v>
      </c>
      <c r="AK26" s="150">
        <v>1</v>
      </c>
      <c r="AL26" s="15">
        <v>16</v>
      </c>
      <c r="AM26" s="12">
        <v>4</v>
      </c>
      <c r="AN26" s="6">
        <v>19</v>
      </c>
      <c r="AO26" s="347">
        <v>4.8860000000000001</v>
      </c>
      <c r="AP26" s="155">
        <v>2443</v>
      </c>
      <c r="AQ26" s="343">
        <v>192</v>
      </c>
      <c r="AR26" s="343">
        <v>30</v>
      </c>
      <c r="AS26" s="324">
        <v>0.83</v>
      </c>
      <c r="AT26" s="325">
        <v>0.79</v>
      </c>
      <c r="AU26" s="340">
        <v>27.4</v>
      </c>
      <c r="AV26" s="340">
        <v>25</v>
      </c>
      <c r="AW26" s="579">
        <v>0.37</v>
      </c>
      <c r="AX26" s="579">
        <v>0.45</v>
      </c>
      <c r="AY26" s="6">
        <v>0</v>
      </c>
      <c r="AZ26" s="6">
        <v>0</v>
      </c>
      <c r="BA26" s="6">
        <v>1.3</v>
      </c>
      <c r="BB26" s="150">
        <v>1.3</v>
      </c>
      <c r="BC26" s="975">
        <v>17</v>
      </c>
      <c r="BD26" s="976">
        <v>85</v>
      </c>
      <c r="BE26" s="977">
        <v>13.625</v>
      </c>
      <c r="BF26" s="978">
        <v>6812.5</v>
      </c>
      <c r="BG26" s="979">
        <v>576</v>
      </c>
      <c r="BH26" s="980">
        <v>93.600000000024011</v>
      </c>
    </row>
    <row r="27" spans="1:60">
      <c r="A27" s="93">
        <v>45667</v>
      </c>
      <c r="B27" s="317">
        <v>4</v>
      </c>
      <c r="C27" s="318">
        <v>-4</v>
      </c>
      <c r="D27" s="15">
        <v>17</v>
      </c>
      <c r="E27" s="12">
        <v>7</v>
      </c>
      <c r="F27" s="6">
        <v>26</v>
      </c>
      <c r="G27" s="347">
        <v>5.8710000000000004</v>
      </c>
      <c r="H27" s="155">
        <v>2935.5</v>
      </c>
      <c r="I27" s="343">
        <v>176</v>
      </c>
      <c r="J27" s="343">
        <v>30</v>
      </c>
      <c r="K27" s="324">
        <v>1</v>
      </c>
      <c r="L27" s="325">
        <v>0.89</v>
      </c>
      <c r="M27" s="340">
        <v>27.8</v>
      </c>
      <c r="N27" s="340">
        <v>25</v>
      </c>
      <c r="O27" s="579">
        <v>0.36</v>
      </c>
      <c r="P27" s="579">
        <v>0.49</v>
      </c>
      <c r="Q27" s="6">
        <v>0</v>
      </c>
      <c r="R27" s="6">
        <v>0</v>
      </c>
      <c r="S27" s="6">
        <v>1.3</v>
      </c>
      <c r="T27" s="150">
        <v>1.3</v>
      </c>
      <c r="U27" s="15">
        <v>17</v>
      </c>
      <c r="V27" s="12">
        <v>4</v>
      </c>
      <c r="W27" s="6">
        <v>10</v>
      </c>
      <c r="X27" s="347">
        <v>4.2169999999999996</v>
      </c>
      <c r="Y27" s="155">
        <v>2108.5</v>
      </c>
      <c r="Z27" s="343">
        <v>176</v>
      </c>
      <c r="AA27" s="343">
        <v>38.399999999965075</v>
      </c>
      <c r="AB27" s="324">
        <v>0.94</v>
      </c>
      <c r="AC27" s="325">
        <v>0.78</v>
      </c>
      <c r="AD27" s="340">
        <v>26.9</v>
      </c>
      <c r="AE27" s="340">
        <v>24.8</v>
      </c>
      <c r="AF27" s="579">
        <v>0.31</v>
      </c>
      <c r="AG27" s="579">
        <v>0.39</v>
      </c>
      <c r="AH27" s="6">
        <v>0</v>
      </c>
      <c r="AI27" s="6">
        <v>0</v>
      </c>
      <c r="AJ27" s="6">
        <v>1</v>
      </c>
      <c r="AK27" s="150">
        <v>1</v>
      </c>
      <c r="AL27" s="15">
        <v>17</v>
      </c>
      <c r="AM27" s="12">
        <v>6</v>
      </c>
      <c r="AN27" s="6">
        <v>11</v>
      </c>
      <c r="AO27" s="347">
        <v>5.4379999999999997</v>
      </c>
      <c r="AP27" s="155">
        <v>2719</v>
      </c>
      <c r="AQ27" s="343">
        <v>176</v>
      </c>
      <c r="AR27" s="343">
        <v>35.999999999967258</v>
      </c>
      <c r="AS27" s="324">
        <v>0.85</v>
      </c>
      <c r="AT27" s="325">
        <v>0.77</v>
      </c>
      <c r="AU27" s="340">
        <v>27.1</v>
      </c>
      <c r="AV27" s="340">
        <v>24.8</v>
      </c>
      <c r="AW27" s="579">
        <v>0.34</v>
      </c>
      <c r="AX27" s="579">
        <v>0.49</v>
      </c>
      <c r="AY27" s="6">
        <v>0</v>
      </c>
      <c r="AZ27" s="6">
        <v>0</v>
      </c>
      <c r="BA27" s="6">
        <v>1.3</v>
      </c>
      <c r="BB27" s="150">
        <v>1.3</v>
      </c>
      <c r="BC27" s="975">
        <v>17</v>
      </c>
      <c r="BD27" s="976">
        <v>47</v>
      </c>
      <c r="BE27" s="977">
        <v>15.526</v>
      </c>
      <c r="BF27" s="978">
        <v>7763</v>
      </c>
      <c r="BG27" s="979">
        <v>528</v>
      </c>
      <c r="BH27" s="980">
        <v>104.39999999993233</v>
      </c>
    </row>
    <row r="28" spans="1:60">
      <c r="A28" s="93">
        <v>45668</v>
      </c>
      <c r="B28" s="317">
        <v>8</v>
      </c>
      <c r="C28" s="318">
        <v>-3</v>
      </c>
      <c r="D28" s="15">
        <v>18</v>
      </c>
      <c r="E28" s="12">
        <v>9</v>
      </c>
      <c r="F28" s="6">
        <v>43</v>
      </c>
      <c r="G28" s="347">
        <v>6.484</v>
      </c>
      <c r="H28" s="155">
        <v>3242</v>
      </c>
      <c r="I28" s="343">
        <v>0</v>
      </c>
      <c r="J28" s="343">
        <v>60</v>
      </c>
      <c r="K28" s="324">
        <v>1</v>
      </c>
      <c r="L28" s="325">
        <v>0.89</v>
      </c>
      <c r="M28" s="340">
        <v>27.2</v>
      </c>
      <c r="N28" s="340">
        <v>24.7</v>
      </c>
      <c r="O28" s="579">
        <v>0.37</v>
      </c>
      <c r="P28" s="579">
        <v>0.51</v>
      </c>
      <c r="Q28" s="6">
        <v>0</v>
      </c>
      <c r="R28" s="6">
        <v>0</v>
      </c>
      <c r="S28" s="6">
        <v>1.3</v>
      </c>
      <c r="T28" s="150">
        <v>1.3</v>
      </c>
      <c r="U28" s="15">
        <v>18</v>
      </c>
      <c r="V28" s="12">
        <v>3</v>
      </c>
      <c r="W28" s="6">
        <v>12</v>
      </c>
      <c r="X28" s="347">
        <v>4.4580000000000002</v>
      </c>
      <c r="Y28" s="155">
        <v>2229</v>
      </c>
      <c r="Z28" s="343">
        <v>0</v>
      </c>
      <c r="AA28" s="343">
        <v>35.400000000008731</v>
      </c>
      <c r="AB28" s="324">
        <v>0.93</v>
      </c>
      <c r="AC28" s="325">
        <v>0.79</v>
      </c>
      <c r="AD28" s="340">
        <v>26.7</v>
      </c>
      <c r="AE28" s="340">
        <v>24.8</v>
      </c>
      <c r="AF28" s="579">
        <v>0.31</v>
      </c>
      <c r="AG28" s="579">
        <v>0.42</v>
      </c>
      <c r="AH28" s="6">
        <v>0</v>
      </c>
      <c r="AI28" s="6">
        <v>0</v>
      </c>
      <c r="AJ28" s="6">
        <v>1</v>
      </c>
      <c r="AK28" s="150">
        <v>1</v>
      </c>
      <c r="AL28" s="15">
        <v>18</v>
      </c>
      <c r="AM28" s="12">
        <v>5</v>
      </c>
      <c r="AN28" s="6">
        <v>14</v>
      </c>
      <c r="AO28" s="347">
        <v>5.7149999999999999</v>
      </c>
      <c r="AP28" s="155">
        <v>2857.5</v>
      </c>
      <c r="AQ28" s="343">
        <v>0</v>
      </c>
      <c r="AR28" s="343">
        <v>33.000000000010914</v>
      </c>
      <c r="AS28" s="324">
        <v>0.84</v>
      </c>
      <c r="AT28" s="325">
        <v>0.78</v>
      </c>
      <c r="AU28" s="340">
        <v>26.8</v>
      </c>
      <c r="AV28" s="340">
        <v>24.6</v>
      </c>
      <c r="AW28" s="579">
        <v>0.37</v>
      </c>
      <c r="AX28" s="579">
        <v>0.5</v>
      </c>
      <c r="AY28" s="6">
        <v>0</v>
      </c>
      <c r="AZ28" s="6">
        <v>0</v>
      </c>
      <c r="BA28" s="6">
        <v>1.3</v>
      </c>
      <c r="BB28" s="150">
        <v>1.3</v>
      </c>
      <c r="BC28" s="975">
        <v>17</v>
      </c>
      <c r="BD28" s="976">
        <v>69</v>
      </c>
      <c r="BE28" s="977">
        <v>16.657</v>
      </c>
      <c r="BF28" s="978">
        <v>8328.5</v>
      </c>
      <c r="BG28" s="979">
        <v>0</v>
      </c>
      <c r="BH28" s="980">
        <v>128.40000000001965</v>
      </c>
    </row>
    <row r="29" spans="1:60">
      <c r="A29" s="93">
        <v>45669</v>
      </c>
      <c r="B29" s="317">
        <v>8</v>
      </c>
      <c r="C29" s="318">
        <v>-2</v>
      </c>
      <c r="D29" s="15">
        <v>19</v>
      </c>
      <c r="E29" s="12">
        <v>7</v>
      </c>
      <c r="F29" s="6">
        <v>37</v>
      </c>
      <c r="G29" s="347">
        <v>6.5010000000000003</v>
      </c>
      <c r="H29" s="155">
        <v>3250.5</v>
      </c>
      <c r="I29" s="343">
        <v>192</v>
      </c>
      <c r="J29" s="343">
        <v>60</v>
      </c>
      <c r="K29" s="324">
        <v>1</v>
      </c>
      <c r="L29" s="325">
        <v>0.82</v>
      </c>
      <c r="M29" s="340">
        <v>26.6</v>
      </c>
      <c r="N29" s="340">
        <v>24.7</v>
      </c>
      <c r="O29" s="579">
        <v>0.43</v>
      </c>
      <c r="P29" s="579">
        <v>0.64</v>
      </c>
      <c r="Q29" s="6">
        <v>0</v>
      </c>
      <c r="R29" s="6">
        <v>0</v>
      </c>
      <c r="S29" s="6">
        <v>1.3</v>
      </c>
      <c r="T29" s="150">
        <v>1.5</v>
      </c>
      <c r="U29" s="15">
        <v>19</v>
      </c>
      <c r="V29" s="12">
        <v>8</v>
      </c>
      <c r="W29" s="6">
        <v>16</v>
      </c>
      <c r="X29" s="347">
        <v>4.6849999999999996</v>
      </c>
      <c r="Y29" s="155">
        <v>2342.5</v>
      </c>
      <c r="Z29" s="343">
        <v>192</v>
      </c>
      <c r="AA29" s="343">
        <v>34.199999999982538</v>
      </c>
      <c r="AB29" s="324">
        <v>0.93</v>
      </c>
      <c r="AC29" s="325">
        <v>0.76</v>
      </c>
      <c r="AD29" s="340">
        <v>26.4</v>
      </c>
      <c r="AE29" s="340">
        <v>24.7</v>
      </c>
      <c r="AF29" s="579">
        <v>0.35</v>
      </c>
      <c r="AG29" s="579">
        <v>0.49</v>
      </c>
      <c r="AH29" s="6">
        <v>0</v>
      </c>
      <c r="AI29" s="6">
        <v>0</v>
      </c>
      <c r="AJ29" s="6">
        <v>1</v>
      </c>
      <c r="AK29" s="150">
        <v>1.3</v>
      </c>
      <c r="AL29" s="15">
        <v>19</v>
      </c>
      <c r="AM29" s="12">
        <v>3</v>
      </c>
      <c r="AN29" s="6">
        <v>13</v>
      </c>
      <c r="AO29" s="347">
        <v>6.117</v>
      </c>
      <c r="AP29" s="155">
        <v>3058.5</v>
      </c>
      <c r="AQ29" s="343">
        <v>192</v>
      </c>
      <c r="AR29" s="343">
        <v>36.000000000021828</v>
      </c>
      <c r="AS29" s="324">
        <v>0.84</v>
      </c>
      <c r="AT29" s="325">
        <v>0.79</v>
      </c>
      <c r="AU29" s="340">
        <v>26.6</v>
      </c>
      <c r="AV29" s="340">
        <v>24.3</v>
      </c>
      <c r="AW29" s="579">
        <v>0.4</v>
      </c>
      <c r="AX29" s="579">
        <v>0.55000000000000004</v>
      </c>
      <c r="AY29" s="6">
        <v>0</v>
      </c>
      <c r="AZ29" s="6">
        <v>0</v>
      </c>
      <c r="BA29" s="6">
        <v>1.3</v>
      </c>
      <c r="BB29" s="150">
        <v>1.5</v>
      </c>
      <c r="BC29" s="975">
        <v>18</v>
      </c>
      <c r="BD29" s="976">
        <v>66</v>
      </c>
      <c r="BE29" s="977">
        <v>17.303000000000001</v>
      </c>
      <c r="BF29" s="978">
        <v>8651.5</v>
      </c>
      <c r="BG29" s="979">
        <v>576</v>
      </c>
      <c r="BH29" s="980">
        <v>130.20000000000437</v>
      </c>
    </row>
    <row r="30" spans="1:60">
      <c r="A30" s="93">
        <v>45670</v>
      </c>
      <c r="B30" s="317">
        <v>14</v>
      </c>
      <c r="C30" s="318">
        <v>0</v>
      </c>
      <c r="D30" s="15">
        <v>20</v>
      </c>
      <c r="E30" s="12">
        <v>8</v>
      </c>
      <c r="F30" s="6">
        <v>32</v>
      </c>
      <c r="G30" s="347">
        <v>7.2030000000000003</v>
      </c>
      <c r="H30" s="155">
        <v>3601.5</v>
      </c>
      <c r="I30" s="343">
        <v>0</v>
      </c>
      <c r="J30" s="343">
        <v>30</v>
      </c>
      <c r="K30" s="324">
        <v>1</v>
      </c>
      <c r="L30" s="325">
        <v>0.76</v>
      </c>
      <c r="M30" s="340">
        <v>27.2</v>
      </c>
      <c r="N30" s="340">
        <v>24.1</v>
      </c>
      <c r="O30" s="579">
        <v>0.37</v>
      </c>
      <c r="P30" s="579">
        <v>0.82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6</v>
      </c>
      <c r="W30" s="6">
        <v>9</v>
      </c>
      <c r="X30" s="347">
        <v>5.0430000000000001</v>
      </c>
      <c r="Y30" s="155">
        <v>2521.5</v>
      </c>
      <c r="Z30" s="343">
        <v>0</v>
      </c>
      <c r="AA30" s="343">
        <v>49.500000000043656</v>
      </c>
      <c r="AB30" s="324">
        <v>0.94</v>
      </c>
      <c r="AC30" s="325">
        <v>0.74</v>
      </c>
      <c r="AD30" s="340">
        <v>26.4</v>
      </c>
      <c r="AE30" s="340">
        <v>24.2</v>
      </c>
      <c r="AF30" s="579">
        <v>0.35</v>
      </c>
      <c r="AG30" s="579">
        <v>0.56999999999999995</v>
      </c>
      <c r="AH30" s="6">
        <v>0</v>
      </c>
      <c r="AI30" s="6">
        <v>0</v>
      </c>
      <c r="AJ30" s="6">
        <v>1.3</v>
      </c>
      <c r="AK30" s="150">
        <v>1.3</v>
      </c>
      <c r="AL30" s="15">
        <v>20</v>
      </c>
      <c r="AM30" s="12">
        <v>4</v>
      </c>
      <c r="AN30" s="6">
        <v>11</v>
      </c>
      <c r="AO30" s="347">
        <v>6.5439999999999996</v>
      </c>
      <c r="AP30" s="155">
        <v>3272</v>
      </c>
      <c r="AQ30" s="343">
        <v>0</v>
      </c>
      <c r="AR30" s="343">
        <v>35.999999999967258</v>
      </c>
      <c r="AS30" s="324">
        <v>0.82</v>
      </c>
      <c r="AT30" s="325">
        <v>0.77</v>
      </c>
      <c r="AU30" s="340">
        <v>27</v>
      </c>
      <c r="AV30" s="340">
        <v>24.2</v>
      </c>
      <c r="AW30" s="579">
        <v>0.36</v>
      </c>
      <c r="AX30" s="579">
        <v>0.63</v>
      </c>
      <c r="AY30" s="6">
        <v>0</v>
      </c>
      <c r="AZ30" s="6">
        <v>0</v>
      </c>
      <c r="BA30" s="6">
        <v>1.5</v>
      </c>
      <c r="BB30" s="150">
        <v>1.5</v>
      </c>
      <c r="BC30" s="975">
        <v>18</v>
      </c>
      <c r="BD30" s="976">
        <v>52</v>
      </c>
      <c r="BE30" s="977">
        <v>18.79</v>
      </c>
      <c r="BF30" s="978">
        <v>9395</v>
      </c>
      <c r="BG30" s="979">
        <v>0</v>
      </c>
      <c r="BH30" s="980">
        <v>115.50000000001091</v>
      </c>
    </row>
    <row r="31" spans="1:60">
      <c r="A31" s="93">
        <v>45671</v>
      </c>
      <c r="B31" s="317">
        <v>13</v>
      </c>
      <c r="C31" s="318">
        <v>-4</v>
      </c>
      <c r="D31" s="15">
        <v>21</v>
      </c>
      <c r="E31" s="12">
        <v>9</v>
      </c>
      <c r="F31" s="6">
        <v>27</v>
      </c>
      <c r="G31" s="347">
        <v>7.4029999999999996</v>
      </c>
      <c r="H31" s="155">
        <v>3701.5</v>
      </c>
      <c r="I31" s="343">
        <v>0</v>
      </c>
      <c r="J31" s="343">
        <v>60</v>
      </c>
      <c r="K31" s="324">
        <v>1</v>
      </c>
      <c r="L31" s="325">
        <v>0.76</v>
      </c>
      <c r="M31" s="340">
        <v>27.4</v>
      </c>
      <c r="N31" s="340">
        <v>24.6</v>
      </c>
      <c r="O31" s="579">
        <v>0.44</v>
      </c>
      <c r="P31" s="579">
        <v>0.88</v>
      </c>
      <c r="Q31" s="6">
        <v>0</v>
      </c>
      <c r="R31" s="6">
        <v>0</v>
      </c>
      <c r="S31" s="6">
        <v>1.5</v>
      </c>
      <c r="T31" s="150">
        <v>1.5</v>
      </c>
      <c r="U31" s="15">
        <v>21</v>
      </c>
      <c r="V31" s="12">
        <v>4</v>
      </c>
      <c r="W31" s="6">
        <v>8</v>
      </c>
      <c r="X31" s="347">
        <v>5.2430000000000003</v>
      </c>
      <c r="Y31" s="155">
        <v>2621.5</v>
      </c>
      <c r="Z31" s="343">
        <v>0</v>
      </c>
      <c r="AA31" s="343">
        <v>47.700000000004366</v>
      </c>
      <c r="AB31" s="324">
        <v>0.94</v>
      </c>
      <c r="AC31" s="325">
        <v>0.73</v>
      </c>
      <c r="AD31" s="340">
        <v>26.6</v>
      </c>
      <c r="AE31" s="340">
        <v>24.4</v>
      </c>
      <c r="AF31" s="579">
        <v>0.41</v>
      </c>
      <c r="AG31" s="579">
        <v>0.66</v>
      </c>
      <c r="AH31" s="6">
        <v>0</v>
      </c>
      <c r="AI31" s="6">
        <v>0</v>
      </c>
      <c r="AJ31" s="6">
        <v>1.3</v>
      </c>
      <c r="AK31" s="150">
        <v>1.3</v>
      </c>
      <c r="AL31" s="15">
        <v>21</v>
      </c>
      <c r="AM31" s="12">
        <v>5</v>
      </c>
      <c r="AN31" s="6">
        <v>14</v>
      </c>
      <c r="AO31" s="347">
        <v>6.7480000000000002</v>
      </c>
      <c r="AP31" s="155">
        <v>3374</v>
      </c>
      <c r="AQ31" s="343">
        <v>0</v>
      </c>
      <c r="AR31" s="343">
        <v>33.000000000010914</v>
      </c>
      <c r="AS31" s="324">
        <v>0.83</v>
      </c>
      <c r="AT31" s="325">
        <v>0.79</v>
      </c>
      <c r="AU31" s="340">
        <v>27.1</v>
      </c>
      <c r="AV31" s="340">
        <v>24.5</v>
      </c>
      <c r="AW31" s="579">
        <v>0.43</v>
      </c>
      <c r="AX31" s="579">
        <v>0.75</v>
      </c>
      <c r="AY31" s="6">
        <v>0</v>
      </c>
      <c r="AZ31" s="6">
        <v>0</v>
      </c>
      <c r="BA31" s="6">
        <v>1.5</v>
      </c>
      <c r="BB31" s="150">
        <v>1.5</v>
      </c>
      <c r="BC31" s="975">
        <v>18</v>
      </c>
      <c r="BD31" s="976">
        <v>49</v>
      </c>
      <c r="BE31" s="977">
        <v>19.394000000000002</v>
      </c>
      <c r="BF31" s="978">
        <v>9697</v>
      </c>
      <c r="BG31" s="979">
        <v>0</v>
      </c>
      <c r="BH31" s="980">
        <v>140.70000000001528</v>
      </c>
    </row>
    <row r="32" spans="1:60">
      <c r="A32" s="93">
        <v>45672</v>
      </c>
      <c r="B32" s="317">
        <v>4</v>
      </c>
      <c r="C32" s="318">
        <v>-4</v>
      </c>
      <c r="D32" s="15">
        <v>22</v>
      </c>
      <c r="E32" s="12">
        <v>10</v>
      </c>
      <c r="F32" s="6">
        <v>24</v>
      </c>
      <c r="G32" s="347">
        <v>7.9580000000000002</v>
      </c>
      <c r="H32" s="155">
        <v>3979</v>
      </c>
      <c r="I32" s="343">
        <v>0</v>
      </c>
      <c r="J32" s="343">
        <v>60</v>
      </c>
      <c r="K32" s="324">
        <v>1</v>
      </c>
      <c r="L32" s="325">
        <v>0.85</v>
      </c>
      <c r="M32" s="340">
        <v>25.8</v>
      </c>
      <c r="N32" s="340">
        <v>23.3</v>
      </c>
      <c r="O32" s="579">
        <v>0.35</v>
      </c>
      <c r="P32" s="579">
        <v>0.46</v>
      </c>
      <c r="Q32" s="6">
        <v>0</v>
      </c>
      <c r="R32" s="6">
        <v>0</v>
      </c>
      <c r="S32" s="6">
        <v>1.5</v>
      </c>
      <c r="T32" s="150">
        <v>1.5</v>
      </c>
      <c r="U32" s="15">
        <v>22</v>
      </c>
      <c r="V32" s="12">
        <v>7</v>
      </c>
      <c r="W32" s="6">
        <v>12</v>
      </c>
      <c r="X32" s="347">
        <v>5.7949999999999999</v>
      </c>
      <c r="Y32" s="155">
        <v>2897.5</v>
      </c>
      <c r="Z32" s="343">
        <v>0</v>
      </c>
      <c r="AA32" s="343">
        <v>58.799999999973807</v>
      </c>
      <c r="AB32" s="324">
        <v>0.94</v>
      </c>
      <c r="AC32" s="325">
        <v>0.76</v>
      </c>
      <c r="AD32" s="340">
        <v>25.7</v>
      </c>
      <c r="AE32" s="340">
        <v>23.3</v>
      </c>
      <c r="AF32" s="579">
        <v>0.35</v>
      </c>
      <c r="AG32" s="579">
        <v>0.41</v>
      </c>
      <c r="AH32" s="6">
        <v>0</v>
      </c>
      <c r="AI32" s="6">
        <v>0</v>
      </c>
      <c r="AJ32" s="6">
        <v>1.3</v>
      </c>
      <c r="AK32" s="150">
        <v>1.3</v>
      </c>
      <c r="AL32" s="15">
        <v>22</v>
      </c>
      <c r="AM32" s="12">
        <v>5</v>
      </c>
      <c r="AN32" s="6">
        <v>13</v>
      </c>
      <c r="AO32" s="347">
        <v>7.37</v>
      </c>
      <c r="AP32" s="155">
        <v>3685</v>
      </c>
      <c r="AQ32" s="343">
        <v>0</v>
      </c>
      <c r="AR32" s="343">
        <v>39.000000000032742</v>
      </c>
      <c r="AS32" s="324">
        <v>0.83</v>
      </c>
      <c r="AT32" s="325">
        <v>0.77</v>
      </c>
      <c r="AU32" s="340">
        <v>26.2</v>
      </c>
      <c r="AV32" s="340">
        <v>23.2</v>
      </c>
      <c r="AW32" s="579">
        <v>0.34</v>
      </c>
      <c r="AX32" s="579">
        <v>0.43</v>
      </c>
      <c r="AY32" s="6">
        <v>0</v>
      </c>
      <c r="AZ32" s="6">
        <v>0</v>
      </c>
      <c r="BA32" s="6">
        <v>1.5</v>
      </c>
      <c r="BB32" s="150">
        <v>1.5</v>
      </c>
      <c r="BC32" s="975">
        <v>22</v>
      </c>
      <c r="BD32" s="976">
        <v>49</v>
      </c>
      <c r="BE32" s="977">
        <v>21.123000000000001</v>
      </c>
      <c r="BF32" s="978">
        <v>10561.5</v>
      </c>
      <c r="BG32" s="979">
        <v>0</v>
      </c>
      <c r="BH32" s="980">
        <v>157.80000000000655</v>
      </c>
    </row>
    <row r="33" spans="1:60">
      <c r="A33" s="93">
        <v>45673</v>
      </c>
      <c r="B33" s="317">
        <v>9</v>
      </c>
      <c r="C33" s="318">
        <v>-3</v>
      </c>
      <c r="D33" s="15">
        <v>23</v>
      </c>
      <c r="E33" s="12">
        <v>12</v>
      </c>
      <c r="F33" s="6">
        <v>20</v>
      </c>
      <c r="G33" s="347">
        <v>8.1839999999999993</v>
      </c>
      <c r="H33" s="155">
        <v>4090</v>
      </c>
      <c r="I33" s="343">
        <v>192</v>
      </c>
      <c r="J33" s="343">
        <v>30</v>
      </c>
      <c r="K33" s="324">
        <v>1</v>
      </c>
      <c r="L33" s="325">
        <v>0.82</v>
      </c>
      <c r="M33" s="340">
        <v>26.5</v>
      </c>
      <c r="N33" s="340">
        <v>23.5</v>
      </c>
      <c r="O33" s="579">
        <v>0.33</v>
      </c>
      <c r="P33" s="579">
        <v>0.54</v>
      </c>
      <c r="Q33" s="6">
        <v>0</v>
      </c>
      <c r="R33" s="6">
        <v>0</v>
      </c>
      <c r="S33" s="6">
        <v>1.5</v>
      </c>
      <c r="T33" s="150">
        <v>1.5</v>
      </c>
      <c r="U33" s="15">
        <v>23</v>
      </c>
      <c r="V33" s="12">
        <v>4</v>
      </c>
      <c r="W33" s="6">
        <v>13</v>
      </c>
      <c r="X33" s="347">
        <v>5.94</v>
      </c>
      <c r="Y33" s="155">
        <v>2970</v>
      </c>
      <c r="Z33" s="343">
        <v>192</v>
      </c>
      <c r="AA33" s="343">
        <v>53.400000000019645</v>
      </c>
      <c r="AB33" s="324">
        <v>0.95</v>
      </c>
      <c r="AC33" s="325">
        <v>0.76</v>
      </c>
      <c r="AD33" s="340">
        <v>25.5</v>
      </c>
      <c r="AE33" s="340">
        <v>23.5</v>
      </c>
      <c r="AF33" s="579">
        <v>0.33</v>
      </c>
      <c r="AG33" s="579">
        <v>0.45</v>
      </c>
      <c r="AH33" s="6">
        <v>0</v>
      </c>
      <c r="AI33" s="6">
        <v>0</v>
      </c>
      <c r="AJ33" s="6">
        <v>1.3</v>
      </c>
      <c r="AK33" s="150">
        <v>1.3</v>
      </c>
      <c r="AL33" s="15">
        <v>23</v>
      </c>
      <c r="AM33" s="12">
        <v>3</v>
      </c>
      <c r="AN33" s="6">
        <v>6</v>
      </c>
      <c r="AO33" s="347">
        <v>8.0129999999999999</v>
      </c>
      <c r="AP33" s="155">
        <v>4005</v>
      </c>
      <c r="AQ33" s="343">
        <v>192</v>
      </c>
      <c r="AR33" s="343">
        <v>35.999999999967258</v>
      </c>
      <c r="AS33" s="324">
        <v>0.84</v>
      </c>
      <c r="AT33" s="325">
        <v>0.79</v>
      </c>
      <c r="AU33" s="340">
        <v>26.3</v>
      </c>
      <c r="AV33" s="340">
        <v>23.2</v>
      </c>
      <c r="AW33" s="579">
        <v>0.32</v>
      </c>
      <c r="AX33" s="579">
        <v>0.5</v>
      </c>
      <c r="AY33" s="6">
        <v>0</v>
      </c>
      <c r="AZ33" s="6">
        <v>0</v>
      </c>
      <c r="BA33" s="6">
        <v>1.5</v>
      </c>
      <c r="BB33" s="150">
        <v>1.5</v>
      </c>
      <c r="BC33" s="975">
        <v>19</v>
      </c>
      <c r="BD33" s="976">
        <v>39</v>
      </c>
      <c r="BE33" s="977">
        <v>21.123000000000001</v>
      </c>
      <c r="BF33" s="978">
        <v>10561.5</v>
      </c>
      <c r="BG33" s="979">
        <v>576</v>
      </c>
      <c r="BH33" s="980">
        <v>119.3999999999869</v>
      </c>
    </row>
    <row r="34" spans="1:60">
      <c r="A34" s="93">
        <v>45674</v>
      </c>
      <c r="B34" s="317">
        <v>10</v>
      </c>
      <c r="C34" s="318">
        <v>-3</v>
      </c>
      <c r="D34" s="15">
        <v>24</v>
      </c>
      <c r="E34" s="12">
        <v>18</v>
      </c>
      <c r="F34" s="6">
        <v>29</v>
      </c>
      <c r="G34" s="347">
        <v>7.9870000000000001</v>
      </c>
      <c r="H34" s="155">
        <v>3993.5</v>
      </c>
      <c r="I34" s="343">
        <v>0</v>
      </c>
      <c r="J34" s="343">
        <v>60</v>
      </c>
      <c r="K34" s="324">
        <v>1</v>
      </c>
      <c r="L34" s="325">
        <v>0.79</v>
      </c>
      <c r="M34" s="340">
        <v>28.6</v>
      </c>
      <c r="N34" s="340">
        <v>23.5</v>
      </c>
      <c r="O34" s="579">
        <v>0.31</v>
      </c>
      <c r="P34" s="579">
        <v>0.55000000000000004</v>
      </c>
      <c r="Q34" s="6">
        <v>0</v>
      </c>
      <c r="R34" s="6">
        <v>0</v>
      </c>
      <c r="S34" s="6">
        <v>1.5</v>
      </c>
      <c r="T34" s="150">
        <v>1.5</v>
      </c>
      <c r="U34" s="15">
        <v>24</v>
      </c>
      <c r="V34" s="12">
        <v>5</v>
      </c>
      <c r="W34" s="6">
        <v>8</v>
      </c>
      <c r="X34" s="347">
        <v>6.1950000000000003</v>
      </c>
      <c r="Y34" s="155">
        <v>3097.5</v>
      </c>
      <c r="Z34" s="343">
        <v>0</v>
      </c>
      <c r="AA34" s="343">
        <v>54.599999999991269</v>
      </c>
      <c r="AB34" s="324">
        <v>0.95</v>
      </c>
      <c r="AC34" s="325">
        <v>0.74</v>
      </c>
      <c r="AD34" s="340">
        <v>26.3</v>
      </c>
      <c r="AE34" s="340">
        <v>23.3</v>
      </c>
      <c r="AF34" s="579">
        <v>0.3</v>
      </c>
      <c r="AG34" s="579">
        <v>0.45</v>
      </c>
      <c r="AH34" s="6">
        <v>0</v>
      </c>
      <c r="AI34" s="6">
        <v>0</v>
      </c>
      <c r="AJ34" s="6">
        <v>1.3</v>
      </c>
      <c r="AK34" s="150">
        <v>1.3</v>
      </c>
      <c r="AL34" s="15">
        <v>24</v>
      </c>
      <c r="AM34" s="12">
        <v>6</v>
      </c>
      <c r="AN34" s="6">
        <v>7</v>
      </c>
      <c r="AO34" s="347">
        <v>8.3620000000000001</v>
      </c>
      <c r="AP34" s="155">
        <v>4181</v>
      </c>
      <c r="AQ34" s="343">
        <v>0</v>
      </c>
      <c r="AR34" s="343">
        <v>39.000000000032742</v>
      </c>
      <c r="AS34" s="324">
        <v>0.86</v>
      </c>
      <c r="AT34" s="325">
        <v>0.8</v>
      </c>
      <c r="AU34" s="340">
        <v>26.9</v>
      </c>
      <c r="AV34" s="340">
        <v>23.2</v>
      </c>
      <c r="AW34" s="579">
        <v>0.31</v>
      </c>
      <c r="AX34" s="579">
        <v>0.53</v>
      </c>
      <c r="AY34" s="6">
        <v>0</v>
      </c>
      <c r="AZ34" s="6">
        <v>0</v>
      </c>
      <c r="BA34" s="6">
        <v>1.5</v>
      </c>
      <c r="BB34" s="150">
        <v>1.5</v>
      </c>
      <c r="BC34" s="975">
        <v>29</v>
      </c>
      <c r="BD34" s="976">
        <v>44</v>
      </c>
      <c r="BE34" s="977">
        <v>22.544</v>
      </c>
      <c r="BF34" s="978">
        <v>11272</v>
      </c>
      <c r="BG34" s="979">
        <v>0</v>
      </c>
      <c r="BH34" s="980">
        <v>153.60000000002401</v>
      </c>
    </row>
    <row r="35" spans="1:60">
      <c r="A35" s="93">
        <v>45675</v>
      </c>
      <c r="B35" s="317">
        <v>12</v>
      </c>
      <c r="C35" s="318">
        <v>-1</v>
      </c>
      <c r="D35" s="15">
        <v>25</v>
      </c>
      <c r="E35" s="12">
        <v>19</v>
      </c>
      <c r="F35" s="6">
        <v>31</v>
      </c>
      <c r="G35" s="347">
        <v>8.1820000000000004</v>
      </c>
      <c r="H35" s="155">
        <v>4091</v>
      </c>
      <c r="I35" s="343">
        <v>0</v>
      </c>
      <c r="J35" s="343">
        <v>30</v>
      </c>
      <c r="K35" s="324">
        <v>1</v>
      </c>
      <c r="L35" s="325">
        <v>0.79</v>
      </c>
      <c r="M35" s="340">
        <v>28.3</v>
      </c>
      <c r="N35" s="340">
        <v>23.6</v>
      </c>
      <c r="O35" s="579">
        <v>0.32</v>
      </c>
      <c r="P35" s="579">
        <v>0.56000000000000005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2</v>
      </c>
      <c r="W35" s="6">
        <v>10</v>
      </c>
      <c r="X35" s="347">
        <v>6.1680000000000001</v>
      </c>
      <c r="Y35" s="155">
        <v>3084</v>
      </c>
      <c r="Z35" s="343">
        <v>0</v>
      </c>
      <c r="AA35" s="343">
        <v>54.899999999997817</v>
      </c>
      <c r="AB35" s="324">
        <v>0.96</v>
      </c>
      <c r="AC35" s="325">
        <v>0.72</v>
      </c>
      <c r="AD35" s="340">
        <v>26.5</v>
      </c>
      <c r="AE35" s="340">
        <v>23.5</v>
      </c>
      <c r="AF35" s="579">
        <v>0.33</v>
      </c>
      <c r="AG35" s="579">
        <v>0.51</v>
      </c>
      <c r="AH35" s="6">
        <v>0</v>
      </c>
      <c r="AI35" s="6">
        <v>0</v>
      </c>
      <c r="AJ35" s="6">
        <v>1.3</v>
      </c>
      <c r="AK35" s="150">
        <v>1.3</v>
      </c>
      <c r="AL35" s="15">
        <v>25</v>
      </c>
      <c r="AM35" s="12">
        <v>9</v>
      </c>
      <c r="AN35" s="6">
        <v>7</v>
      </c>
      <c r="AO35" s="347">
        <v>8.6760000000000002</v>
      </c>
      <c r="AP35" s="155">
        <v>4338</v>
      </c>
      <c r="AQ35" s="343">
        <v>0</v>
      </c>
      <c r="AR35" s="343">
        <v>35.999999999967258</v>
      </c>
      <c r="AS35" s="324">
        <v>0.85</v>
      </c>
      <c r="AT35" s="325">
        <v>0.8</v>
      </c>
      <c r="AU35" s="340">
        <v>27.3</v>
      </c>
      <c r="AV35" s="340">
        <v>22.8</v>
      </c>
      <c r="AW35" s="579">
        <v>0.33</v>
      </c>
      <c r="AX35" s="579">
        <v>0.56000000000000005</v>
      </c>
      <c r="AY35" s="6">
        <v>0</v>
      </c>
      <c r="AZ35" s="6">
        <v>0</v>
      </c>
      <c r="BA35" s="6">
        <v>1.5</v>
      </c>
      <c r="BB35" s="150">
        <v>1.5</v>
      </c>
      <c r="BC35" s="975">
        <v>30</v>
      </c>
      <c r="BD35" s="976">
        <v>48</v>
      </c>
      <c r="BE35" s="977">
        <v>23.026000000000003</v>
      </c>
      <c r="BF35" s="978">
        <v>11513</v>
      </c>
      <c r="BG35" s="979">
        <v>0</v>
      </c>
      <c r="BH35" s="980">
        <v>120.89999999996508</v>
      </c>
    </row>
    <row r="36" spans="1:60">
      <c r="A36" s="93">
        <v>45676</v>
      </c>
      <c r="B36" s="317">
        <v>15</v>
      </c>
      <c r="C36" s="318">
        <v>-1</v>
      </c>
      <c r="D36" s="15">
        <v>26</v>
      </c>
      <c r="E36" s="12">
        <v>31</v>
      </c>
      <c r="F36" s="6">
        <v>64</v>
      </c>
      <c r="G36" s="347">
        <v>8.6940000000000008</v>
      </c>
      <c r="H36" s="155">
        <v>4347</v>
      </c>
      <c r="I36" s="343">
        <v>0</v>
      </c>
      <c r="J36" s="343">
        <v>60</v>
      </c>
      <c r="K36" s="324">
        <v>1</v>
      </c>
      <c r="L36" s="325">
        <v>0.79</v>
      </c>
      <c r="M36" s="340">
        <v>28.6</v>
      </c>
      <c r="N36" s="340">
        <v>24.1</v>
      </c>
      <c r="O36" s="579">
        <v>0.32</v>
      </c>
      <c r="P36" s="579">
        <v>0.54</v>
      </c>
      <c r="Q36" s="6">
        <v>0</v>
      </c>
      <c r="R36" s="6">
        <v>0</v>
      </c>
      <c r="S36" s="6">
        <v>1.5</v>
      </c>
      <c r="T36" s="150">
        <v>1.8</v>
      </c>
      <c r="U36" s="15">
        <v>26</v>
      </c>
      <c r="V36" s="12">
        <v>9</v>
      </c>
      <c r="W36" s="6">
        <v>12</v>
      </c>
      <c r="X36" s="347">
        <v>6.5810000000000004</v>
      </c>
      <c r="Y36" s="155">
        <v>3290.5</v>
      </c>
      <c r="Z36" s="343">
        <v>0</v>
      </c>
      <c r="AA36" s="343">
        <v>56.699999999982538</v>
      </c>
      <c r="AB36" s="324">
        <v>0.95</v>
      </c>
      <c r="AC36" s="325">
        <v>0.72</v>
      </c>
      <c r="AD36" s="340">
        <v>27</v>
      </c>
      <c r="AE36" s="340">
        <v>23.6</v>
      </c>
      <c r="AF36" s="579">
        <v>0.33</v>
      </c>
      <c r="AG36" s="579">
        <v>0.54</v>
      </c>
      <c r="AH36" s="6">
        <v>0</v>
      </c>
      <c r="AI36" s="6">
        <v>0</v>
      </c>
      <c r="AJ36" s="6">
        <v>1.3</v>
      </c>
      <c r="AK36" s="150">
        <v>1.5</v>
      </c>
      <c r="AL36" s="15">
        <v>26</v>
      </c>
      <c r="AM36" s="12">
        <v>8</v>
      </c>
      <c r="AN36" s="6">
        <v>11</v>
      </c>
      <c r="AO36" s="347">
        <v>9.1020000000000003</v>
      </c>
      <c r="AP36" s="155">
        <v>4551</v>
      </c>
      <c r="AQ36" s="343">
        <v>0</v>
      </c>
      <c r="AR36" s="343">
        <v>39.000000000032742</v>
      </c>
      <c r="AS36" s="324">
        <v>0.86</v>
      </c>
      <c r="AT36" s="325">
        <v>0.81</v>
      </c>
      <c r="AU36" s="340">
        <v>27.7</v>
      </c>
      <c r="AV36" s="340">
        <v>23.6</v>
      </c>
      <c r="AW36" s="579">
        <v>0.33</v>
      </c>
      <c r="AX36" s="579">
        <v>0.54</v>
      </c>
      <c r="AY36" s="6">
        <v>0</v>
      </c>
      <c r="AZ36" s="6">
        <v>0</v>
      </c>
      <c r="BA36" s="6">
        <v>1.5</v>
      </c>
      <c r="BB36" s="150">
        <v>1.8</v>
      </c>
      <c r="BC36" s="975">
        <v>48</v>
      </c>
      <c r="BD36" s="976">
        <v>87</v>
      </c>
      <c r="BE36" s="977">
        <v>24.377000000000002</v>
      </c>
      <c r="BF36" s="978">
        <v>12188.5</v>
      </c>
      <c r="BG36" s="979">
        <v>0</v>
      </c>
      <c r="BH36" s="980">
        <v>155.70000000001528</v>
      </c>
    </row>
    <row r="37" spans="1:60">
      <c r="A37" s="93">
        <v>45677</v>
      </c>
      <c r="B37" s="317">
        <v>14</v>
      </c>
      <c r="C37" s="318">
        <v>-1</v>
      </c>
      <c r="D37" s="15">
        <v>27</v>
      </c>
      <c r="E37" s="12">
        <v>36</v>
      </c>
      <c r="F37" s="6">
        <v>65</v>
      </c>
      <c r="G37" s="347">
        <v>8.2859999999999996</v>
      </c>
      <c r="H37" s="155">
        <v>4143</v>
      </c>
      <c r="I37" s="343">
        <v>192</v>
      </c>
      <c r="J37" s="343">
        <v>30</v>
      </c>
      <c r="K37" s="324">
        <v>1</v>
      </c>
      <c r="L37" s="325">
        <v>0.75</v>
      </c>
      <c r="M37" s="340">
        <v>28.1</v>
      </c>
      <c r="N37" s="340">
        <v>23.7</v>
      </c>
      <c r="O37" s="579">
        <v>0.35</v>
      </c>
      <c r="P37" s="579">
        <v>0.52</v>
      </c>
      <c r="Q37" s="6">
        <v>0</v>
      </c>
      <c r="R37" s="6">
        <v>0</v>
      </c>
      <c r="S37" s="6">
        <v>1.8</v>
      </c>
      <c r="T37" s="150">
        <v>1.8</v>
      </c>
      <c r="U37" s="15">
        <v>27</v>
      </c>
      <c r="V37" s="12">
        <v>15</v>
      </c>
      <c r="W37" s="6">
        <v>50</v>
      </c>
      <c r="X37" s="347">
        <v>6.4880000000000004</v>
      </c>
      <c r="Y37" s="155">
        <v>3244</v>
      </c>
      <c r="Z37" s="343">
        <v>192</v>
      </c>
      <c r="AA37" s="343">
        <v>58.500000000021828</v>
      </c>
      <c r="AB37" s="324">
        <v>0.94</v>
      </c>
      <c r="AC37" s="325">
        <v>0.72</v>
      </c>
      <c r="AD37" s="340">
        <v>26.6</v>
      </c>
      <c r="AE37" s="340">
        <v>23</v>
      </c>
      <c r="AF37" s="579">
        <v>0.35</v>
      </c>
      <c r="AG37" s="579">
        <v>0.46</v>
      </c>
      <c r="AH37" s="6">
        <v>0</v>
      </c>
      <c r="AI37" s="6">
        <v>0</v>
      </c>
      <c r="AJ37" s="6">
        <v>1.5</v>
      </c>
      <c r="AK37" s="150">
        <v>1.5</v>
      </c>
      <c r="AL37" s="15">
        <v>27</v>
      </c>
      <c r="AM37" s="12">
        <v>15</v>
      </c>
      <c r="AN37" s="6">
        <v>14</v>
      </c>
      <c r="AO37" s="347">
        <v>8.8719999999999999</v>
      </c>
      <c r="AP37" s="155">
        <v>4436</v>
      </c>
      <c r="AQ37" s="343">
        <v>192</v>
      </c>
      <c r="AR37" s="343">
        <v>38.999999999978172</v>
      </c>
      <c r="AS37" s="324">
        <v>0.84</v>
      </c>
      <c r="AT37" s="325">
        <v>0.8</v>
      </c>
      <c r="AU37" s="340">
        <v>26.8</v>
      </c>
      <c r="AV37" s="340">
        <v>22.8</v>
      </c>
      <c r="AW37" s="579">
        <v>0.35</v>
      </c>
      <c r="AX37" s="579">
        <v>0.54</v>
      </c>
      <c r="AY37" s="6">
        <v>0</v>
      </c>
      <c r="AZ37" s="6">
        <v>0</v>
      </c>
      <c r="BA37" s="6">
        <v>1.8</v>
      </c>
      <c r="BB37" s="150">
        <v>1.8</v>
      </c>
      <c r="BC37" s="975">
        <v>66</v>
      </c>
      <c r="BD37" s="976">
        <v>129</v>
      </c>
      <c r="BE37" s="977">
        <v>23.646000000000001</v>
      </c>
      <c r="BF37" s="978">
        <v>11823</v>
      </c>
      <c r="BG37" s="979">
        <v>576</v>
      </c>
      <c r="BH37" s="980">
        <v>127.5</v>
      </c>
    </row>
    <row r="38" spans="1:60">
      <c r="A38" s="93">
        <v>45678</v>
      </c>
      <c r="B38" s="317">
        <v>16</v>
      </c>
      <c r="C38" s="318">
        <v>0</v>
      </c>
      <c r="D38" s="15">
        <v>28</v>
      </c>
      <c r="E38" s="12">
        <v>73</v>
      </c>
      <c r="F38" s="6">
        <v>75</v>
      </c>
      <c r="G38" s="347">
        <v>9.1950000000000003</v>
      </c>
      <c r="H38" s="155">
        <v>4597.5</v>
      </c>
      <c r="I38" s="343">
        <v>0</v>
      </c>
      <c r="J38" s="343">
        <v>60</v>
      </c>
      <c r="K38" s="324">
        <v>1</v>
      </c>
      <c r="L38" s="325">
        <v>0.73</v>
      </c>
      <c r="M38" s="340">
        <v>28.3</v>
      </c>
      <c r="N38" s="340">
        <v>23.6</v>
      </c>
      <c r="O38" s="579">
        <v>0.32</v>
      </c>
      <c r="P38" s="579">
        <v>0.52</v>
      </c>
      <c r="Q38" s="6">
        <v>0</v>
      </c>
      <c r="R38" s="6">
        <v>0</v>
      </c>
      <c r="S38" s="6">
        <v>1.8</v>
      </c>
      <c r="T38" s="150">
        <v>1.8</v>
      </c>
      <c r="U38" s="15">
        <v>28</v>
      </c>
      <c r="V38" s="12">
        <v>16</v>
      </c>
      <c r="W38" s="6">
        <v>66</v>
      </c>
      <c r="X38" s="347">
        <v>6.6630000000000003</v>
      </c>
      <c r="Y38" s="155">
        <v>3331.5</v>
      </c>
      <c r="Z38" s="343">
        <v>0</v>
      </c>
      <c r="AA38" s="343">
        <v>55.200000000004366</v>
      </c>
      <c r="AB38" s="324">
        <v>0.95</v>
      </c>
      <c r="AC38" s="325">
        <v>0.71</v>
      </c>
      <c r="AD38" s="340">
        <v>27.3</v>
      </c>
      <c r="AE38" s="340">
        <v>23.2</v>
      </c>
      <c r="AF38" s="579">
        <v>0.32</v>
      </c>
      <c r="AG38" s="579">
        <v>0.48</v>
      </c>
      <c r="AH38" s="6">
        <v>0</v>
      </c>
      <c r="AI38" s="6">
        <v>0</v>
      </c>
      <c r="AJ38" s="6">
        <v>1.5</v>
      </c>
      <c r="AK38" s="150">
        <v>1.5</v>
      </c>
      <c r="AL38" s="15">
        <v>28</v>
      </c>
      <c r="AM38" s="12">
        <v>35</v>
      </c>
      <c r="AN38" s="6">
        <v>20</v>
      </c>
      <c r="AO38" s="347">
        <v>9.5120000000000005</v>
      </c>
      <c r="AP38" s="155">
        <v>4756</v>
      </c>
      <c r="AQ38" s="343">
        <v>0</v>
      </c>
      <c r="AR38" s="343">
        <v>38.999999999978172</v>
      </c>
      <c r="AS38" s="324">
        <v>0.85</v>
      </c>
      <c r="AT38" s="325">
        <v>0.79</v>
      </c>
      <c r="AU38" s="340">
        <v>27.3</v>
      </c>
      <c r="AV38" s="340">
        <v>23.1</v>
      </c>
      <c r="AW38" s="579">
        <v>0.32</v>
      </c>
      <c r="AX38" s="579">
        <v>0.56000000000000005</v>
      </c>
      <c r="AY38" s="6">
        <v>0</v>
      </c>
      <c r="AZ38" s="6">
        <v>0</v>
      </c>
      <c r="BA38" s="6">
        <v>1.8</v>
      </c>
      <c r="BB38" s="150">
        <v>1.8</v>
      </c>
      <c r="BC38" s="975">
        <v>124</v>
      </c>
      <c r="BD38" s="976">
        <v>159</v>
      </c>
      <c r="BE38" s="977">
        <v>25.37</v>
      </c>
      <c r="BF38" s="978">
        <v>12685</v>
      </c>
      <c r="BG38" s="979">
        <v>0</v>
      </c>
      <c r="BH38" s="980">
        <v>154.19999999998254</v>
      </c>
    </row>
    <row r="39" spans="1:60">
      <c r="A39" s="93">
        <v>45679</v>
      </c>
      <c r="B39" s="317">
        <v>16</v>
      </c>
      <c r="C39" s="318">
        <v>1</v>
      </c>
      <c r="D39" s="15">
        <v>29</v>
      </c>
      <c r="E39" s="12">
        <v>82</v>
      </c>
      <c r="F39" s="6">
        <v>126</v>
      </c>
      <c r="G39" s="347">
        <v>8.641</v>
      </c>
      <c r="H39" s="155">
        <v>4320.5</v>
      </c>
      <c r="I39" s="343">
        <v>0</v>
      </c>
      <c r="J39" s="343">
        <v>60</v>
      </c>
      <c r="K39" s="324">
        <v>1</v>
      </c>
      <c r="L39" s="325">
        <v>0.87</v>
      </c>
      <c r="M39" s="340">
        <v>27.3</v>
      </c>
      <c r="N39" s="340">
        <v>23.2</v>
      </c>
      <c r="O39" s="579">
        <v>0.35</v>
      </c>
      <c r="P39" s="579">
        <v>0.47</v>
      </c>
      <c r="Q39" s="6">
        <v>0</v>
      </c>
      <c r="R39" s="6">
        <v>0</v>
      </c>
      <c r="S39" s="6">
        <v>1.8</v>
      </c>
      <c r="T39" s="150">
        <v>1.8</v>
      </c>
      <c r="U39" s="15">
        <v>29</v>
      </c>
      <c r="V39" s="12">
        <v>33</v>
      </c>
      <c r="W39" s="6">
        <v>44</v>
      </c>
      <c r="X39" s="347">
        <v>6.44</v>
      </c>
      <c r="Y39" s="155">
        <v>3220</v>
      </c>
      <c r="Z39" s="343">
        <v>0</v>
      </c>
      <c r="AA39" s="343">
        <v>58.499999999967258</v>
      </c>
      <c r="AB39" s="324">
        <v>0.95</v>
      </c>
      <c r="AC39" s="325">
        <v>0.8</v>
      </c>
      <c r="AD39" s="340">
        <v>26.4</v>
      </c>
      <c r="AE39" s="340">
        <v>22.7</v>
      </c>
      <c r="AF39" s="579">
        <v>0.35</v>
      </c>
      <c r="AG39" s="579">
        <v>0.41</v>
      </c>
      <c r="AH39" s="6">
        <v>0</v>
      </c>
      <c r="AI39" s="6">
        <v>0</v>
      </c>
      <c r="AJ39" s="6">
        <v>1.5</v>
      </c>
      <c r="AK39" s="150">
        <v>1.5</v>
      </c>
      <c r="AL39" s="15">
        <v>29</v>
      </c>
      <c r="AM39" s="12">
        <v>16</v>
      </c>
      <c r="AN39" s="6">
        <v>8</v>
      </c>
      <c r="AO39" s="347">
        <v>8.9499999999999993</v>
      </c>
      <c r="AP39" s="155">
        <v>4475</v>
      </c>
      <c r="AQ39" s="343">
        <v>0</v>
      </c>
      <c r="AR39" s="343">
        <v>42.000000000043656</v>
      </c>
      <c r="AS39" s="324">
        <v>0.85</v>
      </c>
      <c r="AT39" s="325">
        <v>0.8</v>
      </c>
      <c r="AU39" s="340">
        <v>26.8</v>
      </c>
      <c r="AV39" s="340">
        <v>22.1</v>
      </c>
      <c r="AW39" s="579">
        <v>0.35</v>
      </c>
      <c r="AX39" s="579">
        <v>0.48</v>
      </c>
      <c r="AY39" s="6">
        <v>0</v>
      </c>
      <c r="AZ39" s="6">
        <v>0</v>
      </c>
      <c r="BA39" s="6">
        <v>1.8</v>
      </c>
      <c r="BB39" s="150">
        <v>1.8</v>
      </c>
      <c r="BC39" s="975">
        <v>131</v>
      </c>
      <c r="BD39" s="976">
        <v>178</v>
      </c>
      <c r="BE39" s="977">
        <v>24.030999999999999</v>
      </c>
      <c r="BF39" s="978">
        <v>12015.5</v>
      </c>
      <c r="BG39" s="979">
        <v>0</v>
      </c>
      <c r="BH39" s="980">
        <v>160.50000000001091</v>
      </c>
    </row>
    <row r="40" spans="1:60">
      <c r="A40" s="93">
        <v>45680</v>
      </c>
      <c r="B40" s="317">
        <v>13</v>
      </c>
      <c r="C40" s="318">
        <v>4</v>
      </c>
      <c r="D40" s="15">
        <v>30</v>
      </c>
      <c r="E40" s="12">
        <v>106</v>
      </c>
      <c r="F40" s="6">
        <v>123</v>
      </c>
      <c r="G40" s="347">
        <v>8.5370000000000008</v>
      </c>
      <c r="H40" s="155">
        <v>4268.5</v>
      </c>
      <c r="I40" s="343">
        <v>0</v>
      </c>
      <c r="J40" s="343">
        <v>30</v>
      </c>
      <c r="K40" s="324">
        <v>1</v>
      </c>
      <c r="L40" s="325">
        <v>0.97</v>
      </c>
      <c r="M40" s="340">
        <v>25.9</v>
      </c>
      <c r="N40" s="340">
        <v>23.2</v>
      </c>
      <c r="O40" s="579">
        <v>0.34</v>
      </c>
      <c r="P40" s="579">
        <v>0.39</v>
      </c>
      <c r="Q40" s="6">
        <v>0</v>
      </c>
      <c r="R40" s="6">
        <v>0</v>
      </c>
      <c r="S40" s="6">
        <v>1.8</v>
      </c>
      <c r="T40" s="150">
        <v>1.8</v>
      </c>
      <c r="U40" s="15">
        <v>30</v>
      </c>
      <c r="V40" s="12">
        <v>44</v>
      </c>
      <c r="W40" s="6">
        <v>62</v>
      </c>
      <c r="X40" s="347">
        <v>6.415</v>
      </c>
      <c r="Y40" s="155">
        <v>3207.5</v>
      </c>
      <c r="Z40" s="343">
        <v>0</v>
      </c>
      <c r="AA40" s="343">
        <v>62.700000000004366</v>
      </c>
      <c r="AB40" s="324">
        <v>0.97</v>
      </c>
      <c r="AC40" s="325">
        <v>0.88</v>
      </c>
      <c r="AD40" s="340">
        <v>25.2</v>
      </c>
      <c r="AE40" s="340">
        <v>22.8</v>
      </c>
      <c r="AF40" s="579">
        <v>0.34</v>
      </c>
      <c r="AG40" s="579">
        <v>0.38</v>
      </c>
      <c r="AH40" s="6">
        <v>0</v>
      </c>
      <c r="AI40" s="6">
        <v>0</v>
      </c>
      <c r="AJ40" s="6">
        <v>1.5</v>
      </c>
      <c r="AK40" s="150">
        <v>1.5</v>
      </c>
      <c r="AL40" s="15">
        <v>30</v>
      </c>
      <c r="AM40" s="12">
        <v>26</v>
      </c>
      <c r="AN40" s="6">
        <v>10</v>
      </c>
      <c r="AO40" s="347">
        <v>9.9930000000000003</v>
      </c>
      <c r="AP40" s="155">
        <v>4996.5</v>
      </c>
      <c r="AQ40" s="343">
        <v>0</v>
      </c>
      <c r="AR40" s="343">
        <v>38.999999999978172</v>
      </c>
      <c r="AS40" s="324">
        <v>0.92</v>
      </c>
      <c r="AT40" s="325">
        <v>0.85</v>
      </c>
      <c r="AU40" s="340">
        <v>25.8</v>
      </c>
      <c r="AV40" s="340">
        <v>22.7</v>
      </c>
      <c r="AW40" s="579">
        <v>0.34</v>
      </c>
      <c r="AX40" s="579">
        <v>0.41</v>
      </c>
      <c r="AY40" s="6">
        <v>0</v>
      </c>
      <c r="AZ40" s="6">
        <v>0</v>
      </c>
      <c r="BA40" s="6">
        <v>1.8</v>
      </c>
      <c r="BB40" s="150">
        <v>1.8</v>
      </c>
      <c r="BC40" s="975">
        <v>176</v>
      </c>
      <c r="BD40" s="976">
        <v>195</v>
      </c>
      <c r="BE40" s="977">
        <v>24.945</v>
      </c>
      <c r="BF40" s="978">
        <v>12472.5</v>
      </c>
      <c r="BG40" s="979">
        <v>0</v>
      </c>
      <c r="BH40" s="980">
        <v>131.69999999998254</v>
      </c>
    </row>
    <row r="41" spans="1:60">
      <c r="A41" s="93">
        <v>45681</v>
      </c>
      <c r="B41" s="317">
        <v>9</v>
      </c>
      <c r="C41" s="318">
        <v>5</v>
      </c>
      <c r="D41" s="15">
        <v>31</v>
      </c>
      <c r="E41" s="12">
        <v>113</v>
      </c>
      <c r="F41" s="6">
        <v>128</v>
      </c>
      <c r="G41" s="347">
        <v>8.3070000000000004</v>
      </c>
      <c r="H41" s="155">
        <v>4153.5</v>
      </c>
      <c r="I41" s="343">
        <v>0</v>
      </c>
      <c r="J41" s="343">
        <v>60</v>
      </c>
      <c r="K41" s="324">
        <v>1</v>
      </c>
      <c r="L41" s="325">
        <v>0.95</v>
      </c>
      <c r="M41" s="340">
        <v>25.4</v>
      </c>
      <c r="N41" s="340">
        <v>22.7</v>
      </c>
      <c r="O41" s="579">
        <v>0.34</v>
      </c>
      <c r="P41" s="579">
        <v>0.35</v>
      </c>
      <c r="Q41" s="6">
        <v>0</v>
      </c>
      <c r="R41" s="6">
        <v>0</v>
      </c>
      <c r="S41" s="6">
        <v>1.8</v>
      </c>
      <c r="T41" s="150">
        <v>1.8</v>
      </c>
      <c r="U41" s="15">
        <v>31</v>
      </c>
      <c r="V41" s="12">
        <v>75</v>
      </c>
      <c r="W41" s="6">
        <v>50</v>
      </c>
      <c r="X41" s="347">
        <v>6.1710000000000003</v>
      </c>
      <c r="Y41" s="155">
        <v>3085.5</v>
      </c>
      <c r="Z41" s="343">
        <v>0</v>
      </c>
      <c r="AA41" s="343">
        <v>58.800000000028376</v>
      </c>
      <c r="AB41" s="324">
        <v>0.98</v>
      </c>
      <c r="AC41" s="325">
        <v>0.91</v>
      </c>
      <c r="AD41" s="340">
        <v>25.1</v>
      </c>
      <c r="AE41" s="340">
        <v>22.4</v>
      </c>
      <c r="AF41" s="579">
        <v>0.33</v>
      </c>
      <c r="AG41" s="579">
        <v>0.34</v>
      </c>
      <c r="AH41" s="6">
        <v>0</v>
      </c>
      <c r="AI41" s="6">
        <v>0</v>
      </c>
      <c r="AJ41" s="6">
        <v>1.5</v>
      </c>
      <c r="AK41" s="150">
        <v>1.5</v>
      </c>
      <c r="AL41" s="15">
        <v>31</v>
      </c>
      <c r="AM41" s="12">
        <v>52</v>
      </c>
      <c r="AN41" s="6">
        <v>11</v>
      </c>
      <c r="AO41" s="347">
        <v>9.7240000000000002</v>
      </c>
      <c r="AP41" s="155">
        <v>4862</v>
      </c>
      <c r="AQ41" s="343">
        <v>0</v>
      </c>
      <c r="AR41" s="343">
        <v>41.999999999989086</v>
      </c>
      <c r="AS41" s="324">
        <v>0.93</v>
      </c>
      <c r="AT41" s="325">
        <v>0.9</v>
      </c>
      <c r="AU41" s="340">
        <v>25.5</v>
      </c>
      <c r="AV41" s="340">
        <v>22.7</v>
      </c>
      <c r="AW41" s="579">
        <v>0.34</v>
      </c>
      <c r="AX41" s="579">
        <v>0.35</v>
      </c>
      <c r="AY41" s="6">
        <v>0</v>
      </c>
      <c r="AZ41" s="6">
        <v>0</v>
      </c>
      <c r="BA41" s="6">
        <v>1.8</v>
      </c>
      <c r="BB41" s="150">
        <v>1.8</v>
      </c>
      <c r="BC41" s="975">
        <v>240</v>
      </c>
      <c r="BD41" s="976">
        <v>189</v>
      </c>
      <c r="BE41" s="977">
        <v>24.202000000000002</v>
      </c>
      <c r="BF41" s="978">
        <v>12101</v>
      </c>
      <c r="BG41" s="979">
        <v>0</v>
      </c>
      <c r="BH41" s="980">
        <v>160.80000000001746</v>
      </c>
    </row>
    <row r="42" spans="1:60">
      <c r="A42" s="93">
        <v>45682</v>
      </c>
      <c r="B42" s="317">
        <v>8</v>
      </c>
      <c r="C42" s="318">
        <v>3</v>
      </c>
      <c r="D42" s="15">
        <v>32</v>
      </c>
      <c r="E42" s="12">
        <v>116</v>
      </c>
      <c r="F42" s="6">
        <v>86</v>
      </c>
      <c r="G42" s="347">
        <v>8.1809999999999992</v>
      </c>
      <c r="H42" s="155">
        <v>4090.4999999999995</v>
      </c>
      <c r="I42" s="343">
        <v>0</v>
      </c>
      <c r="J42" s="343">
        <v>60</v>
      </c>
      <c r="K42" s="324">
        <v>1</v>
      </c>
      <c r="L42" s="325">
        <v>0.9</v>
      </c>
      <c r="M42" s="340">
        <v>24.8</v>
      </c>
      <c r="N42" s="340">
        <v>22.2</v>
      </c>
      <c r="O42" s="579">
        <v>0.35</v>
      </c>
      <c r="P42" s="579">
        <v>0.36</v>
      </c>
      <c r="Q42" s="6">
        <v>0</v>
      </c>
      <c r="R42" s="6">
        <v>0</v>
      </c>
      <c r="S42" s="6">
        <v>1.8</v>
      </c>
      <c r="T42" s="150">
        <v>1.8</v>
      </c>
      <c r="U42" s="15">
        <v>32</v>
      </c>
      <c r="V42" s="12">
        <v>68</v>
      </c>
      <c r="W42" s="6">
        <v>101</v>
      </c>
      <c r="X42" s="347">
        <v>6.173</v>
      </c>
      <c r="Y42" s="155">
        <v>3086.5</v>
      </c>
      <c r="Z42" s="343">
        <v>0</v>
      </c>
      <c r="AA42" s="343">
        <v>61.79999999998472</v>
      </c>
      <c r="AB42" s="324">
        <v>0.98</v>
      </c>
      <c r="AC42" s="325">
        <v>0.89</v>
      </c>
      <c r="AD42" s="340">
        <v>24.3</v>
      </c>
      <c r="AE42" s="340">
        <v>22.2</v>
      </c>
      <c r="AF42" s="579">
        <v>0.33</v>
      </c>
      <c r="AG42" s="579">
        <v>0.34</v>
      </c>
      <c r="AH42" s="6">
        <v>0</v>
      </c>
      <c r="AI42" s="6">
        <v>0</v>
      </c>
      <c r="AJ42" s="6">
        <v>1.5</v>
      </c>
      <c r="AK42" s="150">
        <v>1.5</v>
      </c>
      <c r="AL42" s="15">
        <v>32</v>
      </c>
      <c r="AM42" s="12">
        <v>54</v>
      </c>
      <c r="AN42" s="6">
        <v>12</v>
      </c>
      <c r="AO42" s="347">
        <v>9.4499999999999993</v>
      </c>
      <c r="AP42" s="155">
        <v>4725</v>
      </c>
      <c r="AQ42" s="343">
        <v>0</v>
      </c>
      <c r="AR42" s="343">
        <v>39.000000000032742</v>
      </c>
      <c r="AS42" s="324">
        <v>0.95</v>
      </c>
      <c r="AT42" s="325">
        <v>0.92</v>
      </c>
      <c r="AU42" s="340">
        <v>24.5</v>
      </c>
      <c r="AV42" s="340">
        <v>21.7</v>
      </c>
      <c r="AW42" s="579">
        <v>0.35</v>
      </c>
      <c r="AX42" s="579">
        <v>0.37</v>
      </c>
      <c r="AY42" s="6">
        <v>0</v>
      </c>
      <c r="AZ42" s="6">
        <v>0</v>
      </c>
      <c r="BA42" s="6">
        <v>1.8</v>
      </c>
      <c r="BB42" s="150">
        <v>1.8</v>
      </c>
      <c r="BC42" s="975">
        <v>238</v>
      </c>
      <c r="BD42" s="976">
        <v>199</v>
      </c>
      <c r="BE42" s="977">
        <v>23.803999999999998</v>
      </c>
      <c r="BF42" s="978">
        <v>11902</v>
      </c>
      <c r="BG42" s="979">
        <v>0</v>
      </c>
      <c r="BH42" s="980">
        <v>160.80000000001746</v>
      </c>
    </row>
    <row r="43" spans="1:60">
      <c r="A43" s="93">
        <v>45683</v>
      </c>
      <c r="B43" s="317">
        <v>4</v>
      </c>
      <c r="C43" s="318">
        <v>-4</v>
      </c>
      <c r="D43" s="15">
        <v>33</v>
      </c>
      <c r="E43" s="12">
        <v>157</v>
      </c>
      <c r="F43" s="6">
        <v>42</v>
      </c>
      <c r="G43" s="347">
        <v>7.9240000000000004</v>
      </c>
      <c r="H43" s="155">
        <v>3962</v>
      </c>
      <c r="I43" s="343">
        <v>192</v>
      </c>
      <c r="J43" s="343">
        <v>60</v>
      </c>
      <c r="K43" s="324">
        <v>1</v>
      </c>
      <c r="L43" s="325">
        <v>0.9</v>
      </c>
      <c r="M43" s="340">
        <v>24.8</v>
      </c>
      <c r="N43" s="340">
        <v>22.2</v>
      </c>
      <c r="O43" s="579">
        <v>0.32</v>
      </c>
      <c r="P43" s="579">
        <v>0.32</v>
      </c>
      <c r="Q43" s="6">
        <v>0</v>
      </c>
      <c r="R43" s="6">
        <v>0</v>
      </c>
      <c r="S43" s="6">
        <v>1.8</v>
      </c>
      <c r="T43" s="150">
        <v>1.8</v>
      </c>
      <c r="U43" s="15">
        <v>33</v>
      </c>
      <c r="V43" s="12">
        <v>36</v>
      </c>
      <c r="W43" s="6">
        <v>54</v>
      </c>
      <c r="X43" s="347">
        <v>6.4039999999999999</v>
      </c>
      <c r="Y43" s="155">
        <v>3202</v>
      </c>
      <c r="Z43" s="343">
        <v>192</v>
      </c>
      <c r="AA43" s="343">
        <v>63.000000000010914</v>
      </c>
      <c r="AB43" s="324">
        <v>0.98</v>
      </c>
      <c r="AC43" s="325">
        <v>0.89</v>
      </c>
      <c r="AD43" s="340">
        <v>24.3</v>
      </c>
      <c r="AE43" s="340">
        <v>22.2</v>
      </c>
      <c r="AF43" s="579">
        <v>0.32</v>
      </c>
      <c r="AG43" s="579">
        <v>0.32</v>
      </c>
      <c r="AH43" s="6">
        <v>0</v>
      </c>
      <c r="AI43" s="6">
        <v>0</v>
      </c>
      <c r="AJ43" s="6">
        <v>1.5</v>
      </c>
      <c r="AK43" s="150">
        <v>1.5</v>
      </c>
      <c r="AL43" s="15">
        <v>33</v>
      </c>
      <c r="AM43" s="12">
        <v>55</v>
      </c>
      <c r="AN43" s="6">
        <v>6</v>
      </c>
      <c r="AO43" s="347">
        <v>8.8859999999999992</v>
      </c>
      <c r="AP43" s="155">
        <v>4443</v>
      </c>
      <c r="AQ43" s="343">
        <v>192</v>
      </c>
      <c r="AR43" s="343">
        <v>41.999999999989086</v>
      </c>
      <c r="AS43" s="324">
        <v>0.95</v>
      </c>
      <c r="AT43" s="325">
        <v>0.92</v>
      </c>
      <c r="AU43" s="340">
        <v>24.5</v>
      </c>
      <c r="AV43" s="340">
        <v>21.7</v>
      </c>
      <c r="AW43" s="579">
        <v>0.32</v>
      </c>
      <c r="AX43" s="579">
        <v>0.32</v>
      </c>
      <c r="AY43" s="6">
        <v>0</v>
      </c>
      <c r="AZ43" s="6">
        <v>0</v>
      </c>
      <c r="BA43" s="6">
        <v>1.8</v>
      </c>
      <c r="BB43" s="150">
        <v>1.8</v>
      </c>
      <c r="BC43" s="975">
        <v>248</v>
      </c>
      <c r="BD43" s="976">
        <v>102</v>
      </c>
      <c r="BE43" s="977">
        <v>23.213999999999999</v>
      </c>
      <c r="BF43" s="978">
        <v>11607</v>
      </c>
      <c r="BG43" s="979">
        <v>576</v>
      </c>
      <c r="BH43" s="980">
        <v>165</v>
      </c>
    </row>
    <row r="44" spans="1:60">
      <c r="A44" s="93">
        <v>45684</v>
      </c>
      <c r="B44" s="317">
        <v>4</v>
      </c>
      <c r="C44" s="318">
        <v>-4</v>
      </c>
      <c r="D44" s="15">
        <v>34</v>
      </c>
      <c r="E44" s="12">
        <v>178</v>
      </c>
      <c r="F44" s="6">
        <v>8</v>
      </c>
      <c r="G44" s="347">
        <v>7.6159999999999997</v>
      </c>
      <c r="H44" s="155">
        <v>3808</v>
      </c>
      <c r="I44" s="343">
        <v>0</v>
      </c>
      <c r="J44" s="343">
        <v>60</v>
      </c>
      <c r="K44" s="324">
        <v>1</v>
      </c>
      <c r="L44" s="325">
        <v>0.81</v>
      </c>
      <c r="M44" s="340">
        <v>23.7</v>
      </c>
      <c r="N44" s="340">
        <v>20.7</v>
      </c>
      <c r="O44" s="579">
        <v>0.28000000000000003</v>
      </c>
      <c r="P44" s="579">
        <v>0.3</v>
      </c>
      <c r="Q44" s="6">
        <v>0</v>
      </c>
      <c r="R44" s="6">
        <v>0</v>
      </c>
      <c r="S44" s="6">
        <v>1.8</v>
      </c>
      <c r="T44" s="150">
        <v>1.8</v>
      </c>
      <c r="U44" s="15">
        <v>34</v>
      </c>
      <c r="V44" s="12">
        <v>34</v>
      </c>
      <c r="W44" s="6">
        <v>83</v>
      </c>
      <c r="X44" s="347">
        <v>6.657</v>
      </c>
      <c r="Y44" s="155">
        <v>3328.5</v>
      </c>
      <c r="Z44" s="343">
        <v>0</v>
      </c>
      <c r="AA44" s="343">
        <v>78.899999999975989</v>
      </c>
      <c r="AB44" s="324">
        <v>0.97</v>
      </c>
      <c r="AC44" s="325">
        <v>0.82</v>
      </c>
      <c r="AD44" s="340">
        <v>23.2</v>
      </c>
      <c r="AE44" s="340">
        <v>20.9</v>
      </c>
      <c r="AF44" s="579">
        <v>0.28000000000000003</v>
      </c>
      <c r="AG44" s="579">
        <v>0.3</v>
      </c>
      <c r="AH44" s="6">
        <v>0</v>
      </c>
      <c r="AI44" s="6">
        <v>0</v>
      </c>
      <c r="AJ44" s="6">
        <v>1.5</v>
      </c>
      <c r="AK44" s="150">
        <v>1.5</v>
      </c>
      <c r="AL44" s="15">
        <v>34</v>
      </c>
      <c r="AM44" s="12">
        <v>93</v>
      </c>
      <c r="AN44" s="6">
        <v>6</v>
      </c>
      <c r="AO44" s="347">
        <v>8.827</v>
      </c>
      <c r="AP44" s="155">
        <v>4413.5</v>
      </c>
      <c r="AQ44" s="343">
        <v>0</v>
      </c>
      <c r="AR44" s="343">
        <v>48.000000000010914</v>
      </c>
      <c r="AS44" s="324">
        <v>0.97</v>
      </c>
      <c r="AT44" s="325">
        <v>0.92</v>
      </c>
      <c r="AU44" s="340">
        <v>23.3</v>
      </c>
      <c r="AV44" s="340">
        <v>20.399999999999999</v>
      </c>
      <c r="AW44" s="579">
        <v>0.28999999999999998</v>
      </c>
      <c r="AX44" s="579">
        <v>0.31</v>
      </c>
      <c r="AY44" s="6">
        <v>0</v>
      </c>
      <c r="AZ44" s="6">
        <v>0</v>
      </c>
      <c r="BA44" s="6">
        <v>1.8</v>
      </c>
      <c r="BB44" s="150">
        <v>1.8</v>
      </c>
      <c r="BC44" s="975">
        <v>305</v>
      </c>
      <c r="BD44" s="976">
        <v>97</v>
      </c>
      <c r="BE44" s="977">
        <v>23.1</v>
      </c>
      <c r="BF44" s="978">
        <v>11550</v>
      </c>
      <c r="BG44" s="979">
        <v>0</v>
      </c>
      <c r="BH44" s="980">
        <v>186.8999999999869</v>
      </c>
    </row>
    <row r="45" spans="1:60">
      <c r="A45" s="93">
        <v>45685</v>
      </c>
      <c r="B45" s="317">
        <v>6</v>
      </c>
      <c r="C45" s="318">
        <v>-4</v>
      </c>
      <c r="D45" s="15">
        <v>35</v>
      </c>
      <c r="E45" s="12">
        <v>195</v>
      </c>
      <c r="F45" s="6">
        <v>5</v>
      </c>
      <c r="G45" s="347">
        <v>7.1909999999999998</v>
      </c>
      <c r="H45" s="155">
        <v>3595.5</v>
      </c>
      <c r="I45" s="343">
        <v>192</v>
      </c>
      <c r="J45" s="343">
        <v>30</v>
      </c>
      <c r="K45" s="324">
        <v>1</v>
      </c>
      <c r="L45" s="325">
        <v>0.82</v>
      </c>
      <c r="M45" s="340">
        <v>23.4</v>
      </c>
      <c r="N45" s="340">
        <v>20.5</v>
      </c>
      <c r="O45" s="579">
        <v>0.26</v>
      </c>
      <c r="P45" s="579">
        <v>0.3</v>
      </c>
      <c r="Q45" s="6">
        <v>0</v>
      </c>
      <c r="R45" s="6">
        <v>0</v>
      </c>
      <c r="S45" s="6">
        <v>1.8</v>
      </c>
      <c r="T45" s="150">
        <v>1.8</v>
      </c>
      <c r="U45" s="15">
        <v>35</v>
      </c>
      <c r="V45" s="12">
        <v>59</v>
      </c>
      <c r="W45" s="6">
        <v>5</v>
      </c>
      <c r="X45" s="347">
        <v>6.202</v>
      </c>
      <c r="Y45" s="155">
        <v>3101</v>
      </c>
      <c r="Z45" s="343">
        <v>192</v>
      </c>
      <c r="AA45" s="343">
        <v>67.800000000006548</v>
      </c>
      <c r="AB45" s="324">
        <v>0.98</v>
      </c>
      <c r="AC45" s="325">
        <v>0.82</v>
      </c>
      <c r="AD45" s="340">
        <v>22.9</v>
      </c>
      <c r="AE45" s="340">
        <v>20.7</v>
      </c>
      <c r="AF45" s="579">
        <v>0.26</v>
      </c>
      <c r="AG45" s="579">
        <v>0.3</v>
      </c>
      <c r="AH45" s="6">
        <v>0</v>
      </c>
      <c r="AI45" s="6">
        <v>0</v>
      </c>
      <c r="AJ45" s="6">
        <v>1.5</v>
      </c>
      <c r="AK45" s="150">
        <v>1.5</v>
      </c>
      <c r="AL45" s="15">
        <v>35</v>
      </c>
      <c r="AM45" s="12">
        <v>140</v>
      </c>
      <c r="AN45" s="6">
        <v>5</v>
      </c>
      <c r="AO45" s="347">
        <v>8.391</v>
      </c>
      <c r="AP45" s="155">
        <v>4195.5</v>
      </c>
      <c r="AQ45" s="343">
        <v>192</v>
      </c>
      <c r="AR45" s="343">
        <v>47.999999999956344</v>
      </c>
      <c r="AS45" s="324">
        <v>0.92</v>
      </c>
      <c r="AT45" s="325">
        <v>0.88</v>
      </c>
      <c r="AU45" s="340">
        <v>22.7</v>
      </c>
      <c r="AV45" s="340">
        <v>19.600000000000001</v>
      </c>
      <c r="AW45" s="579">
        <v>0.27</v>
      </c>
      <c r="AX45" s="579">
        <v>0.33</v>
      </c>
      <c r="AY45" s="6">
        <v>0</v>
      </c>
      <c r="AZ45" s="6">
        <v>0</v>
      </c>
      <c r="BA45" s="6">
        <v>1.8</v>
      </c>
      <c r="BB45" s="150">
        <v>1.8</v>
      </c>
      <c r="BC45" s="975">
        <v>394</v>
      </c>
      <c r="BD45" s="976">
        <v>15</v>
      </c>
      <c r="BE45" s="977">
        <v>21.783999999999999</v>
      </c>
      <c r="BF45" s="978">
        <v>10892</v>
      </c>
      <c r="BG45" s="979">
        <v>576</v>
      </c>
      <c r="BH45" s="980">
        <v>145.79999999996289</v>
      </c>
    </row>
    <row r="46" spans="1:60">
      <c r="A46" s="93">
        <v>45686</v>
      </c>
      <c r="B46" s="317">
        <v>10</v>
      </c>
      <c r="C46" s="318">
        <v>-2</v>
      </c>
      <c r="D46" s="15">
        <v>36</v>
      </c>
      <c r="E46" s="12">
        <v>241</v>
      </c>
      <c r="F46" s="6">
        <v>9</v>
      </c>
      <c r="G46" s="347">
        <v>7.2480000000000002</v>
      </c>
      <c r="H46" s="155">
        <v>3624</v>
      </c>
      <c r="I46" s="343">
        <v>192</v>
      </c>
      <c r="J46" s="343">
        <v>60</v>
      </c>
      <c r="K46" s="324">
        <v>1</v>
      </c>
      <c r="L46" s="325">
        <v>0.76</v>
      </c>
      <c r="M46" s="340">
        <v>24.2</v>
      </c>
      <c r="N46" s="340">
        <v>19.7</v>
      </c>
      <c r="O46" s="579">
        <v>0.25</v>
      </c>
      <c r="P46" s="579">
        <v>0.36</v>
      </c>
      <c r="Q46" s="6">
        <v>0</v>
      </c>
      <c r="R46" s="6">
        <v>0</v>
      </c>
      <c r="S46" s="6">
        <v>1.8</v>
      </c>
      <c r="T46" s="150">
        <v>1.8</v>
      </c>
      <c r="U46" s="15">
        <v>36</v>
      </c>
      <c r="V46" s="12">
        <v>30</v>
      </c>
      <c r="W46" s="6">
        <v>0</v>
      </c>
      <c r="X46" s="347">
        <v>6.67</v>
      </c>
      <c r="Y46" s="155">
        <v>3335</v>
      </c>
      <c r="Z46" s="343">
        <v>192</v>
      </c>
      <c r="AA46" s="343">
        <v>87.600000000002183</v>
      </c>
      <c r="AB46" s="324">
        <v>0.98</v>
      </c>
      <c r="AC46" s="325">
        <v>0.78</v>
      </c>
      <c r="AD46" s="340">
        <v>23.7</v>
      </c>
      <c r="AE46" s="340">
        <v>20.399999999999999</v>
      </c>
      <c r="AF46" s="579">
        <v>0.25</v>
      </c>
      <c r="AG46" s="579">
        <v>0.35</v>
      </c>
      <c r="AH46" s="6">
        <v>0</v>
      </c>
      <c r="AI46" s="6">
        <v>0</v>
      </c>
      <c r="AJ46" s="6">
        <v>1.5</v>
      </c>
      <c r="AK46" s="150">
        <v>1.5</v>
      </c>
      <c r="AL46" s="15">
        <v>36</v>
      </c>
      <c r="AM46" s="12">
        <v>212</v>
      </c>
      <c r="AN46" s="6">
        <v>10</v>
      </c>
      <c r="AO46" s="347">
        <v>7.274</v>
      </c>
      <c r="AP46" s="155">
        <v>3637</v>
      </c>
      <c r="AQ46" s="343">
        <v>192</v>
      </c>
      <c r="AR46" s="343">
        <v>45</v>
      </c>
      <c r="AS46" s="324">
        <v>0.9</v>
      </c>
      <c r="AT46" s="325">
        <v>0.86</v>
      </c>
      <c r="AU46" s="340">
        <v>23.6</v>
      </c>
      <c r="AV46" s="340">
        <v>19.399999999999999</v>
      </c>
      <c r="AW46" s="579">
        <v>0.25</v>
      </c>
      <c r="AX46" s="579">
        <v>0.37</v>
      </c>
      <c r="AY46" s="6">
        <v>0</v>
      </c>
      <c r="AZ46" s="6">
        <v>0</v>
      </c>
      <c r="BA46" s="6">
        <v>1.8</v>
      </c>
      <c r="BB46" s="150">
        <v>1.8</v>
      </c>
      <c r="BC46" s="975">
        <v>483</v>
      </c>
      <c r="BD46" s="976">
        <v>19</v>
      </c>
      <c r="BE46" s="977">
        <v>21.192</v>
      </c>
      <c r="BF46" s="978">
        <v>10596</v>
      </c>
      <c r="BG46" s="979">
        <v>576</v>
      </c>
      <c r="BH46" s="980">
        <v>192.60000000000218</v>
      </c>
    </row>
    <row r="47" spans="1:60">
      <c r="A47" s="93">
        <f t="shared" ref="A47:A60" si="6">A46+1</f>
        <v>45687</v>
      </c>
      <c r="B47" s="317"/>
      <c r="C47" s="318"/>
      <c r="D47" s="15">
        <v>37</v>
      </c>
      <c r="E47" s="12">
        <f>死淘分类!C46</f>
        <v>0</v>
      </c>
      <c r="F47" s="6">
        <f>死淘分类!I46-死淘分类!C46</f>
        <v>0</v>
      </c>
      <c r="G47" s="347" t="str">
        <f>IFERROR(VLOOKUP($A$10:$A$60,模板!$A$9:$AL$9,32,0),"")</f>
        <v/>
      </c>
      <c r="H47" s="155" t="str">
        <f>IFERROR(VLOOKUP($A$10:$A$60,模板!$A$9:$AL$9,31,0),"")</f>
        <v/>
      </c>
      <c r="I47" s="343" t="str">
        <f>IFERROR(VLOOKUP($A$10:$A$60,模板!$A$9:$AL$9,33,0),"")</f>
        <v/>
      </c>
      <c r="J47" s="343" t="str">
        <f>IFERROR(VLOOKUP($A$10:$A$60,模板!$A$9:$AL$9,34,0),"")</f>
        <v/>
      </c>
      <c r="K47" s="324" t="str">
        <f>IFERROR(VLOOKUP($A$10:$A$60,模板!$A$9:$AL$9,22,0),"")</f>
        <v/>
      </c>
      <c r="L47" s="325" t="str">
        <f>IFERROR(VLOOKUP($A$10:$A$60,模板!$A$9:$AL$9,23,0),"")</f>
        <v/>
      </c>
      <c r="M47" s="340" t="str">
        <f>IFERROR(VLOOKUP($A$10:$A$60,模板!$A$9:$AL$9,20,0),"")</f>
        <v/>
      </c>
      <c r="N47" s="340" t="str">
        <f>IFERROR(VLOOKUP($A$10:$A$60,模板!$A$9:$AL$9,21,0),"")</f>
        <v/>
      </c>
      <c r="O47" s="579" t="str">
        <f>IFERROR(VLOOKUP($A$10:$A$60,模板!$A$9:$AL$9,17,0),"")</f>
        <v/>
      </c>
      <c r="P47" s="579" t="str">
        <f>IFERROR(VLOOKUP($A$10:$A$60,模板!$A$9:$AL$9,18,0),"")</f>
        <v/>
      </c>
      <c r="Q47" s="6" t="str">
        <f>IFERROR(VLOOKUP($A$10:$A$60,模板!$A$9:$AL$9,35,0),"")</f>
        <v/>
      </c>
      <c r="R47" s="6" t="str">
        <f>IFERROR(VLOOKUP($A$10:$A$60,模板!$A$9:$AL$9,36,0),"")</f>
        <v/>
      </c>
      <c r="S47" s="6" t="str">
        <f>IFERROR(VLOOKUP($A$10:$A$60,模板!$A$9:$AL$9,37,0),"")</f>
        <v/>
      </c>
      <c r="T47" s="150" t="str">
        <f>IFERROR(VLOOKUP($A$10:$A$60,模板!$A$9:$AL$9,38,0),"")</f>
        <v/>
      </c>
      <c r="U47" s="15">
        <v>37</v>
      </c>
      <c r="V47" s="12">
        <f>死淘分类!M46</f>
        <v>0</v>
      </c>
      <c r="W47" s="6">
        <f>死淘分类!S46-死淘分类!M46</f>
        <v>0</v>
      </c>
      <c r="X47" s="347" t="str">
        <f>IFERROR(VLOOKUP($A$10:$A$60,模板!$A$10:$AL$10,32,0),"")</f>
        <v/>
      </c>
      <c r="Y47" s="155" t="str">
        <f>IFERROR(VLOOKUP($A$10:$A$60,模板!$A$10:$AL$10,31,0),"")</f>
        <v/>
      </c>
      <c r="Z47" s="343" t="str">
        <f>IFERROR(VLOOKUP($A$10:$A$60,模板!$A$10:$AL$10,33,0),"")</f>
        <v/>
      </c>
      <c r="AA47" s="343" t="str">
        <f>IFERROR(VLOOKUP($A$10:$A$60,模板!$A$10:$AL$10,34,0),"")</f>
        <v/>
      </c>
      <c r="AB47" s="324" t="str">
        <f>IFERROR(VLOOKUP($A$10:$A$60,模板!$A$10:$AL$10,22,0),"")</f>
        <v/>
      </c>
      <c r="AC47" s="325" t="str">
        <f>IFERROR(VLOOKUP($A$10:$A$60,模板!$A$10:$AL$10,23,0),"")</f>
        <v/>
      </c>
      <c r="AD47" s="340" t="str">
        <f>IFERROR(VLOOKUP($A$10:$A$60,模板!$A$10:$AL$10,20,0),"")</f>
        <v/>
      </c>
      <c r="AE47" s="340" t="str">
        <f>IFERROR(VLOOKUP($A$10:$A$60,模板!$A$10:$AL$10,21,0),"")</f>
        <v/>
      </c>
      <c r="AF47" s="579" t="str">
        <f>IFERROR(VLOOKUP($A$10:$A$60,模板!$A$10:$AL$10,17,0),"")</f>
        <v/>
      </c>
      <c r="AG47" s="579" t="str">
        <f>IFERROR(VLOOKUP($A$10:$A$60,模板!$A$10:$AL$10,18,0),"")</f>
        <v/>
      </c>
      <c r="AH47" s="6" t="str">
        <f>IFERROR(VLOOKUP($A$10:$A$60,模板!$A$10:$AL$10,35,0),"")</f>
        <v/>
      </c>
      <c r="AI47" s="6" t="str">
        <f>IFERROR(VLOOKUP($A$10:$A$60,模板!$A$10:$AL$10,36,0),"")</f>
        <v/>
      </c>
      <c r="AJ47" s="6" t="str">
        <f>IFERROR(VLOOKUP($A$10:$A$60,模板!$A$10:$AL$10,37,0),"")</f>
        <v/>
      </c>
      <c r="AK47" s="150" t="str">
        <f>IFERROR(VLOOKUP($A$10:$A$60,模板!$A$10:$AL$10,38,0),"")</f>
        <v/>
      </c>
      <c r="AL47" s="15">
        <v>37</v>
      </c>
      <c r="AM47" s="12">
        <f>死淘分类!W46</f>
        <v>0</v>
      </c>
      <c r="AN47" s="6">
        <f>死淘分类!AC46-死淘分类!W46</f>
        <v>0</v>
      </c>
      <c r="AO47" s="347" t="str">
        <f>IFERROR(VLOOKUP($A$10:$A$60,模板!$A$11:$AL$11,32,0),"")</f>
        <v/>
      </c>
      <c r="AP47" s="155" t="str">
        <f>IFERROR(VLOOKUP($A$10:$A$60,模板!$A$11:$AL$11,31,0),"")</f>
        <v/>
      </c>
      <c r="AQ47" s="343" t="str">
        <f>IFERROR(VLOOKUP($A$10:$A$60,模板!$A$11:$AL$11,33,0),"")</f>
        <v/>
      </c>
      <c r="AR47" s="343" t="str">
        <f>IFERROR(VLOOKUP($A$10:$A$60,模板!$A$11:$AL$11,34,0),"")</f>
        <v/>
      </c>
      <c r="AS47" s="324" t="str">
        <f>IFERROR(VLOOKUP($A$10:$A$60,模板!$A$11:$AL$11,22,0),"")</f>
        <v/>
      </c>
      <c r="AT47" s="325" t="str">
        <f>IFERROR(VLOOKUP($A$10:$A$60,模板!$A$11:$AL$11,23,0),"")</f>
        <v/>
      </c>
      <c r="AU47" s="340" t="str">
        <f>IFERROR(VLOOKUP($A$10:$A$60,模板!$A$11:$AL$11,20,0),"")</f>
        <v/>
      </c>
      <c r="AV47" s="340" t="str">
        <f>IFERROR(VLOOKUP($A$10:$A$60,模板!$A$11:$AL$11,21,0),"")</f>
        <v/>
      </c>
      <c r="AW47" s="579" t="str">
        <f>IFERROR(VLOOKUP($A$10:$A$60,模板!$A$11:$AL$11,17,0),"")</f>
        <v/>
      </c>
      <c r="AX47" s="579" t="str">
        <f>IFERROR(VLOOKUP($A$10:$A$60,模板!$A$11:$AL$11,18,0),"")</f>
        <v/>
      </c>
      <c r="AY47" s="6" t="str">
        <f>IFERROR(VLOOKUP($A$10:$A$60,模板!$A$11:$AL$11,35,0),"")</f>
        <v/>
      </c>
      <c r="AZ47" s="6" t="str">
        <f>IFERROR(VLOOKUP($A$10:$A$60,模板!$A$11:$AL$11,36,0),"")</f>
        <v/>
      </c>
      <c r="BA47" s="6" t="str">
        <f>IFERROR(VLOOKUP($A$10:$A$60,模板!$A$11:$AL$11,37,0),"")</f>
        <v/>
      </c>
      <c r="BB47" s="150" t="str">
        <f>IFERROR(VLOOKUP($A$10:$A$60,模板!$A$11:$AL$11,38,0),"")</f>
        <v/>
      </c>
      <c r="BC47" s="975">
        <f t="shared" si="4"/>
        <v>0</v>
      </c>
      <c r="BD47" s="976">
        <f t="shared" si="4"/>
        <v>0</v>
      </c>
      <c r="BE47" s="977" t="str">
        <f t="shared" si="5"/>
        <v/>
      </c>
      <c r="BF47" s="978" t="str">
        <f t="shared" si="5"/>
        <v/>
      </c>
      <c r="BG47" s="979" t="str">
        <f t="shared" si="5"/>
        <v/>
      </c>
      <c r="BH47" s="980" t="str">
        <f t="shared" si="5"/>
        <v/>
      </c>
    </row>
    <row r="48" spans="1:60">
      <c r="A48" s="93">
        <f t="shared" si="6"/>
        <v>45688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>IFERROR(VLOOKUP($A$10:$A$60,模板!$A$9:$AL$9,32,0),"")</f>
        <v/>
      </c>
      <c r="H48" s="155" t="str">
        <f>IFERROR(VLOOKUP($A$10:$A$60,模板!$A$9:$AL$9,31,0),"")</f>
        <v/>
      </c>
      <c r="I48" s="343" t="str">
        <f>IFERROR(VLOOKUP($A$10:$A$60,模板!$A$9:$AL$9,33,0),"")</f>
        <v/>
      </c>
      <c r="J48" s="343" t="str">
        <f>IFERROR(VLOOKUP($A$10:$A$60,模板!$A$9:$AL$9,34,0),"")</f>
        <v/>
      </c>
      <c r="K48" s="324" t="str">
        <f>IFERROR(VLOOKUP($A$10:$A$60,模板!$A$9:$AL$9,22,0),"")</f>
        <v/>
      </c>
      <c r="L48" s="325" t="str">
        <f>IFERROR(VLOOKUP($A$10:$A$60,模板!$A$9:$AL$9,23,0),"")</f>
        <v/>
      </c>
      <c r="M48" s="340" t="str">
        <f>IFERROR(VLOOKUP($A$10:$A$60,模板!$A$9:$AL$9,20,0),"")</f>
        <v/>
      </c>
      <c r="N48" s="340" t="str">
        <f>IFERROR(VLOOKUP($A$10:$A$60,模板!$A$9:$AL$9,21,0),"")</f>
        <v/>
      </c>
      <c r="O48" s="579" t="str">
        <f>IFERROR(VLOOKUP($A$10:$A$60,模板!$A$9:$AL$9,17,0),"")</f>
        <v/>
      </c>
      <c r="P48" s="579" t="str">
        <f>IFERROR(VLOOKUP($A$10:$A$60,模板!$A$9:$AL$9,18,0),"")</f>
        <v/>
      </c>
      <c r="Q48" s="6" t="str">
        <f>IFERROR(VLOOKUP($A$10:$A$60,模板!$A$9:$AL$9,35,0),"")</f>
        <v/>
      </c>
      <c r="R48" s="6" t="str">
        <f>IFERROR(VLOOKUP($A$10:$A$60,模板!$A$9:$AL$9,36,0),"")</f>
        <v/>
      </c>
      <c r="S48" s="6" t="str">
        <f>IFERROR(VLOOKUP($A$10:$A$60,模板!$A$9:$AL$9,37,0),"")</f>
        <v/>
      </c>
      <c r="T48" s="150" t="str">
        <f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>IFERROR(VLOOKUP($A$10:$A$60,模板!$A$10:$AL$10,32,0),"")</f>
        <v/>
      </c>
      <c r="Y48" s="155" t="str">
        <f>IFERROR(VLOOKUP($A$10:$A$60,模板!$A$10:$AL$10,31,0),"")</f>
        <v/>
      </c>
      <c r="Z48" s="343" t="str">
        <f>IFERROR(VLOOKUP($A$10:$A$60,模板!$A$10:$AL$10,33,0),"")</f>
        <v/>
      </c>
      <c r="AA48" s="343" t="str">
        <f>IFERROR(VLOOKUP($A$10:$A$60,模板!$A$10:$AL$10,34,0),"")</f>
        <v/>
      </c>
      <c r="AB48" s="324" t="str">
        <f>IFERROR(VLOOKUP($A$10:$A$60,模板!$A$10:$AL$10,22,0),"")</f>
        <v/>
      </c>
      <c r="AC48" s="325" t="str">
        <f>IFERROR(VLOOKUP($A$10:$A$60,模板!$A$10:$AL$10,23,0),"")</f>
        <v/>
      </c>
      <c r="AD48" s="340" t="str">
        <f>IFERROR(VLOOKUP($A$10:$A$60,模板!$A$10:$AL$10,20,0),"")</f>
        <v/>
      </c>
      <c r="AE48" s="340" t="str">
        <f>IFERROR(VLOOKUP($A$10:$A$60,模板!$A$10:$AL$10,21,0),"")</f>
        <v/>
      </c>
      <c r="AF48" s="579" t="str">
        <f>IFERROR(VLOOKUP($A$10:$A$60,模板!$A$10:$AL$10,17,0),"")</f>
        <v/>
      </c>
      <c r="AG48" s="579" t="str">
        <f>IFERROR(VLOOKUP($A$10:$A$60,模板!$A$10:$AL$10,18,0),"")</f>
        <v/>
      </c>
      <c r="AH48" s="6" t="str">
        <f>IFERROR(VLOOKUP($A$10:$A$60,模板!$A$10:$AL$10,35,0),"")</f>
        <v/>
      </c>
      <c r="AI48" s="6" t="str">
        <f>IFERROR(VLOOKUP($A$10:$A$60,模板!$A$10:$AL$10,36,0),"")</f>
        <v/>
      </c>
      <c r="AJ48" s="6" t="str">
        <f>IFERROR(VLOOKUP($A$10:$A$60,模板!$A$10:$AL$10,37,0),"")</f>
        <v/>
      </c>
      <c r="AK48" s="150" t="str">
        <f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>IFERROR(VLOOKUP($A$10:$A$60,模板!$A$11:$AL$11,32,0),"")</f>
        <v/>
      </c>
      <c r="AP48" s="155" t="str">
        <f>IFERROR(VLOOKUP($A$10:$A$60,模板!$A$11:$AL$11,31,0),"")</f>
        <v/>
      </c>
      <c r="AQ48" s="343" t="str">
        <f>IFERROR(VLOOKUP($A$10:$A$60,模板!$A$11:$AL$11,33,0),"")</f>
        <v/>
      </c>
      <c r="AR48" s="343" t="str">
        <f>IFERROR(VLOOKUP($A$10:$A$60,模板!$A$11:$AL$11,34,0),"")</f>
        <v/>
      </c>
      <c r="AS48" s="324" t="str">
        <f>IFERROR(VLOOKUP($A$10:$A$60,模板!$A$11:$AL$11,22,0),"")</f>
        <v/>
      </c>
      <c r="AT48" s="325" t="str">
        <f>IFERROR(VLOOKUP($A$10:$A$60,模板!$A$11:$AL$11,23,0),"")</f>
        <v/>
      </c>
      <c r="AU48" s="340" t="str">
        <f>IFERROR(VLOOKUP($A$10:$A$60,模板!$A$11:$AL$11,20,0),"")</f>
        <v/>
      </c>
      <c r="AV48" s="340" t="str">
        <f>IFERROR(VLOOKUP($A$10:$A$60,模板!$A$11:$AL$11,21,0),"")</f>
        <v/>
      </c>
      <c r="AW48" s="579" t="str">
        <f>IFERROR(VLOOKUP($A$10:$A$60,模板!$A$11:$AL$11,17,0),"")</f>
        <v/>
      </c>
      <c r="AX48" s="579" t="str">
        <f>IFERROR(VLOOKUP($A$10:$A$60,模板!$A$11:$AL$11,18,0),"")</f>
        <v/>
      </c>
      <c r="AY48" s="6" t="str">
        <f>IFERROR(VLOOKUP($A$10:$A$60,模板!$A$11:$AL$11,35,0),"")</f>
        <v/>
      </c>
      <c r="AZ48" s="6" t="str">
        <f>IFERROR(VLOOKUP($A$10:$A$60,模板!$A$11:$AL$11,36,0),"")</f>
        <v/>
      </c>
      <c r="BA48" s="6" t="str">
        <f>IFERROR(VLOOKUP($A$10:$A$60,模板!$A$11:$AL$11,37,0),"")</f>
        <v/>
      </c>
      <c r="BB48" s="150" t="str">
        <f>IFERROR(VLOOKUP($A$10:$A$60,模板!$A$11:$AL$11,38,0),"")</f>
        <v/>
      </c>
      <c r="BC48" s="975">
        <f t="shared" si="4"/>
        <v>0</v>
      </c>
      <c r="BD48" s="976">
        <f t="shared" si="4"/>
        <v>0</v>
      </c>
      <c r="BE48" s="977" t="str">
        <f t="shared" si="5"/>
        <v/>
      </c>
      <c r="BF48" s="978" t="str">
        <f t="shared" si="5"/>
        <v/>
      </c>
      <c r="BG48" s="979" t="str">
        <f t="shared" si="5"/>
        <v/>
      </c>
      <c r="BH48" s="980" t="str">
        <f t="shared" si="5"/>
        <v/>
      </c>
    </row>
    <row r="49" spans="1:60">
      <c r="A49" s="93">
        <f t="shared" si="6"/>
        <v>45689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975">
        <f t="shared" si="4"/>
        <v>0</v>
      </c>
      <c r="BD49" s="976">
        <f t="shared" si="4"/>
        <v>0</v>
      </c>
      <c r="BE49" s="977" t="str">
        <f t="shared" si="5"/>
        <v/>
      </c>
      <c r="BF49" s="978" t="str">
        <f t="shared" si="5"/>
        <v/>
      </c>
      <c r="BG49" s="979" t="str">
        <f t="shared" si="5"/>
        <v/>
      </c>
      <c r="BH49" s="980" t="str">
        <f t="shared" si="5"/>
        <v/>
      </c>
    </row>
    <row r="50" spans="1:60">
      <c r="A50" s="93">
        <f t="shared" si="6"/>
        <v>45690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975">
        <f t="shared" si="4"/>
        <v>0</v>
      </c>
      <c r="BD50" s="976">
        <f t="shared" si="4"/>
        <v>0</v>
      </c>
      <c r="BE50" s="977" t="str">
        <f t="shared" si="5"/>
        <v/>
      </c>
      <c r="BF50" s="978" t="str">
        <f t="shared" si="5"/>
        <v/>
      </c>
      <c r="BG50" s="979" t="str">
        <f t="shared" si="5"/>
        <v/>
      </c>
      <c r="BH50" s="980" t="str">
        <f t="shared" si="5"/>
        <v/>
      </c>
    </row>
    <row r="51" spans="1:60">
      <c r="A51" s="93">
        <f t="shared" si="6"/>
        <v>45691</v>
      </c>
      <c r="B51" s="317"/>
      <c r="C51" s="318"/>
      <c r="D51" s="15">
        <v>41</v>
      </c>
      <c r="E51" s="12"/>
      <c r="F51" s="6"/>
      <c r="G51" s="347"/>
      <c r="H51" s="155">
        <f t="shared" ref="H51:H60" si="7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8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9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975">
        <f t="shared" ref="BC51:BC60" si="10">SUMPRODUCT((MOD((COLUMN(C51:BB51)-5),17)=0)*C51:BB51)</f>
        <v>0</v>
      </c>
      <c r="BD51" s="976">
        <f t="shared" ref="BD51:BD60" si="11">SUMPRODUCT((MOD((COLUMN(C51:BB51)-6),17)=0)*C51:BB51)</f>
        <v>0</v>
      </c>
      <c r="BE51" s="977">
        <f t="shared" ref="BE51:BE60" si="12">SUMPRODUCT((MOD((COLUMN(C51:BB51)-7),17)=0)*C51:BB51)</f>
        <v>0</v>
      </c>
      <c r="BF51" s="978">
        <f t="shared" ref="BF51:BF60" si="13">SUMPRODUCT((MOD((COLUMN(C51:BB51)-8),17)=0)*C51:BB51)</f>
        <v>0</v>
      </c>
      <c r="BG51" s="979">
        <f t="shared" ref="BG51:BG60" si="14">SUMPRODUCT((MOD((COLUMN(C51:BB51)-9),17)=0)*C51:BB51)</f>
        <v>0</v>
      </c>
      <c r="BH51" s="980">
        <f t="shared" ref="BH51:BH60" si="15">SUMPRODUCT((MOD((COLUMN(C51:BB51)-10),17)=0)*C51:BB51)</f>
        <v>0</v>
      </c>
    </row>
    <row r="52" spans="1:60">
      <c r="A52" s="93">
        <f t="shared" si="6"/>
        <v>45692</v>
      </c>
      <c r="B52" s="317"/>
      <c r="C52" s="318"/>
      <c r="D52" s="15">
        <v>42</v>
      </c>
      <c r="E52" s="12"/>
      <c r="F52" s="6"/>
      <c r="G52" s="347"/>
      <c r="H52" s="155">
        <f t="shared" si="7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8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9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975">
        <f t="shared" si="10"/>
        <v>0</v>
      </c>
      <c r="BD52" s="976">
        <f t="shared" si="11"/>
        <v>0</v>
      </c>
      <c r="BE52" s="977">
        <f t="shared" si="12"/>
        <v>0</v>
      </c>
      <c r="BF52" s="978">
        <f t="shared" si="13"/>
        <v>0</v>
      </c>
      <c r="BG52" s="979">
        <f t="shared" si="14"/>
        <v>0</v>
      </c>
      <c r="BH52" s="980">
        <f t="shared" si="15"/>
        <v>0</v>
      </c>
    </row>
    <row r="53" spans="1:60">
      <c r="A53" s="93">
        <f t="shared" si="6"/>
        <v>45693</v>
      </c>
      <c r="B53" s="317"/>
      <c r="C53" s="318"/>
      <c r="D53" s="15">
        <v>43</v>
      </c>
      <c r="E53" s="12"/>
      <c r="F53" s="6"/>
      <c r="G53" s="347"/>
      <c r="H53" s="155">
        <f t="shared" si="7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9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975">
        <f t="shared" si="10"/>
        <v>0</v>
      </c>
      <c r="BD53" s="976">
        <f t="shared" si="11"/>
        <v>0</v>
      </c>
      <c r="BE53" s="977">
        <f t="shared" si="12"/>
        <v>0</v>
      </c>
      <c r="BF53" s="978">
        <f t="shared" si="13"/>
        <v>0</v>
      </c>
      <c r="BG53" s="979">
        <f t="shared" si="14"/>
        <v>0</v>
      </c>
      <c r="BH53" s="980">
        <f t="shared" si="15"/>
        <v>0</v>
      </c>
    </row>
    <row r="54" spans="1:60">
      <c r="A54" s="93">
        <f t="shared" si="6"/>
        <v>45694</v>
      </c>
      <c r="B54" s="317"/>
      <c r="C54" s="318"/>
      <c r="D54" s="15">
        <v>44</v>
      </c>
      <c r="E54" s="12"/>
      <c r="F54" s="6"/>
      <c r="G54" s="347"/>
      <c r="H54" s="155">
        <f t="shared" si="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975">
        <f t="shared" si="10"/>
        <v>0</v>
      </c>
      <c r="BD54" s="976">
        <f t="shared" si="11"/>
        <v>0</v>
      </c>
      <c r="BE54" s="977">
        <f t="shared" si="12"/>
        <v>0</v>
      </c>
      <c r="BF54" s="978">
        <f t="shared" si="13"/>
        <v>0</v>
      </c>
      <c r="BG54" s="979">
        <f t="shared" si="14"/>
        <v>0</v>
      </c>
      <c r="BH54" s="980">
        <f t="shared" si="15"/>
        <v>0</v>
      </c>
    </row>
    <row r="55" spans="1:60">
      <c r="A55" s="93">
        <f t="shared" si="6"/>
        <v>45695</v>
      </c>
      <c r="B55" s="317"/>
      <c r="C55" s="318"/>
      <c r="D55" s="15">
        <v>45</v>
      </c>
      <c r="E55" s="12"/>
      <c r="F55" s="6"/>
      <c r="G55" s="347"/>
      <c r="H55" s="155">
        <f t="shared" si="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975">
        <f t="shared" si="10"/>
        <v>0</v>
      </c>
      <c r="BD55" s="976">
        <f t="shared" si="11"/>
        <v>0</v>
      </c>
      <c r="BE55" s="977">
        <f t="shared" si="12"/>
        <v>0</v>
      </c>
      <c r="BF55" s="978">
        <f t="shared" si="13"/>
        <v>0</v>
      </c>
      <c r="BG55" s="979">
        <f t="shared" si="14"/>
        <v>0</v>
      </c>
      <c r="BH55" s="980">
        <f t="shared" si="15"/>
        <v>0</v>
      </c>
    </row>
    <row r="56" spans="1:60">
      <c r="A56" s="93">
        <f t="shared" si="6"/>
        <v>45696</v>
      </c>
      <c r="B56" s="317"/>
      <c r="C56" s="318"/>
      <c r="D56" s="15">
        <v>46</v>
      </c>
      <c r="E56" s="12"/>
      <c r="F56" s="6"/>
      <c r="G56" s="347"/>
      <c r="H56" s="155">
        <f t="shared" si="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975">
        <f t="shared" si="10"/>
        <v>0</v>
      </c>
      <c r="BD56" s="976">
        <f t="shared" si="11"/>
        <v>0</v>
      </c>
      <c r="BE56" s="977">
        <f t="shared" si="12"/>
        <v>0</v>
      </c>
      <c r="BF56" s="978">
        <f t="shared" si="13"/>
        <v>0</v>
      </c>
      <c r="BG56" s="979">
        <f t="shared" si="14"/>
        <v>0</v>
      </c>
      <c r="BH56" s="980">
        <f t="shared" si="15"/>
        <v>0</v>
      </c>
    </row>
    <row r="57" spans="1:60">
      <c r="A57" s="93">
        <f t="shared" si="6"/>
        <v>45697</v>
      </c>
      <c r="B57" s="317"/>
      <c r="C57" s="318"/>
      <c r="D57" s="15">
        <v>47</v>
      </c>
      <c r="E57" s="12"/>
      <c r="F57" s="6"/>
      <c r="G57" s="347"/>
      <c r="H57" s="155">
        <f t="shared" si="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975">
        <f t="shared" si="10"/>
        <v>0</v>
      </c>
      <c r="BD57" s="976">
        <f t="shared" si="11"/>
        <v>0</v>
      </c>
      <c r="BE57" s="977">
        <f t="shared" si="12"/>
        <v>0</v>
      </c>
      <c r="BF57" s="978">
        <f t="shared" si="13"/>
        <v>0</v>
      </c>
      <c r="BG57" s="979">
        <f t="shared" si="14"/>
        <v>0</v>
      </c>
      <c r="BH57" s="980">
        <f t="shared" si="15"/>
        <v>0</v>
      </c>
    </row>
    <row r="58" spans="1:60">
      <c r="A58" s="93">
        <f t="shared" si="6"/>
        <v>45698</v>
      </c>
      <c r="B58" s="317"/>
      <c r="C58" s="318"/>
      <c r="D58" s="15">
        <v>48</v>
      </c>
      <c r="E58" s="12"/>
      <c r="F58" s="6"/>
      <c r="G58" s="347"/>
      <c r="H58" s="155">
        <f t="shared" si="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975">
        <f t="shared" si="10"/>
        <v>0</v>
      </c>
      <c r="BD58" s="976">
        <f t="shared" si="11"/>
        <v>0</v>
      </c>
      <c r="BE58" s="977">
        <f t="shared" si="12"/>
        <v>0</v>
      </c>
      <c r="BF58" s="978">
        <f t="shared" si="13"/>
        <v>0</v>
      </c>
      <c r="BG58" s="979">
        <f t="shared" si="14"/>
        <v>0</v>
      </c>
      <c r="BH58" s="980">
        <f t="shared" si="15"/>
        <v>0</v>
      </c>
    </row>
    <row r="59" spans="1:60">
      <c r="A59" s="93">
        <f t="shared" si="6"/>
        <v>45699</v>
      </c>
      <c r="B59" s="317"/>
      <c r="C59" s="318"/>
      <c r="D59" s="15">
        <v>49</v>
      </c>
      <c r="E59" s="12"/>
      <c r="F59" s="6"/>
      <c r="G59" s="347"/>
      <c r="H59" s="155">
        <f t="shared" si="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975">
        <f t="shared" si="10"/>
        <v>0</v>
      </c>
      <c r="BD59" s="976">
        <f t="shared" si="11"/>
        <v>0</v>
      </c>
      <c r="BE59" s="977">
        <f t="shared" si="12"/>
        <v>0</v>
      </c>
      <c r="BF59" s="978">
        <f t="shared" si="13"/>
        <v>0</v>
      </c>
      <c r="BG59" s="979">
        <f t="shared" si="14"/>
        <v>0</v>
      </c>
      <c r="BH59" s="980">
        <f t="shared" si="15"/>
        <v>0</v>
      </c>
    </row>
    <row r="60" spans="1:60" ht="14.5" thickBot="1">
      <c r="A60" s="94">
        <f t="shared" si="6"/>
        <v>45700</v>
      </c>
      <c r="B60" s="319"/>
      <c r="C60" s="320"/>
      <c r="D60" s="16">
        <v>50</v>
      </c>
      <c r="E60" s="13"/>
      <c r="F60" s="10"/>
      <c r="G60" s="348"/>
      <c r="H60" s="156">
        <f t="shared" si="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981">
        <f t="shared" si="10"/>
        <v>0</v>
      </c>
      <c r="BD60" s="982">
        <f t="shared" si="11"/>
        <v>0</v>
      </c>
      <c r="BE60" s="983">
        <f t="shared" si="12"/>
        <v>0</v>
      </c>
      <c r="BF60" s="984">
        <f t="shared" si="13"/>
        <v>0</v>
      </c>
      <c r="BG60" s="985">
        <f t="shared" si="14"/>
        <v>0</v>
      </c>
      <c r="BH60" s="986">
        <f t="shared" si="15"/>
        <v>0</v>
      </c>
    </row>
  </sheetData>
  <protectedRanges>
    <protectedRange sqref="BG10:BH60 AQ10:BE60 Z10:AO60 I10:X60 B10:G60" name="Range1"/>
  </protectedRanges>
  <mergeCells count="86"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S6:AS8"/>
    <mergeCell ref="AT6:AT8"/>
    <mergeCell ref="AU6:AU8"/>
    <mergeCell ref="AV6:AV8"/>
    <mergeCell ref="AW6:AX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</mergeCells>
  <phoneticPr fontId="1" type="noConversion"/>
  <conditionalFormatting sqref="E10:E60">
    <cfRule type="expression" dxfId="738" priority="55">
      <formula>AND(D10&lt;&gt;"",MOD(ROUNDUP(D10/7,0),2)=0)</formula>
    </cfRule>
  </conditionalFormatting>
  <conditionalFormatting sqref="F10:F60">
    <cfRule type="expression" dxfId="737" priority="54">
      <formula>AND(D10&lt;&gt;"",MOD(ROUNDUP(D10/7,0),2)=0)</formula>
    </cfRule>
  </conditionalFormatting>
  <conditionalFormatting sqref="G10:G60">
    <cfRule type="expression" dxfId="736" priority="53">
      <formula>AND(D10&lt;&gt;"",MOD(ROUNDUP(D10/7,0),2)=0)</formula>
    </cfRule>
  </conditionalFormatting>
  <conditionalFormatting sqref="H10:H60">
    <cfRule type="expression" dxfId="735" priority="52">
      <formula>AND(D10&lt;&gt;"",MOD(ROUNDUP(D10/7,0),2)=0)</formula>
    </cfRule>
  </conditionalFormatting>
  <conditionalFormatting sqref="I10:I60">
    <cfRule type="expression" dxfId="734" priority="51">
      <formula>AND(D10&lt;&gt;"",MOD(ROUNDUP(D10/7,0),2)=0)</formula>
    </cfRule>
  </conditionalFormatting>
  <conditionalFormatting sqref="J10:J60">
    <cfRule type="expression" dxfId="733" priority="50">
      <formula>AND(D10&lt;&gt;"",MOD(ROUNDUP(D10/7,0),2)=0)</formula>
    </cfRule>
  </conditionalFormatting>
  <conditionalFormatting sqref="M10:M60">
    <cfRule type="expression" dxfId="732" priority="49">
      <formula>AND(D10&lt;&gt;"",MOD(ROUNDUP(D10/7,0),2)=0)</formula>
    </cfRule>
  </conditionalFormatting>
  <conditionalFormatting sqref="N10:N60">
    <cfRule type="expression" dxfId="731" priority="48">
      <formula>AND(D10&lt;&gt;"",MOD(ROUNDUP(D10/7,0),2)=0)</formula>
    </cfRule>
  </conditionalFormatting>
  <conditionalFormatting sqref="Q10:Q60">
    <cfRule type="expression" dxfId="730" priority="47">
      <formula>AND(D10&lt;&gt;"",MOD(ROUNDUP(D10/7,0),2)=0)</formula>
    </cfRule>
  </conditionalFormatting>
  <conditionalFormatting sqref="R10:R60">
    <cfRule type="expression" dxfId="729" priority="46">
      <formula>AND(D10&lt;&gt;"",MOD(ROUNDUP(D10/7,0),2)=0)</formula>
    </cfRule>
  </conditionalFormatting>
  <conditionalFormatting sqref="S10:S60">
    <cfRule type="expression" dxfId="728" priority="45">
      <formula>AND(D10&lt;&gt;"",MOD(ROUNDUP(D10/7,0),2)=0)</formula>
    </cfRule>
  </conditionalFormatting>
  <conditionalFormatting sqref="T10:T60 BB10:BB60 AK10:AK60">
    <cfRule type="expression" dxfId="727" priority="44">
      <formula>AND(D10&lt;&gt;"",MOD(ROUNDUP(D10/7,0),2)=0)</formula>
    </cfRule>
  </conditionalFormatting>
  <conditionalFormatting sqref="D10:D60">
    <cfRule type="expression" dxfId="726" priority="43">
      <formula>AND(D10&lt;&gt;"",MOD(ROUNDUP(D10/7,0),2)=0)</formula>
    </cfRule>
  </conditionalFormatting>
  <conditionalFormatting sqref="K10:K60">
    <cfRule type="expression" dxfId="725" priority="42">
      <formula>AND(D10&lt;&gt;"",MOD(ROUNDUP(D10/7,0),2)=0)</formula>
    </cfRule>
  </conditionalFormatting>
  <conditionalFormatting sqref="L10:L60">
    <cfRule type="expression" dxfId="724" priority="41">
      <formula>AND(D10&lt;&gt;"",MOD(ROUNDUP(D10/7,0),2)=0)</formula>
    </cfRule>
  </conditionalFormatting>
  <conditionalFormatting sqref="O10:O60">
    <cfRule type="expression" dxfId="723" priority="40">
      <formula>AND(D10&lt;&gt;"",MOD(ROUNDUP(D10/7,0),2)=0)</formula>
    </cfRule>
  </conditionalFormatting>
  <conditionalFormatting sqref="P10:P60">
    <cfRule type="expression" dxfId="722" priority="39">
      <formula>AND(D10&lt;&gt;"",MOD(ROUNDUP(D10/7,0),2)=0)</formula>
    </cfRule>
  </conditionalFormatting>
  <conditionalFormatting sqref="AM10:AM60">
    <cfRule type="expression" dxfId="721" priority="32">
      <formula>AND(AL10&lt;&gt;"",MOD(ROUNDUP(AL10/7,0),2)=0)</formula>
    </cfRule>
  </conditionalFormatting>
  <conditionalFormatting sqref="AN10:AN60">
    <cfRule type="expression" dxfId="720" priority="31">
      <formula>AND(AL10&lt;&gt;"",MOD(ROUNDUP(AL10/7,0),2)=0)</formula>
    </cfRule>
  </conditionalFormatting>
  <conditionalFormatting sqref="AO10:AO60">
    <cfRule type="expression" dxfId="719" priority="30">
      <formula>AND(AL10&lt;&gt;"",MOD(ROUNDUP(AL10/7,0),2)=0)</formula>
    </cfRule>
  </conditionalFormatting>
  <conditionalFormatting sqref="AP10:AP60">
    <cfRule type="expression" dxfId="718" priority="29">
      <formula>AND(AL10&lt;&gt;"",MOD(ROUNDUP(AL10/7,0),2)=0)</formula>
    </cfRule>
  </conditionalFormatting>
  <conditionalFormatting sqref="AQ10:AQ60">
    <cfRule type="expression" dxfId="717" priority="28">
      <formula>AND(AL10&lt;&gt;"",MOD(ROUNDUP(AL10/7,0),2)=0)</formula>
    </cfRule>
  </conditionalFormatting>
  <conditionalFormatting sqref="AR10:AR60">
    <cfRule type="expression" dxfId="716" priority="27">
      <formula>AND(AL10&lt;&gt;"",MOD(ROUNDUP(AL10/7,0),2)=0)</formula>
    </cfRule>
  </conditionalFormatting>
  <conditionalFormatting sqref="AU10:AU60">
    <cfRule type="expression" dxfId="715" priority="26">
      <formula>AND(AL10&lt;&gt;"",MOD(ROUNDUP(AL10/7,0),2)=0)</formula>
    </cfRule>
  </conditionalFormatting>
  <conditionalFormatting sqref="AV10:AV60">
    <cfRule type="expression" dxfId="714" priority="25">
      <formula>AND(AL10&lt;&gt;"",MOD(ROUNDUP(AL10/7,0),2)=0)</formula>
    </cfRule>
  </conditionalFormatting>
  <conditionalFormatting sqref="AY10:AY60">
    <cfRule type="expression" dxfId="713" priority="24">
      <formula>AND(AL10&lt;&gt;"",MOD(ROUNDUP(AL10/7,0),2)=0)</formula>
    </cfRule>
  </conditionalFormatting>
  <conditionalFormatting sqref="AZ10:AZ60">
    <cfRule type="expression" dxfId="712" priority="23">
      <formula>AND(AL10&lt;&gt;"",MOD(ROUNDUP(AL10/7,0),2)=0)</formula>
    </cfRule>
  </conditionalFormatting>
  <conditionalFormatting sqref="BA10:BA60">
    <cfRule type="expression" dxfId="711" priority="22">
      <formula>AND(AL10&lt;&gt;"",MOD(ROUNDUP(AL10/7,0),2)=0)</formula>
    </cfRule>
  </conditionalFormatting>
  <conditionalFormatting sqref="AL10:AL60">
    <cfRule type="expression" dxfId="710" priority="21">
      <formula>AND(AL10&lt;&gt;"",MOD(ROUNDUP(AL10/7,0),2)=0)</formula>
    </cfRule>
  </conditionalFormatting>
  <conditionalFormatting sqref="AS10:AS60">
    <cfRule type="expression" dxfId="709" priority="20">
      <formula>AND(AL10&lt;&gt;"",MOD(ROUNDUP(AL10/7,0),2)=0)</formula>
    </cfRule>
  </conditionalFormatting>
  <conditionalFormatting sqref="AT10:AT60">
    <cfRule type="expression" dxfId="708" priority="19">
      <formula>AND(AL10&lt;&gt;"",MOD(ROUNDUP(AL10/7,0),2)=0)</formula>
    </cfRule>
  </conditionalFormatting>
  <conditionalFormatting sqref="AW10:AW60">
    <cfRule type="expression" dxfId="707" priority="18">
      <formula>AND(AL10&lt;&gt;"",MOD(ROUNDUP(AL10/7,0),2)=0)</formula>
    </cfRule>
  </conditionalFormatting>
  <conditionalFormatting sqref="AX10:AX60">
    <cfRule type="expression" dxfId="706" priority="17">
      <formula>AND(AL10&lt;&gt;"",MOD(ROUNDUP(AL10/7,0),2)=0)</formula>
    </cfRule>
  </conditionalFormatting>
  <conditionalFormatting sqref="V10:V60">
    <cfRule type="expression" dxfId="705" priority="16">
      <formula>AND(U10&lt;&gt;"",MOD(ROUNDUP(U10/7,0),2)=0)</formula>
    </cfRule>
  </conditionalFormatting>
  <conditionalFormatting sqref="W10:W60">
    <cfRule type="expression" dxfId="704" priority="15">
      <formula>AND(U10&lt;&gt;"",MOD(ROUNDUP(U10/7,0),2)=0)</formula>
    </cfRule>
  </conditionalFormatting>
  <conditionalFormatting sqref="X10:X60">
    <cfRule type="expression" dxfId="703" priority="14">
      <formula>AND(U10&lt;&gt;"",MOD(ROUNDUP(U10/7,0),2)=0)</formula>
    </cfRule>
  </conditionalFormatting>
  <conditionalFormatting sqref="Y10:Y60">
    <cfRule type="expression" dxfId="702" priority="13">
      <formula>AND(U10&lt;&gt;"",MOD(ROUNDUP(U10/7,0),2)=0)</formula>
    </cfRule>
  </conditionalFormatting>
  <conditionalFormatting sqref="Z10:Z60">
    <cfRule type="expression" dxfId="701" priority="12">
      <formula>AND(U10&lt;&gt;"",MOD(ROUNDUP(U10/7,0),2)=0)</formula>
    </cfRule>
  </conditionalFormatting>
  <conditionalFormatting sqref="AA10:AA60">
    <cfRule type="expression" dxfId="700" priority="11">
      <formula>AND(U10&lt;&gt;"",MOD(ROUNDUP(U10/7,0),2)=0)</formula>
    </cfRule>
  </conditionalFormatting>
  <conditionalFormatting sqref="AD10:AD60">
    <cfRule type="expression" dxfId="699" priority="10">
      <formula>AND(U10&lt;&gt;"",MOD(ROUNDUP(U10/7,0),2)=0)</formula>
    </cfRule>
  </conditionalFormatting>
  <conditionalFormatting sqref="AE10:AE60">
    <cfRule type="expression" dxfId="698" priority="9">
      <formula>AND(U10&lt;&gt;"",MOD(ROUNDUP(U10/7,0),2)=0)</formula>
    </cfRule>
  </conditionalFormatting>
  <conditionalFormatting sqref="AH10:AH60">
    <cfRule type="expression" dxfId="697" priority="8">
      <formula>AND(U10&lt;&gt;"",MOD(ROUNDUP(U10/7,0),2)=0)</formula>
    </cfRule>
  </conditionalFormatting>
  <conditionalFormatting sqref="AI10:AI60">
    <cfRule type="expression" dxfId="696" priority="7">
      <formula>AND(U10&lt;&gt;"",MOD(ROUNDUP(U10/7,0),2)=0)</formula>
    </cfRule>
  </conditionalFormatting>
  <conditionalFormatting sqref="AJ10:AJ60">
    <cfRule type="expression" dxfId="695" priority="6">
      <formula>AND(U10&lt;&gt;"",MOD(ROUNDUP(U10/7,0),2)=0)</formula>
    </cfRule>
  </conditionalFormatting>
  <conditionalFormatting sqref="U10:U60">
    <cfRule type="expression" dxfId="694" priority="5">
      <formula>AND(U10&lt;&gt;"",MOD(ROUNDUP(U10/7,0),2)=0)</formula>
    </cfRule>
  </conditionalFormatting>
  <conditionalFormatting sqref="AB10:AB60">
    <cfRule type="expression" dxfId="693" priority="4">
      <formula>AND(U10&lt;&gt;"",MOD(ROUNDUP(U10/7,0),2)=0)</formula>
    </cfRule>
  </conditionalFormatting>
  <conditionalFormatting sqref="AC10:AC60">
    <cfRule type="expression" dxfId="692" priority="3">
      <formula>AND(U10&lt;&gt;"",MOD(ROUNDUP(U10/7,0),2)=0)</formula>
    </cfRule>
  </conditionalFormatting>
  <conditionalFormatting sqref="AF10:AF60">
    <cfRule type="expression" dxfId="691" priority="2">
      <formula>AND(U10&lt;&gt;"",MOD(ROUNDUP(U10/7,0),2)=0)</formula>
    </cfRule>
  </conditionalFormatting>
  <conditionalFormatting sqref="AG10:AG60">
    <cfRule type="expression" dxfId="690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BH60" xr:uid="{74A905D1-EB0D-4F95-B0B7-621F8F46A02F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B1" zoomScale="90" zoomScaleNormal="90" workbookViewId="0">
      <selection activeCell="W15" sqref="W15"/>
    </sheetView>
  </sheetViews>
  <sheetFormatPr defaultColWidth="9" defaultRowHeight="14.5"/>
  <cols>
    <col min="1" max="1" width="7.81640625" style="988" hidden="1" customWidth="1"/>
    <col min="2" max="2" width="5.81640625" style="988" customWidth="1"/>
    <col min="3" max="3" width="6.90625" style="988" customWidth="1"/>
    <col min="4" max="4" width="9.1796875" style="988" customWidth="1"/>
    <col min="5" max="6" width="8.1796875" style="988" customWidth="1"/>
    <col min="7" max="7" width="8.81640625" style="988" customWidth="1"/>
    <col min="8" max="9" width="10" style="988" customWidth="1"/>
    <col min="10" max="10" width="9.81640625" style="988" customWidth="1"/>
    <col min="11" max="11" width="9.36328125" style="988" customWidth="1"/>
    <col min="12" max="15" width="6.6328125" style="988" customWidth="1"/>
    <col min="16" max="16" width="17.36328125" style="988" customWidth="1"/>
    <col min="17" max="17" width="6.1796875" style="988" customWidth="1"/>
    <col min="18" max="18" width="8" style="988" customWidth="1"/>
    <col min="19" max="20" width="6.1796875" style="988" customWidth="1"/>
    <col min="21" max="21" width="7.90625" style="988" customWidth="1"/>
    <col min="22" max="22" width="7.6328125" style="988" customWidth="1"/>
    <col min="23" max="23" width="6.1796875" style="988" customWidth="1"/>
    <col min="24" max="24" width="6.08984375" style="988" customWidth="1"/>
    <col min="25" max="25" width="6.6328125" style="988" customWidth="1"/>
    <col min="26" max="26" width="8.1796875" style="988" customWidth="1"/>
    <col min="27" max="27" width="6.6328125" style="988" customWidth="1"/>
    <col min="28" max="28" width="7.1796875" style="988" customWidth="1"/>
    <col min="29" max="29" width="8.08984375" style="988" customWidth="1"/>
    <col min="30" max="30" width="8.453125" style="993" customWidth="1"/>
    <col min="31" max="31" width="9.08984375" style="993" customWidth="1"/>
    <col min="32" max="39" width="9" style="988"/>
    <col min="40" max="40" width="10.1796875" style="988" customWidth="1"/>
    <col min="41" max="41" width="11.6328125" style="988" bestFit="1" customWidth="1"/>
    <col min="42" max="42" width="9" style="988"/>
    <col min="43" max="43" width="9" style="988" hidden="1" customWidth="1"/>
    <col min="44" max="16384" width="9" style="988"/>
  </cols>
  <sheetData>
    <row r="1" spans="1:46" ht="16.5">
      <c r="C1" s="989"/>
      <c r="D1" s="989"/>
      <c r="E1" s="990"/>
      <c r="F1" s="989"/>
      <c r="G1" s="989"/>
      <c r="H1" s="989"/>
      <c r="I1" s="989"/>
      <c r="J1" s="989"/>
      <c r="K1" s="989"/>
      <c r="L1" s="989"/>
      <c r="M1" s="991" t="s">
        <v>654</v>
      </c>
      <c r="N1" s="989"/>
      <c r="O1" s="989"/>
      <c r="P1" s="989"/>
      <c r="Q1" s="989"/>
      <c r="R1" s="989"/>
      <c r="S1" s="989"/>
      <c r="T1" s="1138" t="s">
        <v>655</v>
      </c>
      <c r="U1" s="1138"/>
      <c r="V1" s="989"/>
      <c r="W1" s="989"/>
      <c r="X1" s="989" t="s">
        <v>582</v>
      </c>
      <c r="Y1" s="989"/>
      <c r="Z1" s="989"/>
      <c r="AA1" s="989"/>
      <c r="AB1" s="989"/>
      <c r="AC1" s="989"/>
      <c r="AD1" s="992"/>
    </row>
    <row r="2" spans="1:46" ht="24.65" customHeight="1">
      <c r="B2" s="1139" t="s">
        <v>656</v>
      </c>
      <c r="C2" s="1139"/>
      <c r="D2" s="994" t="s">
        <v>657</v>
      </c>
      <c r="E2" s="995" t="s">
        <v>658</v>
      </c>
      <c r="F2" s="996" t="s">
        <v>659</v>
      </c>
      <c r="G2" s="997" t="s">
        <v>660</v>
      </c>
      <c r="H2" s="995" t="s">
        <v>661</v>
      </c>
      <c r="I2" s="998" t="s">
        <v>662</v>
      </c>
      <c r="J2" s="999"/>
      <c r="K2" s="999"/>
      <c r="L2" s="1000" t="s">
        <v>663</v>
      </c>
      <c r="M2" s="1001"/>
      <c r="N2" s="1000" t="s">
        <v>664</v>
      </c>
      <c r="O2" s="1002"/>
      <c r="P2" s="1000" t="s">
        <v>665</v>
      </c>
      <c r="Q2" s="1003"/>
      <c r="R2" s="1004"/>
      <c r="S2" s="1003"/>
      <c r="T2" s="989"/>
      <c r="U2" s="989"/>
      <c r="V2" s="989"/>
      <c r="W2" s="1005" t="s">
        <v>666</v>
      </c>
      <c r="X2" s="1006" t="s">
        <v>667</v>
      </c>
      <c r="Y2" s="989"/>
      <c r="Z2" s="989"/>
      <c r="AA2" s="989"/>
      <c r="AB2" s="989"/>
      <c r="AC2" s="993"/>
      <c r="AE2" s="988"/>
    </row>
    <row r="3" spans="1:46" ht="31.25" customHeight="1" thickBot="1">
      <c r="B3" s="1140">
        <v>45686</v>
      </c>
      <c r="C3" s="1140"/>
      <c r="D3" s="1002" t="s">
        <v>626</v>
      </c>
      <c r="E3" s="1007">
        <f>基本信息!C33</f>
        <v>83700</v>
      </c>
      <c r="F3" s="1008">
        <f>日报!BI4</f>
        <v>77291</v>
      </c>
      <c r="G3" s="1002">
        <f ca="1">基本信息!J7</f>
        <v>37</v>
      </c>
      <c r="H3" s="1009">
        <f>SUM(E9:F11)</f>
        <v>502</v>
      </c>
      <c r="I3" s="1010">
        <f>日报!BC7</f>
        <v>7.6571087216248501E-2</v>
      </c>
      <c r="J3" s="999"/>
      <c r="K3" s="999"/>
      <c r="L3" s="1011" t="s">
        <v>668</v>
      </c>
      <c r="M3" s="1001"/>
      <c r="N3" s="1011" t="s">
        <v>669</v>
      </c>
      <c r="O3" s="1002"/>
      <c r="P3" s="1011" t="s">
        <v>670</v>
      </c>
      <c r="Q3" s="1003"/>
      <c r="R3" s="1004"/>
      <c r="S3" s="1003"/>
      <c r="T3" s="989"/>
      <c r="U3" s="989"/>
      <c r="V3" s="989"/>
      <c r="W3" s="1012" t="s">
        <v>666</v>
      </c>
      <c r="X3" s="1013" t="s">
        <v>671</v>
      </c>
      <c r="Y3" s="989"/>
      <c r="Z3" s="989"/>
      <c r="AA3" s="989"/>
      <c r="AB3" s="989"/>
      <c r="AC3" s="993"/>
    </row>
    <row r="4" spans="1:46" ht="31.25" customHeight="1">
      <c r="C4" s="989"/>
      <c r="D4" s="989"/>
      <c r="E4" s="989"/>
      <c r="F4" s="1014"/>
      <c r="G4" s="1015"/>
      <c r="H4" s="1015"/>
      <c r="I4" s="1016"/>
      <c r="J4" s="1016"/>
      <c r="K4" s="1016"/>
      <c r="L4" s="1017" t="s">
        <v>672</v>
      </c>
      <c r="M4" s="1002"/>
      <c r="N4" s="1017" t="s">
        <v>673</v>
      </c>
      <c r="O4" s="1002"/>
      <c r="P4" s="1017" t="s">
        <v>674</v>
      </c>
      <c r="Q4" s="1018"/>
      <c r="R4" s="1018"/>
      <c r="S4" s="1018"/>
      <c r="T4" s="989"/>
      <c r="U4" s="989"/>
      <c r="V4" s="989"/>
      <c r="W4" s="1019" t="s">
        <v>675</v>
      </c>
      <c r="X4" s="1020" t="s">
        <v>676</v>
      </c>
      <c r="Y4" s="989"/>
      <c r="Z4" s="989"/>
      <c r="AA4" s="989"/>
      <c r="AB4" s="989"/>
      <c r="AC4" s="992"/>
      <c r="AF4" s="993"/>
      <c r="AG4" s="993"/>
      <c r="AI4" s="1121" t="s">
        <v>677</v>
      </c>
      <c r="AJ4" s="1121"/>
      <c r="AK4" s="1121"/>
      <c r="AL4" s="1141"/>
    </row>
    <row r="5" spans="1:46" ht="1.25" customHeight="1">
      <c r="C5" s="989"/>
      <c r="D5" s="989"/>
      <c r="E5" s="989"/>
      <c r="F5" s="1014"/>
      <c r="G5" s="1016"/>
      <c r="H5" s="1016"/>
      <c r="I5" s="1016"/>
      <c r="J5" s="1016"/>
      <c r="K5" s="1016"/>
      <c r="L5" s="989"/>
      <c r="M5" s="1016"/>
      <c r="N5" s="1016"/>
      <c r="O5" s="989"/>
      <c r="P5" s="989"/>
      <c r="Q5" s="989"/>
      <c r="R5" s="989"/>
      <c r="S5" s="989"/>
      <c r="T5" s="989"/>
      <c r="U5" s="989"/>
      <c r="V5" s="989"/>
      <c r="W5" s="989"/>
      <c r="X5" s="989"/>
      <c r="Y5" s="989"/>
      <c r="Z5" s="989"/>
      <c r="AA5" s="989"/>
      <c r="AB5" s="989"/>
      <c r="AC5" s="989"/>
      <c r="AD5" s="992"/>
      <c r="AF5" s="993"/>
      <c r="AI5" s="1131" t="s">
        <v>12</v>
      </c>
      <c r="AJ5" s="1131"/>
      <c r="AK5" s="1131" t="s">
        <v>13</v>
      </c>
      <c r="AL5" s="1142"/>
    </row>
    <row r="6" spans="1:46" s="1021" customFormat="1" ht="17.25" customHeight="1">
      <c r="C6" s="1022"/>
      <c r="D6" s="1022"/>
      <c r="E6" s="1022"/>
      <c r="F6" s="1023"/>
      <c r="G6" s="1024"/>
      <c r="H6" s="1024"/>
      <c r="I6" s="1024"/>
      <c r="J6" s="1024"/>
      <c r="K6" s="1024"/>
      <c r="L6" s="1155" t="s">
        <v>678</v>
      </c>
      <c r="M6" s="1155"/>
      <c r="N6" s="1155"/>
      <c r="O6" s="1155"/>
      <c r="P6" s="1022"/>
      <c r="Q6" s="1022"/>
      <c r="R6" s="1022"/>
      <c r="S6" s="1022"/>
      <c r="T6" s="1022"/>
      <c r="U6" s="1022"/>
      <c r="V6" s="1022"/>
      <c r="W6" s="1022"/>
      <c r="X6" s="1022"/>
      <c r="Y6" s="1022"/>
      <c r="Z6" s="1022"/>
      <c r="AA6" s="1022"/>
      <c r="AB6" s="1025"/>
      <c r="AC6" s="1025" t="s">
        <v>679</v>
      </c>
      <c r="AD6" s="1025"/>
      <c r="AE6" s="1026"/>
      <c r="AF6" s="1026"/>
      <c r="AH6" s="988"/>
      <c r="AI6" s="1147" t="s">
        <v>680</v>
      </c>
      <c r="AJ6" s="1147" t="s">
        <v>681</v>
      </c>
      <c r="AK6" s="1147" t="s">
        <v>680</v>
      </c>
      <c r="AL6" s="1148" t="s">
        <v>681</v>
      </c>
    </row>
    <row r="7" spans="1:46" s="1021" customFormat="1" ht="17.25" customHeight="1" thickBot="1">
      <c r="C7" s="1022"/>
      <c r="D7" s="1022"/>
      <c r="E7" s="1022"/>
      <c r="F7" s="1023"/>
      <c r="G7" s="1024"/>
      <c r="H7" s="1024"/>
      <c r="I7" s="1024"/>
      <c r="J7" s="1024"/>
      <c r="K7" s="1024"/>
      <c r="L7" s="1156" t="s">
        <v>682</v>
      </c>
      <c r="M7" s="1155"/>
      <c r="N7" s="1156" t="s">
        <v>683</v>
      </c>
      <c r="O7" s="1155"/>
      <c r="P7" s="1022"/>
      <c r="Q7" s="1022"/>
      <c r="R7" s="1022"/>
      <c r="S7" s="1022"/>
      <c r="T7" s="1157" t="s">
        <v>684</v>
      </c>
      <c r="U7" s="1158"/>
      <c r="V7" s="1153" t="s">
        <v>685</v>
      </c>
      <c r="W7" s="1154"/>
      <c r="X7" s="1028" t="s">
        <v>686</v>
      </c>
      <c r="Y7" s="1028" t="s">
        <v>687</v>
      </c>
      <c r="Z7" s="1150" t="s">
        <v>686</v>
      </c>
      <c r="AA7" s="1151"/>
      <c r="AB7" s="1151"/>
      <c r="AC7" s="1151"/>
      <c r="AD7" s="1152"/>
      <c r="AE7" s="1026"/>
      <c r="AF7" s="1026"/>
      <c r="AH7" s="988"/>
      <c r="AI7" s="1128"/>
      <c r="AJ7" s="1128"/>
      <c r="AK7" s="1128"/>
      <c r="AL7" s="1149"/>
      <c r="AN7" s="1143" t="s">
        <v>688</v>
      </c>
      <c r="AO7" s="1143"/>
    </row>
    <row r="8" spans="1:46" s="1029" customFormat="1" ht="36" customHeight="1">
      <c r="B8" s="1030" t="s">
        <v>689</v>
      </c>
      <c r="C8" s="1030" t="s">
        <v>690</v>
      </c>
      <c r="D8" s="1031" t="s">
        <v>691</v>
      </c>
      <c r="E8" s="1030" t="s">
        <v>692</v>
      </c>
      <c r="F8" s="1030" t="s">
        <v>693</v>
      </c>
      <c r="G8" s="1030" t="s">
        <v>582</v>
      </c>
      <c r="H8" s="1032" t="s">
        <v>694</v>
      </c>
      <c r="I8" s="1032" t="s">
        <v>695</v>
      </c>
      <c r="J8" s="1003" t="s">
        <v>696</v>
      </c>
      <c r="K8" s="1033" t="s">
        <v>697</v>
      </c>
      <c r="L8" s="1034" t="s">
        <v>698</v>
      </c>
      <c r="M8" s="1034" t="s">
        <v>699</v>
      </c>
      <c r="N8" s="1035" t="s">
        <v>698</v>
      </c>
      <c r="O8" s="1035" t="s">
        <v>699</v>
      </c>
      <c r="P8" s="1036" t="s">
        <v>700</v>
      </c>
      <c r="Q8" s="1037" t="s">
        <v>701</v>
      </c>
      <c r="R8" s="1038" t="s">
        <v>702</v>
      </c>
      <c r="S8" s="1039" t="s">
        <v>703</v>
      </c>
      <c r="T8" s="1036" t="s">
        <v>704</v>
      </c>
      <c r="U8" s="1036" t="s">
        <v>705</v>
      </c>
      <c r="V8" s="1036" t="s">
        <v>706</v>
      </c>
      <c r="W8" s="1036" t="s">
        <v>707</v>
      </c>
      <c r="X8" s="1040" t="s">
        <v>708</v>
      </c>
      <c r="Y8" s="1041" t="s">
        <v>709</v>
      </c>
      <c r="Z8" s="1030" t="s">
        <v>710</v>
      </c>
      <c r="AA8" s="1030" t="s">
        <v>711</v>
      </c>
      <c r="AB8" s="1030" t="s">
        <v>712</v>
      </c>
      <c r="AC8" s="1030" t="s">
        <v>713</v>
      </c>
      <c r="AD8" s="1030" t="s">
        <v>714</v>
      </c>
      <c r="AE8" s="1042" t="s">
        <v>715</v>
      </c>
      <c r="AF8" s="1042" t="s">
        <v>716</v>
      </c>
      <c r="AG8" s="1043" t="s">
        <v>717</v>
      </c>
      <c r="AH8" s="1043" t="s">
        <v>718</v>
      </c>
      <c r="AI8" s="1044"/>
      <c r="AJ8" s="1044"/>
      <c r="AK8" s="1044"/>
      <c r="AL8" s="1045"/>
      <c r="AM8" s="1043" t="s">
        <v>719</v>
      </c>
      <c r="AN8" s="1043" t="s">
        <v>720</v>
      </c>
      <c r="AO8" s="1043" t="s">
        <v>721</v>
      </c>
      <c r="AP8" s="1041"/>
      <c r="AT8" s="1021"/>
    </row>
    <row r="9" spans="1:46" ht="35" customHeight="1">
      <c r="A9" s="1046">
        <f>B3</f>
        <v>45686</v>
      </c>
      <c r="B9" s="1047">
        <f ca="1">基本信息!J7</f>
        <v>37</v>
      </c>
      <c r="C9" s="1030" t="s">
        <v>325</v>
      </c>
      <c r="D9" s="1048" t="str">
        <f>MID(基本信息!H7,2,5)&amp;"-"&amp;RIGHT(基本信息!I7,5)</f>
        <v>4-50</v>
      </c>
      <c r="E9" s="1002">
        <f>VLOOKUP($A9,日报!$A:$FF,5,0)</f>
        <v>241</v>
      </c>
      <c r="F9" s="1002">
        <f>VLOOKUP($A9,日报!$A:$FF,6,0)</f>
        <v>9</v>
      </c>
      <c r="G9" s="1049">
        <f>(E9+F9)/基本信息!C7*100</f>
        <v>0.83056478405315626</v>
      </c>
      <c r="H9" s="1050">
        <f>日报!E7</f>
        <v>0.10674418604651163</v>
      </c>
      <c r="I9" s="1050">
        <f>死淘分类!H8</f>
        <v>1.4784053156146179E-2</v>
      </c>
      <c r="J9" s="1051" t="str">
        <f ca="1">VLOOKUP($B9,日耗料!$A:$Y,15,0)</f>
        <v>0</v>
      </c>
      <c r="K9" s="1052" t="str">
        <f>IF(AQ9="","0",VLOOKUP(B9,Water!$A$8:$X$56,MATCH(C9,Water!$A$2:$X$2,0),0)-VLOOKUP(B9-1,Water!$A$8:$X$56,MATCH(C9,Water!$A$2:$X$2,0),0))</f>
        <v>0</v>
      </c>
      <c r="L9" s="1053"/>
      <c r="M9" s="1054">
        <f>AK9</f>
        <v>1.8</v>
      </c>
      <c r="N9" s="1053"/>
      <c r="O9" s="1053">
        <f>AL9</f>
        <v>1.8</v>
      </c>
      <c r="P9" s="1055" t="s">
        <v>732</v>
      </c>
      <c r="Q9" s="1056">
        <v>0.25</v>
      </c>
      <c r="R9" s="1056">
        <v>0.36</v>
      </c>
      <c r="S9" s="1057">
        <v>2</v>
      </c>
      <c r="T9" s="1058">
        <v>24.2</v>
      </c>
      <c r="U9" s="1058">
        <v>19.7</v>
      </c>
      <c r="V9" s="1059">
        <v>1</v>
      </c>
      <c r="W9" s="1059">
        <v>0.76</v>
      </c>
      <c r="X9" s="1060">
        <f>周报!$C8</f>
        <v>45</v>
      </c>
      <c r="Y9" s="1061">
        <f>IFERROR(周报!C$16,"")</f>
        <v>4.528888888888889</v>
      </c>
      <c r="Z9" s="1061">
        <f>IFERROR(周报!$C$14,"")</f>
        <v>203.8</v>
      </c>
      <c r="AA9" s="1060">
        <f>IFERROR(周报!C$29,"")</f>
        <v>546.20000000000005</v>
      </c>
      <c r="AB9" s="1060">
        <f>IFERROR(周报!$C$43,"")</f>
        <v>1142.5999999999999</v>
      </c>
      <c r="AC9" s="1060">
        <f>IFERROR(周报!C$57,"")</f>
        <v>1650.2</v>
      </c>
      <c r="AD9" s="1060">
        <f>IFERROR(周报!C$71,"")</f>
        <v>2086</v>
      </c>
      <c r="AE9" s="1062">
        <f>AF9/2*1000</f>
        <v>3624</v>
      </c>
      <c r="AF9" s="1063">
        <v>7.2480000000000002</v>
      </c>
      <c r="AG9" s="1064">
        <f>AM10</f>
        <v>192</v>
      </c>
      <c r="AH9" s="1047">
        <f>(AO9-AN9)*30</f>
        <v>60</v>
      </c>
      <c r="AI9" s="1065">
        <v>0</v>
      </c>
      <c r="AJ9" s="1065">
        <v>0</v>
      </c>
      <c r="AK9" s="1047">
        <v>1.8</v>
      </c>
      <c r="AL9" s="1047">
        <v>1.8</v>
      </c>
      <c r="AM9" s="1066">
        <v>12</v>
      </c>
      <c r="AN9" s="1064">
        <v>14120</v>
      </c>
      <c r="AO9" s="1067">
        <v>14122</v>
      </c>
      <c r="AP9" s="1047">
        <v>30</v>
      </c>
      <c r="AQ9" s="988" t="str">
        <f>IF(基本信息!K7="",基本信息!J7,"")</f>
        <v/>
      </c>
      <c r="AT9" s="1021"/>
    </row>
    <row r="10" spans="1:46" ht="35" customHeight="1">
      <c r="A10" s="1046">
        <f>A9</f>
        <v>45686</v>
      </c>
      <c r="B10" s="1047">
        <f ca="1">基本信息!J8</f>
        <v>37</v>
      </c>
      <c r="C10" s="1030" t="s">
        <v>525</v>
      </c>
      <c r="D10" s="1048" t="str">
        <f>MID(基本信息!H8,2,5)&amp;"-"&amp;RIGHT(基本信息!I8,5)</f>
        <v>6-46</v>
      </c>
      <c r="E10" s="1002">
        <f>VLOOKUP($A10,日报!$A:$FF,22,0)</f>
        <v>30</v>
      </c>
      <c r="F10" s="1002">
        <f>VLOOKUP($A10,日报!$A:$FF,23,0)</f>
        <v>0</v>
      </c>
      <c r="G10" s="1049">
        <f>(E10+F10)/基本信息!C8*100</f>
        <v>0.1276595744680851</v>
      </c>
      <c r="H10" s="1050">
        <f>日报!V7</f>
        <v>7.1702127659574469E-2</v>
      </c>
      <c r="I10" s="1050">
        <f>死淘分类!R8</f>
        <v>2.0297872340425533E-2</v>
      </c>
      <c r="J10" s="1051" t="str">
        <f ca="1">VLOOKUP($B10,日耗料!$A:$Y,16,0)</f>
        <v>0</v>
      </c>
      <c r="K10" s="1052" t="str">
        <f>IF(AQ10="","0",VLOOKUP(B10,Water!$A$8:$X$56,MATCH(C10,Water!$A$2:$X$2,0),0)-VLOOKUP(B10-1,Water!$A$8:$X$56,MATCH(C10,Water!$A$2:$X$2,0),0))</f>
        <v>0</v>
      </c>
      <c r="L10" s="1053"/>
      <c r="M10" s="1054">
        <f t="shared" ref="M10:M11" si="0">AK10</f>
        <v>1.5</v>
      </c>
      <c r="N10" s="1053"/>
      <c r="O10" s="1053">
        <f t="shared" ref="O10:O11" si="1">AL10</f>
        <v>1.5</v>
      </c>
      <c r="P10" s="1055" t="s">
        <v>732</v>
      </c>
      <c r="Q10" s="1056">
        <v>0.25</v>
      </c>
      <c r="R10" s="1056">
        <v>0.35</v>
      </c>
      <c r="S10" s="1057">
        <v>2</v>
      </c>
      <c r="T10" s="1058">
        <v>23.7</v>
      </c>
      <c r="U10" s="1058">
        <v>20.399999999999999</v>
      </c>
      <c r="V10" s="1059">
        <v>0.98</v>
      </c>
      <c r="W10" s="1059">
        <v>0.78</v>
      </c>
      <c r="X10" s="1060">
        <f>周报!$D8</f>
        <v>42</v>
      </c>
      <c r="Y10" s="1061">
        <f>IFERROR(周报!D$16,"")</f>
        <v>4.4023809523809527</v>
      </c>
      <c r="Z10" s="1060">
        <f>IFERROR(周报!$D$14,"")</f>
        <v>184.9</v>
      </c>
      <c r="AA10" s="1060">
        <f>IFERROR(周报!D$29,"")</f>
        <v>507.4</v>
      </c>
      <c r="AB10" s="1060">
        <f>IFERROR(周报!$D$43,"")</f>
        <v>1036.3</v>
      </c>
      <c r="AC10" s="1060">
        <f>IFERROR(周报!D$57,"")</f>
        <v>1681.5</v>
      </c>
      <c r="AD10" s="1060">
        <f>IFERROR(周报!D$71,"")</f>
        <v>2225.5</v>
      </c>
      <c r="AE10" s="1062">
        <f t="shared" ref="AE10:AE11" si="2">AF10/2*1000</f>
        <v>3335</v>
      </c>
      <c r="AF10" s="1063">
        <v>6.67</v>
      </c>
      <c r="AG10" s="1064">
        <f>AM10</f>
        <v>192</v>
      </c>
      <c r="AH10" s="1047">
        <f t="shared" ref="AH10:AH11" si="3">(AO10-AN10)*30</f>
        <v>87.600000000002183</v>
      </c>
      <c r="AI10" s="1065">
        <v>0</v>
      </c>
      <c r="AJ10" s="1065">
        <v>0</v>
      </c>
      <c r="AK10" s="1047">
        <v>1.5</v>
      </c>
      <c r="AL10" s="1047">
        <v>1.5</v>
      </c>
      <c r="AM10" s="1068">
        <f>AM9*48/3</f>
        <v>192</v>
      </c>
      <c r="AN10" s="1067">
        <v>11456.57</v>
      </c>
      <c r="AO10" s="1067">
        <v>11459.49</v>
      </c>
      <c r="AP10" s="1047">
        <v>40</v>
      </c>
      <c r="AQ10" s="988" t="str">
        <f>IF(基本信息!K8="",基本信息!J8,"")</f>
        <v/>
      </c>
      <c r="AT10" s="1021"/>
    </row>
    <row r="11" spans="1:46" ht="35" customHeight="1">
      <c r="A11" s="1046">
        <f>A10</f>
        <v>45686</v>
      </c>
      <c r="B11" s="1047">
        <f ca="1">基本信息!J9</f>
        <v>37</v>
      </c>
      <c r="C11" s="1030" t="s">
        <v>566</v>
      </c>
      <c r="D11" s="1048" t="str">
        <f>MID(基本信息!H9,2,5)&amp;"-"&amp;RIGHT(基本信息!I9,5)</f>
        <v>6-46</v>
      </c>
      <c r="E11" s="1002">
        <f>VLOOKUP($A11,日报!$A:$FF,39,0)</f>
        <v>212</v>
      </c>
      <c r="F11" s="1002">
        <f>VLOOKUP($A11,日报!$A:$FF,40,0)</f>
        <v>10</v>
      </c>
      <c r="G11" s="1049">
        <f>(E11+F11)/基本信息!C9*100</f>
        <v>0.7375415282392026</v>
      </c>
      <c r="H11" s="1050">
        <f>日报!AM7</f>
        <v>5.0265780730897013E-2</v>
      </c>
      <c r="I11" s="1050">
        <f>死淘分类!AB8</f>
        <v>3.0564784053156145E-3</v>
      </c>
      <c r="J11" s="1051" t="str">
        <f ca="1">VLOOKUP($B11,日耗料!$A:$Y,17,0)</f>
        <v>0</v>
      </c>
      <c r="K11" s="1052" t="str">
        <f>IF(AQ11="","0",VLOOKUP(B11,Water!$A$8:$X$56,MATCH(C11,Water!$A$2:$X$2,0),0)-VLOOKUP(B11-1,Water!$A$8:$X$56,MATCH(C11,Water!$A$2:$X$2,0),0))</f>
        <v>0</v>
      </c>
      <c r="L11" s="1053"/>
      <c r="M11" s="1054">
        <f t="shared" si="0"/>
        <v>1.8</v>
      </c>
      <c r="N11" s="1053"/>
      <c r="O11" s="1053">
        <f t="shared" si="1"/>
        <v>1.8</v>
      </c>
      <c r="P11" s="1055" t="s">
        <v>732</v>
      </c>
      <c r="Q11" s="1056">
        <v>0.25</v>
      </c>
      <c r="R11" s="1056">
        <v>0.37</v>
      </c>
      <c r="S11" s="1057">
        <v>2</v>
      </c>
      <c r="T11" s="1058">
        <v>23.6</v>
      </c>
      <c r="U11" s="1058">
        <v>19.399999999999999</v>
      </c>
      <c r="V11" s="1059">
        <v>0.9</v>
      </c>
      <c r="W11" s="1059">
        <v>0.86</v>
      </c>
      <c r="X11" s="1060">
        <f>周报!$E8</f>
        <v>41.9</v>
      </c>
      <c r="Y11" s="1061">
        <f>IFERROR(周报!E$16,"")</f>
        <v>4.6348448687350832</v>
      </c>
      <c r="Z11" s="1061">
        <f>IFERROR(周报!$E$14,"")</f>
        <v>194.2</v>
      </c>
      <c r="AA11" s="1060">
        <f>IFERROR(周报!E$29,"")</f>
        <v>525.1</v>
      </c>
      <c r="AB11" s="1060">
        <f>IFERROR(周报!E$43,"")</f>
        <v>1055.5999999999999</v>
      </c>
      <c r="AC11" s="1060">
        <f>IFERROR(周报!E$57,"")</f>
        <v>1642.2</v>
      </c>
      <c r="AD11" s="1060">
        <f>IFERROR(周报!E$71,"")</f>
        <v>2139</v>
      </c>
      <c r="AE11" s="1062">
        <f t="shared" si="2"/>
        <v>3637</v>
      </c>
      <c r="AF11" s="1063">
        <v>7.274</v>
      </c>
      <c r="AG11" s="1064">
        <f>AM10</f>
        <v>192</v>
      </c>
      <c r="AH11" s="1047">
        <f t="shared" si="3"/>
        <v>45</v>
      </c>
      <c r="AI11" s="1065">
        <v>0</v>
      </c>
      <c r="AJ11" s="1065">
        <v>0</v>
      </c>
      <c r="AK11" s="1047">
        <v>1.8</v>
      </c>
      <c r="AL11" s="1047">
        <v>1.8</v>
      </c>
      <c r="AM11" s="1068"/>
      <c r="AN11" s="1067">
        <v>8856.2999999999993</v>
      </c>
      <c r="AO11" s="1067">
        <v>8857.7999999999993</v>
      </c>
      <c r="AP11" s="1047">
        <v>40</v>
      </c>
      <c r="AQ11" s="988" t="str">
        <f>IF(基本信息!K9="",基本信息!J9,"")</f>
        <v/>
      </c>
      <c r="AT11" s="1021"/>
    </row>
    <row r="12" spans="1:46" s="993" customFormat="1" ht="25.25" customHeight="1">
      <c r="A12" s="988"/>
      <c r="B12" s="1144" t="s">
        <v>722</v>
      </c>
      <c r="C12" s="1144"/>
      <c r="D12" s="989"/>
      <c r="E12" s="989">
        <f>SUM(E9:E11)</f>
        <v>483</v>
      </c>
      <c r="F12" s="989">
        <f>SUM(F9:F11)</f>
        <v>19</v>
      </c>
      <c r="G12" s="1069">
        <f>AVERAGEIF(G9:G11,"&gt;0")/100</f>
        <v>5.6525529558681467E-3</v>
      </c>
      <c r="H12" s="1070">
        <f>I3</f>
        <v>7.6571087216248501E-2</v>
      </c>
      <c r="I12" s="1070"/>
      <c r="J12" s="1071" t="e">
        <f ca="1">AVERAGEIF(J9:J11,"&gt;0")</f>
        <v>#DIV/0!</v>
      </c>
      <c r="K12" s="1072"/>
      <c r="L12" s="992"/>
      <c r="M12" s="992"/>
      <c r="N12" s="992"/>
      <c r="O12" s="1070"/>
      <c r="P12" s="1070"/>
      <c r="Q12" s="1070"/>
      <c r="R12" s="1073"/>
      <c r="S12" s="1073">
        <f>AVERAGEIF(S9:S11,"&gt;0")</f>
        <v>2</v>
      </c>
      <c r="T12" s="1070"/>
      <c r="U12" s="1070"/>
      <c r="V12" s="1070"/>
      <c r="W12" s="1070"/>
      <c r="X12" s="1074">
        <f>AVERAGE(X9:X11)</f>
        <v>42.966666666666669</v>
      </c>
      <c r="Y12" s="1075">
        <f t="shared" ref="Y12:AD12" si="4">IFERROR(AVERAGE(Y9:Y11),"")</f>
        <v>4.5220382366683083</v>
      </c>
      <c r="Z12" s="1075">
        <f t="shared" si="4"/>
        <v>194.30000000000004</v>
      </c>
      <c r="AA12" s="1074">
        <f t="shared" si="4"/>
        <v>526.23333333333323</v>
      </c>
      <c r="AB12" s="1074">
        <f t="shared" si="4"/>
        <v>1078.1666666666665</v>
      </c>
      <c r="AC12" s="1074">
        <f t="shared" si="4"/>
        <v>1657.9666666666665</v>
      </c>
      <c r="AD12" s="1074">
        <f t="shared" si="4"/>
        <v>2150.1666666666665</v>
      </c>
      <c r="AG12" s="988">
        <f>SUM(AG9:AG11)</f>
        <v>576</v>
      </c>
      <c r="AH12" s="988"/>
      <c r="AN12" s="1076"/>
    </row>
    <row r="13" spans="1:46" s="993" customFormat="1" ht="30" customHeight="1">
      <c r="A13" s="988"/>
      <c r="B13" s="1145" t="s">
        <v>723</v>
      </c>
      <c r="C13" s="1145"/>
      <c r="D13" s="1146" t="s">
        <v>733</v>
      </c>
      <c r="E13" s="1146"/>
      <c r="F13" s="1146"/>
      <c r="G13" s="1146"/>
      <c r="H13" s="1146"/>
      <c r="I13" s="1146"/>
      <c r="J13" s="1146"/>
      <c r="K13" s="1146"/>
      <c r="L13" s="1146"/>
      <c r="M13" s="1146"/>
      <c r="N13" s="1146"/>
      <c r="O13" s="1146"/>
      <c r="P13" s="1146"/>
      <c r="Q13" s="1146"/>
      <c r="R13" s="989"/>
      <c r="S13" s="989"/>
      <c r="T13" s="989"/>
      <c r="U13" s="989"/>
      <c r="V13" s="989"/>
      <c r="W13" s="989"/>
      <c r="X13" s="989"/>
      <c r="Y13" s="989"/>
      <c r="Z13" s="989"/>
      <c r="AA13" s="989"/>
      <c r="AB13" s="989"/>
      <c r="AC13" s="989"/>
      <c r="AD13" s="989"/>
      <c r="AF13" s="988"/>
      <c r="AG13" s="988"/>
    </row>
    <row r="14" spans="1:46" s="993" customFormat="1">
      <c r="A14" s="988"/>
      <c r="B14" s="988"/>
      <c r="C14" s="988"/>
      <c r="D14" s="988"/>
      <c r="E14" s="988"/>
      <c r="F14" s="988"/>
      <c r="G14" s="988"/>
      <c r="H14" s="988"/>
      <c r="I14" s="988"/>
      <c r="J14" s="1077"/>
      <c r="K14" s="1077"/>
      <c r="L14" s="988"/>
      <c r="M14" s="988"/>
      <c r="N14" s="988"/>
      <c r="O14" s="988"/>
      <c r="P14" s="988"/>
      <c r="Q14" s="988"/>
      <c r="R14" s="988"/>
      <c r="S14" s="988"/>
      <c r="T14" s="988"/>
      <c r="U14" s="988"/>
      <c r="V14" s="988"/>
      <c r="W14" s="988"/>
      <c r="X14" s="988"/>
      <c r="Y14" s="988"/>
      <c r="Z14" s="988"/>
      <c r="AA14" s="988"/>
      <c r="AB14" s="988"/>
      <c r="AC14" s="988"/>
      <c r="AF14" s="988"/>
      <c r="AG14" s="988"/>
    </row>
    <row r="16" spans="1:46">
      <c r="G16" s="1078"/>
      <c r="H16" s="1078"/>
      <c r="I16" s="1078"/>
      <c r="J16" s="1078"/>
      <c r="K16" s="1078"/>
      <c r="L16" s="1078"/>
      <c r="M16" s="1078"/>
      <c r="N16" s="1078"/>
      <c r="O16" s="1078"/>
      <c r="P16" s="1078"/>
      <c r="Q16" s="1078"/>
      <c r="R16" s="1078"/>
      <c r="S16" s="1078"/>
      <c r="T16" s="1078"/>
      <c r="U16" s="1078"/>
      <c r="V16" s="1078"/>
      <c r="W16" s="1078"/>
      <c r="X16" s="1078"/>
      <c r="Y16" s="1078"/>
      <c r="Z16" s="1078"/>
      <c r="AA16" s="1078"/>
      <c r="AB16" s="1078"/>
      <c r="AC16" s="1078"/>
    </row>
    <row r="17" spans="1:33">
      <c r="G17" s="1078"/>
      <c r="H17" s="1078"/>
      <c r="I17" s="1078"/>
      <c r="J17" s="1078"/>
      <c r="K17" s="1078"/>
      <c r="L17" s="1078"/>
      <c r="M17" s="1078"/>
      <c r="N17" s="1078"/>
      <c r="O17" s="1078"/>
      <c r="P17" s="1078"/>
      <c r="Q17" s="1078"/>
      <c r="R17" s="1078"/>
      <c r="S17" s="1078"/>
      <c r="T17" s="1078"/>
      <c r="U17" s="1078"/>
      <c r="V17" s="1078"/>
      <c r="W17" s="1078"/>
      <c r="X17" s="1078"/>
      <c r="Y17" s="1078"/>
      <c r="Z17" s="1078"/>
      <c r="AA17" s="1078"/>
      <c r="AB17" s="1078"/>
      <c r="AC17" s="1078"/>
    </row>
    <row r="19" spans="1:33">
      <c r="F19" s="1078"/>
    </row>
    <row r="20" spans="1:33" s="993" customFormat="1">
      <c r="A20" s="988"/>
      <c r="B20" s="988"/>
      <c r="C20" s="988"/>
      <c r="D20" s="988"/>
      <c r="E20" s="988"/>
      <c r="F20" s="1078"/>
      <c r="G20" s="988"/>
      <c r="H20" s="988"/>
      <c r="I20" s="988"/>
      <c r="J20" s="988"/>
      <c r="K20" s="988"/>
      <c r="L20" s="988"/>
      <c r="M20" s="988"/>
      <c r="N20" s="988"/>
      <c r="O20" s="988"/>
      <c r="P20" s="988"/>
      <c r="Q20" s="988"/>
      <c r="R20" s="988"/>
      <c r="S20" s="988"/>
      <c r="T20" s="988"/>
      <c r="U20" s="988"/>
      <c r="V20" s="988"/>
      <c r="W20" s="988"/>
      <c r="X20" s="988"/>
      <c r="Y20" s="988"/>
      <c r="Z20" s="988"/>
      <c r="AA20" s="988"/>
      <c r="AB20" s="988"/>
      <c r="AC20" s="988"/>
      <c r="AF20" s="988"/>
      <c r="AG20" s="988"/>
    </row>
    <row r="21" spans="1:33" s="993" customFormat="1">
      <c r="A21" s="988"/>
      <c r="B21" s="988"/>
      <c r="C21" s="988"/>
      <c r="D21" s="988"/>
      <c r="E21" s="988"/>
      <c r="F21" s="1078"/>
      <c r="G21" s="988"/>
      <c r="H21" s="988"/>
      <c r="I21" s="988"/>
      <c r="J21" s="988"/>
      <c r="K21" s="988"/>
      <c r="L21" s="988"/>
      <c r="M21" s="988"/>
      <c r="N21" s="988"/>
      <c r="O21" s="988"/>
      <c r="P21" s="988"/>
      <c r="Q21" s="988"/>
      <c r="R21" s="988"/>
      <c r="S21" s="988"/>
      <c r="T21" s="988"/>
      <c r="U21" s="988"/>
      <c r="V21" s="988"/>
      <c r="W21" s="988"/>
      <c r="X21" s="988"/>
      <c r="Y21" s="988"/>
      <c r="Z21" s="988"/>
      <c r="AA21" s="988"/>
      <c r="AB21" s="988"/>
      <c r="AC21" s="988"/>
      <c r="AF21" s="988"/>
      <c r="AG21" s="988"/>
    </row>
    <row r="22" spans="1:33" s="993" customFormat="1">
      <c r="A22" s="988"/>
      <c r="B22" s="988"/>
      <c r="C22" s="988"/>
      <c r="D22" s="988"/>
      <c r="E22" s="988"/>
      <c r="F22" s="988"/>
      <c r="G22" s="988"/>
      <c r="H22" s="988"/>
      <c r="I22" s="988"/>
      <c r="J22" s="988"/>
      <c r="K22" s="988"/>
      <c r="L22" s="988"/>
      <c r="M22" s="988"/>
      <c r="N22" s="988"/>
      <c r="O22" s="988"/>
      <c r="P22" s="988"/>
      <c r="Q22" s="988"/>
      <c r="R22" s="988"/>
      <c r="S22" s="988"/>
      <c r="T22" s="988"/>
      <c r="U22" s="988"/>
      <c r="V22" s="988"/>
      <c r="W22" s="988"/>
      <c r="X22" s="988"/>
      <c r="Y22" s="988"/>
      <c r="Z22" s="988"/>
      <c r="AA22" s="988"/>
      <c r="AB22" s="988"/>
      <c r="AC22" s="988"/>
      <c r="AF22" s="988"/>
      <c r="AG22" s="988"/>
    </row>
    <row r="24" spans="1:33" s="993" customFormat="1">
      <c r="A24" s="988"/>
      <c r="B24" s="988"/>
      <c r="C24" s="988"/>
      <c r="D24" s="988"/>
      <c r="E24" s="988"/>
      <c r="F24" s="988"/>
      <c r="G24" s="988"/>
      <c r="H24" s="988"/>
      <c r="I24" s="988"/>
      <c r="J24" s="988"/>
      <c r="K24" s="988"/>
      <c r="L24" s="988"/>
      <c r="M24" s="988"/>
      <c r="N24" s="988"/>
      <c r="O24" s="988"/>
      <c r="P24" s="988"/>
      <c r="Q24" s="988"/>
      <c r="R24" s="988"/>
      <c r="S24" s="988"/>
      <c r="T24" s="988"/>
      <c r="U24" s="988"/>
      <c r="V24" s="988"/>
      <c r="W24" s="988"/>
      <c r="X24" s="988"/>
      <c r="Y24" s="988"/>
      <c r="Z24" s="988"/>
      <c r="AA24" s="988"/>
      <c r="AB24" s="988"/>
      <c r="AC24" s="988"/>
      <c r="AF24" s="988"/>
      <c r="AG24" s="988"/>
    </row>
    <row r="25" spans="1:33" s="993" customFormat="1">
      <c r="A25" s="988"/>
      <c r="B25" s="988"/>
      <c r="C25" s="988"/>
      <c r="D25" s="988"/>
      <c r="E25" s="988"/>
      <c r="F25" s="988"/>
      <c r="G25" s="988"/>
      <c r="H25" s="988"/>
      <c r="I25" s="988"/>
      <c r="J25" s="988"/>
      <c r="K25" s="988"/>
      <c r="L25" s="988"/>
      <c r="M25" s="988"/>
      <c r="N25" s="988"/>
      <c r="O25" s="988"/>
      <c r="P25" s="988"/>
      <c r="Q25" s="988"/>
      <c r="R25" s="988"/>
      <c r="S25" s="988"/>
      <c r="T25" s="988"/>
      <c r="U25" s="988"/>
      <c r="V25" s="988"/>
      <c r="W25" s="988"/>
      <c r="X25" s="988"/>
      <c r="Y25" s="988"/>
      <c r="Z25" s="988"/>
      <c r="AA25" s="988"/>
      <c r="AB25" s="988"/>
      <c r="AC25" s="988"/>
      <c r="AF25" s="988"/>
      <c r="AG25" s="988"/>
    </row>
    <row r="26" spans="1:33" s="993" customFormat="1">
      <c r="A26" s="988"/>
      <c r="B26" s="988"/>
      <c r="C26" s="988"/>
      <c r="D26" s="988"/>
      <c r="E26" s="988"/>
      <c r="F26" s="988"/>
      <c r="G26" s="988"/>
      <c r="H26" s="988"/>
      <c r="I26" s="988"/>
      <c r="J26" s="988"/>
      <c r="K26" s="988"/>
      <c r="L26" s="988"/>
      <c r="M26" s="988"/>
      <c r="N26" s="988"/>
      <c r="O26" s="988"/>
      <c r="P26" s="988"/>
      <c r="Q26" s="988"/>
      <c r="R26" s="988"/>
      <c r="S26" s="988"/>
      <c r="T26" s="988"/>
      <c r="U26" s="988"/>
      <c r="V26" s="988"/>
      <c r="W26" s="988"/>
      <c r="X26" s="988"/>
      <c r="Y26" s="988"/>
      <c r="Z26" s="988"/>
      <c r="AA26" s="988"/>
      <c r="AB26" s="988"/>
      <c r="AC26" s="988"/>
      <c r="AF26" s="988"/>
      <c r="AG26" s="988"/>
    </row>
    <row r="27" spans="1:33" s="993" customFormat="1">
      <c r="A27" s="988"/>
      <c r="B27" s="988"/>
      <c r="C27" s="988"/>
      <c r="D27" s="988"/>
      <c r="E27" s="988"/>
      <c r="F27" s="988"/>
      <c r="G27" s="988"/>
      <c r="H27" s="988"/>
      <c r="I27" s="988"/>
      <c r="J27" s="988"/>
      <c r="K27" s="988"/>
      <c r="L27" s="988"/>
      <c r="M27" s="988"/>
      <c r="N27" s="988"/>
      <c r="O27" s="988"/>
      <c r="P27" s="988"/>
      <c r="Q27" s="988"/>
      <c r="R27" s="988"/>
      <c r="S27" s="988"/>
      <c r="T27" s="988"/>
      <c r="U27" s="988"/>
      <c r="V27" s="988"/>
      <c r="W27" s="988"/>
      <c r="X27" s="988"/>
      <c r="Y27" s="988"/>
      <c r="Z27" s="988"/>
      <c r="AA27" s="988"/>
      <c r="AB27" s="988"/>
      <c r="AC27" s="988"/>
      <c r="AF27" s="988"/>
      <c r="AG27" s="988"/>
    </row>
    <row r="28" spans="1:33" s="993" customFormat="1">
      <c r="A28" s="988"/>
      <c r="B28" s="988"/>
      <c r="C28" s="988"/>
      <c r="D28" s="988"/>
      <c r="E28" s="988"/>
      <c r="F28" s="988"/>
      <c r="G28" s="988"/>
      <c r="H28" s="988"/>
      <c r="I28" s="988"/>
      <c r="J28" s="988"/>
      <c r="K28" s="988"/>
      <c r="L28" s="988"/>
      <c r="M28" s="988"/>
      <c r="N28" s="988"/>
      <c r="O28" s="988"/>
      <c r="P28" s="988"/>
      <c r="Q28" s="988"/>
      <c r="R28" s="988"/>
      <c r="S28" s="988"/>
      <c r="T28" s="988"/>
      <c r="U28" s="988"/>
      <c r="V28" s="988"/>
      <c r="W28" s="988"/>
      <c r="X28" s="988"/>
      <c r="Y28" s="988"/>
      <c r="Z28" s="988"/>
      <c r="AA28" s="988"/>
      <c r="AB28" s="988"/>
      <c r="AC28" s="988"/>
      <c r="AF28" s="988"/>
      <c r="AG28" s="988"/>
    </row>
    <row r="29" spans="1:33" s="993" customFormat="1">
      <c r="A29" s="988"/>
      <c r="B29" s="988"/>
      <c r="C29" s="988"/>
      <c r="D29" s="988"/>
      <c r="E29" s="988"/>
      <c r="F29" s="988"/>
      <c r="G29" s="988"/>
      <c r="H29" s="988"/>
      <c r="I29" s="988"/>
      <c r="J29" s="988"/>
      <c r="K29" s="988"/>
      <c r="L29" s="988"/>
      <c r="M29" s="988"/>
      <c r="N29" s="988"/>
      <c r="O29" s="988"/>
      <c r="P29" s="988"/>
      <c r="Q29" s="988"/>
      <c r="R29" s="988"/>
      <c r="S29" s="988"/>
      <c r="T29" s="988"/>
      <c r="U29" s="988"/>
      <c r="V29" s="988"/>
      <c r="W29" s="988"/>
      <c r="X29" s="988"/>
      <c r="Y29" s="988"/>
      <c r="Z29" s="988"/>
      <c r="AA29" s="988"/>
      <c r="AB29" s="988"/>
      <c r="AC29" s="988"/>
      <c r="AF29" s="988"/>
      <c r="AG29" s="988"/>
    </row>
    <row r="30" spans="1:33" s="993" customFormat="1">
      <c r="A30" s="988"/>
      <c r="B30" s="988"/>
      <c r="C30" s="988"/>
      <c r="D30" s="988"/>
      <c r="E30" s="988"/>
      <c r="F30" s="988"/>
      <c r="G30" s="988"/>
      <c r="H30" s="988"/>
      <c r="I30" s="988"/>
      <c r="J30" s="988"/>
      <c r="K30" s="988"/>
      <c r="L30" s="988"/>
      <c r="M30" s="988"/>
      <c r="N30" s="988"/>
      <c r="O30" s="988"/>
      <c r="P30" s="988"/>
      <c r="Q30" s="988"/>
      <c r="R30" s="988"/>
      <c r="S30" s="988"/>
      <c r="T30" s="988"/>
      <c r="U30" s="988"/>
      <c r="V30" s="988"/>
      <c r="W30" s="988"/>
      <c r="X30" s="988"/>
      <c r="Y30" s="988"/>
      <c r="Z30" s="988"/>
      <c r="AA30" s="988"/>
      <c r="AB30" s="988"/>
      <c r="AC30" s="988"/>
      <c r="AF30" s="988"/>
      <c r="AG30" s="988"/>
    </row>
    <row r="31" spans="1:33" s="993" customFormat="1">
      <c r="A31" s="988"/>
      <c r="B31" s="988"/>
      <c r="C31" s="988"/>
      <c r="D31" s="988"/>
      <c r="E31" s="988"/>
      <c r="F31" s="988"/>
      <c r="G31" s="988"/>
      <c r="H31" s="988"/>
      <c r="I31" s="988"/>
      <c r="J31" s="988"/>
      <c r="K31" s="988"/>
      <c r="L31" s="988"/>
      <c r="M31" s="988"/>
      <c r="N31" s="988"/>
      <c r="O31" s="988"/>
      <c r="P31" s="988"/>
      <c r="Q31" s="988"/>
      <c r="R31" s="988"/>
      <c r="S31" s="988"/>
      <c r="T31" s="988"/>
      <c r="U31" s="988"/>
      <c r="V31" s="988"/>
      <c r="W31" s="988"/>
      <c r="X31" s="988"/>
      <c r="Y31" s="988"/>
      <c r="Z31" s="988"/>
      <c r="AA31" s="988"/>
      <c r="AB31" s="988"/>
      <c r="AC31" s="988"/>
      <c r="AF31" s="988"/>
      <c r="AG31" s="988"/>
    </row>
    <row r="32" spans="1:33" s="993" customFormat="1">
      <c r="A32" s="988"/>
      <c r="B32" s="988"/>
      <c r="C32" s="988"/>
      <c r="D32" s="988"/>
      <c r="E32" s="988"/>
      <c r="F32" s="988"/>
      <c r="G32" s="988"/>
      <c r="H32" s="988"/>
      <c r="I32" s="988"/>
      <c r="J32" s="988"/>
      <c r="K32" s="988"/>
      <c r="L32" s="988"/>
      <c r="M32" s="988"/>
      <c r="N32" s="988"/>
      <c r="O32" s="988"/>
      <c r="P32" s="988"/>
      <c r="Q32" s="988"/>
      <c r="R32" s="988"/>
      <c r="S32" s="988"/>
      <c r="T32" s="988"/>
      <c r="U32" s="988"/>
      <c r="V32" s="988"/>
      <c r="W32" s="988"/>
      <c r="X32" s="988"/>
      <c r="Y32" s="988"/>
      <c r="Z32" s="988"/>
      <c r="AA32" s="988"/>
      <c r="AB32" s="988"/>
      <c r="AC32" s="988"/>
      <c r="AF32" s="988"/>
      <c r="AG32" s="988"/>
    </row>
    <row r="33" spans="1:33" s="993" customFormat="1">
      <c r="A33" s="988"/>
      <c r="B33" s="988"/>
      <c r="C33" s="988"/>
      <c r="D33" s="988"/>
      <c r="E33" s="988"/>
      <c r="F33" s="988"/>
      <c r="G33" s="988"/>
      <c r="H33" s="988"/>
      <c r="I33" s="988"/>
      <c r="J33" s="988"/>
      <c r="K33" s="988"/>
      <c r="L33" s="988"/>
      <c r="M33" s="988"/>
      <c r="N33" s="988"/>
      <c r="O33" s="988"/>
      <c r="P33" s="988"/>
      <c r="Q33" s="988"/>
      <c r="R33" s="988"/>
      <c r="S33" s="988"/>
      <c r="T33" s="988"/>
      <c r="U33" s="988"/>
      <c r="V33" s="988"/>
      <c r="W33" s="988"/>
      <c r="X33" s="988"/>
      <c r="Y33" s="988"/>
      <c r="Z33" s="988"/>
      <c r="AA33" s="988"/>
      <c r="AB33" s="988"/>
      <c r="AC33" s="988"/>
      <c r="AF33" s="988"/>
      <c r="AG33" s="988"/>
    </row>
    <row r="34" spans="1:33" s="993" customFormat="1">
      <c r="A34" s="988"/>
      <c r="B34" s="988"/>
      <c r="C34" s="988"/>
      <c r="D34" s="988"/>
      <c r="E34" s="988"/>
      <c r="F34" s="988"/>
      <c r="G34" s="988"/>
      <c r="H34" s="988"/>
      <c r="I34" s="988"/>
      <c r="J34" s="988"/>
      <c r="K34" s="988"/>
      <c r="L34" s="988"/>
      <c r="M34" s="988"/>
      <c r="N34" s="988"/>
      <c r="O34" s="988"/>
      <c r="P34" s="988"/>
      <c r="Q34" s="988"/>
      <c r="R34" s="988"/>
      <c r="S34" s="988"/>
      <c r="T34" s="988"/>
      <c r="U34" s="988"/>
      <c r="V34" s="988"/>
      <c r="W34" s="988"/>
      <c r="X34" s="988"/>
      <c r="Y34" s="988"/>
      <c r="Z34" s="988"/>
      <c r="AA34" s="988"/>
      <c r="AB34" s="988"/>
      <c r="AC34" s="988"/>
      <c r="AF34" s="988"/>
      <c r="AG34" s="988"/>
    </row>
    <row r="35" spans="1:33" s="993" customFormat="1">
      <c r="A35" s="988"/>
      <c r="B35" s="988"/>
      <c r="C35" s="988"/>
      <c r="D35" s="988"/>
      <c r="E35" s="988"/>
      <c r="F35" s="988"/>
      <c r="G35" s="988"/>
      <c r="H35" s="988"/>
      <c r="I35" s="988"/>
      <c r="J35" s="988"/>
      <c r="K35" s="988"/>
      <c r="L35" s="988"/>
      <c r="M35" s="988"/>
      <c r="N35" s="988"/>
      <c r="O35" s="988"/>
      <c r="P35" s="988"/>
      <c r="Q35" s="988"/>
      <c r="R35" s="988"/>
      <c r="S35" s="988"/>
      <c r="T35" s="988"/>
      <c r="U35" s="988"/>
      <c r="V35" s="988"/>
      <c r="W35" s="988"/>
      <c r="X35" s="988"/>
      <c r="Y35" s="988"/>
      <c r="Z35" s="988"/>
      <c r="AA35" s="988"/>
      <c r="AB35" s="988"/>
      <c r="AC35" s="988"/>
      <c r="AF35" s="988"/>
      <c r="AG35" s="988"/>
    </row>
    <row r="36" spans="1:33" s="993" customFormat="1">
      <c r="A36" s="988"/>
      <c r="B36" s="988"/>
      <c r="C36" s="988"/>
      <c r="D36" s="988"/>
      <c r="E36" s="988"/>
      <c r="F36" s="988"/>
      <c r="G36" s="988"/>
      <c r="H36" s="988"/>
      <c r="I36" s="988"/>
      <c r="J36" s="988"/>
      <c r="K36" s="988"/>
      <c r="L36" s="988"/>
      <c r="M36" s="988"/>
      <c r="N36" s="988"/>
      <c r="O36" s="988"/>
      <c r="P36" s="988"/>
      <c r="Q36" s="988"/>
      <c r="R36" s="988"/>
      <c r="S36" s="988"/>
      <c r="T36" s="988"/>
      <c r="U36" s="988"/>
      <c r="V36" s="988"/>
      <c r="W36" s="988"/>
      <c r="X36" s="988"/>
      <c r="Y36" s="988"/>
      <c r="Z36" s="988"/>
      <c r="AA36" s="988"/>
      <c r="AB36" s="988"/>
      <c r="AC36" s="988"/>
      <c r="AF36" s="988"/>
      <c r="AG36" s="988"/>
    </row>
    <row r="37" spans="1:33" s="993" customFormat="1">
      <c r="A37" s="988"/>
      <c r="B37" s="988"/>
      <c r="C37" s="988"/>
      <c r="D37" s="988"/>
      <c r="E37" s="988"/>
      <c r="F37" s="988"/>
      <c r="G37" s="988"/>
      <c r="H37" s="988"/>
      <c r="I37" s="988"/>
      <c r="J37" s="988"/>
      <c r="K37" s="988"/>
      <c r="L37" s="988"/>
      <c r="M37" s="988"/>
      <c r="N37" s="988"/>
      <c r="O37" s="988"/>
      <c r="P37" s="988"/>
      <c r="Q37" s="988"/>
      <c r="R37" s="988"/>
      <c r="S37" s="988"/>
      <c r="T37" s="988"/>
      <c r="U37" s="988"/>
      <c r="V37" s="988"/>
      <c r="W37" s="988"/>
      <c r="X37" s="988"/>
      <c r="Y37" s="988"/>
      <c r="Z37" s="988"/>
      <c r="AA37" s="988"/>
      <c r="AB37" s="988"/>
      <c r="AC37" s="988"/>
      <c r="AF37" s="988"/>
      <c r="AG37" s="988"/>
    </row>
    <row r="38" spans="1:33" s="993" customFormat="1">
      <c r="A38" s="988"/>
      <c r="B38" s="988"/>
      <c r="C38" s="988"/>
      <c r="D38" s="988"/>
      <c r="E38" s="988"/>
      <c r="F38" s="988"/>
      <c r="G38" s="988"/>
      <c r="H38" s="988"/>
      <c r="I38" s="988"/>
      <c r="J38" s="988"/>
      <c r="K38" s="988"/>
      <c r="L38" s="988"/>
      <c r="M38" s="988"/>
      <c r="N38" s="988"/>
      <c r="O38" s="988"/>
      <c r="P38" s="988"/>
      <c r="Q38" s="988"/>
      <c r="R38" s="988"/>
      <c r="S38" s="988"/>
      <c r="T38" s="988"/>
      <c r="U38" s="988"/>
      <c r="V38" s="988"/>
      <c r="W38" s="988"/>
      <c r="X38" s="988"/>
      <c r="Y38" s="988"/>
      <c r="Z38" s="988"/>
      <c r="AA38" s="988"/>
      <c r="AB38" s="988"/>
      <c r="AC38" s="988"/>
      <c r="AF38" s="988"/>
      <c r="AG38" s="988"/>
    </row>
    <row r="39" spans="1:33" s="993" customFormat="1">
      <c r="A39" s="988"/>
      <c r="B39" s="988"/>
      <c r="C39" s="988"/>
      <c r="D39" s="988"/>
      <c r="E39" s="988"/>
      <c r="F39" s="988"/>
      <c r="G39" s="988"/>
      <c r="H39" s="988"/>
      <c r="I39" s="988"/>
      <c r="J39" s="988"/>
      <c r="K39" s="988"/>
      <c r="L39" s="988"/>
      <c r="M39" s="988"/>
      <c r="N39" s="988"/>
      <c r="O39" s="988"/>
      <c r="P39" s="988"/>
      <c r="Q39" s="988"/>
      <c r="R39" s="988"/>
      <c r="S39" s="988"/>
      <c r="T39" s="988"/>
      <c r="U39" s="988"/>
      <c r="V39" s="988"/>
      <c r="W39" s="988"/>
      <c r="X39" s="988"/>
      <c r="Y39" s="988"/>
      <c r="Z39" s="988"/>
      <c r="AA39" s="988"/>
      <c r="AB39" s="988"/>
      <c r="AC39" s="988"/>
      <c r="AF39" s="988"/>
      <c r="AG39" s="988"/>
    </row>
    <row r="40" spans="1:33" s="993" customFormat="1">
      <c r="A40" s="988"/>
      <c r="B40" s="988"/>
      <c r="C40" s="988"/>
      <c r="D40" s="988"/>
      <c r="E40" s="988"/>
      <c r="F40" s="988"/>
      <c r="G40" s="988"/>
      <c r="H40" s="988"/>
      <c r="I40" s="988"/>
      <c r="J40" s="988"/>
      <c r="K40" s="988"/>
      <c r="L40" s="988"/>
      <c r="M40" s="988"/>
      <c r="N40" s="988"/>
      <c r="O40" s="988"/>
      <c r="P40" s="988"/>
      <c r="Q40" s="988"/>
      <c r="R40" s="988"/>
      <c r="S40" s="988"/>
      <c r="T40" s="988"/>
      <c r="U40" s="988"/>
      <c r="V40" s="988"/>
      <c r="W40" s="988"/>
      <c r="X40" s="988"/>
      <c r="Y40" s="988"/>
      <c r="Z40" s="988"/>
      <c r="AA40" s="988"/>
      <c r="AB40" s="988"/>
      <c r="AC40" s="988"/>
      <c r="AF40" s="988"/>
      <c r="AG40" s="988"/>
    </row>
    <row r="41" spans="1:33" s="993" customFormat="1">
      <c r="A41" s="988"/>
      <c r="B41" s="988"/>
      <c r="C41" s="988"/>
      <c r="D41" s="988"/>
      <c r="E41" s="988"/>
      <c r="F41" s="988"/>
      <c r="G41" s="988"/>
      <c r="H41" s="988"/>
      <c r="I41" s="988"/>
      <c r="J41" s="988"/>
      <c r="K41" s="988"/>
      <c r="L41" s="988"/>
      <c r="M41" s="988"/>
      <c r="N41" s="988"/>
      <c r="O41" s="988"/>
      <c r="P41" s="988"/>
      <c r="Q41" s="988"/>
      <c r="R41" s="988"/>
      <c r="S41" s="988"/>
      <c r="T41" s="988"/>
      <c r="U41" s="988"/>
      <c r="V41" s="988"/>
      <c r="W41" s="988"/>
      <c r="X41" s="988"/>
      <c r="Y41" s="988"/>
      <c r="Z41" s="988"/>
      <c r="AA41" s="988"/>
      <c r="AB41" s="988"/>
      <c r="AC41" s="988"/>
      <c r="AF41" s="988"/>
      <c r="AG41" s="988"/>
    </row>
    <row r="42" spans="1:33" s="993" customFormat="1">
      <c r="A42" s="988"/>
      <c r="B42" s="988"/>
      <c r="C42" s="988"/>
      <c r="D42" s="988"/>
      <c r="E42" s="988"/>
      <c r="F42" s="988"/>
      <c r="G42" s="988"/>
      <c r="H42" s="988"/>
      <c r="I42" s="988"/>
      <c r="J42" s="988"/>
      <c r="K42" s="988"/>
      <c r="L42" s="988"/>
      <c r="M42" s="988"/>
      <c r="N42" s="988"/>
      <c r="O42" s="988"/>
      <c r="P42" s="988"/>
      <c r="Q42" s="988"/>
      <c r="R42" s="988"/>
      <c r="S42" s="988"/>
      <c r="T42" s="988"/>
      <c r="U42" s="988"/>
      <c r="V42" s="988"/>
      <c r="W42" s="988"/>
      <c r="X42" s="988"/>
      <c r="Y42" s="988"/>
      <c r="Z42" s="988"/>
      <c r="AA42" s="988"/>
      <c r="AB42" s="988"/>
      <c r="AC42" s="988"/>
      <c r="AF42" s="988"/>
      <c r="AG42" s="988"/>
    </row>
    <row r="43" spans="1:33" s="993" customFormat="1">
      <c r="A43" s="988"/>
      <c r="B43" s="988"/>
      <c r="C43" s="988"/>
      <c r="D43" s="988"/>
      <c r="E43" s="988"/>
      <c r="F43" s="988"/>
      <c r="G43" s="988"/>
      <c r="H43" s="988"/>
      <c r="I43" s="988"/>
      <c r="J43" s="988"/>
      <c r="K43" s="988"/>
      <c r="L43" s="988"/>
      <c r="M43" s="988"/>
      <c r="N43" s="988"/>
      <c r="O43" s="988"/>
      <c r="P43" s="988"/>
      <c r="Q43" s="988"/>
      <c r="R43" s="988"/>
      <c r="S43" s="988"/>
      <c r="T43" s="988"/>
      <c r="U43" s="988"/>
      <c r="V43" s="988"/>
      <c r="W43" s="988"/>
      <c r="X43" s="988"/>
      <c r="Y43" s="988"/>
      <c r="Z43" s="988"/>
      <c r="AA43" s="988"/>
      <c r="AB43" s="988"/>
      <c r="AC43" s="988"/>
      <c r="AF43" s="988"/>
      <c r="AG43" s="988"/>
    </row>
    <row r="46" spans="1:33" ht="15" thickBot="1">
      <c r="S46" s="988" t="s">
        <v>724</v>
      </c>
      <c r="T46" s="988" t="s">
        <v>716</v>
      </c>
    </row>
    <row r="47" spans="1:33" ht="15" thickBot="1">
      <c r="N47" s="988">
        <f ca="1">B9</f>
        <v>37</v>
      </c>
      <c r="O47" s="988">
        <v>1</v>
      </c>
      <c r="P47" s="1079" t="s">
        <v>325</v>
      </c>
      <c r="Q47" s="1080">
        <f t="array" ref="Q47:Q70">TRANSPOSE(周报!C94:Z94)</f>
        <v>26887</v>
      </c>
      <c r="R47" s="1084">
        <f>VLOOKUP(O47,日耗料!$A$8:$L$56,12,0)</f>
        <v>13</v>
      </c>
      <c r="S47" s="1080">
        <f>ROUND(Q47*R47/1000,0)</f>
        <v>350</v>
      </c>
      <c r="T47" s="1080">
        <f t="shared" ref="T47:T55" si="5">ROUND(S47*2/1000,2)</f>
        <v>0.7</v>
      </c>
    </row>
    <row r="48" spans="1:33" ht="15" thickBot="1">
      <c r="N48" s="988">
        <f ca="1">B10</f>
        <v>37</v>
      </c>
      <c r="O48" s="988">
        <v>1</v>
      </c>
      <c r="P48" s="1079" t="s">
        <v>525</v>
      </c>
      <c r="Q48" s="1081">
        <v>21815</v>
      </c>
      <c r="R48" s="1084">
        <f>VLOOKUP(O48,日耗料!$A$8:$L$56,12,0)</f>
        <v>13</v>
      </c>
      <c r="S48" s="1080">
        <f t="shared" ref="S48:S55" si="6">ROUND(Q48*R48/1000,0)</f>
        <v>284</v>
      </c>
      <c r="T48" s="1080">
        <f t="shared" si="5"/>
        <v>0.56999999999999995</v>
      </c>
    </row>
    <row r="49" spans="14:20" ht="15" thickBot="1">
      <c r="N49" s="988">
        <f ca="1">B11</f>
        <v>37</v>
      </c>
      <c r="O49" s="988">
        <v>1</v>
      </c>
      <c r="P49" s="1079" t="s">
        <v>566</v>
      </c>
      <c r="Q49" s="1082">
        <v>28587</v>
      </c>
      <c r="R49" s="1084">
        <f>VLOOKUP(O49,日耗料!$A$8:$L$56,12,0)</f>
        <v>13</v>
      </c>
      <c r="S49" s="1080">
        <f t="shared" si="6"/>
        <v>372</v>
      </c>
      <c r="T49" s="1080">
        <f t="shared" si="5"/>
        <v>0.74</v>
      </c>
    </row>
    <row r="50" spans="14:20" ht="15" hidden="1" thickBot="1">
      <c r="N50" s="988" t="e">
        <f>#REF!</f>
        <v>#REF!</v>
      </c>
      <c r="O50" s="988">
        <v>9</v>
      </c>
      <c r="P50" s="1079" t="s">
        <v>526</v>
      </c>
      <c r="Q50" s="1082">
        <v>77289</v>
      </c>
      <c r="R50" s="1084">
        <f>VLOOKUP(O50,日耗料!$A$8:$L$56,12,0)</f>
        <v>43</v>
      </c>
      <c r="S50" s="1080">
        <f t="shared" si="6"/>
        <v>3323</v>
      </c>
      <c r="T50" s="1080">
        <f t="shared" si="5"/>
        <v>6.65</v>
      </c>
    </row>
    <row r="51" spans="14:20" ht="15" hidden="1" thickBot="1">
      <c r="N51" s="988" t="e">
        <f>#REF!</f>
        <v>#REF!</v>
      </c>
      <c r="O51" s="988">
        <v>7</v>
      </c>
      <c r="P51" s="1079" t="s">
        <v>529</v>
      </c>
      <c r="Q51" s="1082">
        <v>0</v>
      </c>
      <c r="R51" s="1084">
        <f>VLOOKUP(O51,日耗料!$A$8:$L$56,12,0)</f>
        <v>35</v>
      </c>
      <c r="S51" s="1080">
        <f t="shared" si="6"/>
        <v>0</v>
      </c>
      <c r="T51" s="1080">
        <f t="shared" si="5"/>
        <v>0</v>
      </c>
    </row>
    <row r="52" spans="14:20" ht="15" hidden="1" thickBot="1">
      <c r="N52" s="988" t="e">
        <f>#REF!</f>
        <v>#REF!</v>
      </c>
      <c r="O52" s="988">
        <v>7</v>
      </c>
      <c r="P52" s="1079" t="s">
        <v>725</v>
      </c>
      <c r="Q52" s="1083">
        <v>0</v>
      </c>
      <c r="R52" s="1084">
        <f>VLOOKUP(O52,日耗料!$A$8:$L$56,12,0)</f>
        <v>35</v>
      </c>
      <c r="S52" s="1080">
        <f t="shared" si="6"/>
        <v>0</v>
      </c>
      <c r="T52" s="1080">
        <f t="shared" si="5"/>
        <v>0</v>
      </c>
    </row>
    <row r="53" spans="14:20" ht="15" hidden="1" thickBot="1">
      <c r="N53" s="988" t="e">
        <f>#REF!</f>
        <v>#REF!</v>
      </c>
      <c r="O53" s="988">
        <v>7</v>
      </c>
      <c r="P53" s="1079" t="s">
        <v>726</v>
      </c>
      <c r="Q53" s="1082">
        <v>0</v>
      </c>
      <c r="R53" s="1084">
        <f>VLOOKUP(O53,日耗料!$A$8:$L$56,12,0)</f>
        <v>35</v>
      </c>
      <c r="S53" s="1080">
        <f t="shared" si="6"/>
        <v>0</v>
      </c>
      <c r="T53" s="1080">
        <f t="shared" si="5"/>
        <v>0</v>
      </c>
    </row>
    <row r="54" spans="14:20" ht="15" hidden="1" thickBot="1">
      <c r="N54" s="988" t="e">
        <f>#REF!</f>
        <v>#REF!</v>
      </c>
      <c r="O54" s="988">
        <v>7</v>
      </c>
      <c r="P54" s="1079" t="s">
        <v>727</v>
      </c>
      <c r="Q54" s="1082">
        <v>0</v>
      </c>
      <c r="R54" s="1084">
        <f>VLOOKUP(O54,日耗料!$A$8:$L$56,12,0)</f>
        <v>35</v>
      </c>
      <c r="S54" s="1080">
        <f t="shared" si="6"/>
        <v>0</v>
      </c>
      <c r="T54" s="1080">
        <f t="shared" si="5"/>
        <v>0</v>
      </c>
    </row>
    <row r="55" spans="14:20" ht="15" hidden="1" thickBot="1">
      <c r="N55" s="988" t="e">
        <f>#REF!</f>
        <v>#REF!</v>
      </c>
      <c r="O55" s="988">
        <v>7</v>
      </c>
      <c r="P55" s="1079" t="s">
        <v>728</v>
      </c>
      <c r="Q55" s="1082">
        <v>0</v>
      </c>
      <c r="R55" s="1084">
        <f>VLOOKUP(O55,日耗料!$A$8:$L$56,12,0)</f>
        <v>35</v>
      </c>
      <c r="S55" s="1080">
        <f t="shared" si="6"/>
        <v>0</v>
      </c>
      <c r="T55" s="1080">
        <f t="shared" si="5"/>
        <v>0</v>
      </c>
    </row>
    <row r="56" spans="14:20" ht="15" hidden="1" thickBot="1">
      <c r="P56" s="1079"/>
      <c r="Q56" s="1081">
        <v>0</v>
      </c>
      <c r="R56" s="1084"/>
      <c r="S56" s="1080"/>
      <c r="T56" s="1080"/>
    </row>
    <row r="57" spans="14:20" ht="15" hidden="1" thickBot="1">
      <c r="P57" s="1079"/>
      <c r="Q57" s="1081">
        <v>0</v>
      </c>
      <c r="R57" s="1084"/>
      <c r="S57" s="1080"/>
      <c r="T57" s="1080"/>
    </row>
    <row r="58" spans="14:20" ht="15" hidden="1" thickBot="1">
      <c r="P58" s="1079"/>
      <c r="Q58">
        <v>0</v>
      </c>
      <c r="R58" s="1084"/>
      <c r="S58" s="1080"/>
      <c r="T58" s="1080"/>
    </row>
    <row r="59" spans="14:20" ht="15" hidden="1" thickBot="1">
      <c r="P59" s="1079"/>
      <c r="Q59" s="988">
        <v>0</v>
      </c>
      <c r="R59" s="1084"/>
      <c r="S59" s="1080"/>
      <c r="T59" s="1080"/>
    </row>
    <row r="60" spans="14:20" ht="15" hidden="1" thickBot="1">
      <c r="P60" s="1079"/>
      <c r="Q60" s="988">
        <v>0</v>
      </c>
      <c r="R60" s="1084"/>
      <c r="S60" s="1080"/>
      <c r="T60" s="1080"/>
    </row>
    <row r="61" spans="14:20" ht="15" hidden="1" thickBot="1">
      <c r="P61" s="1079"/>
      <c r="Q61" s="988">
        <v>0</v>
      </c>
      <c r="R61" s="1084"/>
      <c r="S61" s="1080"/>
      <c r="T61" s="1080"/>
    </row>
    <row r="62" spans="14:20" ht="15" hidden="1" thickBot="1">
      <c r="P62" s="1079"/>
      <c r="Q62" s="988">
        <v>0</v>
      </c>
      <c r="R62" s="1084"/>
      <c r="S62" s="1080"/>
      <c r="T62" s="1080"/>
    </row>
    <row r="63" spans="14:20" ht="15" hidden="1" thickBot="1">
      <c r="P63" s="1079"/>
      <c r="Q63" s="988">
        <v>0</v>
      </c>
      <c r="R63" s="1084"/>
      <c r="S63" s="1080"/>
      <c r="T63" s="1080"/>
    </row>
    <row r="64" spans="14:20" ht="15" hidden="1" thickBot="1">
      <c r="P64" s="1079"/>
      <c r="Q64" s="988">
        <v>0</v>
      </c>
      <c r="R64" s="1084"/>
      <c r="S64" s="1080"/>
      <c r="T64" s="1080"/>
    </row>
    <row r="65" spans="16:20" ht="15" hidden="1" thickBot="1">
      <c r="P65" s="1079"/>
      <c r="Q65" s="988">
        <v>0</v>
      </c>
      <c r="R65" s="1084"/>
      <c r="S65" s="1080"/>
      <c r="T65" s="1080"/>
    </row>
    <row r="66" spans="16:20" ht="15" hidden="1" thickBot="1">
      <c r="P66" s="1079"/>
      <c r="Q66" s="988">
        <v>0</v>
      </c>
      <c r="R66" s="1084"/>
      <c r="S66" s="1080"/>
      <c r="T66" s="1080"/>
    </row>
    <row r="67" spans="16:20" ht="15" hidden="1" thickBot="1">
      <c r="P67" s="1079"/>
      <c r="Q67" s="988">
        <v>0</v>
      </c>
      <c r="R67" s="1084"/>
      <c r="S67" s="1080"/>
      <c r="T67" s="1080"/>
    </row>
    <row r="68" spans="16:20" ht="15" hidden="1" thickBot="1">
      <c r="P68" s="1079"/>
      <c r="Q68" s="988">
        <v>0</v>
      </c>
      <c r="R68" s="1084"/>
      <c r="S68" s="1080"/>
      <c r="T68" s="1080"/>
    </row>
    <row r="69" spans="16:20" ht="15" hidden="1" thickBot="1">
      <c r="P69" s="1079"/>
      <c r="Q69" s="988">
        <v>0</v>
      </c>
      <c r="R69" s="1084"/>
      <c r="S69" s="1080"/>
      <c r="T69" s="1080"/>
    </row>
    <row r="70" spans="16:20" ht="15" hidden="1" thickBot="1">
      <c r="P70" s="1079"/>
      <c r="Q70" s="988">
        <v>0</v>
      </c>
      <c r="R70" s="1084"/>
      <c r="S70" s="1080"/>
      <c r="T70" s="1080"/>
    </row>
    <row r="89" spans="14:14">
      <c r="N89" s="1085"/>
    </row>
    <row r="90" spans="14:14">
      <c r="N90" s="1085"/>
    </row>
    <row r="92" spans="14:14">
      <c r="N92" s="1085"/>
    </row>
    <row r="93" spans="14:14">
      <c r="N93" s="1085"/>
    </row>
    <row r="94" spans="14:14">
      <c r="N94" s="1085"/>
    </row>
    <row r="97" spans="14:14">
      <c r="N97" s="1085"/>
    </row>
    <row r="98" spans="14:14">
      <c r="N98" s="1085"/>
    </row>
    <row r="99" spans="14:14">
      <c r="N99" s="1085"/>
    </row>
    <row r="100" spans="14:14">
      <c r="N100" s="1085"/>
    </row>
    <row r="101" spans="14:14">
      <c r="N101" s="1085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  <mergeCell ref="T1:U1"/>
    <mergeCell ref="B2:C2"/>
    <mergeCell ref="B3:C3"/>
    <mergeCell ref="AI4:AL4"/>
    <mergeCell ref="AI5:AJ5"/>
    <mergeCell ref="AK5:AL5"/>
  </mergeCells>
  <phoneticPr fontId="1" type="noConversion"/>
  <conditionalFormatting sqref="G9:G11">
    <cfRule type="cellIs" dxfId="689" priority="10" operator="greaterThan">
      <formula>0.3</formula>
    </cfRule>
    <cfRule type="cellIs" dxfId="688" priority="11" operator="between">
      <formula>0.2</formula>
      <formula>0.3</formula>
    </cfRule>
    <cfRule type="cellIs" dxfId="687" priority="12" operator="between">
      <formula>0.1</formula>
      <formula>0.2</formula>
    </cfRule>
  </conditionalFormatting>
  <conditionalFormatting sqref="X9:X11">
    <cfRule type="cellIs" dxfId="686" priority="8" operator="equal">
      <formula>""</formula>
    </cfRule>
    <cfRule type="cellIs" dxfId="685" priority="9" operator="lessThan">
      <formula>4.2</formula>
    </cfRule>
  </conditionalFormatting>
  <conditionalFormatting sqref="Y9:Y11">
    <cfRule type="cellIs" dxfId="684" priority="7" operator="lessThan">
      <formula>4.35</formula>
    </cfRule>
  </conditionalFormatting>
  <conditionalFormatting sqref="AA9:AA11">
    <cfRule type="cellIs" dxfId="683" priority="6" operator="lessThan">
      <formula>465</formula>
    </cfRule>
  </conditionalFormatting>
  <conditionalFormatting sqref="AB9:AB11">
    <cfRule type="cellIs" dxfId="682" priority="5" operator="lessThan">
      <formula>943</formula>
    </cfRule>
  </conditionalFormatting>
  <conditionalFormatting sqref="AC9:AC11">
    <cfRule type="cellIs" dxfId="681" priority="4" operator="lessThan">
      <formula>1524</formula>
    </cfRule>
  </conditionalFormatting>
  <conditionalFormatting sqref="AD9:AD11">
    <cfRule type="cellIs" dxfId="680" priority="3" operator="lessThan">
      <formula>2191</formula>
    </cfRule>
  </conditionalFormatting>
  <conditionalFormatting sqref="K9:K11">
    <cfRule type="cellIs" dxfId="679" priority="2" operator="lessThan">
      <formula>0</formula>
    </cfRule>
  </conditionalFormatting>
  <conditionalFormatting sqref="Z9:Z11">
    <cfRule type="cellIs" dxfId="678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1]!新增创建">
                <anchor moveWithCells="1" sizeWithCells="1">
                  <from>
                    <xdr:col>19</xdr:col>
                    <xdr:colOff>190500</xdr:colOff>
                    <xdr:row>1</xdr:row>
                    <xdr:rowOff>184150</xdr:rowOff>
                  </from>
                  <to>
                    <xdr:col>22</xdr:col>
                    <xdr:colOff>25400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C39" activePane="bottomRight" state="frozen"/>
      <selection pane="topRight" activeCell="B1" sqref="B1"/>
      <selection pane="bottomLeft" activeCell="A9" sqref="A9"/>
      <selection pane="bottomRight" activeCell="X46" sqref="X46"/>
    </sheetView>
  </sheetViews>
  <sheetFormatPr defaultColWidth="6.6328125" defaultRowHeight="18" customHeight="1"/>
  <cols>
    <col min="1" max="1" width="11.81640625" style="931" customWidth="1"/>
    <col min="2" max="2" width="11.81640625" style="837" customWidth="1"/>
    <col min="3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81640625" style="837" bestFit="1" customWidth="1"/>
    <col min="16" max="16" width="9.453125" style="837" bestFit="1" customWidth="1"/>
    <col min="17" max="20" width="6.81640625" style="837" bestFit="1" customWidth="1"/>
    <col min="21" max="21" width="12.81640625" style="837" customWidth="1"/>
    <col min="22" max="22" width="9.453125" style="837" bestFit="1" customWidth="1"/>
    <col min="23" max="25" width="6.81640625" style="837" bestFit="1" customWidth="1"/>
    <col min="26" max="26" width="10.453125" style="837" customWidth="1"/>
    <col min="27" max="30" width="6.81640625" style="837" bestFit="1" customWidth="1"/>
    <col min="31" max="31" width="10.1796875" style="837" customWidth="1"/>
    <col min="32" max="32" width="9.453125" style="837" bestFit="1" customWidth="1"/>
    <col min="33" max="35" width="6.81640625" style="837" bestFit="1" customWidth="1"/>
    <col min="36" max="36" width="9.453125" style="837" bestFit="1" customWidth="1"/>
    <col min="37" max="40" width="6.81640625" style="837" bestFit="1" customWidth="1"/>
    <col min="41" max="41" width="11" style="837" customWidth="1"/>
    <col min="42" max="42" width="9.453125" style="837" bestFit="1" customWidth="1"/>
    <col min="43" max="45" width="6.81640625" style="837" bestFit="1" customWidth="1"/>
    <col min="46" max="46" width="9.453125" style="837" bestFit="1" customWidth="1"/>
    <col min="47" max="50" width="6.81640625" style="837" bestFit="1" customWidth="1"/>
    <col min="51" max="51" width="10.90625" style="837" customWidth="1"/>
    <col min="52" max="52" width="9.453125" style="837" bestFit="1" customWidth="1"/>
    <col min="53" max="55" width="6.81640625" style="837" bestFit="1" customWidth="1"/>
    <col min="56" max="56" width="9.453125" style="837" bestFit="1" customWidth="1"/>
    <col min="57" max="60" width="6.81640625" style="837" bestFit="1" customWidth="1"/>
    <col min="61" max="61" width="12.81640625" style="837" customWidth="1"/>
    <col min="62" max="62" width="9.453125" style="837" bestFit="1" customWidth="1"/>
    <col min="63" max="65" width="6.81640625" style="837" bestFit="1" customWidth="1"/>
    <col min="66" max="66" width="9.453125" style="837" bestFit="1" customWidth="1"/>
    <col min="67" max="69" width="6.81640625" style="837" bestFit="1" customWidth="1"/>
    <col min="70" max="70" width="7" style="837" bestFit="1" customWidth="1"/>
    <col min="71" max="71" width="10.81640625" style="837" customWidth="1"/>
    <col min="72" max="72" width="9.453125" style="837" bestFit="1" customWidth="1"/>
    <col min="73" max="75" width="6.81640625" style="837" bestFit="1" customWidth="1"/>
    <col min="76" max="76" width="10.453125" style="837" bestFit="1" customWidth="1"/>
    <col min="77" max="80" width="6.81640625" style="837" bestFit="1" customWidth="1"/>
    <col min="81" max="81" width="12.81640625" style="837" customWidth="1"/>
    <col min="82" max="82" width="9.453125" style="837" bestFit="1" customWidth="1"/>
    <col min="83" max="85" width="6.81640625" style="837" bestFit="1" customWidth="1"/>
    <col min="86" max="86" width="9.453125" style="837" bestFit="1" customWidth="1"/>
    <col min="87" max="91" width="6.81640625" style="837" bestFit="1" customWidth="1"/>
    <col min="92" max="92" width="9.453125" style="837" bestFit="1" customWidth="1"/>
    <col min="93" max="95" width="7.453125" style="837" customWidth="1"/>
    <col min="96" max="96" width="9.08984375" style="837" customWidth="1"/>
    <col min="97" max="98" width="7.453125" style="837" customWidth="1"/>
    <col min="99" max="101" width="6.81640625" style="837" bestFit="1" customWidth="1"/>
    <col min="102" max="102" width="9.453125" style="837" bestFit="1" customWidth="1"/>
    <col min="103" max="105" width="6.81640625" style="837" bestFit="1" customWidth="1"/>
    <col min="106" max="106" width="9.90625" style="837" customWidth="1"/>
    <col min="107" max="111" width="6.81640625" style="837" bestFit="1" customWidth="1"/>
    <col min="112" max="112" width="9.453125" style="837" bestFit="1" customWidth="1"/>
    <col min="113" max="115" width="6.81640625" style="837" bestFit="1" customWidth="1"/>
    <col min="116" max="116" width="9.90625" style="837" customWidth="1"/>
    <col min="117" max="121" width="6.81640625" style="837" bestFit="1" customWidth="1"/>
    <col min="122" max="122" width="9.453125" style="837" bestFit="1" customWidth="1"/>
    <col min="123" max="125" width="6.81640625" style="837" bestFit="1" customWidth="1"/>
    <col min="126" max="126" width="11.08984375" style="837" customWidth="1"/>
    <col min="127" max="131" width="6.81640625" style="837" bestFit="1" customWidth="1"/>
    <col min="132" max="132" width="9.453125" style="837" bestFit="1" customWidth="1"/>
    <col min="133" max="135" width="6.81640625" style="837" bestFit="1" customWidth="1"/>
    <col min="136" max="136" width="10" style="837" customWidth="1"/>
    <col min="137" max="141" width="6.81640625" style="837" bestFit="1" customWidth="1"/>
    <col min="142" max="142" width="9.453125" style="837" bestFit="1" customWidth="1"/>
    <col min="143" max="145" width="6.81640625" style="837" bestFit="1" customWidth="1"/>
    <col min="146" max="146" width="8.81640625" style="837" customWidth="1"/>
    <col min="147" max="150" width="6.81640625" style="837" bestFit="1" customWidth="1"/>
    <col min="151" max="151" width="8.6328125" style="837" customWidth="1"/>
    <col min="152" max="152" width="9.453125" style="837" bestFit="1" customWidth="1"/>
    <col min="153" max="155" width="6.81640625" style="837" bestFit="1" customWidth="1"/>
    <col min="156" max="156" width="9.1796875" style="837" customWidth="1"/>
    <col min="157" max="160" width="6.81640625" style="837" bestFit="1" customWidth="1"/>
    <col min="161" max="161" width="8.36328125" style="837" customWidth="1"/>
    <col min="162" max="162" width="9.453125" style="837" bestFit="1" customWidth="1"/>
    <col min="163" max="165" width="6.81640625" style="837" bestFit="1" customWidth="1"/>
    <col min="166" max="166" width="8.453125" style="837" bestFit="1" customWidth="1"/>
    <col min="167" max="171" width="6.81640625" style="837" bestFit="1" customWidth="1"/>
    <col min="172" max="172" width="8.453125" style="837" bestFit="1" customWidth="1"/>
    <col min="173" max="175" width="6.81640625" style="837" bestFit="1" customWidth="1"/>
    <col min="176" max="176" width="8.453125" style="837" bestFit="1" customWidth="1"/>
    <col min="177" max="181" width="6.81640625" style="837" bestFit="1" customWidth="1"/>
    <col min="182" max="182" width="8.453125" style="837" bestFit="1" customWidth="1"/>
    <col min="183" max="185" width="6.81640625" style="837" bestFit="1" customWidth="1"/>
    <col min="186" max="186" width="8.453125" style="837" bestFit="1" customWidth="1"/>
    <col min="187" max="191" width="6.81640625" style="837" bestFit="1" customWidth="1"/>
    <col min="192" max="192" width="8.453125" style="837" bestFit="1" customWidth="1"/>
    <col min="193" max="195" width="6.81640625" style="837" bestFit="1" customWidth="1"/>
    <col min="196" max="196" width="8.453125" style="837" bestFit="1" customWidth="1"/>
    <col min="197" max="201" width="6.81640625" style="837" bestFit="1" customWidth="1"/>
    <col min="202" max="202" width="8.453125" style="837" bestFit="1" customWidth="1"/>
    <col min="203" max="205" width="6.81640625" style="837" bestFit="1" customWidth="1"/>
    <col min="206" max="206" width="8.453125" style="837" bestFit="1" customWidth="1"/>
    <col min="207" max="211" width="6.81640625" style="837" bestFit="1" customWidth="1"/>
    <col min="212" max="212" width="8.453125" style="837" bestFit="1" customWidth="1"/>
    <col min="213" max="215" width="6.81640625" style="837" bestFit="1" customWidth="1"/>
    <col min="216" max="216" width="8.453125" style="837" bestFit="1" customWidth="1"/>
    <col min="217" max="221" width="6.81640625" style="837" bestFit="1" customWidth="1"/>
    <col min="222" max="222" width="8.453125" style="837" bestFit="1" customWidth="1"/>
    <col min="223" max="225" width="6.81640625" style="837" bestFit="1" customWidth="1"/>
    <col min="226" max="226" width="8.453125" style="837" bestFit="1" customWidth="1"/>
    <col min="227" max="231" width="6.81640625" style="837" bestFit="1" customWidth="1"/>
    <col min="232" max="232" width="8.453125" style="837" bestFit="1" customWidth="1"/>
    <col min="233" max="235" width="6.81640625" style="837" bestFit="1" customWidth="1"/>
    <col min="236" max="236" width="8.453125" style="837" bestFit="1" customWidth="1"/>
    <col min="237" max="241" width="6.81640625" style="837" bestFit="1" customWidth="1"/>
    <col min="242" max="260" width="6.6328125" style="837" hidden="1" customWidth="1"/>
    <col min="261" max="261" width="1.453125" style="837" hidden="1" customWidth="1"/>
    <col min="262" max="262" width="6.6328125" style="837"/>
    <col min="263" max="263" width="10.81640625" style="837" hidden="1" customWidth="1"/>
    <col min="264" max="16384" width="6.6328125" style="837"/>
  </cols>
  <sheetData>
    <row r="1" spans="1:292" ht="46.5" customHeight="1" thickBot="1">
      <c r="A1" s="845" t="s">
        <v>603</v>
      </c>
      <c r="B1" s="846" t="s">
        <v>604</v>
      </c>
      <c r="C1" s="847"/>
      <c r="D1" s="847"/>
      <c r="E1" s="847"/>
      <c r="F1" s="847"/>
      <c r="G1" s="847"/>
      <c r="H1" s="847"/>
      <c r="I1" s="847"/>
      <c r="J1" s="847"/>
      <c r="K1" s="847"/>
    </row>
    <row r="2" spans="1:292" s="852" customFormat="1" ht="18" customHeight="1">
      <c r="A2" s="939"/>
      <c r="B2" s="848"/>
      <c r="C2" s="849" t="s">
        <v>605</v>
      </c>
      <c r="D2" s="849"/>
      <c r="E2" s="849"/>
      <c r="F2" s="952" t="str">
        <f>基本信息!$A$7</f>
        <v>H1</v>
      </c>
      <c r="G2" s="850"/>
      <c r="H2" s="851" t="s">
        <v>619</v>
      </c>
      <c r="I2" s="851"/>
      <c r="J2" s="949" t="s">
        <v>527</v>
      </c>
      <c r="K2" s="942"/>
      <c r="L2" s="848"/>
      <c r="M2" s="849" t="s">
        <v>620</v>
      </c>
      <c r="N2" s="849"/>
      <c r="O2" s="849"/>
      <c r="P2" s="940" t="str">
        <f>基本信息!$A$8</f>
        <v>H2</v>
      </c>
      <c r="Q2" s="850"/>
      <c r="R2" s="851" t="s">
        <v>619</v>
      </c>
      <c r="S2" s="851"/>
      <c r="T2" s="949" t="s">
        <v>527</v>
      </c>
      <c r="U2" s="942"/>
      <c r="V2" s="848"/>
      <c r="W2" s="849" t="s">
        <v>620</v>
      </c>
      <c r="X2" s="849"/>
      <c r="Y2" s="849"/>
      <c r="Z2" s="940" t="str">
        <f>基本信息!$A$9</f>
        <v>H3</v>
      </c>
      <c r="AA2" s="850"/>
      <c r="AB2" s="851" t="s">
        <v>619</v>
      </c>
      <c r="AC2" s="851"/>
      <c r="AD2" s="941" t="s">
        <v>527</v>
      </c>
      <c r="AE2" s="942"/>
      <c r="AF2" s="848"/>
      <c r="AG2" s="849" t="s">
        <v>620</v>
      </c>
      <c r="AH2" s="849"/>
      <c r="AI2" s="849"/>
      <c r="AJ2" s="940">
        <f>基本信息!$A$10</f>
        <v>0</v>
      </c>
      <c r="AK2" s="850"/>
      <c r="AL2" s="851" t="s">
        <v>619</v>
      </c>
      <c r="AM2" s="851"/>
      <c r="AN2" s="941" t="s">
        <v>527</v>
      </c>
      <c r="AO2" s="942"/>
      <c r="AP2" s="848"/>
      <c r="AQ2" s="849" t="s">
        <v>620</v>
      </c>
      <c r="AR2" s="849"/>
      <c r="AS2" s="849"/>
      <c r="AT2" s="940">
        <f>基本信息!$A$11</f>
        <v>0</v>
      </c>
      <c r="AU2" s="850"/>
      <c r="AV2" s="851" t="s">
        <v>619</v>
      </c>
      <c r="AW2" s="851"/>
      <c r="AX2" s="941" t="s">
        <v>527</v>
      </c>
      <c r="AY2" s="942"/>
      <c r="AZ2" s="848"/>
      <c r="BA2" s="849" t="s">
        <v>620</v>
      </c>
      <c r="BB2" s="849"/>
      <c r="BC2" s="849"/>
      <c r="BD2" s="940">
        <f>基本信息!$A$12</f>
        <v>0</v>
      </c>
      <c r="BE2" s="850"/>
      <c r="BF2" s="851" t="s">
        <v>619</v>
      </c>
      <c r="BG2" s="851"/>
      <c r="BH2" s="941" t="s">
        <v>527</v>
      </c>
      <c r="BI2" s="942"/>
      <c r="BJ2" s="848"/>
      <c r="BK2" s="849" t="s">
        <v>620</v>
      </c>
      <c r="BL2" s="849"/>
      <c r="BM2" s="849"/>
      <c r="BN2" s="940">
        <f>基本信息!$A$13</f>
        <v>0</v>
      </c>
      <c r="BO2" s="850"/>
      <c r="BP2" s="851" t="s">
        <v>619</v>
      </c>
      <c r="BQ2" s="851"/>
      <c r="BR2" s="941" t="s">
        <v>527</v>
      </c>
      <c r="BS2" s="942"/>
      <c r="BT2" s="848"/>
      <c r="BU2" s="849" t="s">
        <v>620</v>
      </c>
      <c r="BV2" s="849"/>
      <c r="BW2" s="849"/>
      <c r="BX2" s="940">
        <f>基本信息!$A$14</f>
        <v>0</v>
      </c>
      <c r="BY2" s="850"/>
      <c r="BZ2" s="851" t="s">
        <v>619</v>
      </c>
      <c r="CA2" s="851"/>
      <c r="CB2" s="941" t="s">
        <v>527</v>
      </c>
      <c r="CC2" s="942"/>
      <c r="CD2" s="848"/>
      <c r="CE2" s="849" t="s">
        <v>620</v>
      </c>
      <c r="CF2" s="849"/>
      <c r="CG2" s="849"/>
      <c r="CH2" s="940">
        <f>基本信息!$A$15</f>
        <v>0</v>
      </c>
      <c r="CI2" s="850"/>
      <c r="CJ2" s="851" t="s">
        <v>619</v>
      </c>
      <c r="CK2" s="851"/>
      <c r="CL2" s="941" t="s">
        <v>527</v>
      </c>
      <c r="CM2" s="942"/>
      <c r="CN2" s="848"/>
      <c r="CO2" s="849" t="s">
        <v>620</v>
      </c>
      <c r="CP2" s="849"/>
      <c r="CQ2" s="849"/>
      <c r="CR2" s="940">
        <f>基本信息!$A$16</f>
        <v>0</v>
      </c>
      <c r="CS2" s="850"/>
      <c r="CT2" s="851" t="s">
        <v>619</v>
      </c>
      <c r="CU2" s="851"/>
      <c r="CV2" s="941" t="s">
        <v>527</v>
      </c>
      <c r="CW2" s="942"/>
      <c r="CX2" s="848"/>
      <c r="CY2" s="849" t="s">
        <v>620</v>
      </c>
      <c r="CZ2" s="849"/>
      <c r="DA2" s="849"/>
      <c r="DB2" s="940">
        <f>基本信息!$A$17</f>
        <v>0</v>
      </c>
      <c r="DC2" s="850"/>
      <c r="DD2" s="851" t="s">
        <v>619</v>
      </c>
      <c r="DE2" s="851"/>
      <c r="DF2" s="941" t="s">
        <v>527</v>
      </c>
      <c r="DG2" s="942"/>
      <c r="DH2" s="848"/>
      <c r="DI2" s="849" t="s">
        <v>620</v>
      </c>
      <c r="DJ2" s="849"/>
      <c r="DK2" s="849"/>
      <c r="DL2" s="940">
        <f>基本信息!$A$18</f>
        <v>0</v>
      </c>
      <c r="DM2" s="850"/>
      <c r="DN2" s="851" t="s">
        <v>619</v>
      </c>
      <c r="DO2" s="851"/>
      <c r="DP2" s="941" t="s">
        <v>527</v>
      </c>
      <c r="DQ2" s="942"/>
      <c r="DR2" s="848"/>
      <c r="DS2" s="849" t="s">
        <v>620</v>
      </c>
      <c r="DT2" s="849"/>
      <c r="DU2" s="849"/>
      <c r="DV2" s="940">
        <f>基本信息!$A$19</f>
        <v>0</v>
      </c>
      <c r="DW2" s="850"/>
      <c r="DX2" s="851" t="s">
        <v>619</v>
      </c>
      <c r="DY2" s="851"/>
      <c r="DZ2" s="941" t="s">
        <v>527</v>
      </c>
      <c r="EA2" s="942"/>
      <c r="EB2" s="848"/>
      <c r="EC2" s="849" t="s">
        <v>620</v>
      </c>
      <c r="ED2" s="849"/>
      <c r="EE2" s="849"/>
      <c r="EF2" s="940">
        <f>基本信息!$A$20</f>
        <v>0</v>
      </c>
      <c r="EG2" s="850"/>
      <c r="EH2" s="851" t="s">
        <v>619</v>
      </c>
      <c r="EI2" s="851"/>
      <c r="EJ2" s="941" t="s">
        <v>527</v>
      </c>
      <c r="EK2" s="942"/>
      <c r="EL2" s="848"/>
      <c r="EM2" s="849" t="s">
        <v>620</v>
      </c>
      <c r="EN2" s="849"/>
      <c r="EO2" s="849"/>
      <c r="EP2" s="940">
        <f>基本信息!$A$21</f>
        <v>0</v>
      </c>
      <c r="EQ2" s="850"/>
      <c r="ER2" s="851" t="s">
        <v>619</v>
      </c>
      <c r="ES2" s="851"/>
      <c r="ET2" s="941" t="s">
        <v>527</v>
      </c>
      <c r="EU2" s="942"/>
      <c r="EV2" s="848"/>
      <c r="EW2" s="849" t="s">
        <v>620</v>
      </c>
      <c r="EX2" s="849"/>
      <c r="EY2" s="849"/>
      <c r="EZ2" s="940">
        <f>基本信息!$A$22</f>
        <v>0</v>
      </c>
      <c r="FA2" s="850"/>
      <c r="FB2" s="851" t="s">
        <v>619</v>
      </c>
      <c r="FC2" s="851"/>
      <c r="FD2" s="941" t="s">
        <v>527</v>
      </c>
      <c r="FE2" s="942"/>
      <c r="FF2" s="848"/>
      <c r="FG2" s="849" t="s">
        <v>620</v>
      </c>
      <c r="FH2" s="849"/>
      <c r="FI2" s="849"/>
      <c r="FJ2" s="940">
        <f>基本信息!$A$23</f>
        <v>0</v>
      </c>
      <c r="FK2" s="850"/>
      <c r="FL2" s="851" t="s">
        <v>619</v>
      </c>
      <c r="FM2" s="851"/>
      <c r="FN2" s="941" t="s">
        <v>527</v>
      </c>
      <c r="FO2" s="942"/>
      <c r="FP2" s="848"/>
      <c r="FQ2" s="849" t="s">
        <v>620</v>
      </c>
      <c r="FR2" s="849"/>
      <c r="FS2" s="849"/>
      <c r="FT2" s="940">
        <f>基本信息!$A$24</f>
        <v>0</v>
      </c>
      <c r="FU2" s="850"/>
      <c r="FV2" s="851" t="s">
        <v>619</v>
      </c>
      <c r="FW2" s="851"/>
      <c r="FX2" s="941" t="s">
        <v>527</v>
      </c>
      <c r="FY2" s="942"/>
      <c r="FZ2" s="848"/>
      <c r="GA2" s="849" t="s">
        <v>620</v>
      </c>
      <c r="GB2" s="849"/>
      <c r="GC2" s="849"/>
      <c r="GD2" s="940">
        <f>基本信息!$A$25</f>
        <v>0</v>
      </c>
      <c r="GE2" s="850"/>
      <c r="GF2" s="851" t="s">
        <v>619</v>
      </c>
      <c r="GG2" s="851"/>
      <c r="GH2" s="941" t="s">
        <v>527</v>
      </c>
      <c r="GI2" s="942"/>
      <c r="GJ2" s="848"/>
      <c r="GK2" s="849" t="s">
        <v>620</v>
      </c>
      <c r="GL2" s="849"/>
      <c r="GM2" s="849"/>
      <c r="GN2" s="940">
        <f>基本信息!$A$26</f>
        <v>0</v>
      </c>
      <c r="GO2" s="850"/>
      <c r="GP2" s="851" t="s">
        <v>619</v>
      </c>
      <c r="GQ2" s="851"/>
      <c r="GR2" s="941" t="s">
        <v>527</v>
      </c>
      <c r="GS2" s="942"/>
      <c r="GT2" s="848"/>
      <c r="GU2" s="849" t="s">
        <v>620</v>
      </c>
      <c r="GV2" s="849"/>
      <c r="GW2" s="849"/>
      <c r="GX2" s="940">
        <f>基本信息!$A$27</f>
        <v>0</v>
      </c>
      <c r="GY2" s="850"/>
      <c r="GZ2" s="851" t="s">
        <v>619</v>
      </c>
      <c r="HA2" s="851"/>
      <c r="HB2" s="941" t="s">
        <v>527</v>
      </c>
      <c r="HC2" s="942"/>
      <c r="HD2" s="848"/>
      <c r="HE2" s="849" t="s">
        <v>620</v>
      </c>
      <c r="HF2" s="849"/>
      <c r="HG2" s="849"/>
      <c r="HH2" s="940">
        <f>基本信息!$A$28</f>
        <v>0</v>
      </c>
      <c r="HI2" s="850"/>
      <c r="HJ2" s="851" t="s">
        <v>619</v>
      </c>
      <c r="HK2" s="851"/>
      <c r="HL2" s="941" t="s">
        <v>527</v>
      </c>
      <c r="HM2" s="942"/>
      <c r="HN2" s="848"/>
      <c r="HO2" s="849" t="s">
        <v>620</v>
      </c>
      <c r="HP2" s="849"/>
      <c r="HQ2" s="849"/>
      <c r="HR2" s="940">
        <f>基本信息!$A$29</f>
        <v>0</v>
      </c>
      <c r="HS2" s="850"/>
      <c r="HT2" s="851" t="s">
        <v>619</v>
      </c>
      <c r="HU2" s="851"/>
      <c r="HV2" s="941" t="s">
        <v>527</v>
      </c>
      <c r="HW2" s="942"/>
      <c r="HX2" s="848"/>
      <c r="HY2" s="849" t="s">
        <v>620</v>
      </c>
      <c r="HZ2" s="849"/>
      <c r="IA2" s="849"/>
      <c r="IB2" s="940">
        <f>基本信息!$A$30</f>
        <v>0</v>
      </c>
      <c r="IC2" s="850"/>
      <c r="ID2" s="851" t="s">
        <v>619</v>
      </c>
      <c r="IE2" s="851"/>
      <c r="IF2" s="941" t="s">
        <v>527</v>
      </c>
      <c r="IG2" s="942"/>
      <c r="IH2" s="848"/>
      <c r="II2" s="849" t="s">
        <v>605</v>
      </c>
      <c r="IJ2" s="849"/>
      <c r="IK2" s="849"/>
      <c r="IL2" s="940" t="s">
        <v>572</v>
      </c>
      <c r="IM2" s="850"/>
      <c r="IN2" s="851" t="s">
        <v>606</v>
      </c>
      <c r="IO2" s="851"/>
      <c r="IP2" s="941"/>
      <c r="IQ2" s="942"/>
      <c r="IR2" s="848"/>
      <c r="IS2" s="849" t="s">
        <v>605</v>
      </c>
      <c r="IT2" s="849"/>
      <c r="IU2" s="849"/>
      <c r="IV2" s="940" t="s">
        <v>573</v>
      </c>
      <c r="IW2" s="850"/>
      <c r="IX2" s="851" t="s">
        <v>606</v>
      </c>
      <c r="IY2" s="851"/>
      <c r="IZ2" s="941"/>
      <c r="JA2" s="942"/>
      <c r="JC2" s="942"/>
    </row>
    <row r="3" spans="1:292" s="855" customFormat="1" ht="18" customHeight="1">
      <c r="A3" s="854"/>
      <c r="B3" s="853"/>
      <c r="C3" s="854" t="s">
        <v>607</v>
      </c>
      <c r="D3" s="854"/>
      <c r="E3" s="854"/>
      <c r="F3" s="953">
        <f>VLOOKUP(F2,基本信息!$A7:$C30,3,0)</f>
        <v>30100</v>
      </c>
      <c r="H3" s="856" t="s">
        <v>574</v>
      </c>
      <c r="I3" s="856"/>
      <c r="J3" s="950" t="str">
        <f>VLOOKUP(F2,基本信息!$A7:$H30,8,0)</f>
        <v>L4</v>
      </c>
      <c r="K3" s="945"/>
      <c r="L3" s="853"/>
      <c r="M3" s="854" t="s">
        <v>617</v>
      </c>
      <c r="N3" s="854"/>
      <c r="O3" s="854"/>
      <c r="P3" s="953">
        <f>VLOOKUP(P2,基本信息!$A7:$C30,3,0)</f>
        <v>23500</v>
      </c>
      <c r="R3" s="856" t="s">
        <v>574</v>
      </c>
      <c r="S3" s="856"/>
      <c r="T3" s="950" t="str">
        <f>VLOOKUP(P2,基本信息!$A7:$H30,8,0)</f>
        <v>L6</v>
      </c>
      <c r="U3" s="945"/>
      <c r="V3" s="853"/>
      <c r="W3" s="854" t="s">
        <v>617</v>
      </c>
      <c r="X3" s="854"/>
      <c r="Y3" s="854"/>
      <c r="Z3" s="953">
        <f>VLOOKUP(Z2,基本信息!$A7:$C30,3,0)</f>
        <v>30100</v>
      </c>
      <c r="AB3" s="856" t="s">
        <v>574</v>
      </c>
      <c r="AC3" s="856"/>
      <c r="AD3" s="950" t="str">
        <f>VLOOKUP(Z2,基本信息!$A7:$H30,8,0)</f>
        <v>L6</v>
      </c>
      <c r="AE3" s="945"/>
      <c r="AF3" s="853"/>
      <c r="AG3" s="854" t="s">
        <v>617</v>
      </c>
      <c r="AH3" s="854"/>
      <c r="AI3" s="854"/>
      <c r="AJ3" s="943" t="e">
        <f>VLOOKUP(AJ2,基本信息!$A7:$C30,3,0)</f>
        <v>#N/A</v>
      </c>
      <c r="AL3" s="856" t="s">
        <v>574</v>
      </c>
      <c r="AM3" s="856"/>
      <c r="AN3" s="944" t="e">
        <f>VLOOKUP(AJ2,基本信息!$A7:$H30,8,0)</f>
        <v>#N/A</v>
      </c>
      <c r="AO3" s="945"/>
      <c r="AP3" s="853"/>
      <c r="AQ3" s="854" t="s">
        <v>617</v>
      </c>
      <c r="AR3" s="854"/>
      <c r="AS3" s="854"/>
      <c r="AT3" s="943" t="e">
        <f>VLOOKUP(AT2,基本信息!$A7:$C30,3,0)</f>
        <v>#N/A</v>
      </c>
      <c r="AV3" s="856" t="s">
        <v>574</v>
      </c>
      <c r="AW3" s="856"/>
      <c r="AX3" s="944" t="e">
        <f>VLOOKUP(AT2,基本信息!$A7:$H30,8,0)</f>
        <v>#N/A</v>
      </c>
      <c r="AY3" s="945"/>
      <c r="AZ3" s="853"/>
      <c r="BA3" s="854" t="s">
        <v>617</v>
      </c>
      <c r="BB3" s="854"/>
      <c r="BC3" s="854"/>
      <c r="BD3" s="943" t="e">
        <f>VLOOKUP(BD2,基本信息!$A7:$C30,3,0)</f>
        <v>#N/A</v>
      </c>
      <c r="BF3" s="856" t="s">
        <v>574</v>
      </c>
      <c r="BG3" s="856"/>
      <c r="BH3" s="944" t="e">
        <f>VLOOKUP(BD2,基本信息!$A7:$H30,8,0)</f>
        <v>#N/A</v>
      </c>
      <c r="BI3" s="945"/>
      <c r="BJ3" s="853"/>
      <c r="BK3" s="854" t="s">
        <v>617</v>
      </c>
      <c r="BL3" s="854"/>
      <c r="BM3" s="854"/>
      <c r="BN3" s="943" t="e">
        <f>VLOOKUP(BN2,基本信息!$A7:$C30,3,0)</f>
        <v>#N/A</v>
      </c>
      <c r="BP3" s="856" t="s">
        <v>574</v>
      </c>
      <c r="BQ3" s="856"/>
      <c r="BR3" s="944" t="e">
        <f>VLOOKUP(BN2,基本信息!$A7:$H30,8,0)</f>
        <v>#N/A</v>
      </c>
      <c r="BS3" s="945"/>
      <c r="BT3" s="853"/>
      <c r="BU3" s="854" t="s">
        <v>617</v>
      </c>
      <c r="BV3" s="854"/>
      <c r="BW3" s="854"/>
      <c r="BX3" s="943" t="e">
        <f>VLOOKUP(BX2,基本信息!$A7:$C30,3,0)</f>
        <v>#N/A</v>
      </c>
      <c r="BZ3" s="856" t="s">
        <v>574</v>
      </c>
      <c r="CA3" s="856"/>
      <c r="CB3" s="944" t="e">
        <f>VLOOKUP(BX2,基本信息!$A7:$H30,8,0)</f>
        <v>#N/A</v>
      </c>
      <c r="CC3" s="945"/>
      <c r="CD3" s="853"/>
      <c r="CE3" s="854" t="s">
        <v>617</v>
      </c>
      <c r="CF3" s="854"/>
      <c r="CG3" s="854"/>
      <c r="CH3" s="943" t="e">
        <f>VLOOKUP(CH2,基本信息!$A7:$C30,3,0)</f>
        <v>#N/A</v>
      </c>
      <c r="CJ3" s="856" t="s">
        <v>574</v>
      </c>
      <c r="CK3" s="856"/>
      <c r="CL3" s="944" t="e">
        <f>VLOOKUP(CH2,基本信息!$A7:$H30,8,0)</f>
        <v>#N/A</v>
      </c>
      <c r="CM3" s="945"/>
      <c r="CN3" s="853"/>
      <c r="CO3" s="854" t="s">
        <v>617</v>
      </c>
      <c r="CP3" s="854"/>
      <c r="CQ3" s="854"/>
      <c r="CR3" s="943" t="e">
        <f>VLOOKUP(CR2,基本信息!$A7:$C30,3,0)</f>
        <v>#N/A</v>
      </c>
      <c r="CT3" s="856" t="s">
        <v>574</v>
      </c>
      <c r="CU3" s="856"/>
      <c r="CV3" s="944" t="e">
        <f>VLOOKUP(CR2,基本信息!$A7:$H30,8,0)</f>
        <v>#N/A</v>
      </c>
      <c r="CW3" s="945"/>
      <c r="CX3" s="853"/>
      <c r="CY3" s="854" t="s">
        <v>617</v>
      </c>
      <c r="CZ3" s="854"/>
      <c r="DA3" s="854"/>
      <c r="DB3" s="943" t="e">
        <f>VLOOKUP(DB2,基本信息!$A7:$C30,3,0)</f>
        <v>#N/A</v>
      </c>
      <c r="DD3" s="856" t="s">
        <v>574</v>
      </c>
      <c r="DE3" s="856"/>
      <c r="DF3" s="944" t="e">
        <f>VLOOKUP(DB2,基本信息!$A7:$H30,8,0)</f>
        <v>#N/A</v>
      </c>
      <c r="DG3" s="945"/>
      <c r="DH3" s="853"/>
      <c r="DI3" s="854" t="s">
        <v>617</v>
      </c>
      <c r="DJ3" s="854"/>
      <c r="DK3" s="854"/>
      <c r="DL3" s="943" t="e">
        <f>VLOOKUP(DL2,基本信息!$A7:$C30,3,0)</f>
        <v>#N/A</v>
      </c>
      <c r="DN3" s="856" t="s">
        <v>574</v>
      </c>
      <c r="DO3" s="856"/>
      <c r="DP3" s="944" t="e">
        <f>VLOOKUP(DL2,基本信息!$A7:$H30,8,0)</f>
        <v>#N/A</v>
      </c>
      <c r="DQ3" s="945"/>
      <c r="DR3" s="853"/>
      <c r="DS3" s="854" t="s">
        <v>617</v>
      </c>
      <c r="DT3" s="854"/>
      <c r="DU3" s="854"/>
      <c r="DV3" s="943" t="e">
        <f>VLOOKUP(DV2,基本信息!$A7:$C30,3,0)</f>
        <v>#N/A</v>
      </c>
      <c r="DX3" s="856" t="s">
        <v>574</v>
      </c>
      <c r="DY3" s="856"/>
      <c r="DZ3" s="944" t="e">
        <f>VLOOKUP(DV2,基本信息!$A7:$H30,8,0)</f>
        <v>#N/A</v>
      </c>
      <c r="EA3" s="945"/>
      <c r="EB3" s="853"/>
      <c r="EC3" s="854" t="s">
        <v>617</v>
      </c>
      <c r="ED3" s="854"/>
      <c r="EE3" s="854"/>
      <c r="EF3" s="943" t="e">
        <f>VLOOKUP(EF2,基本信息!$A7:$C30,3,0)</f>
        <v>#N/A</v>
      </c>
      <c r="EH3" s="856" t="s">
        <v>574</v>
      </c>
      <c r="EI3" s="856"/>
      <c r="EJ3" s="944" t="e">
        <f>VLOOKUP(EF2,基本信息!$A7:$H30,8,0)</f>
        <v>#N/A</v>
      </c>
      <c r="EK3" s="945"/>
      <c r="EL3" s="853"/>
      <c r="EM3" s="854" t="s">
        <v>617</v>
      </c>
      <c r="EN3" s="854"/>
      <c r="EO3" s="854"/>
      <c r="EP3" s="943" t="e">
        <f>VLOOKUP(EP2,基本信息!$A7:$C30,3,0)</f>
        <v>#N/A</v>
      </c>
      <c r="ER3" s="856" t="s">
        <v>574</v>
      </c>
      <c r="ES3" s="856"/>
      <c r="ET3" s="944" t="e">
        <f>VLOOKUP(EP2,基本信息!$A7:$H30,8,0)</f>
        <v>#N/A</v>
      </c>
      <c r="EU3" s="945"/>
      <c r="EV3" s="853"/>
      <c r="EW3" s="854" t="s">
        <v>617</v>
      </c>
      <c r="EX3" s="854"/>
      <c r="EY3" s="854"/>
      <c r="EZ3" s="943" t="e">
        <f>VLOOKUP(EZ2,基本信息!$A7:$C30,3,0)</f>
        <v>#N/A</v>
      </c>
      <c r="FB3" s="856" t="s">
        <v>574</v>
      </c>
      <c r="FC3" s="856"/>
      <c r="FD3" s="944" t="e">
        <f>VLOOKUP(EZ2,基本信息!$A7:$H30,8,0)</f>
        <v>#N/A</v>
      </c>
      <c r="FE3" s="945"/>
      <c r="FF3" s="853"/>
      <c r="FG3" s="854" t="s">
        <v>617</v>
      </c>
      <c r="FH3" s="854"/>
      <c r="FI3" s="854"/>
      <c r="FJ3" s="943" t="e">
        <f>VLOOKUP(FJ2,基本信息!$A7:$C30,3,0)</f>
        <v>#N/A</v>
      </c>
      <c r="FL3" s="856" t="s">
        <v>574</v>
      </c>
      <c r="FM3" s="856"/>
      <c r="FN3" s="944" t="e">
        <f>VLOOKUP(FJ2,基本信息!$A7:$H30,8,0)</f>
        <v>#N/A</v>
      </c>
      <c r="FO3" s="945"/>
      <c r="FP3" s="853"/>
      <c r="FQ3" s="854" t="s">
        <v>617</v>
      </c>
      <c r="FR3" s="854"/>
      <c r="FS3" s="854"/>
      <c r="FT3" s="943" t="e">
        <f>VLOOKUP(FT2,基本信息!$A7:$C30,3,0)</f>
        <v>#N/A</v>
      </c>
      <c r="FV3" s="856" t="s">
        <v>574</v>
      </c>
      <c r="FW3" s="856"/>
      <c r="FX3" s="944" t="e">
        <f>VLOOKUP(FT2,基本信息!$A7:$H30,8,0)</f>
        <v>#N/A</v>
      </c>
      <c r="FY3" s="945"/>
      <c r="FZ3" s="853"/>
      <c r="GA3" s="854" t="s">
        <v>617</v>
      </c>
      <c r="GB3" s="854"/>
      <c r="GC3" s="854"/>
      <c r="GD3" s="943" t="e">
        <f>VLOOKUP(GD2,基本信息!$A7:$C30,3,0)</f>
        <v>#N/A</v>
      </c>
      <c r="GF3" s="856" t="s">
        <v>574</v>
      </c>
      <c r="GG3" s="856"/>
      <c r="GH3" s="944" t="e">
        <f>VLOOKUP(GD2,基本信息!$A7:$H30,8,0)</f>
        <v>#N/A</v>
      </c>
      <c r="GI3" s="945"/>
      <c r="GJ3" s="853"/>
      <c r="GK3" s="854" t="s">
        <v>617</v>
      </c>
      <c r="GL3" s="854"/>
      <c r="GM3" s="854"/>
      <c r="GN3" s="943" t="e">
        <f>VLOOKUP(GN2,基本信息!$A7:$C30,3,0)</f>
        <v>#N/A</v>
      </c>
      <c r="GP3" s="856" t="s">
        <v>574</v>
      </c>
      <c r="GQ3" s="856"/>
      <c r="GR3" s="944" t="e">
        <f>VLOOKUP(GN2,基本信息!$A7:$H30,8,0)</f>
        <v>#N/A</v>
      </c>
      <c r="GS3" s="945"/>
      <c r="GT3" s="853"/>
      <c r="GU3" s="854" t="s">
        <v>617</v>
      </c>
      <c r="GV3" s="854"/>
      <c r="GW3" s="854"/>
      <c r="GX3" s="943" t="e">
        <f>VLOOKUP(GX2,基本信息!$A7:$C30,3,0)</f>
        <v>#N/A</v>
      </c>
      <c r="GZ3" s="856" t="s">
        <v>574</v>
      </c>
      <c r="HA3" s="856"/>
      <c r="HB3" s="944" t="e">
        <f>VLOOKUP(GX2,基本信息!$A7:$H30,8,0)</f>
        <v>#N/A</v>
      </c>
      <c r="HC3" s="945"/>
      <c r="HD3" s="853"/>
      <c r="HE3" s="854" t="s">
        <v>617</v>
      </c>
      <c r="HF3" s="854"/>
      <c r="HG3" s="854"/>
      <c r="HH3" s="943" t="e">
        <f>VLOOKUP(HH2,基本信息!$A7:$C30,3,0)</f>
        <v>#N/A</v>
      </c>
      <c r="HJ3" s="856" t="s">
        <v>574</v>
      </c>
      <c r="HK3" s="856"/>
      <c r="HL3" s="944" t="e">
        <f>VLOOKUP(HH2,基本信息!$A7:$H30,8,0)</f>
        <v>#N/A</v>
      </c>
      <c r="HM3" s="945"/>
      <c r="HN3" s="853"/>
      <c r="HO3" s="854" t="s">
        <v>617</v>
      </c>
      <c r="HP3" s="854"/>
      <c r="HQ3" s="854"/>
      <c r="HR3" s="943" t="e">
        <f>VLOOKUP(HR2,基本信息!$A7:$C30,3,0)</f>
        <v>#N/A</v>
      </c>
      <c r="HT3" s="856" t="s">
        <v>574</v>
      </c>
      <c r="HU3" s="856"/>
      <c r="HV3" s="944" t="e">
        <f>VLOOKUP(HR2,基本信息!$A7:$H30,8,0)</f>
        <v>#N/A</v>
      </c>
      <c r="HW3" s="945"/>
      <c r="HX3" s="853"/>
      <c r="HY3" s="854" t="s">
        <v>617</v>
      </c>
      <c r="HZ3" s="854"/>
      <c r="IA3" s="854"/>
      <c r="IB3" s="943" t="e">
        <f>VLOOKUP(IB2,基本信息!$A7:$C30,3,0)</f>
        <v>#N/A</v>
      </c>
      <c r="ID3" s="856" t="s">
        <v>574</v>
      </c>
      <c r="IE3" s="856"/>
      <c r="IF3" s="944" t="e">
        <f>VLOOKUP(IB2,基本信息!$A7:$H30,8,0)</f>
        <v>#N/A</v>
      </c>
      <c r="IG3" s="945"/>
      <c r="IH3" s="853"/>
      <c r="II3" s="854" t="s">
        <v>607</v>
      </c>
      <c r="IJ3" s="854"/>
      <c r="IK3" s="854"/>
      <c r="IL3" s="943"/>
      <c r="IN3" s="856" t="s">
        <v>608</v>
      </c>
      <c r="IO3" s="856"/>
      <c r="IP3" s="944"/>
      <c r="IQ3" s="945"/>
      <c r="IR3" s="853"/>
      <c r="IS3" s="854" t="s">
        <v>607</v>
      </c>
      <c r="IT3" s="854"/>
      <c r="IU3" s="854"/>
      <c r="IV3" s="943"/>
      <c r="IX3" s="856" t="s">
        <v>608</v>
      </c>
      <c r="IY3" s="856"/>
      <c r="IZ3" s="944"/>
      <c r="JA3" s="945"/>
      <c r="JC3" s="945"/>
    </row>
    <row r="4" spans="1:292" s="852" customFormat="1" ht="18.75" customHeight="1">
      <c r="A4" s="858"/>
      <c r="B4" s="857">
        <f>F3-I8</f>
        <v>26887</v>
      </c>
      <c r="C4" s="858" t="s">
        <v>609</v>
      </c>
      <c r="D4" s="858"/>
      <c r="E4" s="858"/>
      <c r="F4" s="954">
        <f>VLOOKUP(F2,基本信息!$A7:$B30,2,0)</f>
        <v>45650</v>
      </c>
      <c r="H4" s="859" t="s">
        <v>575</v>
      </c>
      <c r="I4" s="859"/>
      <c r="J4" s="951">
        <f>VLOOKUP(F2,基本信息!$A7:$I30,9,0)</f>
        <v>50</v>
      </c>
      <c r="K4" s="948"/>
      <c r="L4" s="857">
        <f>P3-S8</f>
        <v>21815</v>
      </c>
      <c r="M4" s="858" t="s">
        <v>618</v>
      </c>
      <c r="N4" s="858"/>
      <c r="O4" s="858"/>
      <c r="P4" s="954">
        <f>VLOOKUP(P2,基本信息!$A7:$B30,2,0)</f>
        <v>45650</v>
      </c>
      <c r="R4" s="859" t="s">
        <v>575</v>
      </c>
      <c r="S4" s="859"/>
      <c r="T4" s="951">
        <f>VLOOKUP(P2,基本信息!$A7:$I30,9,0)</f>
        <v>46</v>
      </c>
      <c r="U4" s="948"/>
      <c r="V4" s="857">
        <f>Z3-AC8</f>
        <v>28587</v>
      </c>
      <c r="W4" s="858" t="s">
        <v>618</v>
      </c>
      <c r="X4" s="858"/>
      <c r="Y4" s="858"/>
      <c r="Z4" s="954">
        <f>VLOOKUP(Z2,基本信息!$A7:$B30,2,0)</f>
        <v>45650</v>
      </c>
      <c r="AB4" s="859" t="s">
        <v>575</v>
      </c>
      <c r="AC4" s="859"/>
      <c r="AD4" s="951">
        <f>VLOOKUP(Z2,基本信息!$A7:$I30,9,0)</f>
        <v>46</v>
      </c>
      <c r="AE4" s="948"/>
      <c r="AF4" s="857" t="e">
        <f>AJ3-AM8</f>
        <v>#N/A</v>
      </c>
      <c r="AG4" s="858" t="s">
        <v>618</v>
      </c>
      <c r="AH4" s="858"/>
      <c r="AI4" s="858"/>
      <c r="AJ4" s="946" t="e">
        <f>VLOOKUP(AJ2,基本信息!$A7:$B30,2,0)</f>
        <v>#N/A</v>
      </c>
      <c r="AL4" s="859" t="s">
        <v>575</v>
      </c>
      <c r="AM4" s="859"/>
      <c r="AN4" s="947" t="e">
        <f>VLOOKUP(AJ2,基本信息!$A7:$I30,9,0)</f>
        <v>#N/A</v>
      </c>
      <c r="AO4" s="948"/>
      <c r="AP4" s="857" t="e">
        <f>AT3-AW8</f>
        <v>#N/A</v>
      </c>
      <c r="AQ4" s="858" t="s">
        <v>618</v>
      </c>
      <c r="AR4" s="858"/>
      <c r="AS4" s="858"/>
      <c r="AT4" s="946" t="e">
        <f>VLOOKUP(AT2,基本信息!$A7:$B30,2,0)</f>
        <v>#N/A</v>
      </c>
      <c r="AV4" s="859" t="s">
        <v>575</v>
      </c>
      <c r="AW4" s="859"/>
      <c r="AX4" s="947" t="e">
        <f>VLOOKUP(AT2,基本信息!$A7:$I30,9,0)</f>
        <v>#N/A</v>
      </c>
      <c r="AY4" s="948"/>
      <c r="AZ4" s="857" t="e">
        <f>BD3-BG8</f>
        <v>#N/A</v>
      </c>
      <c r="BA4" s="858" t="s">
        <v>618</v>
      </c>
      <c r="BB4" s="858"/>
      <c r="BC4" s="858"/>
      <c r="BD4" s="946" t="e">
        <f>VLOOKUP(BD2,基本信息!$A7:$B30,2,0)</f>
        <v>#N/A</v>
      </c>
      <c r="BF4" s="859" t="s">
        <v>575</v>
      </c>
      <c r="BG4" s="859"/>
      <c r="BH4" s="947" t="e">
        <f>VLOOKUP(BD2,基本信息!$A7:$I30,9,0)</f>
        <v>#N/A</v>
      </c>
      <c r="BI4" s="948"/>
      <c r="BJ4" s="857" t="e">
        <f>BN3-BQ8</f>
        <v>#N/A</v>
      </c>
      <c r="BK4" s="858" t="s">
        <v>618</v>
      </c>
      <c r="BL4" s="858"/>
      <c r="BM4" s="858"/>
      <c r="BN4" s="946" t="e">
        <f>VLOOKUP(BN2,基本信息!$A7:$B30,2,0)</f>
        <v>#N/A</v>
      </c>
      <c r="BP4" s="859" t="s">
        <v>575</v>
      </c>
      <c r="BQ4" s="859"/>
      <c r="BR4" s="947" t="e">
        <f>VLOOKUP(BN2,基本信息!$A7:$I30,9,0)</f>
        <v>#N/A</v>
      </c>
      <c r="BS4" s="948"/>
      <c r="BT4" s="857" t="e">
        <f>BX3-CA8</f>
        <v>#N/A</v>
      </c>
      <c r="BU4" s="858" t="s">
        <v>618</v>
      </c>
      <c r="BV4" s="858"/>
      <c r="BW4" s="858"/>
      <c r="BX4" s="946" t="e">
        <f>VLOOKUP(BX2,基本信息!$A7:$B30,2,0)</f>
        <v>#N/A</v>
      </c>
      <c r="BZ4" s="859" t="s">
        <v>575</v>
      </c>
      <c r="CA4" s="859"/>
      <c r="CB4" s="947" t="e">
        <f>VLOOKUP(BX2,基本信息!$A7:$I30,9,0)</f>
        <v>#N/A</v>
      </c>
      <c r="CC4" s="948"/>
      <c r="CD4" s="857" t="e">
        <f>CH3-CK8</f>
        <v>#N/A</v>
      </c>
      <c r="CE4" s="858" t="s">
        <v>618</v>
      </c>
      <c r="CF4" s="858"/>
      <c r="CG4" s="858"/>
      <c r="CH4" s="946" t="e">
        <f>VLOOKUP(CH2,基本信息!$A7:$B30,2,0)</f>
        <v>#N/A</v>
      </c>
      <c r="CJ4" s="859" t="s">
        <v>575</v>
      </c>
      <c r="CK4" s="859"/>
      <c r="CL4" s="947" t="e">
        <f>VLOOKUP(CH2,基本信息!$A7:$I30,9,0)</f>
        <v>#N/A</v>
      </c>
      <c r="CM4" s="948"/>
      <c r="CN4" s="857" t="e">
        <f>CR3-CU8</f>
        <v>#N/A</v>
      </c>
      <c r="CO4" s="858" t="s">
        <v>618</v>
      </c>
      <c r="CP4" s="858"/>
      <c r="CQ4" s="858"/>
      <c r="CR4" s="946" t="e">
        <f>VLOOKUP(CR2,基本信息!$A7:$B30,2,0)</f>
        <v>#N/A</v>
      </c>
      <c r="CT4" s="859" t="s">
        <v>575</v>
      </c>
      <c r="CU4" s="859"/>
      <c r="CV4" s="947" t="e">
        <f>VLOOKUP(CR2,基本信息!$A7:$I30,9,0)</f>
        <v>#N/A</v>
      </c>
      <c r="CW4" s="948"/>
      <c r="CX4" s="857" t="e">
        <f>DB3-DE8</f>
        <v>#N/A</v>
      </c>
      <c r="CY4" s="858" t="s">
        <v>618</v>
      </c>
      <c r="CZ4" s="858"/>
      <c r="DA4" s="858"/>
      <c r="DB4" s="946" t="e">
        <f>VLOOKUP(DB2,基本信息!$A7:$B30,2,0)</f>
        <v>#N/A</v>
      </c>
      <c r="DD4" s="859" t="s">
        <v>575</v>
      </c>
      <c r="DE4" s="859"/>
      <c r="DF4" s="947" t="e">
        <f>VLOOKUP(DB2,基本信息!$A7:$I30,9,0)</f>
        <v>#N/A</v>
      </c>
      <c r="DG4" s="948"/>
      <c r="DH4" s="857" t="e">
        <f>DL3-DO8</f>
        <v>#N/A</v>
      </c>
      <c r="DI4" s="858" t="s">
        <v>618</v>
      </c>
      <c r="DJ4" s="858"/>
      <c r="DK4" s="858"/>
      <c r="DL4" s="946" t="e">
        <f>VLOOKUP(DL2,基本信息!$A7:$B30,2,0)</f>
        <v>#N/A</v>
      </c>
      <c r="DN4" s="859" t="s">
        <v>575</v>
      </c>
      <c r="DO4" s="859"/>
      <c r="DP4" s="947" t="e">
        <f>VLOOKUP(DL2,基本信息!$A7:$I30,9,0)</f>
        <v>#N/A</v>
      </c>
      <c r="DQ4" s="948"/>
      <c r="DR4" s="857" t="e">
        <f>DV3-DY8</f>
        <v>#N/A</v>
      </c>
      <c r="DS4" s="858" t="s">
        <v>618</v>
      </c>
      <c r="DT4" s="858"/>
      <c r="DU4" s="858"/>
      <c r="DV4" s="946" t="e">
        <f>VLOOKUP(DV2,基本信息!$A7:$B30,2,0)</f>
        <v>#N/A</v>
      </c>
      <c r="DX4" s="859" t="s">
        <v>575</v>
      </c>
      <c r="DY4" s="859"/>
      <c r="DZ4" s="947" t="e">
        <f>VLOOKUP(DV2,基本信息!$A7:$I30,9,0)</f>
        <v>#N/A</v>
      </c>
      <c r="EA4" s="948"/>
      <c r="EB4" s="857" t="e">
        <f>EF3-EI8</f>
        <v>#N/A</v>
      </c>
      <c r="EC4" s="858" t="s">
        <v>618</v>
      </c>
      <c r="ED4" s="858"/>
      <c r="EE4" s="858"/>
      <c r="EF4" s="946" t="e">
        <f>VLOOKUP(EF2,基本信息!$A7:$B30,2,0)</f>
        <v>#N/A</v>
      </c>
      <c r="EH4" s="859" t="s">
        <v>575</v>
      </c>
      <c r="EI4" s="859"/>
      <c r="EJ4" s="947" t="e">
        <f>VLOOKUP(EF2,基本信息!$A7:$I30,9,0)</f>
        <v>#N/A</v>
      </c>
      <c r="EK4" s="948"/>
      <c r="EL4" s="857" t="e">
        <f>EP3-ES8</f>
        <v>#N/A</v>
      </c>
      <c r="EM4" s="858" t="s">
        <v>618</v>
      </c>
      <c r="EN4" s="858"/>
      <c r="EO4" s="858"/>
      <c r="EP4" s="946" t="e">
        <f>VLOOKUP(EP2,基本信息!$A7:$B30,2,0)</f>
        <v>#N/A</v>
      </c>
      <c r="ER4" s="859" t="s">
        <v>575</v>
      </c>
      <c r="ES4" s="859"/>
      <c r="ET4" s="947" t="e">
        <f>VLOOKUP(EP2,基本信息!$A7:$I30,9,0)</f>
        <v>#N/A</v>
      </c>
      <c r="EU4" s="948"/>
      <c r="EV4" s="857" t="e">
        <f>EZ3-FC8</f>
        <v>#N/A</v>
      </c>
      <c r="EW4" s="858" t="s">
        <v>618</v>
      </c>
      <c r="EX4" s="858"/>
      <c r="EY4" s="858"/>
      <c r="EZ4" s="946" t="e">
        <f>VLOOKUP(EZ2,基本信息!$A7:$B30,2,0)</f>
        <v>#N/A</v>
      </c>
      <c r="FB4" s="859" t="s">
        <v>575</v>
      </c>
      <c r="FC4" s="859"/>
      <c r="FD4" s="947" t="e">
        <f>VLOOKUP(EZ2,基本信息!$A7:$I30,9,0)</f>
        <v>#N/A</v>
      </c>
      <c r="FE4" s="948"/>
      <c r="FF4" s="857" t="e">
        <f>FJ3-FM8</f>
        <v>#N/A</v>
      </c>
      <c r="FG4" s="858" t="s">
        <v>618</v>
      </c>
      <c r="FH4" s="858"/>
      <c r="FI4" s="858"/>
      <c r="FJ4" s="946" t="e">
        <f>VLOOKUP(FJ2,基本信息!$A7:$B30,2,0)</f>
        <v>#N/A</v>
      </c>
      <c r="FL4" s="859" t="s">
        <v>575</v>
      </c>
      <c r="FM4" s="859"/>
      <c r="FN4" s="947" t="e">
        <f>VLOOKUP(FJ2,基本信息!$A7:$I30,9,0)</f>
        <v>#N/A</v>
      </c>
      <c r="FO4" s="948"/>
      <c r="FP4" s="857" t="e">
        <f>FT3-FW8</f>
        <v>#N/A</v>
      </c>
      <c r="FQ4" s="858" t="s">
        <v>618</v>
      </c>
      <c r="FR4" s="858"/>
      <c r="FS4" s="858"/>
      <c r="FT4" s="946" t="e">
        <f>VLOOKUP(FT2,基本信息!$A7:$B30,2,0)</f>
        <v>#N/A</v>
      </c>
      <c r="FV4" s="859" t="s">
        <v>575</v>
      </c>
      <c r="FW4" s="859"/>
      <c r="FX4" s="947" t="e">
        <f>VLOOKUP(FT2,基本信息!$A7:$I30,9,0)</f>
        <v>#N/A</v>
      </c>
      <c r="FY4" s="948"/>
      <c r="FZ4" s="857" t="e">
        <f>GD3-GG8</f>
        <v>#N/A</v>
      </c>
      <c r="GA4" s="858" t="s">
        <v>618</v>
      </c>
      <c r="GB4" s="858"/>
      <c r="GC4" s="858"/>
      <c r="GD4" s="946" t="e">
        <f>VLOOKUP(GD2,基本信息!$A7:$B30,2,0)</f>
        <v>#N/A</v>
      </c>
      <c r="GF4" s="859" t="s">
        <v>575</v>
      </c>
      <c r="GG4" s="859"/>
      <c r="GH4" s="947" t="e">
        <f>VLOOKUP(GD2,基本信息!$A7:$I30,9,0)</f>
        <v>#N/A</v>
      </c>
      <c r="GI4" s="948"/>
      <c r="GJ4" s="857" t="e">
        <f>GN3-GQ8</f>
        <v>#N/A</v>
      </c>
      <c r="GK4" s="858" t="s">
        <v>618</v>
      </c>
      <c r="GL4" s="858"/>
      <c r="GM4" s="858"/>
      <c r="GN4" s="946" t="e">
        <f>VLOOKUP(GN2,基本信息!$A7:$B30,2,0)</f>
        <v>#N/A</v>
      </c>
      <c r="GP4" s="859" t="s">
        <v>575</v>
      </c>
      <c r="GQ4" s="859"/>
      <c r="GR4" s="947" t="e">
        <f>VLOOKUP(GN2,基本信息!$A7:$I30,9,0)</f>
        <v>#N/A</v>
      </c>
      <c r="GS4" s="948"/>
      <c r="GT4" s="857" t="e">
        <f>GX3-HA8</f>
        <v>#N/A</v>
      </c>
      <c r="GU4" s="858" t="s">
        <v>618</v>
      </c>
      <c r="GV4" s="858"/>
      <c r="GW4" s="858"/>
      <c r="GX4" s="946" t="e">
        <f>VLOOKUP(GX2,基本信息!$A7:$B30,2,0)</f>
        <v>#N/A</v>
      </c>
      <c r="GZ4" s="859" t="s">
        <v>575</v>
      </c>
      <c r="HA4" s="859"/>
      <c r="HB4" s="947" t="e">
        <f>VLOOKUP(GX2,基本信息!$A7:$I30,9,0)</f>
        <v>#N/A</v>
      </c>
      <c r="HC4" s="948"/>
      <c r="HD4" s="857" t="e">
        <f>HH3-HK8</f>
        <v>#N/A</v>
      </c>
      <c r="HE4" s="858" t="s">
        <v>618</v>
      </c>
      <c r="HF4" s="858"/>
      <c r="HG4" s="858"/>
      <c r="HH4" s="946" t="e">
        <f>VLOOKUP(HH2,基本信息!$A7:$B30,2,0)</f>
        <v>#N/A</v>
      </c>
      <c r="HJ4" s="859" t="s">
        <v>575</v>
      </c>
      <c r="HK4" s="859"/>
      <c r="HL4" s="947" t="e">
        <f>VLOOKUP(HH2,基本信息!$A7:$I30,9,0)</f>
        <v>#N/A</v>
      </c>
      <c r="HM4" s="948"/>
      <c r="HN4" s="857" t="e">
        <f>HR3-HU8</f>
        <v>#N/A</v>
      </c>
      <c r="HO4" s="858" t="s">
        <v>618</v>
      </c>
      <c r="HP4" s="858"/>
      <c r="HQ4" s="858"/>
      <c r="HR4" s="946" t="e">
        <f>VLOOKUP(HR2,基本信息!$A7:$B30,2,0)</f>
        <v>#N/A</v>
      </c>
      <c r="HT4" s="859" t="s">
        <v>575</v>
      </c>
      <c r="HU4" s="859"/>
      <c r="HV4" s="947" t="e">
        <f>VLOOKUP(HR2,基本信息!$A7:$I30,9,0)</f>
        <v>#N/A</v>
      </c>
      <c r="HW4" s="948"/>
      <c r="HX4" s="857" t="e">
        <f>IB3-IE8</f>
        <v>#N/A</v>
      </c>
      <c r="HY4" s="858" t="s">
        <v>618</v>
      </c>
      <c r="HZ4" s="858"/>
      <c r="IA4" s="858"/>
      <c r="IB4" s="946" t="e">
        <f>VLOOKUP(IB2,基本信息!$A7:$B30,2,0)</f>
        <v>#N/A</v>
      </c>
      <c r="ID4" s="859" t="s">
        <v>575</v>
      </c>
      <c r="IE4" s="859"/>
      <c r="IF4" s="947" t="e">
        <f>VLOOKUP(IB2,基本信息!$A7:$I30,9,0)</f>
        <v>#N/A</v>
      </c>
      <c r="IG4" s="948"/>
      <c r="IH4" s="860"/>
      <c r="II4" s="858" t="s">
        <v>609</v>
      </c>
      <c r="IJ4" s="858"/>
      <c r="IK4" s="858"/>
      <c r="IL4" s="946"/>
      <c r="IN4" s="859" t="s">
        <v>610</v>
      </c>
      <c r="IO4" s="859"/>
      <c r="IP4" s="947"/>
      <c r="IQ4" s="948"/>
      <c r="IR4" s="860"/>
      <c r="IS4" s="858" t="s">
        <v>609</v>
      </c>
      <c r="IT4" s="858"/>
      <c r="IU4" s="858"/>
      <c r="IV4" s="946"/>
      <c r="IX4" s="859" t="s">
        <v>610</v>
      </c>
      <c r="IY4" s="859"/>
      <c r="IZ4" s="947"/>
      <c r="JA4" s="948"/>
      <c r="JC4" s="948"/>
    </row>
    <row r="5" spans="1:292" s="867" customFormat="1" ht="6" customHeight="1" thickBot="1">
      <c r="A5" s="861"/>
      <c r="B5" s="862"/>
      <c r="C5" s="863"/>
      <c r="D5" s="863"/>
      <c r="E5" s="863"/>
      <c r="F5" s="863"/>
      <c r="G5" s="863"/>
      <c r="H5" s="863"/>
      <c r="I5" s="863"/>
      <c r="J5" s="863"/>
      <c r="K5" s="864"/>
      <c r="L5" s="862"/>
      <c r="M5" s="863"/>
      <c r="N5" s="863"/>
      <c r="O5" s="863"/>
      <c r="P5" s="863"/>
      <c r="Q5" s="863"/>
      <c r="R5" s="865"/>
      <c r="S5" s="865"/>
      <c r="T5" s="865"/>
      <c r="U5" s="866"/>
      <c r="V5" s="862"/>
      <c r="W5" s="863"/>
      <c r="X5" s="863"/>
      <c r="Y5" s="863"/>
      <c r="Z5" s="863"/>
      <c r="AA5" s="863"/>
      <c r="AB5" s="865"/>
      <c r="AC5" s="865"/>
      <c r="AD5" s="865"/>
      <c r="AE5" s="866"/>
      <c r="AF5" s="862"/>
      <c r="AG5" s="863"/>
      <c r="AH5" s="863"/>
      <c r="AI5" s="863"/>
      <c r="AJ5" s="863"/>
      <c r="AK5" s="863"/>
      <c r="AL5" s="865"/>
      <c r="AM5" s="865"/>
      <c r="AN5" s="865"/>
      <c r="AO5" s="866"/>
      <c r="AP5" s="862"/>
      <c r="AQ5" s="863"/>
      <c r="AR5" s="863"/>
      <c r="AS5" s="863"/>
      <c r="AT5" s="863"/>
      <c r="AU5" s="863"/>
      <c r="AV5" s="865"/>
      <c r="AW5" s="865"/>
      <c r="AX5" s="865"/>
      <c r="AY5" s="866"/>
      <c r="AZ5" s="862"/>
      <c r="BA5" s="863"/>
      <c r="BB5" s="863"/>
      <c r="BC5" s="863"/>
      <c r="BD5" s="863"/>
      <c r="BE5" s="863"/>
      <c r="BF5" s="865"/>
      <c r="BG5" s="865"/>
      <c r="BH5" s="865"/>
      <c r="BI5" s="866"/>
      <c r="BJ5" s="862"/>
      <c r="BK5" s="863"/>
      <c r="BL5" s="863"/>
      <c r="BM5" s="863"/>
      <c r="BN5" s="863"/>
      <c r="BO5" s="863"/>
      <c r="BP5" s="865"/>
      <c r="BQ5" s="865"/>
      <c r="BR5" s="865"/>
      <c r="BS5" s="866"/>
      <c r="BT5" s="862"/>
      <c r="BU5" s="863"/>
      <c r="BV5" s="863"/>
      <c r="BW5" s="863"/>
      <c r="BX5" s="863"/>
      <c r="BY5" s="863"/>
      <c r="BZ5" s="865"/>
      <c r="CA5" s="865"/>
      <c r="CB5" s="865"/>
      <c r="CC5" s="866"/>
      <c r="CD5" s="862"/>
      <c r="CE5" s="863"/>
      <c r="CF5" s="863"/>
      <c r="CG5" s="863"/>
      <c r="CH5" s="863"/>
      <c r="CI5" s="863"/>
      <c r="CJ5" s="865"/>
      <c r="CK5" s="865"/>
      <c r="CL5" s="865"/>
      <c r="CM5" s="866"/>
      <c r="CN5" s="862"/>
      <c r="CO5" s="863"/>
      <c r="CP5" s="863"/>
      <c r="CQ5" s="863"/>
      <c r="CR5" s="863"/>
      <c r="CS5" s="863"/>
      <c r="CT5" s="865"/>
      <c r="CU5" s="865"/>
      <c r="CV5" s="865"/>
      <c r="CW5" s="866"/>
      <c r="CX5" s="862"/>
      <c r="CY5" s="863"/>
      <c r="CZ5" s="863"/>
      <c r="DA5" s="863"/>
      <c r="DB5" s="863"/>
      <c r="DC5" s="863"/>
      <c r="DD5" s="865"/>
      <c r="DE5" s="865"/>
      <c r="DF5" s="865"/>
      <c r="DG5" s="866"/>
      <c r="DH5" s="862"/>
      <c r="DI5" s="863"/>
      <c r="DJ5" s="863"/>
      <c r="DK5" s="863"/>
      <c r="DL5" s="863"/>
      <c r="DM5" s="863"/>
      <c r="DN5" s="865"/>
      <c r="DO5" s="865"/>
      <c r="DP5" s="865"/>
      <c r="DQ5" s="866"/>
      <c r="DR5" s="862"/>
      <c r="DS5" s="863"/>
      <c r="DT5" s="863"/>
      <c r="DU5" s="863"/>
      <c r="DV5" s="863"/>
      <c r="DW5" s="863"/>
      <c r="DX5" s="865"/>
      <c r="DY5" s="865"/>
      <c r="DZ5" s="865"/>
      <c r="EA5" s="866"/>
      <c r="EB5" s="862"/>
      <c r="EC5" s="863"/>
      <c r="ED5" s="863"/>
      <c r="EE5" s="863"/>
      <c r="EF5" s="863"/>
      <c r="EG5" s="863"/>
      <c r="EH5" s="865"/>
      <c r="EI5" s="865"/>
      <c r="EJ5" s="865"/>
      <c r="EK5" s="866"/>
      <c r="EL5" s="862"/>
      <c r="EM5" s="863"/>
      <c r="EN5" s="863"/>
      <c r="EO5" s="863"/>
      <c r="EP5" s="863"/>
      <c r="EQ5" s="863"/>
      <c r="ER5" s="865"/>
      <c r="ES5" s="865"/>
      <c r="ET5" s="865"/>
      <c r="EU5" s="866"/>
      <c r="EV5" s="862"/>
      <c r="EW5" s="863"/>
      <c r="EX5" s="863"/>
      <c r="EY5" s="863"/>
      <c r="EZ5" s="863"/>
      <c r="FA5" s="863"/>
      <c r="FB5" s="865"/>
      <c r="FC5" s="865"/>
      <c r="FD5" s="865"/>
      <c r="FE5" s="866"/>
      <c r="FF5" s="862"/>
      <c r="FG5" s="863"/>
      <c r="FH5" s="863"/>
      <c r="FI5" s="863"/>
      <c r="FJ5" s="863"/>
      <c r="FK5" s="863"/>
      <c r="FL5" s="865"/>
      <c r="FM5" s="865"/>
      <c r="FN5" s="865"/>
      <c r="FO5" s="866"/>
      <c r="FP5" s="862"/>
      <c r="FQ5" s="863"/>
      <c r="FR5" s="863"/>
      <c r="FS5" s="863"/>
      <c r="FT5" s="863"/>
      <c r="FU5" s="863"/>
      <c r="FV5" s="865"/>
      <c r="FW5" s="865"/>
      <c r="FX5" s="865"/>
      <c r="FY5" s="866"/>
      <c r="FZ5" s="862"/>
      <c r="GA5" s="863"/>
      <c r="GB5" s="863"/>
      <c r="GC5" s="863"/>
      <c r="GD5" s="863"/>
      <c r="GE5" s="863"/>
      <c r="GF5" s="865"/>
      <c r="GG5" s="865"/>
      <c r="GH5" s="865"/>
      <c r="GI5" s="866"/>
      <c r="GJ5" s="862"/>
      <c r="GK5" s="863"/>
      <c r="GL5" s="863"/>
      <c r="GM5" s="863"/>
      <c r="GN5" s="863"/>
      <c r="GO5" s="863"/>
      <c r="GP5" s="865"/>
      <c r="GQ5" s="865"/>
      <c r="GR5" s="865"/>
      <c r="GS5" s="866"/>
      <c r="GT5" s="862"/>
      <c r="GU5" s="863"/>
      <c r="GV5" s="863"/>
      <c r="GW5" s="863"/>
      <c r="GX5" s="863"/>
      <c r="GY5" s="863"/>
      <c r="GZ5" s="865"/>
      <c r="HA5" s="865"/>
      <c r="HB5" s="865"/>
      <c r="HC5" s="866"/>
      <c r="HD5" s="862"/>
      <c r="HE5" s="863"/>
      <c r="HF5" s="863"/>
      <c r="HG5" s="863"/>
      <c r="HH5" s="863"/>
      <c r="HI5" s="863"/>
      <c r="HJ5" s="865"/>
      <c r="HK5" s="865"/>
      <c r="HL5" s="865"/>
      <c r="HM5" s="866"/>
      <c r="HN5" s="862"/>
      <c r="HO5" s="863"/>
      <c r="HP5" s="863"/>
      <c r="HQ5" s="863"/>
      <c r="HR5" s="863"/>
      <c r="HS5" s="863"/>
      <c r="HT5" s="865"/>
      <c r="HU5" s="865"/>
      <c r="HV5" s="865"/>
      <c r="HW5" s="866"/>
      <c r="HX5" s="862"/>
      <c r="HY5" s="863"/>
      <c r="HZ5" s="863"/>
      <c r="IA5" s="863"/>
      <c r="IB5" s="863"/>
      <c r="IC5" s="863"/>
      <c r="ID5" s="865"/>
      <c r="IE5" s="865"/>
      <c r="IF5" s="865"/>
      <c r="IG5" s="866"/>
      <c r="IH5" s="862"/>
      <c r="II5" s="863"/>
      <c r="IJ5" s="863"/>
      <c r="IK5" s="863"/>
      <c r="IL5" s="863"/>
      <c r="IM5" s="863"/>
      <c r="IN5" s="865"/>
      <c r="IO5" s="865"/>
      <c r="IP5" s="865"/>
      <c r="IQ5" s="866"/>
      <c r="IR5" s="862"/>
      <c r="IS5" s="863"/>
      <c r="IT5" s="863"/>
      <c r="IU5" s="863"/>
      <c r="IV5" s="863"/>
      <c r="IW5" s="863"/>
      <c r="IX5" s="865"/>
      <c r="IY5" s="865"/>
      <c r="IZ5" s="865"/>
      <c r="JA5" s="866"/>
      <c r="JC5" s="866"/>
    </row>
    <row r="6" spans="1:292" ht="18" customHeight="1">
      <c r="A6" s="1161" t="s">
        <v>576</v>
      </c>
      <c r="B6" s="868"/>
      <c r="C6" s="869" t="s">
        <v>611</v>
      </c>
      <c r="D6" s="870" t="s">
        <v>577</v>
      </c>
      <c r="E6" s="870" t="s">
        <v>578</v>
      </c>
      <c r="F6" s="870" t="s">
        <v>579</v>
      </c>
      <c r="G6" s="871" t="s">
        <v>580</v>
      </c>
      <c r="H6" s="870" t="s">
        <v>581</v>
      </c>
      <c r="I6" s="872" t="s">
        <v>426</v>
      </c>
      <c r="J6" s="870" t="s">
        <v>582</v>
      </c>
      <c r="K6" s="873" t="s">
        <v>583</v>
      </c>
      <c r="L6" s="868"/>
      <c r="M6" s="874" t="s">
        <v>611</v>
      </c>
      <c r="N6" s="870" t="s">
        <v>577</v>
      </c>
      <c r="O6" s="870" t="s">
        <v>578</v>
      </c>
      <c r="P6" s="870" t="s">
        <v>579</v>
      </c>
      <c r="Q6" s="871" t="s">
        <v>580</v>
      </c>
      <c r="R6" s="875" t="s">
        <v>581</v>
      </c>
      <c r="S6" s="876" t="s">
        <v>426</v>
      </c>
      <c r="T6" s="875" t="s">
        <v>582</v>
      </c>
      <c r="U6" s="877" t="s">
        <v>583</v>
      </c>
      <c r="V6" s="868"/>
      <c r="W6" s="874" t="s">
        <v>611</v>
      </c>
      <c r="X6" s="870" t="s">
        <v>577</v>
      </c>
      <c r="Y6" s="870" t="s">
        <v>578</v>
      </c>
      <c r="Z6" s="870" t="s">
        <v>579</v>
      </c>
      <c r="AA6" s="871" t="s">
        <v>580</v>
      </c>
      <c r="AB6" s="875" t="s">
        <v>581</v>
      </c>
      <c r="AC6" s="876" t="s">
        <v>426</v>
      </c>
      <c r="AD6" s="875" t="s">
        <v>582</v>
      </c>
      <c r="AE6" s="877" t="s">
        <v>583</v>
      </c>
      <c r="AF6" s="868"/>
      <c r="AG6" s="874" t="s">
        <v>611</v>
      </c>
      <c r="AH6" s="870" t="s">
        <v>577</v>
      </c>
      <c r="AI6" s="870" t="s">
        <v>578</v>
      </c>
      <c r="AJ6" s="870" t="s">
        <v>579</v>
      </c>
      <c r="AK6" s="871" t="s">
        <v>580</v>
      </c>
      <c r="AL6" s="875" t="s">
        <v>581</v>
      </c>
      <c r="AM6" s="876" t="s">
        <v>426</v>
      </c>
      <c r="AN6" s="875" t="s">
        <v>582</v>
      </c>
      <c r="AO6" s="877" t="s">
        <v>583</v>
      </c>
      <c r="AP6" s="868"/>
      <c r="AQ6" s="874" t="s">
        <v>611</v>
      </c>
      <c r="AR6" s="870" t="s">
        <v>577</v>
      </c>
      <c r="AS6" s="870" t="s">
        <v>578</v>
      </c>
      <c r="AT6" s="870" t="s">
        <v>579</v>
      </c>
      <c r="AU6" s="871" t="s">
        <v>580</v>
      </c>
      <c r="AV6" s="875" t="s">
        <v>581</v>
      </c>
      <c r="AW6" s="876" t="s">
        <v>426</v>
      </c>
      <c r="AX6" s="875" t="s">
        <v>582</v>
      </c>
      <c r="AY6" s="877" t="s">
        <v>583</v>
      </c>
      <c r="AZ6" s="868"/>
      <c r="BA6" s="874" t="s">
        <v>611</v>
      </c>
      <c r="BB6" s="870" t="s">
        <v>577</v>
      </c>
      <c r="BC6" s="870" t="s">
        <v>578</v>
      </c>
      <c r="BD6" s="870" t="s">
        <v>579</v>
      </c>
      <c r="BE6" s="871" t="s">
        <v>580</v>
      </c>
      <c r="BF6" s="875" t="s">
        <v>581</v>
      </c>
      <c r="BG6" s="876" t="s">
        <v>426</v>
      </c>
      <c r="BH6" s="875" t="s">
        <v>582</v>
      </c>
      <c r="BI6" s="877" t="s">
        <v>583</v>
      </c>
      <c r="BJ6" s="868"/>
      <c r="BK6" s="874" t="s">
        <v>611</v>
      </c>
      <c r="BL6" s="870" t="s">
        <v>577</v>
      </c>
      <c r="BM6" s="870" t="s">
        <v>578</v>
      </c>
      <c r="BN6" s="870" t="s">
        <v>579</v>
      </c>
      <c r="BO6" s="871" t="s">
        <v>580</v>
      </c>
      <c r="BP6" s="875" t="s">
        <v>581</v>
      </c>
      <c r="BQ6" s="876" t="s">
        <v>426</v>
      </c>
      <c r="BR6" s="875" t="s">
        <v>582</v>
      </c>
      <c r="BS6" s="877" t="s">
        <v>583</v>
      </c>
      <c r="BT6" s="868"/>
      <c r="BU6" s="874" t="s">
        <v>611</v>
      </c>
      <c r="BV6" s="870" t="s">
        <v>577</v>
      </c>
      <c r="BW6" s="870" t="s">
        <v>578</v>
      </c>
      <c r="BX6" s="870" t="s">
        <v>579</v>
      </c>
      <c r="BY6" s="871" t="s">
        <v>580</v>
      </c>
      <c r="BZ6" s="875" t="s">
        <v>581</v>
      </c>
      <c r="CA6" s="876" t="s">
        <v>426</v>
      </c>
      <c r="CB6" s="875" t="s">
        <v>582</v>
      </c>
      <c r="CC6" s="877" t="s">
        <v>583</v>
      </c>
      <c r="CD6" s="868"/>
      <c r="CE6" s="874" t="s">
        <v>611</v>
      </c>
      <c r="CF6" s="870" t="s">
        <v>577</v>
      </c>
      <c r="CG6" s="870" t="s">
        <v>578</v>
      </c>
      <c r="CH6" s="870" t="s">
        <v>579</v>
      </c>
      <c r="CI6" s="871" t="s">
        <v>580</v>
      </c>
      <c r="CJ6" s="875" t="s">
        <v>581</v>
      </c>
      <c r="CK6" s="876" t="s">
        <v>426</v>
      </c>
      <c r="CL6" s="875" t="s">
        <v>582</v>
      </c>
      <c r="CM6" s="877" t="s">
        <v>583</v>
      </c>
      <c r="CN6" s="868"/>
      <c r="CO6" s="874" t="s">
        <v>611</v>
      </c>
      <c r="CP6" s="870" t="s">
        <v>577</v>
      </c>
      <c r="CQ6" s="870" t="s">
        <v>578</v>
      </c>
      <c r="CR6" s="870" t="s">
        <v>579</v>
      </c>
      <c r="CS6" s="871" t="s">
        <v>580</v>
      </c>
      <c r="CT6" s="875" t="s">
        <v>581</v>
      </c>
      <c r="CU6" s="876" t="s">
        <v>426</v>
      </c>
      <c r="CV6" s="875" t="s">
        <v>582</v>
      </c>
      <c r="CW6" s="877" t="s">
        <v>583</v>
      </c>
      <c r="CX6" s="868"/>
      <c r="CY6" s="874" t="s">
        <v>611</v>
      </c>
      <c r="CZ6" s="870" t="s">
        <v>577</v>
      </c>
      <c r="DA6" s="870" t="s">
        <v>578</v>
      </c>
      <c r="DB6" s="870" t="s">
        <v>579</v>
      </c>
      <c r="DC6" s="871" t="s">
        <v>580</v>
      </c>
      <c r="DD6" s="875" t="s">
        <v>581</v>
      </c>
      <c r="DE6" s="876" t="s">
        <v>426</v>
      </c>
      <c r="DF6" s="875" t="s">
        <v>582</v>
      </c>
      <c r="DG6" s="877" t="s">
        <v>583</v>
      </c>
      <c r="DH6" s="868"/>
      <c r="DI6" s="874" t="s">
        <v>611</v>
      </c>
      <c r="DJ6" s="870" t="s">
        <v>577</v>
      </c>
      <c r="DK6" s="870" t="s">
        <v>578</v>
      </c>
      <c r="DL6" s="870" t="s">
        <v>579</v>
      </c>
      <c r="DM6" s="871" t="s">
        <v>580</v>
      </c>
      <c r="DN6" s="875" t="s">
        <v>581</v>
      </c>
      <c r="DO6" s="876" t="s">
        <v>426</v>
      </c>
      <c r="DP6" s="875" t="s">
        <v>582</v>
      </c>
      <c r="DQ6" s="877" t="s">
        <v>583</v>
      </c>
      <c r="DR6" s="868"/>
      <c r="DS6" s="874" t="s">
        <v>611</v>
      </c>
      <c r="DT6" s="870" t="s">
        <v>577</v>
      </c>
      <c r="DU6" s="870" t="s">
        <v>578</v>
      </c>
      <c r="DV6" s="870" t="s">
        <v>579</v>
      </c>
      <c r="DW6" s="871" t="s">
        <v>580</v>
      </c>
      <c r="DX6" s="875" t="s">
        <v>581</v>
      </c>
      <c r="DY6" s="876" t="s">
        <v>426</v>
      </c>
      <c r="DZ6" s="875" t="s">
        <v>582</v>
      </c>
      <c r="EA6" s="877" t="s">
        <v>583</v>
      </c>
      <c r="EB6" s="868"/>
      <c r="EC6" s="874" t="s">
        <v>611</v>
      </c>
      <c r="ED6" s="870" t="s">
        <v>577</v>
      </c>
      <c r="EE6" s="870" t="s">
        <v>578</v>
      </c>
      <c r="EF6" s="870" t="s">
        <v>579</v>
      </c>
      <c r="EG6" s="871" t="s">
        <v>580</v>
      </c>
      <c r="EH6" s="875" t="s">
        <v>581</v>
      </c>
      <c r="EI6" s="876" t="s">
        <v>426</v>
      </c>
      <c r="EJ6" s="875" t="s">
        <v>582</v>
      </c>
      <c r="EK6" s="877" t="s">
        <v>583</v>
      </c>
      <c r="EL6" s="868"/>
      <c r="EM6" s="874" t="s">
        <v>611</v>
      </c>
      <c r="EN6" s="870" t="s">
        <v>577</v>
      </c>
      <c r="EO6" s="870" t="s">
        <v>578</v>
      </c>
      <c r="EP6" s="870" t="s">
        <v>579</v>
      </c>
      <c r="EQ6" s="871" t="s">
        <v>580</v>
      </c>
      <c r="ER6" s="875" t="s">
        <v>581</v>
      </c>
      <c r="ES6" s="876" t="s">
        <v>426</v>
      </c>
      <c r="ET6" s="875" t="s">
        <v>582</v>
      </c>
      <c r="EU6" s="877" t="s">
        <v>583</v>
      </c>
      <c r="EV6" s="868"/>
      <c r="EW6" s="874" t="s">
        <v>611</v>
      </c>
      <c r="EX6" s="870" t="s">
        <v>577</v>
      </c>
      <c r="EY6" s="870" t="s">
        <v>578</v>
      </c>
      <c r="EZ6" s="870" t="s">
        <v>579</v>
      </c>
      <c r="FA6" s="871" t="s">
        <v>580</v>
      </c>
      <c r="FB6" s="875" t="s">
        <v>581</v>
      </c>
      <c r="FC6" s="876" t="s">
        <v>426</v>
      </c>
      <c r="FD6" s="875" t="s">
        <v>582</v>
      </c>
      <c r="FE6" s="877" t="s">
        <v>583</v>
      </c>
      <c r="FF6" s="868"/>
      <c r="FG6" s="874" t="s">
        <v>611</v>
      </c>
      <c r="FH6" s="870" t="s">
        <v>577</v>
      </c>
      <c r="FI6" s="870" t="s">
        <v>578</v>
      </c>
      <c r="FJ6" s="870" t="s">
        <v>579</v>
      </c>
      <c r="FK6" s="871" t="s">
        <v>580</v>
      </c>
      <c r="FL6" s="875" t="s">
        <v>581</v>
      </c>
      <c r="FM6" s="876" t="s">
        <v>426</v>
      </c>
      <c r="FN6" s="875" t="s">
        <v>582</v>
      </c>
      <c r="FO6" s="877" t="s">
        <v>583</v>
      </c>
      <c r="FP6" s="868"/>
      <c r="FQ6" s="874" t="s">
        <v>611</v>
      </c>
      <c r="FR6" s="870" t="s">
        <v>577</v>
      </c>
      <c r="FS6" s="870" t="s">
        <v>578</v>
      </c>
      <c r="FT6" s="870" t="s">
        <v>579</v>
      </c>
      <c r="FU6" s="871" t="s">
        <v>580</v>
      </c>
      <c r="FV6" s="875" t="s">
        <v>581</v>
      </c>
      <c r="FW6" s="876" t="s">
        <v>426</v>
      </c>
      <c r="FX6" s="875" t="s">
        <v>582</v>
      </c>
      <c r="FY6" s="877" t="s">
        <v>583</v>
      </c>
      <c r="FZ6" s="868"/>
      <c r="GA6" s="874" t="s">
        <v>611</v>
      </c>
      <c r="GB6" s="870" t="s">
        <v>577</v>
      </c>
      <c r="GC6" s="870" t="s">
        <v>578</v>
      </c>
      <c r="GD6" s="870" t="s">
        <v>579</v>
      </c>
      <c r="GE6" s="871" t="s">
        <v>580</v>
      </c>
      <c r="GF6" s="875" t="s">
        <v>581</v>
      </c>
      <c r="GG6" s="876" t="s">
        <v>426</v>
      </c>
      <c r="GH6" s="875" t="s">
        <v>582</v>
      </c>
      <c r="GI6" s="877" t="s">
        <v>583</v>
      </c>
      <c r="GJ6" s="868"/>
      <c r="GK6" s="874" t="s">
        <v>611</v>
      </c>
      <c r="GL6" s="870" t="s">
        <v>577</v>
      </c>
      <c r="GM6" s="870" t="s">
        <v>578</v>
      </c>
      <c r="GN6" s="870" t="s">
        <v>579</v>
      </c>
      <c r="GO6" s="871" t="s">
        <v>580</v>
      </c>
      <c r="GP6" s="875" t="s">
        <v>581</v>
      </c>
      <c r="GQ6" s="876" t="s">
        <v>426</v>
      </c>
      <c r="GR6" s="875" t="s">
        <v>582</v>
      </c>
      <c r="GS6" s="877" t="s">
        <v>583</v>
      </c>
      <c r="GT6" s="868"/>
      <c r="GU6" s="874" t="s">
        <v>611</v>
      </c>
      <c r="GV6" s="870" t="s">
        <v>577</v>
      </c>
      <c r="GW6" s="870" t="s">
        <v>578</v>
      </c>
      <c r="GX6" s="870" t="s">
        <v>579</v>
      </c>
      <c r="GY6" s="871" t="s">
        <v>580</v>
      </c>
      <c r="GZ6" s="875" t="s">
        <v>581</v>
      </c>
      <c r="HA6" s="876" t="s">
        <v>426</v>
      </c>
      <c r="HB6" s="875" t="s">
        <v>582</v>
      </c>
      <c r="HC6" s="877" t="s">
        <v>583</v>
      </c>
      <c r="HD6" s="868"/>
      <c r="HE6" s="874" t="s">
        <v>611</v>
      </c>
      <c r="HF6" s="870" t="s">
        <v>577</v>
      </c>
      <c r="HG6" s="870" t="s">
        <v>578</v>
      </c>
      <c r="HH6" s="870" t="s">
        <v>579</v>
      </c>
      <c r="HI6" s="871" t="s">
        <v>580</v>
      </c>
      <c r="HJ6" s="875" t="s">
        <v>581</v>
      </c>
      <c r="HK6" s="876" t="s">
        <v>426</v>
      </c>
      <c r="HL6" s="875" t="s">
        <v>582</v>
      </c>
      <c r="HM6" s="877" t="s">
        <v>583</v>
      </c>
      <c r="HN6" s="868"/>
      <c r="HO6" s="874" t="s">
        <v>611</v>
      </c>
      <c r="HP6" s="870" t="s">
        <v>577</v>
      </c>
      <c r="HQ6" s="870" t="s">
        <v>578</v>
      </c>
      <c r="HR6" s="870" t="s">
        <v>579</v>
      </c>
      <c r="HS6" s="871" t="s">
        <v>580</v>
      </c>
      <c r="HT6" s="875" t="s">
        <v>581</v>
      </c>
      <c r="HU6" s="876" t="s">
        <v>426</v>
      </c>
      <c r="HV6" s="875" t="s">
        <v>582</v>
      </c>
      <c r="HW6" s="877" t="s">
        <v>583</v>
      </c>
      <c r="HX6" s="868"/>
      <c r="HY6" s="874" t="s">
        <v>611</v>
      </c>
      <c r="HZ6" s="870" t="s">
        <v>577</v>
      </c>
      <c r="IA6" s="870" t="s">
        <v>578</v>
      </c>
      <c r="IB6" s="870" t="s">
        <v>579</v>
      </c>
      <c r="IC6" s="871" t="s">
        <v>580</v>
      </c>
      <c r="ID6" s="875" t="s">
        <v>581</v>
      </c>
      <c r="IE6" s="876" t="s">
        <v>426</v>
      </c>
      <c r="IF6" s="875" t="s">
        <v>582</v>
      </c>
      <c r="IG6" s="877" t="s">
        <v>583</v>
      </c>
      <c r="IH6" s="868"/>
      <c r="II6" s="874" t="s">
        <v>611</v>
      </c>
      <c r="IJ6" s="870" t="s">
        <v>577</v>
      </c>
      <c r="IK6" s="870" t="s">
        <v>578</v>
      </c>
      <c r="IL6" s="870" t="s">
        <v>579</v>
      </c>
      <c r="IM6" s="871" t="s">
        <v>580</v>
      </c>
      <c r="IN6" s="875" t="s">
        <v>581</v>
      </c>
      <c r="IO6" s="876" t="s">
        <v>426</v>
      </c>
      <c r="IP6" s="875" t="s">
        <v>582</v>
      </c>
      <c r="IQ6" s="877" t="s">
        <v>583</v>
      </c>
      <c r="IR6" s="868"/>
      <c r="IS6" s="874" t="s">
        <v>611</v>
      </c>
      <c r="IT6" s="870" t="s">
        <v>577</v>
      </c>
      <c r="IU6" s="870" t="s">
        <v>578</v>
      </c>
      <c r="IV6" s="870" t="s">
        <v>579</v>
      </c>
      <c r="IW6" s="871" t="s">
        <v>580</v>
      </c>
      <c r="IX6" s="875" t="s">
        <v>581</v>
      </c>
      <c r="IY6" s="876" t="s">
        <v>426</v>
      </c>
      <c r="IZ6" s="875" t="s">
        <v>582</v>
      </c>
      <c r="JA6" s="877" t="s">
        <v>583</v>
      </c>
      <c r="JC6" s="877" t="s">
        <v>583</v>
      </c>
    </row>
    <row r="7" spans="1:292" s="838" customFormat="1" ht="31.5" customHeight="1">
      <c r="A7" s="1162"/>
      <c r="B7" s="878" t="s">
        <v>612</v>
      </c>
      <c r="C7" s="879" t="s">
        <v>584</v>
      </c>
      <c r="D7" s="880" t="s">
        <v>585</v>
      </c>
      <c r="E7" s="880" t="s">
        <v>586</v>
      </c>
      <c r="F7" s="880" t="s">
        <v>587</v>
      </c>
      <c r="G7" s="881" t="s">
        <v>588</v>
      </c>
      <c r="H7" s="880" t="s">
        <v>589</v>
      </c>
      <c r="I7" s="880" t="s">
        <v>590</v>
      </c>
      <c r="J7" s="880" t="s">
        <v>591</v>
      </c>
      <c r="K7" s="882" t="s">
        <v>592</v>
      </c>
      <c r="L7" s="878" t="s">
        <v>612</v>
      </c>
      <c r="M7" s="883" t="s">
        <v>584</v>
      </c>
      <c r="N7" s="880" t="s">
        <v>585</v>
      </c>
      <c r="O7" s="880" t="s">
        <v>586</v>
      </c>
      <c r="P7" s="880" t="s">
        <v>587</v>
      </c>
      <c r="Q7" s="881" t="s">
        <v>588</v>
      </c>
      <c r="R7" s="880" t="s">
        <v>589</v>
      </c>
      <c r="S7" s="880" t="s">
        <v>590</v>
      </c>
      <c r="T7" s="880" t="s">
        <v>591</v>
      </c>
      <c r="U7" s="882" t="s">
        <v>592</v>
      </c>
      <c r="V7" s="878" t="s">
        <v>612</v>
      </c>
      <c r="W7" s="883" t="s">
        <v>584</v>
      </c>
      <c r="X7" s="880" t="s">
        <v>585</v>
      </c>
      <c r="Y7" s="880" t="s">
        <v>586</v>
      </c>
      <c r="Z7" s="880" t="s">
        <v>587</v>
      </c>
      <c r="AA7" s="881" t="s">
        <v>588</v>
      </c>
      <c r="AB7" s="880" t="s">
        <v>589</v>
      </c>
      <c r="AC7" s="880" t="s">
        <v>590</v>
      </c>
      <c r="AD7" s="880" t="s">
        <v>591</v>
      </c>
      <c r="AE7" s="882" t="s">
        <v>592</v>
      </c>
      <c r="AF7" s="878" t="s">
        <v>612</v>
      </c>
      <c r="AG7" s="883" t="s">
        <v>584</v>
      </c>
      <c r="AH7" s="880" t="s">
        <v>585</v>
      </c>
      <c r="AI7" s="880" t="s">
        <v>586</v>
      </c>
      <c r="AJ7" s="880" t="s">
        <v>587</v>
      </c>
      <c r="AK7" s="881" t="s">
        <v>588</v>
      </c>
      <c r="AL7" s="880" t="s">
        <v>589</v>
      </c>
      <c r="AM7" s="880" t="s">
        <v>590</v>
      </c>
      <c r="AN7" s="880" t="s">
        <v>591</v>
      </c>
      <c r="AO7" s="882" t="s">
        <v>592</v>
      </c>
      <c r="AP7" s="878" t="s">
        <v>612</v>
      </c>
      <c r="AQ7" s="883" t="s">
        <v>584</v>
      </c>
      <c r="AR7" s="880" t="s">
        <v>585</v>
      </c>
      <c r="AS7" s="880" t="s">
        <v>586</v>
      </c>
      <c r="AT7" s="880" t="s">
        <v>587</v>
      </c>
      <c r="AU7" s="881" t="s">
        <v>588</v>
      </c>
      <c r="AV7" s="880" t="s">
        <v>589</v>
      </c>
      <c r="AW7" s="880" t="s">
        <v>590</v>
      </c>
      <c r="AX7" s="880" t="s">
        <v>591</v>
      </c>
      <c r="AY7" s="882" t="s">
        <v>592</v>
      </c>
      <c r="AZ7" s="878" t="s">
        <v>612</v>
      </c>
      <c r="BA7" s="883" t="s">
        <v>584</v>
      </c>
      <c r="BB7" s="880" t="s">
        <v>585</v>
      </c>
      <c r="BC7" s="880" t="s">
        <v>586</v>
      </c>
      <c r="BD7" s="880" t="s">
        <v>587</v>
      </c>
      <c r="BE7" s="881" t="s">
        <v>588</v>
      </c>
      <c r="BF7" s="880" t="s">
        <v>589</v>
      </c>
      <c r="BG7" s="880" t="s">
        <v>590</v>
      </c>
      <c r="BH7" s="880" t="s">
        <v>591</v>
      </c>
      <c r="BI7" s="882" t="s">
        <v>592</v>
      </c>
      <c r="BJ7" s="878" t="s">
        <v>612</v>
      </c>
      <c r="BK7" s="883" t="s">
        <v>584</v>
      </c>
      <c r="BL7" s="880" t="s">
        <v>585</v>
      </c>
      <c r="BM7" s="880" t="s">
        <v>586</v>
      </c>
      <c r="BN7" s="880" t="s">
        <v>587</v>
      </c>
      <c r="BO7" s="881" t="s">
        <v>588</v>
      </c>
      <c r="BP7" s="880" t="s">
        <v>589</v>
      </c>
      <c r="BQ7" s="880" t="s">
        <v>590</v>
      </c>
      <c r="BR7" s="880" t="s">
        <v>591</v>
      </c>
      <c r="BS7" s="882" t="s">
        <v>592</v>
      </c>
      <c r="BT7" s="878" t="s">
        <v>612</v>
      </c>
      <c r="BU7" s="883" t="s">
        <v>584</v>
      </c>
      <c r="BV7" s="880" t="s">
        <v>585</v>
      </c>
      <c r="BW7" s="880" t="s">
        <v>586</v>
      </c>
      <c r="BX7" s="880" t="s">
        <v>587</v>
      </c>
      <c r="BY7" s="881" t="s">
        <v>588</v>
      </c>
      <c r="BZ7" s="880" t="s">
        <v>589</v>
      </c>
      <c r="CA7" s="880" t="s">
        <v>590</v>
      </c>
      <c r="CB7" s="880" t="s">
        <v>591</v>
      </c>
      <c r="CC7" s="882" t="s">
        <v>592</v>
      </c>
      <c r="CD7" s="878" t="s">
        <v>612</v>
      </c>
      <c r="CE7" s="883" t="s">
        <v>584</v>
      </c>
      <c r="CF7" s="880" t="s">
        <v>585</v>
      </c>
      <c r="CG7" s="880" t="s">
        <v>586</v>
      </c>
      <c r="CH7" s="880" t="s">
        <v>587</v>
      </c>
      <c r="CI7" s="881" t="s">
        <v>588</v>
      </c>
      <c r="CJ7" s="880" t="s">
        <v>589</v>
      </c>
      <c r="CK7" s="880" t="s">
        <v>590</v>
      </c>
      <c r="CL7" s="880" t="s">
        <v>591</v>
      </c>
      <c r="CM7" s="882" t="s">
        <v>592</v>
      </c>
      <c r="CN7" s="878" t="s">
        <v>612</v>
      </c>
      <c r="CO7" s="883" t="s">
        <v>584</v>
      </c>
      <c r="CP7" s="880" t="s">
        <v>585</v>
      </c>
      <c r="CQ7" s="880" t="s">
        <v>586</v>
      </c>
      <c r="CR7" s="880" t="s">
        <v>587</v>
      </c>
      <c r="CS7" s="881" t="s">
        <v>588</v>
      </c>
      <c r="CT7" s="880" t="s">
        <v>589</v>
      </c>
      <c r="CU7" s="880" t="s">
        <v>590</v>
      </c>
      <c r="CV7" s="880" t="s">
        <v>591</v>
      </c>
      <c r="CW7" s="882" t="s">
        <v>592</v>
      </c>
      <c r="CX7" s="878" t="s">
        <v>612</v>
      </c>
      <c r="CY7" s="883" t="s">
        <v>584</v>
      </c>
      <c r="CZ7" s="880" t="s">
        <v>585</v>
      </c>
      <c r="DA7" s="880" t="s">
        <v>586</v>
      </c>
      <c r="DB7" s="880" t="s">
        <v>587</v>
      </c>
      <c r="DC7" s="881" t="s">
        <v>588</v>
      </c>
      <c r="DD7" s="880" t="s">
        <v>589</v>
      </c>
      <c r="DE7" s="880" t="s">
        <v>590</v>
      </c>
      <c r="DF7" s="880" t="s">
        <v>591</v>
      </c>
      <c r="DG7" s="882" t="s">
        <v>592</v>
      </c>
      <c r="DH7" s="878" t="s">
        <v>612</v>
      </c>
      <c r="DI7" s="883" t="s">
        <v>584</v>
      </c>
      <c r="DJ7" s="880" t="s">
        <v>585</v>
      </c>
      <c r="DK7" s="880" t="s">
        <v>586</v>
      </c>
      <c r="DL7" s="880" t="s">
        <v>587</v>
      </c>
      <c r="DM7" s="881" t="s">
        <v>588</v>
      </c>
      <c r="DN7" s="880" t="s">
        <v>589</v>
      </c>
      <c r="DO7" s="880" t="s">
        <v>590</v>
      </c>
      <c r="DP7" s="880" t="s">
        <v>591</v>
      </c>
      <c r="DQ7" s="882" t="s">
        <v>592</v>
      </c>
      <c r="DR7" s="878" t="s">
        <v>612</v>
      </c>
      <c r="DS7" s="883" t="s">
        <v>584</v>
      </c>
      <c r="DT7" s="880" t="s">
        <v>585</v>
      </c>
      <c r="DU7" s="880" t="s">
        <v>586</v>
      </c>
      <c r="DV7" s="880" t="s">
        <v>587</v>
      </c>
      <c r="DW7" s="881" t="s">
        <v>588</v>
      </c>
      <c r="DX7" s="880" t="s">
        <v>589</v>
      </c>
      <c r="DY7" s="880" t="s">
        <v>590</v>
      </c>
      <c r="DZ7" s="880" t="s">
        <v>591</v>
      </c>
      <c r="EA7" s="882" t="s">
        <v>592</v>
      </c>
      <c r="EB7" s="878" t="s">
        <v>612</v>
      </c>
      <c r="EC7" s="883" t="s">
        <v>584</v>
      </c>
      <c r="ED7" s="880" t="s">
        <v>585</v>
      </c>
      <c r="EE7" s="880" t="s">
        <v>586</v>
      </c>
      <c r="EF7" s="880" t="s">
        <v>587</v>
      </c>
      <c r="EG7" s="881" t="s">
        <v>588</v>
      </c>
      <c r="EH7" s="880" t="s">
        <v>589</v>
      </c>
      <c r="EI7" s="880" t="s">
        <v>590</v>
      </c>
      <c r="EJ7" s="880" t="s">
        <v>591</v>
      </c>
      <c r="EK7" s="882" t="s">
        <v>592</v>
      </c>
      <c r="EL7" s="878" t="s">
        <v>612</v>
      </c>
      <c r="EM7" s="883" t="s">
        <v>584</v>
      </c>
      <c r="EN7" s="880" t="s">
        <v>585</v>
      </c>
      <c r="EO7" s="880" t="s">
        <v>586</v>
      </c>
      <c r="EP7" s="880" t="s">
        <v>587</v>
      </c>
      <c r="EQ7" s="881" t="s">
        <v>588</v>
      </c>
      <c r="ER7" s="880" t="s">
        <v>589</v>
      </c>
      <c r="ES7" s="880" t="s">
        <v>590</v>
      </c>
      <c r="ET7" s="880" t="s">
        <v>591</v>
      </c>
      <c r="EU7" s="882" t="s">
        <v>592</v>
      </c>
      <c r="EV7" s="878" t="s">
        <v>612</v>
      </c>
      <c r="EW7" s="883" t="s">
        <v>584</v>
      </c>
      <c r="EX7" s="880" t="s">
        <v>585</v>
      </c>
      <c r="EY7" s="880" t="s">
        <v>586</v>
      </c>
      <c r="EZ7" s="880" t="s">
        <v>587</v>
      </c>
      <c r="FA7" s="881" t="s">
        <v>588</v>
      </c>
      <c r="FB7" s="880" t="s">
        <v>589</v>
      </c>
      <c r="FC7" s="880" t="s">
        <v>590</v>
      </c>
      <c r="FD7" s="880" t="s">
        <v>591</v>
      </c>
      <c r="FE7" s="882" t="s">
        <v>592</v>
      </c>
      <c r="FF7" s="878" t="s">
        <v>612</v>
      </c>
      <c r="FG7" s="883" t="s">
        <v>584</v>
      </c>
      <c r="FH7" s="880" t="s">
        <v>585</v>
      </c>
      <c r="FI7" s="880" t="s">
        <v>586</v>
      </c>
      <c r="FJ7" s="880" t="s">
        <v>587</v>
      </c>
      <c r="FK7" s="881" t="s">
        <v>588</v>
      </c>
      <c r="FL7" s="880" t="s">
        <v>589</v>
      </c>
      <c r="FM7" s="880" t="s">
        <v>590</v>
      </c>
      <c r="FN7" s="880" t="s">
        <v>591</v>
      </c>
      <c r="FO7" s="882" t="s">
        <v>592</v>
      </c>
      <c r="FP7" s="878" t="s">
        <v>612</v>
      </c>
      <c r="FQ7" s="883" t="s">
        <v>584</v>
      </c>
      <c r="FR7" s="880" t="s">
        <v>585</v>
      </c>
      <c r="FS7" s="880" t="s">
        <v>586</v>
      </c>
      <c r="FT7" s="880" t="s">
        <v>587</v>
      </c>
      <c r="FU7" s="881" t="s">
        <v>588</v>
      </c>
      <c r="FV7" s="880" t="s">
        <v>589</v>
      </c>
      <c r="FW7" s="880" t="s">
        <v>590</v>
      </c>
      <c r="FX7" s="880" t="s">
        <v>591</v>
      </c>
      <c r="FY7" s="882" t="s">
        <v>592</v>
      </c>
      <c r="FZ7" s="878" t="s">
        <v>612</v>
      </c>
      <c r="GA7" s="883" t="s">
        <v>584</v>
      </c>
      <c r="GB7" s="880" t="s">
        <v>585</v>
      </c>
      <c r="GC7" s="880" t="s">
        <v>586</v>
      </c>
      <c r="GD7" s="880" t="s">
        <v>587</v>
      </c>
      <c r="GE7" s="881" t="s">
        <v>588</v>
      </c>
      <c r="GF7" s="880" t="s">
        <v>589</v>
      </c>
      <c r="GG7" s="880" t="s">
        <v>590</v>
      </c>
      <c r="GH7" s="880" t="s">
        <v>591</v>
      </c>
      <c r="GI7" s="882" t="s">
        <v>592</v>
      </c>
      <c r="GJ7" s="878" t="s">
        <v>612</v>
      </c>
      <c r="GK7" s="883" t="s">
        <v>584</v>
      </c>
      <c r="GL7" s="880" t="s">
        <v>585</v>
      </c>
      <c r="GM7" s="880" t="s">
        <v>586</v>
      </c>
      <c r="GN7" s="880" t="s">
        <v>587</v>
      </c>
      <c r="GO7" s="881" t="s">
        <v>588</v>
      </c>
      <c r="GP7" s="880" t="s">
        <v>589</v>
      </c>
      <c r="GQ7" s="880" t="s">
        <v>590</v>
      </c>
      <c r="GR7" s="880" t="s">
        <v>591</v>
      </c>
      <c r="GS7" s="882" t="s">
        <v>592</v>
      </c>
      <c r="GT7" s="878" t="s">
        <v>612</v>
      </c>
      <c r="GU7" s="883" t="s">
        <v>584</v>
      </c>
      <c r="GV7" s="880" t="s">
        <v>585</v>
      </c>
      <c r="GW7" s="880" t="s">
        <v>586</v>
      </c>
      <c r="GX7" s="880" t="s">
        <v>587</v>
      </c>
      <c r="GY7" s="881" t="s">
        <v>588</v>
      </c>
      <c r="GZ7" s="880" t="s">
        <v>589</v>
      </c>
      <c r="HA7" s="880" t="s">
        <v>590</v>
      </c>
      <c r="HB7" s="880" t="s">
        <v>591</v>
      </c>
      <c r="HC7" s="882" t="s">
        <v>592</v>
      </c>
      <c r="HD7" s="878" t="s">
        <v>612</v>
      </c>
      <c r="HE7" s="883" t="s">
        <v>584</v>
      </c>
      <c r="HF7" s="880" t="s">
        <v>585</v>
      </c>
      <c r="HG7" s="880" t="s">
        <v>586</v>
      </c>
      <c r="HH7" s="880" t="s">
        <v>587</v>
      </c>
      <c r="HI7" s="881" t="s">
        <v>588</v>
      </c>
      <c r="HJ7" s="880" t="s">
        <v>589</v>
      </c>
      <c r="HK7" s="880" t="s">
        <v>590</v>
      </c>
      <c r="HL7" s="880" t="s">
        <v>591</v>
      </c>
      <c r="HM7" s="882" t="s">
        <v>592</v>
      </c>
      <c r="HN7" s="878" t="s">
        <v>612</v>
      </c>
      <c r="HO7" s="883" t="s">
        <v>584</v>
      </c>
      <c r="HP7" s="880" t="s">
        <v>585</v>
      </c>
      <c r="HQ7" s="880" t="s">
        <v>586</v>
      </c>
      <c r="HR7" s="880" t="s">
        <v>587</v>
      </c>
      <c r="HS7" s="881" t="s">
        <v>588</v>
      </c>
      <c r="HT7" s="880" t="s">
        <v>589</v>
      </c>
      <c r="HU7" s="880" t="s">
        <v>590</v>
      </c>
      <c r="HV7" s="880" t="s">
        <v>591</v>
      </c>
      <c r="HW7" s="882" t="s">
        <v>592</v>
      </c>
      <c r="HX7" s="878" t="s">
        <v>612</v>
      </c>
      <c r="HY7" s="883" t="s">
        <v>584</v>
      </c>
      <c r="HZ7" s="880" t="s">
        <v>585</v>
      </c>
      <c r="IA7" s="880" t="s">
        <v>586</v>
      </c>
      <c r="IB7" s="880" t="s">
        <v>587</v>
      </c>
      <c r="IC7" s="881" t="s">
        <v>588</v>
      </c>
      <c r="ID7" s="880" t="s">
        <v>589</v>
      </c>
      <c r="IE7" s="880" t="s">
        <v>590</v>
      </c>
      <c r="IF7" s="880" t="s">
        <v>591</v>
      </c>
      <c r="IG7" s="882" t="s">
        <v>592</v>
      </c>
      <c r="IH7" s="878" t="s">
        <v>612</v>
      </c>
      <c r="II7" s="883" t="s">
        <v>584</v>
      </c>
      <c r="IJ7" s="880" t="s">
        <v>585</v>
      </c>
      <c r="IK7" s="880" t="s">
        <v>586</v>
      </c>
      <c r="IL7" s="880" t="s">
        <v>587</v>
      </c>
      <c r="IM7" s="881" t="s">
        <v>588</v>
      </c>
      <c r="IN7" s="880" t="s">
        <v>589</v>
      </c>
      <c r="IO7" s="880" t="s">
        <v>590</v>
      </c>
      <c r="IP7" s="880" t="s">
        <v>591</v>
      </c>
      <c r="IQ7" s="882" t="s">
        <v>592</v>
      </c>
      <c r="IR7" s="878" t="s">
        <v>612</v>
      </c>
      <c r="IS7" s="883" t="s">
        <v>584</v>
      </c>
      <c r="IT7" s="880" t="s">
        <v>585</v>
      </c>
      <c r="IU7" s="880" t="s">
        <v>586</v>
      </c>
      <c r="IV7" s="880" t="s">
        <v>587</v>
      </c>
      <c r="IW7" s="881" t="s">
        <v>588</v>
      </c>
      <c r="IX7" s="880" t="s">
        <v>589</v>
      </c>
      <c r="IY7" s="880" t="s">
        <v>590</v>
      </c>
      <c r="IZ7" s="880" t="s">
        <v>591</v>
      </c>
      <c r="JA7" s="882" t="s">
        <v>592</v>
      </c>
      <c r="JB7" s="837"/>
      <c r="JC7" s="882" t="s">
        <v>592</v>
      </c>
      <c r="JD7" s="837"/>
      <c r="JE7" s="837"/>
      <c r="JF7" s="837"/>
      <c r="JG7" s="837"/>
      <c r="JH7" s="837"/>
      <c r="JI7" s="837"/>
      <c r="JJ7" s="837"/>
      <c r="JK7" s="837"/>
      <c r="JL7" s="837"/>
      <c r="JM7" s="837"/>
      <c r="JN7" s="837"/>
      <c r="JO7" s="837"/>
      <c r="JP7" s="837"/>
      <c r="JQ7" s="837"/>
      <c r="JR7" s="837"/>
      <c r="JS7" s="837"/>
      <c r="JT7" s="837"/>
      <c r="JU7" s="837"/>
      <c r="JV7" s="837"/>
      <c r="JW7" s="837"/>
      <c r="JX7" s="837"/>
      <c r="JY7" s="837"/>
      <c r="JZ7" s="837"/>
      <c r="KA7" s="837"/>
      <c r="KB7" s="837"/>
      <c r="KC7" s="837"/>
      <c r="KD7" s="837"/>
      <c r="KE7" s="837"/>
      <c r="KF7" s="837"/>
    </row>
    <row r="8" spans="1:292" s="891" customFormat="1" ht="25.5" customHeight="1" thickBot="1">
      <c r="A8" s="1163"/>
      <c r="B8" s="884"/>
      <c r="C8" s="885">
        <f>C55/F$3</f>
        <v>5.3388704318936879E-2</v>
      </c>
      <c r="D8" s="886">
        <f>D55/F$3</f>
        <v>8.5714285714285719E-3</v>
      </c>
      <c r="E8" s="887">
        <f>E55/F$3</f>
        <v>0.03</v>
      </c>
      <c r="F8" s="887">
        <f>F55/F$3</f>
        <v>0</v>
      </c>
      <c r="G8" s="887">
        <f>G55/F$3</f>
        <v>0</v>
      </c>
      <c r="H8" s="887">
        <f>H55/F$3</f>
        <v>1.4784053156146179E-2</v>
      </c>
      <c r="I8" s="888">
        <f>SUM(I9:I54)</f>
        <v>3213</v>
      </c>
      <c r="J8" s="887">
        <f>I8/F$3</f>
        <v>0.10674418604651163</v>
      </c>
      <c r="K8" s="889" t="s">
        <v>613</v>
      </c>
      <c r="L8" s="884"/>
      <c r="M8" s="887">
        <f>M55/P$3</f>
        <v>2.7276595744680852E-2</v>
      </c>
      <c r="N8" s="886">
        <f>N55/P$3</f>
        <v>8.5106382978723409E-5</v>
      </c>
      <c r="O8" s="887">
        <f>O55/P$3</f>
        <v>2.404255319148936E-2</v>
      </c>
      <c r="P8" s="887">
        <f>P55/P$3</f>
        <v>0</v>
      </c>
      <c r="Q8" s="887">
        <f>Q55/P$3</f>
        <v>0</v>
      </c>
      <c r="R8" s="887">
        <f>R55/P$3</f>
        <v>2.0297872340425533E-2</v>
      </c>
      <c r="S8" s="888">
        <f>SUM(S9:S54)</f>
        <v>1685</v>
      </c>
      <c r="T8" s="887">
        <f>S8/P$3</f>
        <v>7.1702127659574469E-2</v>
      </c>
      <c r="U8" s="889" t="s">
        <v>616</v>
      </c>
      <c r="V8" s="884"/>
      <c r="W8" s="887">
        <f>W55/Z$3</f>
        <v>2.8637873754152825E-2</v>
      </c>
      <c r="X8" s="886">
        <f>X55/Z$3</f>
        <v>5.980066445182724E-4</v>
      </c>
      <c r="Y8" s="887">
        <f>Y55/Z$3</f>
        <v>1.7973421926910298E-2</v>
      </c>
      <c r="Z8" s="887">
        <f>Z55/Z$3</f>
        <v>0</v>
      </c>
      <c r="AA8" s="887">
        <f>AA55/Z$3</f>
        <v>0</v>
      </c>
      <c r="AB8" s="887">
        <f>AB55/Z$3</f>
        <v>3.0564784053156145E-3</v>
      </c>
      <c r="AC8" s="888">
        <f>SUM(AC9:AC54)</f>
        <v>1513</v>
      </c>
      <c r="AD8" s="887">
        <f>AC8/Z$3</f>
        <v>5.0265780730897013E-2</v>
      </c>
      <c r="AE8" s="889" t="s">
        <v>593</v>
      </c>
      <c r="AF8" s="884"/>
      <c r="AG8" s="887" t="e">
        <f t="shared" ref="AG8" si="0">AG55/AJ$3</f>
        <v>#N/A</v>
      </c>
      <c r="AH8" s="886" t="e">
        <f t="shared" ref="AH8" si="1">AH55/AJ$3</f>
        <v>#N/A</v>
      </c>
      <c r="AI8" s="887" t="e">
        <f t="shared" ref="AI8" si="2">AI55/AJ$3</f>
        <v>#N/A</v>
      </c>
      <c r="AJ8" s="887" t="e">
        <f t="shared" ref="AJ8" si="3">AJ55/AJ$3</f>
        <v>#N/A</v>
      </c>
      <c r="AK8" s="887" t="e">
        <f t="shared" ref="AK8" si="4">AK55/AJ$3</f>
        <v>#N/A</v>
      </c>
      <c r="AL8" s="887" t="e">
        <f t="shared" ref="AL8" si="5">AL55/AJ$3</f>
        <v>#N/A</v>
      </c>
      <c r="AM8" s="888">
        <f t="shared" ref="AM8" si="6">SUM(AM9:AM54)</f>
        <v>0</v>
      </c>
      <c r="AN8" s="887" t="e">
        <f t="shared" ref="AN8:AN55" si="7">AM8/AJ$3</f>
        <v>#N/A</v>
      </c>
      <c r="AO8" s="889" t="s">
        <v>614</v>
      </c>
      <c r="AP8" s="884"/>
      <c r="AQ8" s="887" t="e">
        <f t="shared" ref="AQ8" si="8">AQ55/AT$3</f>
        <v>#N/A</v>
      </c>
      <c r="AR8" s="886" t="e">
        <f t="shared" ref="AR8" si="9">AR55/AT$3</f>
        <v>#N/A</v>
      </c>
      <c r="AS8" s="887" t="e">
        <f t="shared" ref="AS8" si="10">AS55/AT$3</f>
        <v>#N/A</v>
      </c>
      <c r="AT8" s="887" t="e">
        <f t="shared" ref="AT8" si="11">AT55/AT$3</f>
        <v>#N/A</v>
      </c>
      <c r="AU8" s="887" t="e">
        <f t="shared" ref="AU8" si="12">AU55/AT$3</f>
        <v>#N/A</v>
      </c>
      <c r="AV8" s="887" t="e">
        <f t="shared" ref="AV8" si="13">AV55/AT$3</f>
        <v>#N/A</v>
      </c>
      <c r="AW8" s="888">
        <f t="shared" ref="AW8" si="14">SUM(AW9:AW54)</f>
        <v>0</v>
      </c>
      <c r="AX8" s="887" t="e">
        <f t="shared" ref="AX8:AX55" si="15">AW8/AT$3</f>
        <v>#N/A</v>
      </c>
      <c r="AY8" s="889" t="s">
        <v>614</v>
      </c>
      <c r="AZ8" s="884"/>
      <c r="BA8" s="887" t="e">
        <f t="shared" ref="BA8" si="16">BA55/BD$3</f>
        <v>#N/A</v>
      </c>
      <c r="BB8" s="886" t="e">
        <f t="shared" ref="BB8" si="17">BB55/BD$3</f>
        <v>#N/A</v>
      </c>
      <c r="BC8" s="887" t="e">
        <f t="shared" ref="BC8" si="18">BC55/BD$3</f>
        <v>#N/A</v>
      </c>
      <c r="BD8" s="887" t="e">
        <f t="shared" ref="BD8" si="19">BD55/BD$3</f>
        <v>#N/A</v>
      </c>
      <c r="BE8" s="887" t="e">
        <f t="shared" ref="BE8" si="20">BE55/BD$3</f>
        <v>#N/A</v>
      </c>
      <c r="BF8" s="887" t="e">
        <f t="shared" ref="BF8" si="21">BF55/BD$3</f>
        <v>#N/A</v>
      </c>
      <c r="BG8" s="888">
        <f t="shared" ref="BG8" si="22">SUM(BG9:BG54)</f>
        <v>0</v>
      </c>
      <c r="BH8" s="887" t="e">
        <f t="shared" ref="BH8:BH55" si="23">BG8/BD$3</f>
        <v>#N/A</v>
      </c>
      <c r="BI8" s="889" t="s">
        <v>614</v>
      </c>
      <c r="BJ8" s="884"/>
      <c r="BK8" s="887" t="e">
        <f t="shared" ref="BK8" si="24">BK55/BN$3</f>
        <v>#N/A</v>
      </c>
      <c r="BL8" s="886" t="e">
        <f t="shared" ref="BL8" si="25">BL55/BN$3</f>
        <v>#N/A</v>
      </c>
      <c r="BM8" s="887" t="e">
        <f t="shared" ref="BM8:BN8" si="26">BM55/BN$3</f>
        <v>#N/A</v>
      </c>
      <c r="BN8" s="887" t="e">
        <f t="shared" si="26"/>
        <v>#DIV/0!</v>
      </c>
      <c r="BO8" s="887" t="e">
        <f t="shared" ref="BO8" si="27">BO55/BN$3</f>
        <v>#N/A</v>
      </c>
      <c r="BP8" s="887" t="e">
        <f t="shared" ref="BP8" si="28">BP55/BN$3</f>
        <v>#N/A</v>
      </c>
      <c r="BQ8" s="888">
        <f t="shared" ref="BQ8" si="29">SUM(BQ9:BQ54)</f>
        <v>0</v>
      </c>
      <c r="BR8" s="887" t="e">
        <f t="shared" ref="BR8:BR55" si="30">BQ8/BN$3</f>
        <v>#N/A</v>
      </c>
      <c r="BS8" s="889" t="s">
        <v>614</v>
      </c>
      <c r="BT8" s="884"/>
      <c r="BU8" s="887" t="e">
        <f t="shared" ref="BU8" si="31">BU55/BX$3</f>
        <v>#N/A</v>
      </c>
      <c r="BV8" s="886" t="e">
        <f t="shared" ref="BV8" si="32">BV55/BX$3</f>
        <v>#N/A</v>
      </c>
      <c r="BW8" s="887" t="e">
        <f t="shared" ref="BW8" si="33">BW55/BX$3</f>
        <v>#N/A</v>
      </c>
      <c r="BX8" s="887" t="e">
        <f t="shared" ref="BX8" si="34">BX55/BX$3</f>
        <v>#N/A</v>
      </c>
      <c r="BY8" s="887" t="e">
        <f t="shared" ref="BY8" si="35">BY55/BX$3</f>
        <v>#N/A</v>
      </c>
      <c r="BZ8" s="887" t="e">
        <f t="shared" ref="BZ8" si="36">BZ55/BX$3</f>
        <v>#N/A</v>
      </c>
      <c r="CA8" s="888">
        <f t="shared" ref="CA8" si="37">SUM(CA9:CA54)</f>
        <v>0</v>
      </c>
      <c r="CB8" s="887" t="e">
        <f t="shared" ref="CB8:CB55" si="38">CA8/BX$3</f>
        <v>#N/A</v>
      </c>
      <c r="CC8" s="889" t="s">
        <v>614</v>
      </c>
      <c r="CD8" s="884"/>
      <c r="CE8" s="887" t="e">
        <f t="shared" ref="CE8" si="39">CE55/CH$3</f>
        <v>#N/A</v>
      </c>
      <c r="CF8" s="886" t="e">
        <f t="shared" ref="CF8" si="40">CF55/CH$3</f>
        <v>#N/A</v>
      </c>
      <c r="CG8" s="887" t="e">
        <f t="shared" ref="CG8" si="41">CG55/CH$3</f>
        <v>#N/A</v>
      </c>
      <c r="CH8" s="887" t="e">
        <f t="shared" ref="CH8" si="42">CH55/CH$3</f>
        <v>#N/A</v>
      </c>
      <c r="CI8" s="887" t="e">
        <f t="shared" ref="CI8" si="43">CI55/CH$3</f>
        <v>#N/A</v>
      </c>
      <c r="CJ8" s="887" t="e">
        <f t="shared" ref="CJ8" si="44">CJ55/CH$3</f>
        <v>#N/A</v>
      </c>
      <c r="CK8" s="888">
        <f t="shared" ref="CK8" si="45">SUM(CK9:CK54)</f>
        <v>0</v>
      </c>
      <c r="CL8" s="887" t="e">
        <f t="shared" ref="CL8:CL55" si="46">CK8/CH$3</f>
        <v>#N/A</v>
      </c>
      <c r="CM8" s="889" t="s">
        <v>614</v>
      </c>
      <c r="CN8" s="884"/>
      <c r="CO8" s="887" t="e">
        <f t="shared" ref="CO8" si="47">CO55/CR$3</f>
        <v>#N/A</v>
      </c>
      <c r="CP8" s="886" t="e">
        <f t="shared" ref="CP8" si="48">CP55/CR$3</f>
        <v>#N/A</v>
      </c>
      <c r="CQ8" s="887" t="e">
        <f t="shared" ref="CQ8" si="49">CQ55/CR$3</f>
        <v>#N/A</v>
      </c>
      <c r="CR8" s="887" t="e">
        <f t="shared" ref="CR8" si="50">CR55/CR$3</f>
        <v>#N/A</v>
      </c>
      <c r="CS8" s="887" t="e">
        <f t="shared" ref="CS8" si="51">CS55/CR$3</f>
        <v>#N/A</v>
      </c>
      <c r="CT8" s="887" t="e">
        <f t="shared" ref="CT8" si="52">CT55/CR$3</f>
        <v>#N/A</v>
      </c>
      <c r="CU8" s="888">
        <f t="shared" ref="CU8" si="53">SUM(CU9:CU54)</f>
        <v>0</v>
      </c>
      <c r="CV8" s="887" t="e">
        <f t="shared" ref="CV8:CV55" si="54">CU8/CR$3</f>
        <v>#N/A</v>
      </c>
      <c r="CW8" s="889" t="s">
        <v>614</v>
      </c>
      <c r="CX8" s="884"/>
      <c r="CY8" s="887" t="e">
        <f t="shared" ref="CY8" si="55">CY55/DB$3</f>
        <v>#N/A</v>
      </c>
      <c r="CZ8" s="886" t="e">
        <f t="shared" ref="CZ8" si="56">CZ55/DB$3</f>
        <v>#N/A</v>
      </c>
      <c r="DA8" s="887" t="e">
        <f t="shared" ref="DA8" si="57">DA55/DB$3</f>
        <v>#N/A</v>
      </c>
      <c r="DB8" s="887" t="e">
        <f t="shared" ref="DB8" si="58">DB55/DB$3</f>
        <v>#N/A</v>
      </c>
      <c r="DC8" s="887" t="e">
        <f t="shared" ref="DC8" si="59">DC55/DB$3</f>
        <v>#N/A</v>
      </c>
      <c r="DD8" s="887" t="e">
        <f t="shared" ref="DD8" si="60">DD55/DB$3</f>
        <v>#N/A</v>
      </c>
      <c r="DE8" s="888">
        <f t="shared" ref="DE8" si="61">SUM(DE9:DE54)</f>
        <v>0</v>
      </c>
      <c r="DF8" s="887" t="e">
        <f t="shared" ref="DF8:DF55" si="62">DE8/DB$3</f>
        <v>#N/A</v>
      </c>
      <c r="DG8" s="889" t="s">
        <v>614</v>
      </c>
      <c r="DH8" s="884"/>
      <c r="DI8" s="887" t="e">
        <f t="shared" ref="DI8" si="63">DI55/DL$3</f>
        <v>#N/A</v>
      </c>
      <c r="DJ8" s="886" t="e">
        <f t="shared" ref="DJ8" si="64">DJ55/DL$3</f>
        <v>#N/A</v>
      </c>
      <c r="DK8" s="887" t="e">
        <f t="shared" ref="DK8" si="65">DK55/DL$3</f>
        <v>#N/A</v>
      </c>
      <c r="DL8" s="887" t="e">
        <f t="shared" ref="DL8" si="66">DL55/DL$3</f>
        <v>#N/A</v>
      </c>
      <c r="DM8" s="887" t="e">
        <f t="shared" ref="DM8" si="67">DM55/DL$3</f>
        <v>#N/A</v>
      </c>
      <c r="DN8" s="887" t="e">
        <f t="shared" ref="DN8" si="68">DN55/DL$3</f>
        <v>#N/A</v>
      </c>
      <c r="DO8" s="888">
        <f t="shared" ref="DO8" si="69">SUM(DO9:DO54)</f>
        <v>0</v>
      </c>
      <c r="DP8" s="887" t="e">
        <f t="shared" ref="DP8:DP55" si="70">DO8/DL$3</f>
        <v>#N/A</v>
      </c>
      <c r="DQ8" s="889" t="s">
        <v>614</v>
      </c>
      <c r="DR8" s="884"/>
      <c r="DS8" s="887" t="e">
        <f t="shared" ref="DS8" si="71">DS55/DV$3</f>
        <v>#N/A</v>
      </c>
      <c r="DT8" s="886" t="e">
        <f t="shared" ref="DT8" si="72">DT55/DV$3</f>
        <v>#N/A</v>
      </c>
      <c r="DU8" s="887" t="e">
        <f t="shared" ref="DU8" si="73">DU55/DV$3</f>
        <v>#N/A</v>
      </c>
      <c r="DV8" s="887" t="e">
        <f t="shared" ref="DV8" si="74">DV55/DV$3</f>
        <v>#N/A</v>
      </c>
      <c r="DW8" s="887" t="e">
        <f t="shared" ref="DW8" si="75">DW55/DV$3</f>
        <v>#N/A</v>
      </c>
      <c r="DX8" s="887" t="e">
        <f t="shared" ref="DX8" si="76">DX55/DV$3</f>
        <v>#N/A</v>
      </c>
      <c r="DY8" s="888">
        <f t="shared" ref="DY8" si="77">SUM(DY9:DY54)</f>
        <v>0</v>
      </c>
      <c r="DZ8" s="887" t="e">
        <f t="shared" ref="DZ8:DZ55" si="78">DY8/DV$3</f>
        <v>#N/A</v>
      </c>
      <c r="EA8" s="889" t="s">
        <v>614</v>
      </c>
      <c r="EB8" s="884"/>
      <c r="EC8" s="887" t="e">
        <f t="shared" ref="EC8" si="79">EC55/EF$3</f>
        <v>#N/A</v>
      </c>
      <c r="ED8" s="886" t="e">
        <f t="shared" ref="ED8" si="80">ED55/EF$3</f>
        <v>#N/A</v>
      </c>
      <c r="EE8" s="887" t="e">
        <f t="shared" ref="EE8" si="81">EE55/EF$3</f>
        <v>#N/A</v>
      </c>
      <c r="EF8" s="887" t="e">
        <f t="shared" ref="EF8" si="82">EF55/EF$3</f>
        <v>#N/A</v>
      </c>
      <c r="EG8" s="887" t="e">
        <f t="shared" ref="EG8" si="83">EG55/EF$3</f>
        <v>#N/A</v>
      </c>
      <c r="EH8" s="887" t="e">
        <f t="shared" ref="EH8" si="84">EH55/EF$3</f>
        <v>#N/A</v>
      </c>
      <c r="EI8" s="888">
        <f t="shared" ref="EI8" si="85">SUM(EI9:EI54)</f>
        <v>0</v>
      </c>
      <c r="EJ8" s="887" t="e">
        <f t="shared" ref="EJ8:EJ55" si="86">EI8/EF$3</f>
        <v>#N/A</v>
      </c>
      <c r="EK8" s="889" t="s">
        <v>614</v>
      </c>
      <c r="EL8" s="884"/>
      <c r="EM8" s="887" t="e">
        <f t="shared" ref="EM8" si="87">EM55/EP$3</f>
        <v>#N/A</v>
      </c>
      <c r="EN8" s="886" t="e">
        <f t="shared" ref="EN8" si="88">EN55/EP$3</f>
        <v>#N/A</v>
      </c>
      <c r="EO8" s="887" t="e">
        <f t="shared" ref="EO8" si="89">EO55/EP$3</f>
        <v>#N/A</v>
      </c>
      <c r="EP8" s="887" t="e">
        <f t="shared" ref="EP8" si="90">EP55/EP$3</f>
        <v>#N/A</v>
      </c>
      <c r="EQ8" s="887" t="e">
        <f t="shared" ref="EQ8" si="91">EQ55/EP$3</f>
        <v>#N/A</v>
      </c>
      <c r="ER8" s="887" t="e">
        <f t="shared" ref="ER8" si="92">ER55/EP$3</f>
        <v>#N/A</v>
      </c>
      <c r="ES8" s="888">
        <f t="shared" ref="ES8" si="93">SUM(ES9:ES54)</f>
        <v>0</v>
      </c>
      <c r="ET8" s="887" t="e">
        <f t="shared" ref="ET8:ET55" si="94">ES8/EP$3</f>
        <v>#N/A</v>
      </c>
      <c r="EU8" s="889" t="s">
        <v>614</v>
      </c>
      <c r="EV8" s="884"/>
      <c r="EW8" s="887" t="e">
        <f t="shared" ref="EW8" si="95">EW55/EZ$3</f>
        <v>#N/A</v>
      </c>
      <c r="EX8" s="886" t="e">
        <f t="shared" ref="EX8" si="96">EX55/EZ$3</f>
        <v>#N/A</v>
      </c>
      <c r="EY8" s="887" t="e">
        <f t="shared" ref="EY8" si="97">EY55/EZ$3</f>
        <v>#N/A</v>
      </c>
      <c r="EZ8" s="887" t="e">
        <f t="shared" ref="EZ8" si="98">EZ55/EZ$3</f>
        <v>#N/A</v>
      </c>
      <c r="FA8" s="887" t="e">
        <f t="shared" ref="FA8" si="99">FA55/EZ$3</f>
        <v>#N/A</v>
      </c>
      <c r="FB8" s="887" t="e">
        <f t="shared" ref="FB8" si="100">FB55/EZ$3</f>
        <v>#N/A</v>
      </c>
      <c r="FC8" s="888">
        <f t="shared" ref="FC8" si="101">SUM(FC9:FC54)</f>
        <v>0</v>
      </c>
      <c r="FD8" s="887" t="e">
        <f t="shared" ref="FD8:FD55" si="102">FC8/EZ$3</f>
        <v>#N/A</v>
      </c>
      <c r="FE8" s="889" t="s">
        <v>614</v>
      </c>
      <c r="FF8" s="884"/>
      <c r="FG8" s="887" t="e">
        <f t="shared" ref="FG8" si="103">FG55/FJ$3</f>
        <v>#N/A</v>
      </c>
      <c r="FH8" s="886" t="e">
        <f t="shared" ref="FH8" si="104">FH55/FJ$3</f>
        <v>#N/A</v>
      </c>
      <c r="FI8" s="887" t="e">
        <f t="shared" ref="FI8" si="105">FI55/FJ$3</f>
        <v>#N/A</v>
      </c>
      <c r="FJ8" s="887" t="e">
        <f t="shared" ref="FJ8" si="106">FJ55/FJ$3</f>
        <v>#N/A</v>
      </c>
      <c r="FK8" s="887" t="e">
        <f t="shared" ref="FK8" si="107">FK55/FJ$3</f>
        <v>#N/A</v>
      </c>
      <c r="FL8" s="887" t="e">
        <f t="shared" ref="FL8" si="108">FL55/FJ$3</f>
        <v>#N/A</v>
      </c>
      <c r="FM8" s="888">
        <f t="shared" ref="FM8" si="109">SUM(FM9:FM54)</f>
        <v>0</v>
      </c>
      <c r="FN8" s="887" t="e">
        <f t="shared" ref="FN8:FN55" si="110">FM8/FJ$3</f>
        <v>#N/A</v>
      </c>
      <c r="FO8" s="889" t="s">
        <v>614</v>
      </c>
      <c r="FP8" s="884"/>
      <c r="FQ8" s="887" t="e">
        <f t="shared" ref="FQ8" si="111">FQ55/FT$3</f>
        <v>#N/A</v>
      </c>
      <c r="FR8" s="886" t="e">
        <f t="shared" ref="FR8" si="112">FR55/FT$3</f>
        <v>#N/A</v>
      </c>
      <c r="FS8" s="887" t="e">
        <f t="shared" ref="FS8" si="113">FS55/FT$3</f>
        <v>#N/A</v>
      </c>
      <c r="FT8" s="887" t="e">
        <f t="shared" ref="FT8" si="114">FT55/FT$3</f>
        <v>#N/A</v>
      </c>
      <c r="FU8" s="887" t="e">
        <f t="shared" ref="FU8" si="115">FU55/FT$3</f>
        <v>#N/A</v>
      </c>
      <c r="FV8" s="887" t="e">
        <f t="shared" ref="FV8" si="116">FV55/FT$3</f>
        <v>#N/A</v>
      </c>
      <c r="FW8" s="888">
        <f t="shared" ref="FW8" si="117">SUM(FW9:FW54)</f>
        <v>0</v>
      </c>
      <c r="FX8" s="887" t="e">
        <f t="shared" ref="FX8:FX55" si="118">FW8/FT$3</f>
        <v>#N/A</v>
      </c>
      <c r="FY8" s="889" t="s">
        <v>614</v>
      </c>
      <c r="FZ8" s="884"/>
      <c r="GA8" s="887" t="e">
        <f t="shared" ref="GA8" si="119">GA55/GD$3</f>
        <v>#N/A</v>
      </c>
      <c r="GB8" s="886" t="e">
        <f t="shared" ref="GB8" si="120">GB55/GD$3</f>
        <v>#N/A</v>
      </c>
      <c r="GC8" s="887" t="e">
        <f t="shared" ref="GC8" si="121">GC55/GD$3</f>
        <v>#N/A</v>
      </c>
      <c r="GD8" s="887" t="e">
        <f t="shared" ref="GD8" si="122">GD55/GD$3</f>
        <v>#N/A</v>
      </c>
      <c r="GE8" s="887" t="e">
        <f t="shared" ref="GE8" si="123">GE55/GD$3</f>
        <v>#N/A</v>
      </c>
      <c r="GF8" s="887" t="e">
        <f t="shared" ref="GF8" si="124">GF55/GD$3</f>
        <v>#N/A</v>
      </c>
      <c r="GG8" s="888">
        <f t="shared" ref="GG8" si="125">SUM(GG9:GG54)</f>
        <v>0</v>
      </c>
      <c r="GH8" s="887" t="e">
        <f t="shared" ref="GH8:GH55" si="126">GG8/GD$3</f>
        <v>#N/A</v>
      </c>
      <c r="GI8" s="889" t="s">
        <v>614</v>
      </c>
      <c r="GJ8" s="884"/>
      <c r="GK8" s="887" t="e">
        <f t="shared" ref="GK8" si="127">GK55/GN$3</f>
        <v>#N/A</v>
      </c>
      <c r="GL8" s="886" t="e">
        <f t="shared" ref="GL8" si="128">GL55/GN$3</f>
        <v>#N/A</v>
      </c>
      <c r="GM8" s="887" t="e">
        <f t="shared" ref="GM8" si="129">GM55/GN$3</f>
        <v>#N/A</v>
      </c>
      <c r="GN8" s="887" t="e">
        <f t="shared" ref="GN8" si="130">GN55/GN$3</f>
        <v>#N/A</v>
      </c>
      <c r="GO8" s="887" t="e">
        <f t="shared" ref="GO8" si="131">GO55/GN$3</f>
        <v>#N/A</v>
      </c>
      <c r="GP8" s="887" t="e">
        <f t="shared" ref="GP8" si="132">GP55/GN$3</f>
        <v>#N/A</v>
      </c>
      <c r="GQ8" s="888">
        <f t="shared" ref="GQ8" si="133">SUM(GQ9:GQ54)</f>
        <v>0</v>
      </c>
      <c r="GR8" s="887" t="e">
        <f t="shared" ref="GR8:GR55" si="134">GQ8/GN$3</f>
        <v>#N/A</v>
      </c>
      <c r="GS8" s="889" t="s">
        <v>614</v>
      </c>
      <c r="GT8" s="884"/>
      <c r="GU8" s="887" t="e">
        <f t="shared" ref="GU8" si="135">GU55/GX$3</f>
        <v>#N/A</v>
      </c>
      <c r="GV8" s="886" t="e">
        <f t="shared" ref="GV8" si="136">GV55/GX$3</f>
        <v>#N/A</v>
      </c>
      <c r="GW8" s="887" t="e">
        <f t="shared" ref="GW8" si="137">GW55/GX$3</f>
        <v>#N/A</v>
      </c>
      <c r="GX8" s="887" t="e">
        <f t="shared" ref="GX8" si="138">GX55/GX$3</f>
        <v>#N/A</v>
      </c>
      <c r="GY8" s="887" t="e">
        <f t="shared" ref="GY8" si="139">GY55/GX$3</f>
        <v>#N/A</v>
      </c>
      <c r="GZ8" s="887" t="e">
        <f t="shared" ref="GZ8" si="140">GZ55/GX$3</f>
        <v>#N/A</v>
      </c>
      <c r="HA8" s="888">
        <f t="shared" ref="HA8" si="141">SUM(HA9:HA54)</f>
        <v>0</v>
      </c>
      <c r="HB8" s="887" t="e">
        <f t="shared" ref="HB8:HB55" si="142">HA8/GX$3</f>
        <v>#N/A</v>
      </c>
      <c r="HC8" s="889" t="s">
        <v>614</v>
      </c>
      <c r="HD8" s="884"/>
      <c r="HE8" s="887" t="e">
        <f t="shared" ref="HE8" si="143">HE55/HH$3</f>
        <v>#N/A</v>
      </c>
      <c r="HF8" s="886" t="e">
        <f t="shared" ref="HF8" si="144">HF55/HH$3</f>
        <v>#N/A</v>
      </c>
      <c r="HG8" s="887" t="e">
        <f t="shared" ref="HG8" si="145">HG55/HH$3</f>
        <v>#N/A</v>
      </c>
      <c r="HH8" s="887" t="e">
        <f t="shared" ref="HH8" si="146">HH55/HH$3</f>
        <v>#N/A</v>
      </c>
      <c r="HI8" s="887" t="e">
        <f t="shared" ref="HI8" si="147">HI55/HH$3</f>
        <v>#N/A</v>
      </c>
      <c r="HJ8" s="887" t="e">
        <f t="shared" ref="HJ8" si="148">HJ55/HH$3</f>
        <v>#N/A</v>
      </c>
      <c r="HK8" s="888">
        <f t="shared" ref="HK8" si="149">SUM(HK9:HK54)</f>
        <v>0</v>
      </c>
      <c r="HL8" s="887" t="e">
        <f t="shared" ref="HL8:HL55" si="150">HK8/HH$3</f>
        <v>#N/A</v>
      </c>
      <c r="HM8" s="889" t="s">
        <v>614</v>
      </c>
      <c r="HN8" s="884"/>
      <c r="HO8" s="887" t="e">
        <f t="shared" ref="HO8" si="151">HO55/HR$3</f>
        <v>#N/A</v>
      </c>
      <c r="HP8" s="886" t="e">
        <f t="shared" ref="HP8" si="152">HP55/HR$3</f>
        <v>#N/A</v>
      </c>
      <c r="HQ8" s="887" t="e">
        <f t="shared" ref="HQ8" si="153">HQ55/HR$3</f>
        <v>#N/A</v>
      </c>
      <c r="HR8" s="887" t="e">
        <f t="shared" ref="HR8" si="154">HR55/HR$3</f>
        <v>#N/A</v>
      </c>
      <c r="HS8" s="887" t="e">
        <f t="shared" ref="HS8" si="155">HS55/HR$3</f>
        <v>#N/A</v>
      </c>
      <c r="HT8" s="887" t="e">
        <f t="shared" ref="HT8" si="156">HT55/HR$3</f>
        <v>#N/A</v>
      </c>
      <c r="HU8" s="888">
        <f t="shared" ref="HU8" si="157">SUM(HU9:HU54)</f>
        <v>0</v>
      </c>
      <c r="HV8" s="887" t="e">
        <f t="shared" ref="HV8:HV55" si="158">HU8/HR$3</f>
        <v>#N/A</v>
      </c>
      <c r="HW8" s="889" t="s">
        <v>614</v>
      </c>
      <c r="HX8" s="884"/>
      <c r="HY8" s="887" t="e">
        <f t="shared" ref="HY8" si="159">HY55/IB$3</f>
        <v>#N/A</v>
      </c>
      <c r="HZ8" s="886" t="e">
        <f t="shared" ref="HZ8" si="160">HZ55/IB$3</f>
        <v>#N/A</v>
      </c>
      <c r="IA8" s="887" t="e">
        <f t="shared" ref="IA8" si="161">IA55/IB$3</f>
        <v>#N/A</v>
      </c>
      <c r="IB8" s="887" t="e">
        <f t="shared" ref="IB8" si="162">IB55/IB$3</f>
        <v>#N/A</v>
      </c>
      <c r="IC8" s="887" t="e">
        <f t="shared" ref="IC8" si="163">IC55/IB$3</f>
        <v>#N/A</v>
      </c>
      <c r="ID8" s="887" t="e">
        <f t="shared" ref="ID8" si="164">ID55/IB$3</f>
        <v>#N/A</v>
      </c>
      <c r="IE8" s="888">
        <f t="shared" ref="IE8" si="165">SUM(IE9:IE54)</f>
        <v>0</v>
      </c>
      <c r="IF8" s="887" t="e">
        <f t="shared" ref="IF8:IF55" si="166">IE8/IB$3</f>
        <v>#N/A</v>
      </c>
      <c r="IG8" s="889" t="s">
        <v>614</v>
      </c>
      <c r="IH8" s="884"/>
      <c r="II8" s="887" t="e">
        <f t="shared" ref="II8" si="167">II55/IL$3</f>
        <v>#DIV/0!</v>
      </c>
      <c r="IJ8" s="886" t="e">
        <f t="shared" ref="IJ8" si="168">IJ55/IL$3</f>
        <v>#DIV/0!</v>
      </c>
      <c r="IK8" s="887" t="e">
        <f t="shared" ref="IK8" si="169">IK55/IL$3</f>
        <v>#DIV/0!</v>
      </c>
      <c r="IL8" s="887" t="e">
        <f t="shared" ref="IL8" si="170">IL55/IL$3</f>
        <v>#DIV/0!</v>
      </c>
      <c r="IM8" s="887" t="e">
        <f t="shared" ref="IM8" si="171">IM55/IL$3</f>
        <v>#DIV/0!</v>
      </c>
      <c r="IN8" s="887" t="e">
        <f t="shared" ref="IN8" si="172">IN55/IL$3</f>
        <v>#DIV/0!</v>
      </c>
      <c r="IO8" s="888">
        <f t="shared" ref="IO8" si="173">SUM(IO9:IO54)</f>
        <v>0</v>
      </c>
      <c r="IP8" s="887" t="e">
        <f t="shared" ref="IP8:IP55" si="174">IO8/IL$3</f>
        <v>#DIV/0!</v>
      </c>
      <c r="IQ8" s="889" t="s">
        <v>614</v>
      </c>
      <c r="IR8" s="884"/>
      <c r="IS8" s="887" t="e">
        <f t="shared" ref="IS8" si="175">IS55/IV$3</f>
        <v>#DIV/0!</v>
      </c>
      <c r="IT8" s="886" t="e">
        <f t="shared" ref="IT8" si="176">IT55/IV$3</f>
        <v>#DIV/0!</v>
      </c>
      <c r="IU8" s="887" t="e">
        <f t="shared" ref="IU8" si="177">IU55/IV$3</f>
        <v>#DIV/0!</v>
      </c>
      <c r="IV8" s="887" t="e">
        <f t="shared" ref="IV8" si="178">IV55/IV$3</f>
        <v>#DIV/0!</v>
      </c>
      <c r="IW8" s="887" t="e">
        <f t="shared" ref="IW8" si="179">IW55/IV$3</f>
        <v>#DIV/0!</v>
      </c>
      <c r="IX8" s="887" t="e">
        <f t="shared" ref="IX8" si="180">IX55/IV$3</f>
        <v>#DIV/0!</v>
      </c>
      <c r="IY8" s="888">
        <f t="shared" ref="IY8" si="181">SUM(IY9:IY54)</f>
        <v>0</v>
      </c>
      <c r="IZ8" s="887" t="e">
        <f t="shared" ref="IZ8:IZ55" si="182">IY8/IV$3</f>
        <v>#DIV/0!</v>
      </c>
      <c r="JA8" s="889" t="s">
        <v>614</v>
      </c>
      <c r="JB8" s="890"/>
      <c r="JC8" s="889" t="s">
        <v>614</v>
      </c>
      <c r="JD8" s="890"/>
      <c r="JE8" s="890"/>
      <c r="JF8" s="890"/>
      <c r="JG8" s="890"/>
      <c r="JH8" s="890"/>
      <c r="JI8" s="890"/>
      <c r="JJ8" s="890"/>
      <c r="JK8" s="890"/>
      <c r="JL8" s="890"/>
      <c r="JM8" s="890"/>
      <c r="JN8" s="890"/>
      <c r="JO8" s="890"/>
      <c r="JP8" s="890"/>
      <c r="JQ8" s="890"/>
      <c r="JR8" s="890"/>
      <c r="JS8" s="890"/>
      <c r="JT8" s="890"/>
      <c r="JU8" s="890"/>
      <c r="JV8" s="890"/>
      <c r="JW8" s="890"/>
      <c r="JX8" s="890"/>
      <c r="JY8" s="890"/>
      <c r="JZ8" s="890"/>
      <c r="KA8" s="890"/>
      <c r="KB8" s="890"/>
      <c r="KC8" s="890"/>
      <c r="KD8" s="890"/>
      <c r="KE8" s="890"/>
      <c r="KF8" s="890"/>
    </row>
    <row r="9" spans="1:292" s="838" customFormat="1" ht="20.149999999999999" customHeight="1">
      <c r="A9" s="892">
        <f>IFERROR(MIN(基本信息!B7:B30),"")</f>
        <v>45650</v>
      </c>
      <c r="B9" s="893">
        <f>A9-F4</f>
        <v>0</v>
      </c>
      <c r="C9" s="894"/>
      <c r="D9" s="894"/>
      <c r="E9" s="895"/>
      <c r="F9" s="894"/>
      <c r="G9" s="894"/>
      <c r="H9" s="894"/>
      <c r="I9" s="896">
        <f>SUM(C9:H9)</f>
        <v>0</v>
      </c>
      <c r="J9" s="897">
        <f>I9/F$3</f>
        <v>0</v>
      </c>
      <c r="K9" s="898"/>
      <c r="L9" s="893">
        <f>A9-P4</f>
        <v>0</v>
      </c>
      <c r="M9" s="899"/>
      <c r="N9" s="899"/>
      <c r="O9" s="900"/>
      <c r="P9" s="899"/>
      <c r="Q9" s="899"/>
      <c r="R9" s="899"/>
      <c r="S9" s="896">
        <f>SUM(M9:R9)</f>
        <v>0</v>
      </c>
      <c r="T9" s="897">
        <f>S9/P$3</f>
        <v>0</v>
      </c>
      <c r="U9" s="898"/>
      <c r="V9" s="893">
        <f>A9-Z4</f>
        <v>0</v>
      </c>
      <c r="W9" s="899"/>
      <c r="X9" s="899"/>
      <c r="Y9" s="900"/>
      <c r="Z9" s="899"/>
      <c r="AA9" s="899"/>
      <c r="AB9" s="899"/>
      <c r="AC9" s="896">
        <f>SUM(W9:AB9)</f>
        <v>0</v>
      </c>
      <c r="AD9" s="897">
        <f>AC9/Z$3</f>
        <v>0</v>
      </c>
      <c r="AE9" s="898"/>
      <c r="AF9" s="893" t="e">
        <f>A9-AJ4</f>
        <v>#N/A</v>
      </c>
      <c r="AG9" s="899"/>
      <c r="AH9" s="899"/>
      <c r="AI9" s="900"/>
      <c r="AJ9" s="899"/>
      <c r="AK9" s="899"/>
      <c r="AL9" s="899"/>
      <c r="AM9" s="896">
        <f t="shared" ref="AM9:AM55" si="183">SUM(AG9:AL9)</f>
        <v>0</v>
      </c>
      <c r="AN9" s="897" t="e">
        <f t="shared" si="7"/>
        <v>#N/A</v>
      </c>
      <c r="AO9" s="898"/>
      <c r="AP9" s="893" t="e">
        <f>A9-AT4</f>
        <v>#N/A</v>
      </c>
      <c r="AQ9" s="899"/>
      <c r="AR9" s="899"/>
      <c r="AS9" s="900"/>
      <c r="AT9" s="899"/>
      <c r="AU9" s="899"/>
      <c r="AV9" s="899"/>
      <c r="AW9" s="896">
        <f t="shared" ref="AW9:AW55" si="184">SUM(AQ9:AV9)</f>
        <v>0</v>
      </c>
      <c r="AX9" s="897" t="e">
        <f t="shared" si="15"/>
        <v>#N/A</v>
      </c>
      <c r="AY9" s="898"/>
      <c r="AZ9" s="893" t="e">
        <f>A9-BD4</f>
        <v>#N/A</v>
      </c>
      <c r="BA9" s="899"/>
      <c r="BB9" s="899"/>
      <c r="BC9" s="900"/>
      <c r="BD9" s="899"/>
      <c r="BE9" s="899"/>
      <c r="BF9" s="899"/>
      <c r="BG9" s="896">
        <f t="shared" ref="BG9:BG55" si="185">SUM(BA9:BF9)</f>
        <v>0</v>
      </c>
      <c r="BH9" s="897" t="e">
        <f t="shared" si="23"/>
        <v>#N/A</v>
      </c>
      <c r="BI9" s="898"/>
      <c r="BJ9" s="893" t="e">
        <f>A9-BN4</f>
        <v>#N/A</v>
      </c>
      <c r="BK9" s="899"/>
      <c r="BL9" s="899"/>
      <c r="BM9" s="900"/>
      <c r="BN9" s="899"/>
      <c r="BO9" s="899"/>
      <c r="BP9" s="899"/>
      <c r="BQ9" s="896">
        <f t="shared" ref="BQ9:BQ55" si="186">SUM(BK9:BP9)</f>
        <v>0</v>
      </c>
      <c r="BR9" s="897" t="e">
        <f t="shared" si="30"/>
        <v>#N/A</v>
      </c>
      <c r="BS9" s="898"/>
      <c r="BT9" s="893" t="e">
        <f>A9-BX4</f>
        <v>#N/A</v>
      </c>
      <c r="BU9" s="899"/>
      <c r="BV9" s="899"/>
      <c r="BW9" s="900"/>
      <c r="BX9" s="899"/>
      <c r="BY9" s="899"/>
      <c r="BZ9" s="899"/>
      <c r="CA9" s="896">
        <f t="shared" ref="CA9:CA55" si="187">SUM(BU9:BZ9)</f>
        <v>0</v>
      </c>
      <c r="CB9" s="897" t="e">
        <f t="shared" si="38"/>
        <v>#N/A</v>
      </c>
      <c r="CC9" s="898"/>
      <c r="CD9" s="893" t="e">
        <f>A9-CH4</f>
        <v>#N/A</v>
      </c>
      <c r="CE9" s="899"/>
      <c r="CF9" s="899"/>
      <c r="CG9" s="900"/>
      <c r="CH9" s="899"/>
      <c r="CI9" s="899"/>
      <c r="CJ9" s="899"/>
      <c r="CK9" s="896">
        <f t="shared" ref="CK9:CK55" si="188">SUM(CE9:CJ9)</f>
        <v>0</v>
      </c>
      <c r="CL9" s="897" t="e">
        <f t="shared" si="46"/>
        <v>#N/A</v>
      </c>
      <c r="CM9" s="898"/>
      <c r="CN9" s="893" t="e">
        <f>A9-CR4</f>
        <v>#N/A</v>
      </c>
      <c r="CO9" s="899"/>
      <c r="CP9" s="899"/>
      <c r="CQ9" s="900"/>
      <c r="CR9" s="899"/>
      <c r="CS9" s="899"/>
      <c r="CT9" s="899"/>
      <c r="CU9" s="896">
        <f t="shared" ref="CU9:CU55" si="189">SUM(CO9:CT9)</f>
        <v>0</v>
      </c>
      <c r="CV9" s="897" t="e">
        <f t="shared" si="54"/>
        <v>#N/A</v>
      </c>
      <c r="CW9" s="898"/>
      <c r="CX9" s="893" t="e">
        <f>A9-DB4</f>
        <v>#N/A</v>
      </c>
      <c r="CY9" s="899"/>
      <c r="CZ9" s="899"/>
      <c r="DA9" s="900"/>
      <c r="DB9" s="899"/>
      <c r="DC9" s="899"/>
      <c r="DD9" s="899"/>
      <c r="DE9" s="896">
        <f t="shared" ref="DE9:DE55" si="190">SUM(CY9:DD9)</f>
        <v>0</v>
      </c>
      <c r="DF9" s="897" t="e">
        <f t="shared" si="62"/>
        <v>#N/A</v>
      </c>
      <c r="DG9" s="898"/>
      <c r="DH9" s="893" t="e">
        <f>A9-DL4</f>
        <v>#N/A</v>
      </c>
      <c r="DI9" s="899"/>
      <c r="DJ9" s="899"/>
      <c r="DK9" s="900"/>
      <c r="DL9" s="899"/>
      <c r="DM9" s="899"/>
      <c r="DN9" s="899"/>
      <c r="DO9" s="896">
        <f t="shared" ref="DO9:DO55" si="191">SUM(DI9:DN9)</f>
        <v>0</v>
      </c>
      <c r="DP9" s="897" t="e">
        <f t="shared" si="70"/>
        <v>#N/A</v>
      </c>
      <c r="DQ9" s="898"/>
      <c r="DR9" s="893" t="e">
        <f>A9-DV4</f>
        <v>#N/A</v>
      </c>
      <c r="DS9" s="899"/>
      <c r="DT9" s="899"/>
      <c r="DU9" s="900"/>
      <c r="DV9" s="899"/>
      <c r="DW9" s="899"/>
      <c r="DX9" s="899"/>
      <c r="DY9" s="896">
        <f t="shared" ref="DY9:DY55" si="192">SUM(DS9:DX9)</f>
        <v>0</v>
      </c>
      <c r="DZ9" s="897" t="e">
        <f t="shared" si="78"/>
        <v>#N/A</v>
      </c>
      <c r="EA9" s="898"/>
      <c r="EB9" s="893" t="e">
        <f>A9-EF4</f>
        <v>#N/A</v>
      </c>
      <c r="EC9" s="899"/>
      <c r="ED9" s="899"/>
      <c r="EE9" s="900"/>
      <c r="EF9" s="899"/>
      <c r="EG9" s="899"/>
      <c r="EH9" s="899"/>
      <c r="EI9" s="896">
        <f t="shared" ref="EI9:EI55" si="193">SUM(EC9:EH9)</f>
        <v>0</v>
      </c>
      <c r="EJ9" s="897" t="e">
        <f t="shared" si="86"/>
        <v>#N/A</v>
      </c>
      <c r="EK9" s="898"/>
      <c r="EL9" s="893" t="e">
        <f>A9-EP4</f>
        <v>#N/A</v>
      </c>
      <c r="EM9" s="899"/>
      <c r="EN9" s="899"/>
      <c r="EO9" s="900"/>
      <c r="EP9" s="899"/>
      <c r="EQ9" s="899"/>
      <c r="ER9" s="899"/>
      <c r="ES9" s="896">
        <f t="shared" ref="ES9:ES55" si="194">SUM(EM9:ER9)</f>
        <v>0</v>
      </c>
      <c r="ET9" s="897" t="e">
        <f t="shared" si="94"/>
        <v>#N/A</v>
      </c>
      <c r="EU9" s="898"/>
      <c r="EV9" s="893" t="e">
        <f>A9-EZ4</f>
        <v>#N/A</v>
      </c>
      <c r="EW9" s="899"/>
      <c r="EX9" s="899"/>
      <c r="EY9" s="900"/>
      <c r="EZ9" s="899"/>
      <c r="FA9" s="899"/>
      <c r="FB9" s="899"/>
      <c r="FC9" s="896">
        <f t="shared" ref="FC9:FC55" si="195">SUM(EW9:FB9)</f>
        <v>0</v>
      </c>
      <c r="FD9" s="897" t="e">
        <f t="shared" si="102"/>
        <v>#N/A</v>
      </c>
      <c r="FE9" s="898"/>
      <c r="FF9" s="901" t="e">
        <f>A9-FJ4</f>
        <v>#N/A</v>
      </c>
      <c r="FG9" s="899"/>
      <c r="FH9" s="899"/>
      <c r="FI9" s="900"/>
      <c r="FJ9" s="899"/>
      <c r="FK9" s="899"/>
      <c r="FL9" s="899"/>
      <c r="FM9" s="896">
        <f t="shared" ref="FM9:FM55" si="196">SUM(FG9:FL9)</f>
        <v>0</v>
      </c>
      <c r="FN9" s="897" t="e">
        <f t="shared" si="110"/>
        <v>#N/A</v>
      </c>
      <c r="FO9" s="898"/>
      <c r="FP9" s="901" t="e">
        <f>A9-FT4</f>
        <v>#N/A</v>
      </c>
      <c r="FQ9" s="899"/>
      <c r="FR9" s="899"/>
      <c r="FS9" s="900"/>
      <c r="FT9" s="899"/>
      <c r="FU9" s="899"/>
      <c r="FV9" s="899"/>
      <c r="FW9" s="896">
        <f t="shared" ref="FW9:FW55" si="197">SUM(FQ9:FV9)</f>
        <v>0</v>
      </c>
      <c r="FX9" s="897" t="e">
        <f t="shared" si="118"/>
        <v>#N/A</v>
      </c>
      <c r="FY9" s="898"/>
      <c r="FZ9" s="901" t="e">
        <f>A9-GD4</f>
        <v>#N/A</v>
      </c>
      <c r="GA9" s="899"/>
      <c r="GB9" s="899"/>
      <c r="GC9" s="900"/>
      <c r="GD9" s="899"/>
      <c r="GE9" s="899"/>
      <c r="GF9" s="899"/>
      <c r="GG9" s="896">
        <f t="shared" ref="GG9:GG55" si="198">SUM(GA9:GF9)</f>
        <v>0</v>
      </c>
      <c r="GH9" s="897" t="e">
        <f t="shared" si="126"/>
        <v>#N/A</v>
      </c>
      <c r="GI9" s="898"/>
      <c r="GJ9" s="901" t="e">
        <f>A9-GN4</f>
        <v>#N/A</v>
      </c>
      <c r="GK9" s="899"/>
      <c r="GL9" s="899"/>
      <c r="GM9" s="900"/>
      <c r="GN9" s="899"/>
      <c r="GO9" s="899"/>
      <c r="GP9" s="899"/>
      <c r="GQ9" s="896">
        <f t="shared" ref="GQ9:GQ55" si="199">SUM(GK9:GP9)</f>
        <v>0</v>
      </c>
      <c r="GR9" s="897" t="e">
        <f t="shared" si="134"/>
        <v>#N/A</v>
      </c>
      <c r="GS9" s="898"/>
      <c r="GT9" s="893" t="e">
        <f>A9-GX4</f>
        <v>#N/A</v>
      </c>
      <c r="GU9" s="899"/>
      <c r="GV9" s="899"/>
      <c r="GW9" s="900"/>
      <c r="GX9" s="899"/>
      <c r="GY9" s="899"/>
      <c r="GZ9" s="899"/>
      <c r="HA9" s="896">
        <f t="shared" ref="HA9:HA55" si="200">SUM(GU9:GZ9)</f>
        <v>0</v>
      </c>
      <c r="HB9" s="897" t="e">
        <f t="shared" si="142"/>
        <v>#N/A</v>
      </c>
      <c r="HC9" s="898"/>
      <c r="HD9" s="893" t="e">
        <f>A9-HH4</f>
        <v>#N/A</v>
      </c>
      <c r="HE9" s="899"/>
      <c r="HF9" s="899"/>
      <c r="HG9" s="900"/>
      <c r="HH9" s="899"/>
      <c r="HI9" s="899"/>
      <c r="HJ9" s="899"/>
      <c r="HK9" s="896">
        <f t="shared" ref="HK9:HK55" si="201">SUM(HE9:HJ9)</f>
        <v>0</v>
      </c>
      <c r="HL9" s="897" t="e">
        <f t="shared" si="150"/>
        <v>#N/A</v>
      </c>
      <c r="HM9" s="898"/>
      <c r="HN9" s="893" t="e">
        <f>A9-HR4</f>
        <v>#N/A</v>
      </c>
      <c r="HO9" s="899"/>
      <c r="HP9" s="899"/>
      <c r="HQ9" s="900"/>
      <c r="HR9" s="899"/>
      <c r="HS9" s="899"/>
      <c r="HT9" s="899"/>
      <c r="HU9" s="896">
        <f t="shared" ref="HU9:HU55" si="202">SUM(HO9:HT9)</f>
        <v>0</v>
      </c>
      <c r="HV9" s="897" t="e">
        <f t="shared" si="158"/>
        <v>#N/A</v>
      </c>
      <c r="HW9" s="898"/>
      <c r="HX9" s="893" t="e">
        <f>A9-IB4</f>
        <v>#N/A</v>
      </c>
      <c r="HY9" s="899"/>
      <c r="HZ9" s="899"/>
      <c r="IA9" s="900"/>
      <c r="IB9" s="899"/>
      <c r="IC9" s="899"/>
      <c r="ID9" s="899"/>
      <c r="IE9" s="896">
        <f t="shared" ref="IE9:IE55" si="203">SUM(HY9:ID9)</f>
        <v>0</v>
      </c>
      <c r="IF9" s="897" t="e">
        <f t="shared" si="166"/>
        <v>#N/A</v>
      </c>
      <c r="IG9" s="898"/>
      <c r="IH9" s="893"/>
      <c r="II9" s="899"/>
      <c r="IJ9" s="899"/>
      <c r="IK9" s="900"/>
      <c r="IL9" s="899"/>
      <c r="IM9" s="899"/>
      <c r="IN9" s="899"/>
      <c r="IO9" s="896">
        <f t="shared" ref="IO9:IO55" si="204">SUM(II9:IN9)</f>
        <v>0</v>
      </c>
      <c r="IP9" s="897" t="e">
        <f t="shared" si="174"/>
        <v>#DIV/0!</v>
      </c>
      <c r="IQ9" s="898"/>
      <c r="IR9" s="893"/>
      <c r="IS9" s="899"/>
      <c r="IT9" s="899"/>
      <c r="IU9" s="900"/>
      <c r="IV9" s="899"/>
      <c r="IW9" s="899"/>
      <c r="IX9" s="899"/>
      <c r="IY9" s="896">
        <f t="shared" ref="IY9:IY55" si="205">SUM(IS9:IX9)</f>
        <v>0</v>
      </c>
      <c r="IZ9" s="897" t="e">
        <f t="shared" si="182"/>
        <v>#DIV/0!</v>
      </c>
      <c r="JA9" s="898"/>
      <c r="JB9" s="837"/>
      <c r="JC9" s="898"/>
      <c r="JD9" s="837"/>
      <c r="JE9" s="837"/>
      <c r="JF9" s="837"/>
      <c r="JG9" s="837"/>
      <c r="JH9" s="837"/>
      <c r="JI9" s="837"/>
      <c r="JJ9" s="837"/>
      <c r="JK9" s="837"/>
      <c r="JL9" s="837"/>
      <c r="JM9" s="837"/>
      <c r="JN9" s="837"/>
      <c r="JO9" s="837"/>
      <c r="JP9" s="837"/>
      <c r="JQ9" s="837"/>
      <c r="JR9" s="837"/>
      <c r="JS9" s="837"/>
      <c r="JT9" s="837"/>
      <c r="JU9" s="837"/>
      <c r="JV9" s="837"/>
      <c r="JW9" s="837"/>
      <c r="JX9" s="837"/>
      <c r="JY9" s="837"/>
      <c r="JZ9" s="837"/>
      <c r="KA9" s="837"/>
      <c r="KB9" s="837"/>
      <c r="KC9" s="837"/>
      <c r="KD9" s="837"/>
      <c r="KE9" s="837"/>
      <c r="KF9" s="837"/>
    </row>
    <row r="10" spans="1:292" s="838" customFormat="1" ht="20.149999999999999" customHeight="1">
      <c r="A10" s="892">
        <f>IFERROR(A9+1,"")</f>
        <v>45651</v>
      </c>
      <c r="B10" s="893">
        <f>B9+1</f>
        <v>1</v>
      </c>
      <c r="C10" s="902">
        <v>10</v>
      </c>
      <c r="D10" s="902"/>
      <c r="E10" s="903">
        <v>3</v>
      </c>
      <c r="F10" s="902"/>
      <c r="G10" s="902"/>
      <c r="H10" s="902"/>
      <c r="I10" s="896">
        <f t="shared" ref="I10:I54" si="206">SUM(C10:H10)</f>
        <v>13</v>
      </c>
      <c r="J10" s="897">
        <f t="shared" ref="J10:J54" si="207">I10/F$3</f>
        <v>4.3189368770764119E-4</v>
      </c>
      <c r="K10" s="904"/>
      <c r="L10" s="901">
        <f>L9+1</f>
        <v>1</v>
      </c>
      <c r="M10" s="905">
        <v>8</v>
      </c>
      <c r="N10" s="905"/>
      <c r="O10" s="906"/>
      <c r="P10" s="905"/>
      <c r="Q10" s="905"/>
      <c r="R10" s="905"/>
      <c r="S10" s="896">
        <f t="shared" ref="S10:S54" si="208">SUM(M10:R10)</f>
        <v>8</v>
      </c>
      <c r="T10" s="897">
        <f t="shared" ref="T10:T54" si="209">S10/P$3</f>
        <v>3.4042553191489364E-4</v>
      </c>
      <c r="U10" s="904"/>
      <c r="V10" s="901">
        <f>V9+1</f>
        <v>1</v>
      </c>
      <c r="W10" s="905">
        <v>3</v>
      </c>
      <c r="X10" s="905"/>
      <c r="Y10" s="906">
        <v>2</v>
      </c>
      <c r="Z10" s="905"/>
      <c r="AA10" s="905"/>
      <c r="AB10" s="905"/>
      <c r="AC10" s="896">
        <f t="shared" ref="AC10:AC54" si="210">SUM(W10:AB10)</f>
        <v>5</v>
      </c>
      <c r="AD10" s="897">
        <f t="shared" ref="AD10:AD54" si="211">AC10/Z$3</f>
        <v>1.6611295681063124E-4</v>
      </c>
      <c r="AE10" s="904"/>
      <c r="AF10" s="893" t="e">
        <f>AF9+1</f>
        <v>#N/A</v>
      </c>
      <c r="AG10" s="905"/>
      <c r="AH10" s="905"/>
      <c r="AI10" s="906"/>
      <c r="AJ10" s="905"/>
      <c r="AK10" s="905"/>
      <c r="AL10" s="905"/>
      <c r="AM10" s="896">
        <f t="shared" si="183"/>
        <v>0</v>
      </c>
      <c r="AN10" s="897" t="e">
        <f t="shared" si="7"/>
        <v>#N/A</v>
      </c>
      <c r="AO10" s="907"/>
      <c r="AP10" s="901" t="e">
        <f>AP9+1</f>
        <v>#N/A</v>
      </c>
      <c r="AQ10" s="905"/>
      <c r="AR10" s="905"/>
      <c r="AS10" s="906"/>
      <c r="AT10" s="905"/>
      <c r="AU10" s="905"/>
      <c r="AV10" s="905"/>
      <c r="AW10" s="896">
        <f t="shared" si="184"/>
        <v>0</v>
      </c>
      <c r="AX10" s="897" t="e">
        <f t="shared" si="15"/>
        <v>#N/A</v>
      </c>
      <c r="AY10" s="908"/>
      <c r="AZ10" s="901" t="e">
        <f>AZ9+1</f>
        <v>#N/A</v>
      </c>
      <c r="BA10" s="905"/>
      <c r="BB10" s="905"/>
      <c r="BC10" s="906"/>
      <c r="BD10" s="905"/>
      <c r="BE10" s="905"/>
      <c r="BF10" s="905"/>
      <c r="BG10" s="896">
        <f t="shared" si="185"/>
        <v>0</v>
      </c>
      <c r="BH10" s="897" t="e">
        <f t="shared" si="23"/>
        <v>#N/A</v>
      </c>
      <c r="BI10" s="904"/>
      <c r="BJ10" s="893" t="e">
        <f>BJ9+1</f>
        <v>#N/A</v>
      </c>
      <c r="BK10" s="905"/>
      <c r="BL10" s="905"/>
      <c r="BM10" s="906"/>
      <c r="BN10" s="905"/>
      <c r="BO10" s="905"/>
      <c r="BP10" s="905"/>
      <c r="BQ10" s="896">
        <f t="shared" si="186"/>
        <v>0</v>
      </c>
      <c r="BR10" s="897" t="e">
        <f t="shared" si="30"/>
        <v>#N/A</v>
      </c>
      <c r="BS10" s="904"/>
      <c r="BT10" s="893" t="e">
        <f>BT9+1</f>
        <v>#N/A</v>
      </c>
      <c r="BU10" s="905"/>
      <c r="BV10" s="905"/>
      <c r="BW10" s="906"/>
      <c r="BX10" s="905"/>
      <c r="BY10" s="905"/>
      <c r="BZ10" s="905"/>
      <c r="CA10" s="896">
        <f t="shared" si="187"/>
        <v>0</v>
      </c>
      <c r="CB10" s="897" t="e">
        <f t="shared" si="38"/>
        <v>#N/A</v>
      </c>
      <c r="CC10" s="904"/>
      <c r="CD10" s="901" t="e">
        <f>CD9+1</f>
        <v>#N/A</v>
      </c>
      <c r="CE10" s="905"/>
      <c r="CF10" s="905"/>
      <c r="CG10" s="906"/>
      <c r="CH10" s="905"/>
      <c r="CI10" s="905"/>
      <c r="CJ10" s="905"/>
      <c r="CK10" s="896">
        <f t="shared" si="188"/>
        <v>0</v>
      </c>
      <c r="CL10" s="897" t="e">
        <f t="shared" si="46"/>
        <v>#N/A</v>
      </c>
      <c r="CM10" s="909"/>
      <c r="CN10" s="901" t="e">
        <f>CN9+1</f>
        <v>#N/A</v>
      </c>
      <c r="CO10" s="905"/>
      <c r="CP10" s="905"/>
      <c r="CQ10" s="906"/>
      <c r="CR10" s="905"/>
      <c r="CS10" s="905"/>
      <c r="CT10" s="905"/>
      <c r="CU10" s="896">
        <f t="shared" si="189"/>
        <v>0</v>
      </c>
      <c r="CV10" s="897" t="e">
        <f t="shared" si="54"/>
        <v>#N/A</v>
      </c>
      <c r="CW10" s="909"/>
      <c r="CX10" s="901" t="e">
        <f>CX9+1</f>
        <v>#N/A</v>
      </c>
      <c r="CY10" s="905"/>
      <c r="CZ10" s="905"/>
      <c r="DA10" s="906"/>
      <c r="DB10" s="905"/>
      <c r="DC10" s="905"/>
      <c r="DD10" s="905"/>
      <c r="DE10" s="896">
        <f t="shared" si="190"/>
        <v>0</v>
      </c>
      <c r="DF10" s="897" t="e">
        <f t="shared" si="62"/>
        <v>#N/A</v>
      </c>
      <c r="DG10" s="909"/>
      <c r="DH10" s="901" t="e">
        <f>DH9+1</f>
        <v>#N/A</v>
      </c>
      <c r="DI10" s="905"/>
      <c r="DJ10" s="905"/>
      <c r="DK10" s="906"/>
      <c r="DL10" s="905"/>
      <c r="DM10" s="905"/>
      <c r="DN10" s="905"/>
      <c r="DO10" s="896">
        <f t="shared" si="191"/>
        <v>0</v>
      </c>
      <c r="DP10" s="897" t="e">
        <f t="shared" si="70"/>
        <v>#N/A</v>
      </c>
      <c r="DQ10" s="909"/>
      <c r="DR10" s="901" t="e">
        <f>DR9+1</f>
        <v>#N/A</v>
      </c>
      <c r="DS10" s="905"/>
      <c r="DT10" s="905"/>
      <c r="DU10" s="906"/>
      <c r="DV10" s="905"/>
      <c r="DW10" s="905"/>
      <c r="DX10" s="905"/>
      <c r="DY10" s="896">
        <f t="shared" si="192"/>
        <v>0</v>
      </c>
      <c r="DZ10" s="897" t="e">
        <f t="shared" si="78"/>
        <v>#N/A</v>
      </c>
      <c r="EA10" s="909"/>
      <c r="EB10" s="901" t="e">
        <f>EB9+1</f>
        <v>#N/A</v>
      </c>
      <c r="EC10" s="905"/>
      <c r="ED10" s="905"/>
      <c r="EE10" s="906"/>
      <c r="EF10" s="905"/>
      <c r="EG10" s="905"/>
      <c r="EH10" s="905"/>
      <c r="EI10" s="896">
        <f t="shared" si="193"/>
        <v>0</v>
      </c>
      <c r="EJ10" s="897" t="e">
        <f t="shared" si="86"/>
        <v>#N/A</v>
      </c>
      <c r="EK10" s="909"/>
      <c r="EL10" s="901" t="e">
        <f>EL9+1</f>
        <v>#N/A</v>
      </c>
      <c r="EM10" s="905"/>
      <c r="EN10" s="905"/>
      <c r="EO10" s="906"/>
      <c r="EP10" s="905"/>
      <c r="EQ10" s="905"/>
      <c r="ER10" s="905"/>
      <c r="ES10" s="896">
        <f t="shared" si="194"/>
        <v>0</v>
      </c>
      <c r="ET10" s="897" t="e">
        <f t="shared" si="94"/>
        <v>#N/A</v>
      </c>
      <c r="EU10" s="909"/>
      <c r="EV10" s="901" t="e">
        <f>EV9+1</f>
        <v>#N/A</v>
      </c>
      <c r="EW10" s="905"/>
      <c r="EX10" s="905"/>
      <c r="EY10" s="906"/>
      <c r="EZ10" s="905"/>
      <c r="FA10" s="905"/>
      <c r="FB10" s="905"/>
      <c r="FC10" s="896">
        <f t="shared" si="195"/>
        <v>0</v>
      </c>
      <c r="FD10" s="897" t="e">
        <f t="shared" si="102"/>
        <v>#N/A</v>
      </c>
      <c r="FE10" s="909"/>
      <c r="FF10" s="901" t="e">
        <f>FF9+1</f>
        <v>#N/A</v>
      </c>
      <c r="FG10" s="905"/>
      <c r="FH10" s="905"/>
      <c r="FI10" s="906"/>
      <c r="FJ10" s="905"/>
      <c r="FK10" s="905"/>
      <c r="FL10" s="905"/>
      <c r="FM10" s="896">
        <f t="shared" si="196"/>
        <v>0</v>
      </c>
      <c r="FN10" s="897" t="e">
        <f t="shared" si="110"/>
        <v>#N/A</v>
      </c>
      <c r="FO10" s="909"/>
      <c r="FP10" s="901" t="e">
        <f>FP9+1</f>
        <v>#N/A</v>
      </c>
      <c r="FQ10" s="905"/>
      <c r="FR10" s="905"/>
      <c r="FS10" s="906"/>
      <c r="FT10" s="905"/>
      <c r="FU10" s="905"/>
      <c r="FV10" s="905"/>
      <c r="FW10" s="896">
        <f t="shared" si="197"/>
        <v>0</v>
      </c>
      <c r="FX10" s="897" t="e">
        <f t="shared" si="118"/>
        <v>#N/A</v>
      </c>
      <c r="FY10" s="909"/>
      <c r="FZ10" s="901" t="e">
        <f>FZ9+1</f>
        <v>#N/A</v>
      </c>
      <c r="GA10" s="905"/>
      <c r="GB10" s="905"/>
      <c r="GC10" s="906"/>
      <c r="GD10" s="905"/>
      <c r="GE10" s="905"/>
      <c r="GF10" s="905"/>
      <c r="GG10" s="896">
        <f t="shared" si="198"/>
        <v>0</v>
      </c>
      <c r="GH10" s="897" t="e">
        <f t="shared" si="126"/>
        <v>#N/A</v>
      </c>
      <c r="GI10" s="909"/>
      <c r="GJ10" s="901" t="e">
        <f>GJ9+1</f>
        <v>#N/A</v>
      </c>
      <c r="GK10" s="905"/>
      <c r="GL10" s="905"/>
      <c r="GM10" s="906"/>
      <c r="GN10" s="905"/>
      <c r="GO10" s="905"/>
      <c r="GP10" s="905"/>
      <c r="GQ10" s="896">
        <f t="shared" si="199"/>
        <v>0</v>
      </c>
      <c r="GR10" s="897" t="e">
        <f t="shared" si="134"/>
        <v>#N/A</v>
      </c>
      <c r="GS10" s="909"/>
      <c r="GT10" s="901" t="e">
        <f>GT9+1</f>
        <v>#N/A</v>
      </c>
      <c r="GU10" s="905"/>
      <c r="GV10" s="905"/>
      <c r="GW10" s="906"/>
      <c r="GX10" s="905"/>
      <c r="GY10" s="905"/>
      <c r="GZ10" s="905"/>
      <c r="HA10" s="896">
        <f t="shared" si="200"/>
        <v>0</v>
      </c>
      <c r="HB10" s="897" t="e">
        <f t="shared" si="142"/>
        <v>#N/A</v>
      </c>
      <c r="HC10" s="909"/>
      <c r="HD10" s="901" t="e">
        <f>HD9+1</f>
        <v>#N/A</v>
      </c>
      <c r="HE10" s="905"/>
      <c r="HF10" s="905"/>
      <c r="HG10" s="906"/>
      <c r="HH10" s="905"/>
      <c r="HI10" s="905"/>
      <c r="HJ10" s="905"/>
      <c r="HK10" s="896">
        <f t="shared" si="201"/>
        <v>0</v>
      </c>
      <c r="HL10" s="897" t="e">
        <f t="shared" si="150"/>
        <v>#N/A</v>
      </c>
      <c r="HM10" s="909"/>
      <c r="HN10" s="901" t="e">
        <f>HN9+1</f>
        <v>#N/A</v>
      </c>
      <c r="HO10" s="905"/>
      <c r="HP10" s="905"/>
      <c r="HQ10" s="906"/>
      <c r="HR10" s="905"/>
      <c r="HS10" s="905"/>
      <c r="HT10" s="905"/>
      <c r="HU10" s="896">
        <f t="shared" si="202"/>
        <v>0</v>
      </c>
      <c r="HV10" s="897" t="e">
        <f t="shared" si="158"/>
        <v>#N/A</v>
      </c>
      <c r="HW10" s="909"/>
      <c r="HX10" s="901" t="e">
        <f>HX9+1</f>
        <v>#N/A</v>
      </c>
      <c r="HY10" s="905"/>
      <c r="HZ10" s="905"/>
      <c r="IA10" s="906"/>
      <c r="IB10" s="905"/>
      <c r="IC10" s="905"/>
      <c r="ID10" s="905"/>
      <c r="IE10" s="896">
        <f t="shared" si="203"/>
        <v>0</v>
      </c>
      <c r="IF10" s="897" t="e">
        <f t="shared" si="166"/>
        <v>#N/A</v>
      </c>
      <c r="IG10" s="909"/>
      <c r="IH10" s="901"/>
      <c r="II10" s="905"/>
      <c r="IJ10" s="905"/>
      <c r="IK10" s="906"/>
      <c r="IL10" s="905"/>
      <c r="IM10" s="905"/>
      <c r="IN10" s="905"/>
      <c r="IO10" s="896">
        <f t="shared" si="204"/>
        <v>0</v>
      </c>
      <c r="IP10" s="897" t="e">
        <f t="shared" si="174"/>
        <v>#DIV/0!</v>
      </c>
      <c r="IQ10" s="909"/>
      <c r="IR10" s="901"/>
      <c r="IS10" s="905"/>
      <c r="IT10" s="905"/>
      <c r="IU10" s="906"/>
      <c r="IV10" s="905"/>
      <c r="IW10" s="905"/>
      <c r="IX10" s="905"/>
      <c r="IY10" s="896">
        <f t="shared" si="205"/>
        <v>0</v>
      </c>
      <c r="IZ10" s="897" t="e">
        <f t="shared" si="182"/>
        <v>#DIV/0!</v>
      </c>
      <c r="JA10" s="909"/>
      <c r="JB10" s="837"/>
      <c r="JC10" s="904"/>
      <c r="JD10" s="837"/>
      <c r="JE10" s="837"/>
      <c r="JF10" s="837"/>
      <c r="JG10" s="837"/>
      <c r="JH10" s="837"/>
      <c r="JI10" s="837"/>
      <c r="JJ10" s="837"/>
      <c r="JK10" s="837"/>
      <c r="JL10" s="837"/>
      <c r="JM10" s="837"/>
      <c r="JN10" s="837"/>
      <c r="JO10" s="837"/>
      <c r="JP10" s="837"/>
      <c r="JQ10" s="837"/>
      <c r="JR10" s="837"/>
      <c r="JS10" s="837"/>
      <c r="JT10" s="837"/>
      <c r="JU10" s="837"/>
      <c r="JV10" s="837"/>
      <c r="JW10" s="837"/>
      <c r="JX10" s="837"/>
      <c r="JY10" s="837"/>
      <c r="JZ10" s="837"/>
      <c r="KA10" s="837"/>
      <c r="KB10" s="837"/>
      <c r="KC10" s="837"/>
      <c r="KD10" s="837"/>
      <c r="KE10" s="837"/>
      <c r="KF10" s="837"/>
    </row>
    <row r="11" spans="1:292" s="838" customFormat="1" ht="20.149999999999999" customHeight="1">
      <c r="A11" s="892">
        <f t="shared" ref="A11:A54" si="212">IFERROR(A10+1,"")</f>
        <v>45652</v>
      </c>
      <c r="B11" s="893">
        <f>B10+1</f>
        <v>2</v>
      </c>
      <c r="C11" s="902">
        <v>13</v>
      </c>
      <c r="D11" s="902"/>
      <c r="E11" s="903">
        <v>7</v>
      </c>
      <c r="F11" s="902"/>
      <c r="G11" s="902"/>
      <c r="H11" s="902"/>
      <c r="I11" s="896">
        <f t="shared" si="206"/>
        <v>20</v>
      </c>
      <c r="J11" s="897">
        <f t="shared" si="207"/>
        <v>6.6445182724252495E-4</v>
      </c>
      <c r="K11" s="904"/>
      <c r="L11" s="901">
        <f t="shared" ref="L11:L54" si="213">L10+1</f>
        <v>2</v>
      </c>
      <c r="M11" s="905">
        <v>5</v>
      </c>
      <c r="N11" s="905"/>
      <c r="O11" s="906">
        <v>3</v>
      </c>
      <c r="P11" s="905"/>
      <c r="Q11" s="905"/>
      <c r="R11" s="905"/>
      <c r="S11" s="896">
        <f t="shared" si="208"/>
        <v>8</v>
      </c>
      <c r="T11" s="897">
        <f t="shared" si="209"/>
        <v>3.4042553191489364E-4</v>
      </c>
      <c r="U11" s="904"/>
      <c r="V11" s="901">
        <f t="shared" ref="V11:V54" si="214">V10+1</f>
        <v>2</v>
      </c>
      <c r="W11" s="905">
        <v>7</v>
      </c>
      <c r="X11" s="905"/>
      <c r="Y11" s="906">
        <v>6</v>
      </c>
      <c r="Z11" s="905"/>
      <c r="AA11" s="905"/>
      <c r="AB11" s="905"/>
      <c r="AC11" s="896">
        <f t="shared" si="210"/>
        <v>13</v>
      </c>
      <c r="AD11" s="897">
        <f t="shared" si="211"/>
        <v>4.3189368770764119E-4</v>
      </c>
      <c r="AE11" s="904"/>
      <c r="AF11" s="893" t="e">
        <f t="shared" ref="AF11:AF54" si="215">AF10+1</f>
        <v>#N/A</v>
      </c>
      <c r="AG11" s="905"/>
      <c r="AH11" s="905"/>
      <c r="AI11" s="906"/>
      <c r="AJ11" s="905"/>
      <c r="AK11" s="905"/>
      <c r="AL11" s="905"/>
      <c r="AM11" s="896">
        <f t="shared" si="183"/>
        <v>0</v>
      </c>
      <c r="AN11" s="897" t="e">
        <f t="shared" si="7"/>
        <v>#N/A</v>
      </c>
      <c r="AO11" s="904"/>
      <c r="AP11" s="901" t="e">
        <f t="shared" ref="AP11:AP54" si="216">AP10+1</f>
        <v>#N/A</v>
      </c>
      <c r="AQ11" s="905"/>
      <c r="AR11" s="905"/>
      <c r="AS11" s="906"/>
      <c r="AT11" s="905"/>
      <c r="AU11" s="905"/>
      <c r="AV11" s="905"/>
      <c r="AW11" s="896">
        <f t="shared" si="184"/>
        <v>0</v>
      </c>
      <c r="AX11" s="897" t="e">
        <f t="shared" si="15"/>
        <v>#N/A</v>
      </c>
      <c r="AY11" s="904"/>
      <c r="AZ11" s="901" t="e">
        <f t="shared" ref="AZ11:AZ54" si="217">AZ10+1</f>
        <v>#N/A</v>
      </c>
      <c r="BA11" s="905"/>
      <c r="BB11" s="905"/>
      <c r="BC11" s="906"/>
      <c r="BD11" s="905"/>
      <c r="BE11" s="905"/>
      <c r="BF11" s="905"/>
      <c r="BG11" s="896">
        <f t="shared" si="185"/>
        <v>0</v>
      </c>
      <c r="BH11" s="897" t="e">
        <f t="shared" si="23"/>
        <v>#N/A</v>
      </c>
      <c r="BI11" s="904"/>
      <c r="BJ11" s="893" t="e">
        <f t="shared" ref="BJ11:BJ54" si="218">BJ10+1</f>
        <v>#N/A</v>
      </c>
      <c r="BK11" s="905"/>
      <c r="BL11" s="905"/>
      <c r="BM11" s="906"/>
      <c r="BN11" s="905"/>
      <c r="BO11" s="905"/>
      <c r="BP11" s="905"/>
      <c r="BQ11" s="896">
        <f t="shared" si="186"/>
        <v>0</v>
      </c>
      <c r="BR11" s="897" t="e">
        <f t="shared" si="30"/>
        <v>#N/A</v>
      </c>
      <c r="BS11" s="904"/>
      <c r="BT11" s="893" t="e">
        <f t="shared" ref="BT11:BT54" si="219">BT10+1</f>
        <v>#N/A</v>
      </c>
      <c r="BU11" s="905"/>
      <c r="BV11" s="905"/>
      <c r="BW11" s="906"/>
      <c r="BX11" s="905"/>
      <c r="BY11" s="905"/>
      <c r="BZ11" s="905"/>
      <c r="CA11" s="896">
        <f t="shared" si="187"/>
        <v>0</v>
      </c>
      <c r="CB11" s="897" t="e">
        <f t="shared" si="38"/>
        <v>#N/A</v>
      </c>
      <c r="CC11" s="904"/>
      <c r="CD11" s="901" t="e">
        <f t="shared" ref="CD11:CD54" si="220">CD10+1</f>
        <v>#N/A</v>
      </c>
      <c r="CE11" s="905"/>
      <c r="CF11" s="905"/>
      <c r="CG11" s="906"/>
      <c r="CH11" s="905"/>
      <c r="CI11" s="905"/>
      <c r="CJ11" s="905"/>
      <c r="CK11" s="896">
        <f t="shared" si="188"/>
        <v>0</v>
      </c>
      <c r="CL11" s="897" t="e">
        <f t="shared" si="46"/>
        <v>#N/A</v>
      </c>
      <c r="CM11" s="898"/>
      <c r="CN11" s="901" t="e">
        <f t="shared" ref="CN11:CN54" si="221">CN10+1</f>
        <v>#N/A</v>
      </c>
      <c r="CO11" s="905"/>
      <c r="CP11" s="905"/>
      <c r="CQ11" s="906"/>
      <c r="CR11" s="905"/>
      <c r="CS11" s="905"/>
      <c r="CT11" s="905"/>
      <c r="CU11" s="896">
        <f t="shared" si="189"/>
        <v>0</v>
      </c>
      <c r="CV11" s="897" t="e">
        <f t="shared" si="54"/>
        <v>#N/A</v>
      </c>
      <c r="CW11" s="898"/>
      <c r="CX11" s="901" t="e">
        <f t="shared" ref="CX11:CX54" si="222">CX10+1</f>
        <v>#N/A</v>
      </c>
      <c r="CY11" s="905"/>
      <c r="CZ11" s="905"/>
      <c r="DA11" s="906"/>
      <c r="DB11" s="905"/>
      <c r="DC11" s="905"/>
      <c r="DD11" s="905"/>
      <c r="DE11" s="896">
        <f t="shared" si="190"/>
        <v>0</v>
      </c>
      <c r="DF11" s="897" t="e">
        <f t="shared" si="62"/>
        <v>#N/A</v>
      </c>
      <c r="DG11" s="898"/>
      <c r="DH11" s="901" t="e">
        <f t="shared" ref="DH11:DH54" si="223">DH10+1</f>
        <v>#N/A</v>
      </c>
      <c r="DI11" s="905"/>
      <c r="DJ11" s="905"/>
      <c r="DK11" s="906"/>
      <c r="DL11" s="905"/>
      <c r="DM11" s="905"/>
      <c r="DN11" s="905"/>
      <c r="DO11" s="896">
        <f t="shared" si="191"/>
        <v>0</v>
      </c>
      <c r="DP11" s="897" t="e">
        <f t="shared" si="70"/>
        <v>#N/A</v>
      </c>
      <c r="DQ11" s="898"/>
      <c r="DR11" s="901" t="e">
        <f t="shared" ref="DR11:DR54" si="224">DR10+1</f>
        <v>#N/A</v>
      </c>
      <c r="DS11" s="905"/>
      <c r="DT11" s="905"/>
      <c r="DU11" s="906"/>
      <c r="DV11" s="905"/>
      <c r="DW11" s="905"/>
      <c r="DX11" s="905"/>
      <c r="DY11" s="896">
        <f t="shared" si="192"/>
        <v>0</v>
      </c>
      <c r="DZ11" s="897" t="e">
        <f t="shared" si="78"/>
        <v>#N/A</v>
      </c>
      <c r="EA11" s="898"/>
      <c r="EB11" s="901" t="e">
        <f t="shared" ref="EB11:EB54" si="225">EB10+1</f>
        <v>#N/A</v>
      </c>
      <c r="EC11" s="905"/>
      <c r="ED11" s="905"/>
      <c r="EE11" s="906"/>
      <c r="EF11" s="905"/>
      <c r="EG11" s="905"/>
      <c r="EH11" s="905"/>
      <c r="EI11" s="896">
        <f t="shared" si="193"/>
        <v>0</v>
      </c>
      <c r="EJ11" s="897" t="e">
        <f t="shared" si="86"/>
        <v>#N/A</v>
      </c>
      <c r="EK11" s="898"/>
      <c r="EL11" s="901" t="e">
        <f t="shared" ref="EL11:EL54" si="226">EL10+1</f>
        <v>#N/A</v>
      </c>
      <c r="EM11" s="905"/>
      <c r="EN11" s="905"/>
      <c r="EO11" s="906"/>
      <c r="EP11" s="905"/>
      <c r="EQ11" s="905"/>
      <c r="ER11" s="905"/>
      <c r="ES11" s="896">
        <f t="shared" si="194"/>
        <v>0</v>
      </c>
      <c r="ET11" s="897" t="e">
        <f t="shared" si="94"/>
        <v>#N/A</v>
      </c>
      <c r="EU11" s="898"/>
      <c r="EV11" s="901" t="e">
        <f t="shared" ref="EV11:EV54" si="227">EV10+1</f>
        <v>#N/A</v>
      </c>
      <c r="EW11" s="905"/>
      <c r="EX11" s="905"/>
      <c r="EY11" s="906"/>
      <c r="EZ11" s="905"/>
      <c r="FA11" s="905"/>
      <c r="FB11" s="905"/>
      <c r="FC11" s="896">
        <f t="shared" si="195"/>
        <v>0</v>
      </c>
      <c r="FD11" s="897" t="e">
        <f t="shared" si="102"/>
        <v>#N/A</v>
      </c>
      <c r="FE11" s="909"/>
      <c r="FF11" s="901" t="e">
        <f t="shared" ref="FF11:FF54" si="228">FF10+1</f>
        <v>#N/A</v>
      </c>
      <c r="FG11" s="905"/>
      <c r="FH11" s="905"/>
      <c r="FI11" s="906"/>
      <c r="FJ11" s="905"/>
      <c r="FK11" s="905"/>
      <c r="FL11" s="905"/>
      <c r="FM11" s="896">
        <f t="shared" si="196"/>
        <v>0</v>
      </c>
      <c r="FN11" s="897" t="e">
        <f t="shared" si="110"/>
        <v>#N/A</v>
      </c>
      <c r="FO11" s="909"/>
      <c r="FP11" s="901" t="e">
        <f t="shared" ref="FP11:FP54" si="229">FP10+1</f>
        <v>#N/A</v>
      </c>
      <c r="FQ11" s="905"/>
      <c r="FR11" s="905"/>
      <c r="FS11" s="906"/>
      <c r="FT11" s="905"/>
      <c r="FU11" s="905"/>
      <c r="FV11" s="905"/>
      <c r="FW11" s="896">
        <f t="shared" si="197"/>
        <v>0</v>
      </c>
      <c r="FX11" s="897" t="e">
        <f t="shared" si="118"/>
        <v>#N/A</v>
      </c>
      <c r="FY11" s="909"/>
      <c r="FZ11" s="901" t="e">
        <f t="shared" ref="FZ11:FZ54" si="230">FZ10+1</f>
        <v>#N/A</v>
      </c>
      <c r="GA11" s="905"/>
      <c r="GB11" s="905"/>
      <c r="GC11" s="906"/>
      <c r="GD11" s="905"/>
      <c r="GE11" s="905"/>
      <c r="GF11" s="905"/>
      <c r="GG11" s="896">
        <f t="shared" si="198"/>
        <v>0</v>
      </c>
      <c r="GH11" s="897" t="e">
        <f t="shared" si="126"/>
        <v>#N/A</v>
      </c>
      <c r="GI11" s="909"/>
      <c r="GJ11" s="901" t="e">
        <f t="shared" ref="GJ11:GJ54" si="231">GJ10+1</f>
        <v>#N/A</v>
      </c>
      <c r="GK11" s="905"/>
      <c r="GL11" s="905"/>
      <c r="GM11" s="906"/>
      <c r="GN11" s="905"/>
      <c r="GO11" s="905"/>
      <c r="GP11" s="905"/>
      <c r="GQ11" s="896">
        <f t="shared" si="199"/>
        <v>0</v>
      </c>
      <c r="GR11" s="897" t="e">
        <f t="shared" si="134"/>
        <v>#N/A</v>
      </c>
      <c r="GS11" s="909"/>
      <c r="GT11" s="901" t="e">
        <f t="shared" ref="GT11:GT54" si="232">GT10+1</f>
        <v>#N/A</v>
      </c>
      <c r="GU11" s="905"/>
      <c r="GV11" s="905"/>
      <c r="GW11" s="906"/>
      <c r="GX11" s="905"/>
      <c r="GY11" s="905"/>
      <c r="GZ11" s="905"/>
      <c r="HA11" s="896">
        <f t="shared" si="200"/>
        <v>0</v>
      </c>
      <c r="HB11" s="897" t="e">
        <f t="shared" si="142"/>
        <v>#N/A</v>
      </c>
      <c r="HC11" s="909"/>
      <c r="HD11" s="901" t="e">
        <f t="shared" ref="HD11:HD54" si="233">HD10+1</f>
        <v>#N/A</v>
      </c>
      <c r="HE11" s="905"/>
      <c r="HF11" s="905"/>
      <c r="HG11" s="906"/>
      <c r="HH11" s="905"/>
      <c r="HI11" s="905"/>
      <c r="HJ11" s="905"/>
      <c r="HK11" s="896">
        <f t="shared" si="201"/>
        <v>0</v>
      </c>
      <c r="HL11" s="897" t="e">
        <f t="shared" si="150"/>
        <v>#N/A</v>
      </c>
      <c r="HM11" s="909"/>
      <c r="HN11" s="901" t="e">
        <f t="shared" ref="HN11:HN54" si="234">HN10+1</f>
        <v>#N/A</v>
      </c>
      <c r="HO11" s="905"/>
      <c r="HP11" s="905"/>
      <c r="HQ11" s="906"/>
      <c r="HR11" s="905"/>
      <c r="HS11" s="905"/>
      <c r="HT11" s="905"/>
      <c r="HU11" s="896">
        <f t="shared" si="202"/>
        <v>0</v>
      </c>
      <c r="HV11" s="897" t="e">
        <f t="shared" si="158"/>
        <v>#N/A</v>
      </c>
      <c r="HW11" s="909"/>
      <c r="HX11" s="901" t="e">
        <f t="shared" ref="HX11:HX54" si="235">HX10+1</f>
        <v>#N/A</v>
      </c>
      <c r="HY11" s="905"/>
      <c r="HZ11" s="905"/>
      <c r="IA11" s="906"/>
      <c r="IB11" s="905"/>
      <c r="IC11" s="905"/>
      <c r="ID11" s="905"/>
      <c r="IE11" s="896">
        <f t="shared" si="203"/>
        <v>0</v>
      </c>
      <c r="IF11" s="897" t="e">
        <f t="shared" si="166"/>
        <v>#N/A</v>
      </c>
      <c r="IG11" s="909"/>
      <c r="IH11" s="901"/>
      <c r="II11" s="905"/>
      <c r="IJ11" s="905"/>
      <c r="IK11" s="906"/>
      <c r="IL11" s="905"/>
      <c r="IM11" s="905"/>
      <c r="IN11" s="905"/>
      <c r="IO11" s="896">
        <f t="shared" si="204"/>
        <v>0</v>
      </c>
      <c r="IP11" s="897" t="e">
        <f t="shared" si="174"/>
        <v>#DIV/0!</v>
      </c>
      <c r="IQ11" s="909"/>
      <c r="IR11" s="901"/>
      <c r="IS11" s="905"/>
      <c r="IT11" s="905"/>
      <c r="IU11" s="906"/>
      <c r="IV11" s="905"/>
      <c r="IW11" s="905"/>
      <c r="IX11" s="905"/>
      <c r="IY11" s="896">
        <f t="shared" si="205"/>
        <v>0</v>
      </c>
      <c r="IZ11" s="897" t="e">
        <f t="shared" si="182"/>
        <v>#DIV/0!</v>
      </c>
      <c r="JA11" s="909"/>
      <c r="JB11" s="837"/>
      <c r="JC11" s="907"/>
      <c r="JD11" s="837"/>
      <c r="JE11" s="837"/>
      <c r="JF11" s="837"/>
      <c r="JG11" s="837"/>
      <c r="JH11" s="837"/>
      <c r="JI11" s="837"/>
      <c r="JJ11" s="837"/>
      <c r="JK11" s="837"/>
      <c r="JL11" s="837"/>
      <c r="JM11" s="837"/>
      <c r="JN11" s="837"/>
      <c r="JO11" s="837"/>
      <c r="JP11" s="837"/>
      <c r="JQ11" s="837"/>
      <c r="JR11" s="837"/>
      <c r="JS11" s="837"/>
      <c r="JT11" s="837"/>
      <c r="JU11" s="837"/>
      <c r="JV11" s="837"/>
      <c r="JW11" s="837"/>
      <c r="JX11" s="837"/>
      <c r="JY11" s="837"/>
      <c r="JZ11" s="837"/>
      <c r="KA11" s="837"/>
      <c r="KB11" s="837"/>
      <c r="KC11" s="837"/>
      <c r="KD11" s="837"/>
      <c r="KE11" s="837"/>
      <c r="KF11" s="837"/>
    </row>
    <row r="12" spans="1:292" s="838" customFormat="1" ht="20.149999999999999" customHeight="1">
      <c r="A12" s="892">
        <f t="shared" si="212"/>
        <v>45653</v>
      </c>
      <c r="B12" s="893">
        <f t="shared" ref="B12:B26" si="236">B11+1</f>
        <v>3</v>
      </c>
      <c r="C12" s="902">
        <v>14</v>
      </c>
      <c r="D12" s="902"/>
      <c r="E12" s="903">
        <v>11</v>
      </c>
      <c r="F12" s="902"/>
      <c r="G12" s="902"/>
      <c r="H12" s="902"/>
      <c r="I12" s="896">
        <f t="shared" si="206"/>
        <v>25</v>
      </c>
      <c r="J12" s="897">
        <f t="shared" si="207"/>
        <v>8.3056478405315617E-4</v>
      </c>
      <c r="K12" s="904"/>
      <c r="L12" s="901">
        <f t="shared" si="213"/>
        <v>3</v>
      </c>
      <c r="M12" s="905">
        <v>12</v>
      </c>
      <c r="N12" s="905"/>
      <c r="O12" s="906">
        <v>19</v>
      </c>
      <c r="P12" s="905"/>
      <c r="Q12" s="905"/>
      <c r="R12" s="905"/>
      <c r="S12" s="896">
        <f t="shared" si="208"/>
        <v>31</v>
      </c>
      <c r="T12" s="897">
        <f t="shared" si="209"/>
        <v>1.3191489361702128E-3</v>
      </c>
      <c r="U12" s="904"/>
      <c r="V12" s="901">
        <f t="shared" si="214"/>
        <v>3</v>
      </c>
      <c r="W12" s="905">
        <v>5</v>
      </c>
      <c r="X12" s="905"/>
      <c r="Y12" s="906">
        <v>7</v>
      </c>
      <c r="Z12" s="905"/>
      <c r="AA12" s="905"/>
      <c r="AB12" s="905"/>
      <c r="AC12" s="896">
        <f t="shared" si="210"/>
        <v>12</v>
      </c>
      <c r="AD12" s="897">
        <f t="shared" si="211"/>
        <v>3.9867109634551497E-4</v>
      </c>
      <c r="AE12" s="904"/>
      <c r="AF12" s="893" t="e">
        <f t="shared" si="215"/>
        <v>#N/A</v>
      </c>
      <c r="AG12" s="905"/>
      <c r="AH12" s="905"/>
      <c r="AI12" s="906"/>
      <c r="AJ12" s="905"/>
      <c r="AK12" s="905"/>
      <c r="AL12" s="905"/>
      <c r="AM12" s="896">
        <f t="shared" si="183"/>
        <v>0</v>
      </c>
      <c r="AN12" s="897" t="e">
        <f t="shared" si="7"/>
        <v>#N/A</v>
      </c>
      <c r="AO12" s="904"/>
      <c r="AP12" s="901" t="e">
        <f t="shared" si="216"/>
        <v>#N/A</v>
      </c>
      <c r="AQ12" s="905"/>
      <c r="AR12" s="905"/>
      <c r="AS12" s="906"/>
      <c r="AT12" s="905"/>
      <c r="AU12" s="905"/>
      <c r="AV12" s="905"/>
      <c r="AW12" s="896">
        <f t="shared" si="184"/>
        <v>0</v>
      </c>
      <c r="AX12" s="897" t="e">
        <f t="shared" si="15"/>
        <v>#N/A</v>
      </c>
      <c r="AY12" s="904"/>
      <c r="AZ12" s="901" t="e">
        <f t="shared" si="217"/>
        <v>#N/A</v>
      </c>
      <c r="BA12" s="905"/>
      <c r="BB12" s="905"/>
      <c r="BC12" s="906"/>
      <c r="BD12" s="905"/>
      <c r="BE12" s="905"/>
      <c r="BF12" s="905"/>
      <c r="BG12" s="896">
        <f t="shared" si="185"/>
        <v>0</v>
      </c>
      <c r="BH12" s="897" t="e">
        <f t="shared" si="23"/>
        <v>#N/A</v>
      </c>
      <c r="BI12" s="904"/>
      <c r="BJ12" s="893" t="e">
        <f t="shared" si="218"/>
        <v>#N/A</v>
      </c>
      <c r="BK12" s="905"/>
      <c r="BL12" s="905"/>
      <c r="BM12" s="906"/>
      <c r="BN12" s="905"/>
      <c r="BO12" s="905"/>
      <c r="BP12" s="905"/>
      <c r="BQ12" s="896">
        <f t="shared" si="186"/>
        <v>0</v>
      </c>
      <c r="BR12" s="897" t="e">
        <f t="shared" si="30"/>
        <v>#N/A</v>
      </c>
      <c r="BS12" s="904"/>
      <c r="BT12" s="893" t="e">
        <f t="shared" si="219"/>
        <v>#N/A</v>
      </c>
      <c r="BU12" s="905"/>
      <c r="BV12" s="905"/>
      <c r="BW12" s="906"/>
      <c r="BX12" s="905"/>
      <c r="BY12" s="905"/>
      <c r="BZ12" s="905"/>
      <c r="CA12" s="896">
        <f t="shared" si="187"/>
        <v>0</v>
      </c>
      <c r="CB12" s="897" t="e">
        <f t="shared" si="38"/>
        <v>#N/A</v>
      </c>
      <c r="CC12" s="904"/>
      <c r="CD12" s="901" t="e">
        <f t="shared" si="220"/>
        <v>#N/A</v>
      </c>
      <c r="CE12" s="905"/>
      <c r="CF12" s="905"/>
      <c r="CG12" s="906"/>
      <c r="CH12" s="905"/>
      <c r="CI12" s="905"/>
      <c r="CJ12" s="905"/>
      <c r="CK12" s="896">
        <f t="shared" si="188"/>
        <v>0</v>
      </c>
      <c r="CL12" s="897" t="e">
        <f t="shared" si="46"/>
        <v>#N/A</v>
      </c>
      <c r="CM12" s="904"/>
      <c r="CN12" s="901" t="e">
        <f t="shared" si="221"/>
        <v>#N/A</v>
      </c>
      <c r="CO12" s="905"/>
      <c r="CP12" s="905"/>
      <c r="CQ12" s="906"/>
      <c r="CR12" s="905"/>
      <c r="CS12" s="905"/>
      <c r="CT12" s="905"/>
      <c r="CU12" s="896">
        <f t="shared" si="189"/>
        <v>0</v>
      </c>
      <c r="CV12" s="897" t="e">
        <f t="shared" si="54"/>
        <v>#N/A</v>
      </c>
      <c r="CW12" s="904"/>
      <c r="CX12" s="901" t="e">
        <f t="shared" si="222"/>
        <v>#N/A</v>
      </c>
      <c r="CY12" s="905"/>
      <c r="CZ12" s="905"/>
      <c r="DA12" s="906"/>
      <c r="DB12" s="905"/>
      <c r="DC12" s="905"/>
      <c r="DD12" s="905"/>
      <c r="DE12" s="896">
        <f t="shared" si="190"/>
        <v>0</v>
      </c>
      <c r="DF12" s="897" t="e">
        <f t="shared" si="62"/>
        <v>#N/A</v>
      </c>
      <c r="DG12" s="904"/>
      <c r="DH12" s="901" t="e">
        <f t="shared" si="223"/>
        <v>#N/A</v>
      </c>
      <c r="DI12" s="905"/>
      <c r="DJ12" s="905"/>
      <c r="DK12" s="906"/>
      <c r="DL12" s="905"/>
      <c r="DM12" s="905"/>
      <c r="DN12" s="905"/>
      <c r="DO12" s="896">
        <f t="shared" si="191"/>
        <v>0</v>
      </c>
      <c r="DP12" s="897" t="e">
        <f t="shared" si="70"/>
        <v>#N/A</v>
      </c>
      <c r="DQ12" s="904"/>
      <c r="DR12" s="901" t="e">
        <f t="shared" si="224"/>
        <v>#N/A</v>
      </c>
      <c r="DS12" s="905"/>
      <c r="DT12" s="905"/>
      <c r="DU12" s="906"/>
      <c r="DV12" s="905"/>
      <c r="DW12" s="905"/>
      <c r="DX12" s="905"/>
      <c r="DY12" s="896">
        <f t="shared" si="192"/>
        <v>0</v>
      </c>
      <c r="DZ12" s="897" t="e">
        <f t="shared" si="78"/>
        <v>#N/A</v>
      </c>
      <c r="EA12" s="904"/>
      <c r="EB12" s="901" t="e">
        <f t="shared" si="225"/>
        <v>#N/A</v>
      </c>
      <c r="EC12" s="905"/>
      <c r="ED12" s="905"/>
      <c r="EE12" s="906"/>
      <c r="EF12" s="905"/>
      <c r="EG12" s="905"/>
      <c r="EH12" s="905"/>
      <c r="EI12" s="896">
        <f t="shared" si="193"/>
        <v>0</v>
      </c>
      <c r="EJ12" s="897" t="e">
        <f t="shared" si="86"/>
        <v>#N/A</v>
      </c>
      <c r="EK12" s="904"/>
      <c r="EL12" s="901" t="e">
        <f t="shared" si="226"/>
        <v>#N/A</v>
      </c>
      <c r="EM12" s="905"/>
      <c r="EN12" s="905"/>
      <c r="EO12" s="906"/>
      <c r="EP12" s="905"/>
      <c r="EQ12" s="905"/>
      <c r="ER12" s="905"/>
      <c r="ES12" s="896">
        <f t="shared" si="194"/>
        <v>0</v>
      </c>
      <c r="ET12" s="897" t="e">
        <f t="shared" si="94"/>
        <v>#N/A</v>
      </c>
      <c r="EU12" s="904"/>
      <c r="EV12" s="901" t="e">
        <f t="shared" si="227"/>
        <v>#N/A</v>
      </c>
      <c r="EW12" s="905"/>
      <c r="EX12" s="905"/>
      <c r="EY12" s="906"/>
      <c r="EZ12" s="905"/>
      <c r="FA12" s="905"/>
      <c r="FB12" s="905"/>
      <c r="FC12" s="896">
        <f t="shared" si="195"/>
        <v>0</v>
      </c>
      <c r="FD12" s="897" t="e">
        <f t="shared" si="102"/>
        <v>#N/A</v>
      </c>
      <c r="FE12" s="898"/>
      <c r="FF12" s="901" t="e">
        <f t="shared" si="228"/>
        <v>#N/A</v>
      </c>
      <c r="FG12" s="905"/>
      <c r="FH12" s="905"/>
      <c r="FI12" s="906"/>
      <c r="FJ12" s="905"/>
      <c r="FK12" s="905"/>
      <c r="FL12" s="905"/>
      <c r="FM12" s="896">
        <f t="shared" si="196"/>
        <v>0</v>
      </c>
      <c r="FN12" s="897" t="e">
        <f t="shared" si="110"/>
        <v>#N/A</v>
      </c>
      <c r="FO12" s="909"/>
      <c r="FP12" s="901" t="e">
        <f t="shared" si="229"/>
        <v>#N/A</v>
      </c>
      <c r="FQ12" s="905"/>
      <c r="FR12" s="905"/>
      <c r="FS12" s="906"/>
      <c r="FT12" s="905"/>
      <c r="FU12" s="905"/>
      <c r="FV12" s="905"/>
      <c r="FW12" s="896">
        <f t="shared" si="197"/>
        <v>0</v>
      </c>
      <c r="FX12" s="897" t="e">
        <f t="shared" si="118"/>
        <v>#N/A</v>
      </c>
      <c r="FY12" s="909"/>
      <c r="FZ12" s="901" t="e">
        <f t="shared" si="230"/>
        <v>#N/A</v>
      </c>
      <c r="GA12" s="905"/>
      <c r="GB12" s="905"/>
      <c r="GC12" s="906"/>
      <c r="GD12" s="905"/>
      <c r="GE12" s="905"/>
      <c r="GF12" s="905"/>
      <c r="GG12" s="896">
        <f t="shared" si="198"/>
        <v>0</v>
      </c>
      <c r="GH12" s="897" t="e">
        <f t="shared" si="126"/>
        <v>#N/A</v>
      </c>
      <c r="GI12" s="909"/>
      <c r="GJ12" s="901" t="e">
        <f t="shared" si="231"/>
        <v>#N/A</v>
      </c>
      <c r="GK12" s="905"/>
      <c r="GL12" s="905"/>
      <c r="GM12" s="906"/>
      <c r="GN12" s="905"/>
      <c r="GO12" s="905"/>
      <c r="GP12" s="905"/>
      <c r="GQ12" s="896">
        <f t="shared" si="199"/>
        <v>0</v>
      </c>
      <c r="GR12" s="897" t="e">
        <f t="shared" si="134"/>
        <v>#N/A</v>
      </c>
      <c r="GS12" s="909"/>
      <c r="GT12" s="901" t="e">
        <f t="shared" si="232"/>
        <v>#N/A</v>
      </c>
      <c r="GU12" s="905"/>
      <c r="GV12" s="905"/>
      <c r="GW12" s="906"/>
      <c r="GX12" s="905"/>
      <c r="GY12" s="905"/>
      <c r="GZ12" s="905"/>
      <c r="HA12" s="896">
        <f t="shared" si="200"/>
        <v>0</v>
      </c>
      <c r="HB12" s="897" t="e">
        <f t="shared" si="142"/>
        <v>#N/A</v>
      </c>
      <c r="HC12" s="909"/>
      <c r="HD12" s="901" t="e">
        <f t="shared" si="233"/>
        <v>#N/A</v>
      </c>
      <c r="HE12" s="905"/>
      <c r="HF12" s="905"/>
      <c r="HG12" s="906"/>
      <c r="HH12" s="905"/>
      <c r="HI12" s="905"/>
      <c r="HJ12" s="905"/>
      <c r="HK12" s="896">
        <f t="shared" si="201"/>
        <v>0</v>
      </c>
      <c r="HL12" s="897" t="e">
        <f t="shared" si="150"/>
        <v>#N/A</v>
      </c>
      <c r="HM12" s="909"/>
      <c r="HN12" s="901" t="e">
        <f t="shared" si="234"/>
        <v>#N/A</v>
      </c>
      <c r="HO12" s="905"/>
      <c r="HP12" s="905"/>
      <c r="HQ12" s="906"/>
      <c r="HR12" s="905"/>
      <c r="HS12" s="905"/>
      <c r="HT12" s="905"/>
      <c r="HU12" s="896">
        <f t="shared" si="202"/>
        <v>0</v>
      </c>
      <c r="HV12" s="897" t="e">
        <f t="shared" si="158"/>
        <v>#N/A</v>
      </c>
      <c r="HW12" s="909"/>
      <c r="HX12" s="901" t="e">
        <f t="shared" si="235"/>
        <v>#N/A</v>
      </c>
      <c r="HY12" s="905"/>
      <c r="HZ12" s="905"/>
      <c r="IA12" s="906"/>
      <c r="IB12" s="905"/>
      <c r="IC12" s="905"/>
      <c r="ID12" s="905"/>
      <c r="IE12" s="896">
        <f t="shared" si="203"/>
        <v>0</v>
      </c>
      <c r="IF12" s="897" t="e">
        <f t="shared" si="166"/>
        <v>#N/A</v>
      </c>
      <c r="IG12" s="909"/>
      <c r="IH12" s="901"/>
      <c r="II12" s="905"/>
      <c r="IJ12" s="905"/>
      <c r="IK12" s="906"/>
      <c r="IL12" s="905"/>
      <c r="IM12" s="905"/>
      <c r="IN12" s="905"/>
      <c r="IO12" s="896">
        <f t="shared" si="204"/>
        <v>0</v>
      </c>
      <c r="IP12" s="897" t="e">
        <f t="shared" si="174"/>
        <v>#DIV/0!</v>
      </c>
      <c r="IQ12" s="909"/>
      <c r="IR12" s="901"/>
      <c r="IS12" s="905"/>
      <c r="IT12" s="905"/>
      <c r="IU12" s="906"/>
      <c r="IV12" s="905"/>
      <c r="IW12" s="905"/>
      <c r="IX12" s="905"/>
      <c r="IY12" s="896">
        <f t="shared" si="205"/>
        <v>0</v>
      </c>
      <c r="IZ12" s="897" t="e">
        <f t="shared" si="182"/>
        <v>#DIV/0!</v>
      </c>
      <c r="JA12" s="909"/>
      <c r="JB12" s="837"/>
      <c r="JC12" s="907"/>
      <c r="JD12" s="837"/>
      <c r="JE12" s="837"/>
      <c r="JF12" s="837"/>
      <c r="JG12" s="837"/>
      <c r="JH12" s="837"/>
      <c r="JI12" s="837"/>
      <c r="JJ12" s="837"/>
      <c r="JK12" s="837"/>
      <c r="JL12" s="837"/>
      <c r="JM12" s="837"/>
      <c r="JN12" s="837"/>
      <c r="JO12" s="837"/>
      <c r="JP12" s="837"/>
      <c r="JQ12" s="837"/>
      <c r="JR12" s="837"/>
      <c r="JS12" s="837"/>
      <c r="JT12" s="837"/>
      <c r="JU12" s="837"/>
      <c r="JV12" s="837"/>
      <c r="JW12" s="837"/>
      <c r="JX12" s="837"/>
      <c r="JY12" s="837"/>
      <c r="JZ12" s="837"/>
      <c r="KA12" s="837"/>
      <c r="KB12" s="837"/>
      <c r="KC12" s="837"/>
      <c r="KD12" s="837"/>
      <c r="KE12" s="837"/>
      <c r="KF12" s="837"/>
    </row>
    <row r="13" spans="1:292" s="838" customFormat="1" ht="20.149999999999999" customHeight="1">
      <c r="A13" s="892">
        <f t="shared" si="212"/>
        <v>45654</v>
      </c>
      <c r="B13" s="893">
        <f t="shared" si="236"/>
        <v>4</v>
      </c>
      <c r="C13" s="902">
        <v>11</v>
      </c>
      <c r="D13" s="902"/>
      <c r="E13" s="903">
        <v>16</v>
      </c>
      <c r="F13" s="902"/>
      <c r="G13" s="902"/>
      <c r="H13" s="902"/>
      <c r="I13" s="896">
        <f t="shared" si="206"/>
        <v>27</v>
      </c>
      <c r="J13" s="897">
        <f t="shared" si="207"/>
        <v>8.9700996677740861E-4</v>
      </c>
      <c r="K13" s="904"/>
      <c r="L13" s="901">
        <f t="shared" si="213"/>
        <v>4</v>
      </c>
      <c r="M13" s="905">
        <v>10</v>
      </c>
      <c r="N13" s="905"/>
      <c r="O13" s="906">
        <v>25</v>
      </c>
      <c r="P13" s="905"/>
      <c r="Q13" s="905"/>
      <c r="R13" s="905">
        <v>1</v>
      </c>
      <c r="S13" s="896">
        <f t="shared" si="208"/>
        <v>36</v>
      </c>
      <c r="T13" s="897">
        <f t="shared" si="209"/>
        <v>1.5319148936170212E-3</v>
      </c>
      <c r="U13" s="904"/>
      <c r="V13" s="901">
        <f t="shared" si="214"/>
        <v>4</v>
      </c>
      <c r="W13" s="905">
        <v>7</v>
      </c>
      <c r="X13" s="905"/>
      <c r="Y13" s="906">
        <v>13</v>
      </c>
      <c r="Z13" s="905"/>
      <c r="AA13" s="905"/>
      <c r="AB13" s="905"/>
      <c r="AC13" s="896">
        <f t="shared" si="210"/>
        <v>20</v>
      </c>
      <c r="AD13" s="897">
        <f t="shared" si="211"/>
        <v>6.6445182724252495E-4</v>
      </c>
      <c r="AE13" s="904"/>
      <c r="AF13" s="893" t="e">
        <f t="shared" si="215"/>
        <v>#N/A</v>
      </c>
      <c r="AG13" s="905"/>
      <c r="AH13" s="905"/>
      <c r="AI13" s="906"/>
      <c r="AJ13" s="905"/>
      <c r="AK13" s="905"/>
      <c r="AL13" s="905"/>
      <c r="AM13" s="896">
        <f t="shared" si="183"/>
        <v>0</v>
      </c>
      <c r="AN13" s="897" t="e">
        <f t="shared" si="7"/>
        <v>#N/A</v>
      </c>
      <c r="AO13" s="904"/>
      <c r="AP13" s="901" t="e">
        <f t="shared" si="216"/>
        <v>#N/A</v>
      </c>
      <c r="AQ13" s="905"/>
      <c r="AR13" s="905"/>
      <c r="AS13" s="906"/>
      <c r="AT13" s="905"/>
      <c r="AU13" s="905"/>
      <c r="AV13" s="905"/>
      <c r="AW13" s="896">
        <f t="shared" si="184"/>
        <v>0</v>
      </c>
      <c r="AX13" s="897" t="e">
        <f t="shared" si="15"/>
        <v>#N/A</v>
      </c>
      <c r="AY13" s="904"/>
      <c r="AZ13" s="901" t="e">
        <f t="shared" si="217"/>
        <v>#N/A</v>
      </c>
      <c r="BA13" s="905"/>
      <c r="BB13" s="905"/>
      <c r="BC13" s="906"/>
      <c r="BD13" s="905"/>
      <c r="BE13" s="905"/>
      <c r="BF13" s="905"/>
      <c r="BG13" s="896">
        <f t="shared" si="185"/>
        <v>0</v>
      </c>
      <c r="BH13" s="897" t="e">
        <f t="shared" si="23"/>
        <v>#N/A</v>
      </c>
      <c r="BI13" s="904"/>
      <c r="BJ13" s="893" t="e">
        <f t="shared" si="218"/>
        <v>#N/A</v>
      </c>
      <c r="BK13" s="905"/>
      <c r="BL13" s="905"/>
      <c r="BM13" s="906"/>
      <c r="BN13" s="905"/>
      <c r="BO13" s="905"/>
      <c r="BP13" s="905"/>
      <c r="BQ13" s="896">
        <f t="shared" si="186"/>
        <v>0</v>
      </c>
      <c r="BR13" s="897" t="e">
        <f t="shared" si="30"/>
        <v>#N/A</v>
      </c>
      <c r="BS13" s="904"/>
      <c r="BT13" s="893" t="e">
        <f t="shared" si="219"/>
        <v>#N/A</v>
      </c>
      <c r="BU13" s="905"/>
      <c r="BV13" s="905"/>
      <c r="BW13" s="906"/>
      <c r="BX13" s="905"/>
      <c r="BY13" s="905"/>
      <c r="BZ13" s="905"/>
      <c r="CA13" s="896">
        <f t="shared" si="187"/>
        <v>0</v>
      </c>
      <c r="CB13" s="897" t="e">
        <f t="shared" si="38"/>
        <v>#N/A</v>
      </c>
      <c r="CC13" s="904"/>
      <c r="CD13" s="901" t="e">
        <f t="shared" si="220"/>
        <v>#N/A</v>
      </c>
      <c r="CE13" s="905"/>
      <c r="CF13" s="905"/>
      <c r="CG13" s="906"/>
      <c r="CH13" s="905"/>
      <c r="CI13" s="905"/>
      <c r="CJ13" s="905"/>
      <c r="CK13" s="896">
        <f t="shared" si="188"/>
        <v>0</v>
      </c>
      <c r="CL13" s="897" t="e">
        <f t="shared" si="46"/>
        <v>#N/A</v>
      </c>
      <c r="CM13" s="904"/>
      <c r="CN13" s="901" t="e">
        <f t="shared" si="221"/>
        <v>#N/A</v>
      </c>
      <c r="CO13" s="905"/>
      <c r="CP13" s="905"/>
      <c r="CQ13" s="906"/>
      <c r="CR13" s="905"/>
      <c r="CS13" s="905"/>
      <c r="CT13" s="905"/>
      <c r="CU13" s="896">
        <f t="shared" si="189"/>
        <v>0</v>
      </c>
      <c r="CV13" s="897" t="e">
        <f t="shared" si="54"/>
        <v>#N/A</v>
      </c>
      <c r="CW13" s="904"/>
      <c r="CX13" s="901" t="e">
        <f t="shared" si="222"/>
        <v>#N/A</v>
      </c>
      <c r="CY13" s="905"/>
      <c r="CZ13" s="905"/>
      <c r="DA13" s="906"/>
      <c r="DB13" s="905"/>
      <c r="DC13" s="905"/>
      <c r="DD13" s="905"/>
      <c r="DE13" s="896">
        <f t="shared" si="190"/>
        <v>0</v>
      </c>
      <c r="DF13" s="897" t="e">
        <f t="shared" si="62"/>
        <v>#N/A</v>
      </c>
      <c r="DG13" s="904"/>
      <c r="DH13" s="901" t="e">
        <f t="shared" si="223"/>
        <v>#N/A</v>
      </c>
      <c r="DI13" s="905"/>
      <c r="DJ13" s="905"/>
      <c r="DK13" s="906"/>
      <c r="DL13" s="905"/>
      <c r="DM13" s="905"/>
      <c r="DN13" s="905"/>
      <c r="DO13" s="896">
        <f t="shared" si="191"/>
        <v>0</v>
      </c>
      <c r="DP13" s="897" t="e">
        <f t="shared" si="70"/>
        <v>#N/A</v>
      </c>
      <c r="DQ13" s="904"/>
      <c r="DR13" s="901" t="e">
        <f t="shared" si="224"/>
        <v>#N/A</v>
      </c>
      <c r="DS13" s="905"/>
      <c r="DT13" s="905"/>
      <c r="DU13" s="906"/>
      <c r="DV13" s="905"/>
      <c r="DW13" s="905"/>
      <c r="DX13" s="905"/>
      <c r="DY13" s="896">
        <f t="shared" si="192"/>
        <v>0</v>
      </c>
      <c r="DZ13" s="897" t="e">
        <f t="shared" si="78"/>
        <v>#N/A</v>
      </c>
      <c r="EA13" s="904"/>
      <c r="EB13" s="901" t="e">
        <f t="shared" si="225"/>
        <v>#N/A</v>
      </c>
      <c r="EC13" s="905"/>
      <c r="ED13" s="905"/>
      <c r="EE13" s="906"/>
      <c r="EF13" s="905"/>
      <c r="EG13" s="905"/>
      <c r="EH13" s="905"/>
      <c r="EI13" s="896">
        <f t="shared" si="193"/>
        <v>0</v>
      </c>
      <c r="EJ13" s="897" t="e">
        <f t="shared" si="86"/>
        <v>#N/A</v>
      </c>
      <c r="EK13" s="904"/>
      <c r="EL13" s="901" t="e">
        <f t="shared" si="226"/>
        <v>#N/A</v>
      </c>
      <c r="EM13" s="905"/>
      <c r="EN13" s="905"/>
      <c r="EO13" s="906"/>
      <c r="EP13" s="905"/>
      <c r="EQ13" s="905"/>
      <c r="ER13" s="905"/>
      <c r="ES13" s="896">
        <f t="shared" si="194"/>
        <v>0</v>
      </c>
      <c r="ET13" s="897" t="e">
        <f t="shared" si="94"/>
        <v>#N/A</v>
      </c>
      <c r="EU13" s="904"/>
      <c r="EV13" s="901" t="e">
        <f t="shared" si="227"/>
        <v>#N/A</v>
      </c>
      <c r="EW13" s="905"/>
      <c r="EX13" s="905"/>
      <c r="EY13" s="906"/>
      <c r="EZ13" s="905"/>
      <c r="FA13" s="905"/>
      <c r="FB13" s="905"/>
      <c r="FC13" s="896">
        <f t="shared" si="195"/>
        <v>0</v>
      </c>
      <c r="FD13" s="897" t="e">
        <f t="shared" si="102"/>
        <v>#N/A</v>
      </c>
      <c r="FE13" s="904"/>
      <c r="FF13" s="901" t="e">
        <f t="shared" si="228"/>
        <v>#N/A</v>
      </c>
      <c r="FG13" s="905"/>
      <c r="FH13" s="905"/>
      <c r="FI13" s="906"/>
      <c r="FJ13" s="905"/>
      <c r="FK13" s="905"/>
      <c r="FL13" s="905"/>
      <c r="FM13" s="896">
        <f t="shared" si="196"/>
        <v>0</v>
      </c>
      <c r="FN13" s="897" t="e">
        <f t="shared" si="110"/>
        <v>#N/A</v>
      </c>
      <c r="FO13" s="898"/>
      <c r="FP13" s="901" t="e">
        <f t="shared" si="229"/>
        <v>#N/A</v>
      </c>
      <c r="FQ13" s="905"/>
      <c r="FR13" s="905"/>
      <c r="FS13" s="906"/>
      <c r="FT13" s="905"/>
      <c r="FU13" s="905"/>
      <c r="FV13" s="905"/>
      <c r="FW13" s="896">
        <f t="shared" si="197"/>
        <v>0</v>
      </c>
      <c r="FX13" s="897" t="e">
        <f t="shared" si="118"/>
        <v>#N/A</v>
      </c>
      <c r="FY13" s="898"/>
      <c r="FZ13" s="901" t="e">
        <f t="shared" si="230"/>
        <v>#N/A</v>
      </c>
      <c r="GA13" s="905"/>
      <c r="GB13" s="905"/>
      <c r="GC13" s="906"/>
      <c r="GD13" s="905"/>
      <c r="GE13" s="905"/>
      <c r="GF13" s="905"/>
      <c r="GG13" s="896">
        <f t="shared" si="198"/>
        <v>0</v>
      </c>
      <c r="GH13" s="897" t="e">
        <f t="shared" si="126"/>
        <v>#N/A</v>
      </c>
      <c r="GI13" s="898"/>
      <c r="GJ13" s="901" t="e">
        <f t="shared" si="231"/>
        <v>#N/A</v>
      </c>
      <c r="GK13" s="905"/>
      <c r="GL13" s="905"/>
      <c r="GM13" s="906"/>
      <c r="GN13" s="905"/>
      <c r="GO13" s="905"/>
      <c r="GP13" s="905"/>
      <c r="GQ13" s="896">
        <f t="shared" si="199"/>
        <v>0</v>
      </c>
      <c r="GR13" s="897" t="e">
        <f t="shared" si="134"/>
        <v>#N/A</v>
      </c>
      <c r="GS13" s="898"/>
      <c r="GT13" s="901" t="e">
        <f t="shared" si="232"/>
        <v>#N/A</v>
      </c>
      <c r="GU13" s="905"/>
      <c r="GV13" s="905"/>
      <c r="GW13" s="906"/>
      <c r="GX13" s="905"/>
      <c r="GY13" s="905"/>
      <c r="GZ13" s="905"/>
      <c r="HA13" s="896">
        <f t="shared" si="200"/>
        <v>0</v>
      </c>
      <c r="HB13" s="897" t="e">
        <f t="shared" si="142"/>
        <v>#N/A</v>
      </c>
      <c r="HC13" s="898"/>
      <c r="HD13" s="901" t="e">
        <f t="shared" si="233"/>
        <v>#N/A</v>
      </c>
      <c r="HE13" s="905"/>
      <c r="HF13" s="905"/>
      <c r="HG13" s="906"/>
      <c r="HH13" s="905"/>
      <c r="HI13" s="905"/>
      <c r="HJ13" s="905"/>
      <c r="HK13" s="896">
        <f t="shared" si="201"/>
        <v>0</v>
      </c>
      <c r="HL13" s="897" t="e">
        <f t="shared" si="150"/>
        <v>#N/A</v>
      </c>
      <c r="HM13" s="898"/>
      <c r="HN13" s="901" t="e">
        <f t="shared" si="234"/>
        <v>#N/A</v>
      </c>
      <c r="HO13" s="905"/>
      <c r="HP13" s="905"/>
      <c r="HQ13" s="906"/>
      <c r="HR13" s="905"/>
      <c r="HS13" s="905"/>
      <c r="HT13" s="905"/>
      <c r="HU13" s="896">
        <f t="shared" si="202"/>
        <v>0</v>
      </c>
      <c r="HV13" s="897" t="e">
        <f t="shared" si="158"/>
        <v>#N/A</v>
      </c>
      <c r="HW13" s="898"/>
      <c r="HX13" s="901" t="e">
        <f t="shared" si="235"/>
        <v>#N/A</v>
      </c>
      <c r="HY13" s="905"/>
      <c r="HZ13" s="905"/>
      <c r="IA13" s="906"/>
      <c r="IB13" s="905"/>
      <c r="IC13" s="905"/>
      <c r="ID13" s="905"/>
      <c r="IE13" s="896">
        <f t="shared" si="203"/>
        <v>0</v>
      </c>
      <c r="IF13" s="897" t="e">
        <f t="shared" si="166"/>
        <v>#N/A</v>
      </c>
      <c r="IG13" s="898"/>
      <c r="IH13" s="901"/>
      <c r="II13" s="905"/>
      <c r="IJ13" s="905"/>
      <c r="IK13" s="906"/>
      <c r="IL13" s="905"/>
      <c r="IM13" s="905"/>
      <c r="IN13" s="905"/>
      <c r="IO13" s="896">
        <f t="shared" si="204"/>
        <v>0</v>
      </c>
      <c r="IP13" s="897" t="e">
        <f t="shared" si="174"/>
        <v>#DIV/0!</v>
      </c>
      <c r="IQ13" s="909"/>
      <c r="IR13" s="901"/>
      <c r="IS13" s="905"/>
      <c r="IT13" s="905"/>
      <c r="IU13" s="906"/>
      <c r="IV13" s="905"/>
      <c r="IW13" s="905"/>
      <c r="IX13" s="905"/>
      <c r="IY13" s="896">
        <f t="shared" si="205"/>
        <v>0</v>
      </c>
      <c r="IZ13" s="897" t="e">
        <f t="shared" si="182"/>
        <v>#DIV/0!</v>
      </c>
      <c r="JA13" s="909"/>
      <c r="JB13" s="837"/>
      <c r="JC13" s="907"/>
      <c r="JD13" s="837"/>
      <c r="JE13" s="837"/>
      <c r="JF13" s="837"/>
      <c r="JG13" s="837"/>
      <c r="JH13" s="837"/>
      <c r="JI13" s="837"/>
      <c r="JJ13" s="837"/>
      <c r="JK13" s="837"/>
      <c r="JL13" s="837"/>
      <c r="JM13" s="837"/>
      <c r="JN13" s="837"/>
      <c r="JO13" s="837"/>
      <c r="JP13" s="837"/>
      <c r="JQ13" s="837"/>
      <c r="JR13" s="837"/>
      <c r="JS13" s="837"/>
      <c r="JT13" s="837"/>
      <c r="JU13" s="837"/>
      <c r="JV13" s="837"/>
      <c r="JW13" s="837"/>
      <c r="JX13" s="837"/>
      <c r="JY13" s="837"/>
      <c r="JZ13" s="837"/>
      <c r="KA13" s="837"/>
      <c r="KB13" s="837"/>
      <c r="KC13" s="837"/>
      <c r="KD13" s="837"/>
      <c r="KE13" s="837"/>
      <c r="KF13" s="837"/>
    </row>
    <row r="14" spans="1:292" s="838" customFormat="1" ht="20.149999999999999" customHeight="1">
      <c r="A14" s="892">
        <f t="shared" si="212"/>
        <v>45655</v>
      </c>
      <c r="B14" s="893">
        <f t="shared" si="236"/>
        <v>5</v>
      </c>
      <c r="C14" s="902">
        <v>10</v>
      </c>
      <c r="D14" s="902"/>
      <c r="E14" s="903">
        <v>24</v>
      </c>
      <c r="F14" s="902"/>
      <c r="G14" s="902"/>
      <c r="H14" s="902"/>
      <c r="I14" s="896">
        <f t="shared" si="206"/>
        <v>34</v>
      </c>
      <c r="J14" s="897">
        <f t="shared" si="207"/>
        <v>1.1295681063122924E-3</v>
      </c>
      <c r="K14" s="904"/>
      <c r="L14" s="901">
        <f t="shared" si="213"/>
        <v>5</v>
      </c>
      <c r="M14" s="905">
        <v>22</v>
      </c>
      <c r="N14" s="905"/>
      <c r="O14" s="906">
        <v>17</v>
      </c>
      <c r="P14" s="905"/>
      <c r="Q14" s="905"/>
      <c r="R14" s="905">
        <v>2</v>
      </c>
      <c r="S14" s="896">
        <f t="shared" si="208"/>
        <v>41</v>
      </c>
      <c r="T14" s="897">
        <f t="shared" si="209"/>
        <v>1.7446808510638298E-3</v>
      </c>
      <c r="U14" s="904"/>
      <c r="V14" s="901">
        <f t="shared" si="214"/>
        <v>5</v>
      </c>
      <c r="W14" s="905">
        <v>8</v>
      </c>
      <c r="X14" s="905"/>
      <c r="Y14" s="906">
        <v>14</v>
      </c>
      <c r="Z14" s="905"/>
      <c r="AA14" s="905"/>
      <c r="AB14" s="905"/>
      <c r="AC14" s="896">
        <f t="shared" si="210"/>
        <v>22</v>
      </c>
      <c r="AD14" s="897">
        <f t="shared" si="211"/>
        <v>7.308970099667774E-4</v>
      </c>
      <c r="AE14" s="904"/>
      <c r="AF14" s="893" t="e">
        <f t="shared" si="215"/>
        <v>#N/A</v>
      </c>
      <c r="AG14" s="905"/>
      <c r="AH14" s="905"/>
      <c r="AI14" s="906"/>
      <c r="AJ14" s="905"/>
      <c r="AK14" s="905"/>
      <c r="AL14" s="905"/>
      <c r="AM14" s="896">
        <f t="shared" si="183"/>
        <v>0</v>
      </c>
      <c r="AN14" s="897" t="e">
        <f t="shared" si="7"/>
        <v>#N/A</v>
      </c>
      <c r="AO14" s="904"/>
      <c r="AP14" s="901" t="e">
        <f t="shared" si="216"/>
        <v>#N/A</v>
      </c>
      <c r="AQ14" s="905"/>
      <c r="AR14" s="905"/>
      <c r="AS14" s="906"/>
      <c r="AT14" s="905"/>
      <c r="AU14" s="905"/>
      <c r="AV14" s="905"/>
      <c r="AW14" s="896">
        <f t="shared" si="184"/>
        <v>0</v>
      </c>
      <c r="AX14" s="897" t="e">
        <f t="shared" si="15"/>
        <v>#N/A</v>
      </c>
      <c r="AY14" s="904"/>
      <c r="AZ14" s="901" t="e">
        <f t="shared" si="217"/>
        <v>#N/A</v>
      </c>
      <c r="BA14" s="905"/>
      <c r="BB14" s="905"/>
      <c r="BC14" s="906"/>
      <c r="BD14" s="905"/>
      <c r="BE14" s="905"/>
      <c r="BF14" s="905"/>
      <c r="BG14" s="896">
        <f t="shared" si="185"/>
        <v>0</v>
      </c>
      <c r="BH14" s="897" t="e">
        <f t="shared" si="23"/>
        <v>#N/A</v>
      </c>
      <c r="BI14" s="904"/>
      <c r="BJ14" s="893" t="e">
        <f t="shared" si="218"/>
        <v>#N/A</v>
      </c>
      <c r="BK14" s="905"/>
      <c r="BL14" s="905"/>
      <c r="BM14" s="906"/>
      <c r="BN14" s="905"/>
      <c r="BO14" s="905"/>
      <c r="BP14" s="905"/>
      <c r="BQ14" s="896">
        <f t="shared" si="186"/>
        <v>0</v>
      </c>
      <c r="BR14" s="897" t="e">
        <f t="shared" si="30"/>
        <v>#N/A</v>
      </c>
      <c r="BS14" s="904"/>
      <c r="BT14" s="893" t="e">
        <f t="shared" si="219"/>
        <v>#N/A</v>
      </c>
      <c r="BU14" s="905"/>
      <c r="BV14" s="905"/>
      <c r="BW14" s="906"/>
      <c r="BX14" s="905"/>
      <c r="BY14" s="905"/>
      <c r="BZ14" s="905"/>
      <c r="CA14" s="896">
        <f t="shared" si="187"/>
        <v>0</v>
      </c>
      <c r="CB14" s="897" t="e">
        <f t="shared" si="38"/>
        <v>#N/A</v>
      </c>
      <c r="CC14" s="904"/>
      <c r="CD14" s="901" t="e">
        <f t="shared" si="220"/>
        <v>#N/A</v>
      </c>
      <c r="CE14" s="905"/>
      <c r="CF14" s="905"/>
      <c r="CG14" s="906"/>
      <c r="CH14" s="905"/>
      <c r="CI14" s="905"/>
      <c r="CJ14" s="905"/>
      <c r="CK14" s="896">
        <f t="shared" si="188"/>
        <v>0</v>
      </c>
      <c r="CL14" s="897" t="e">
        <f t="shared" si="46"/>
        <v>#N/A</v>
      </c>
      <c r="CM14" s="904"/>
      <c r="CN14" s="901" t="e">
        <f t="shared" si="221"/>
        <v>#N/A</v>
      </c>
      <c r="CO14" s="905"/>
      <c r="CP14" s="905"/>
      <c r="CQ14" s="906"/>
      <c r="CR14" s="905"/>
      <c r="CS14" s="905"/>
      <c r="CT14" s="905"/>
      <c r="CU14" s="896">
        <f t="shared" si="189"/>
        <v>0</v>
      </c>
      <c r="CV14" s="897" t="e">
        <f t="shared" si="54"/>
        <v>#N/A</v>
      </c>
      <c r="CW14" s="904"/>
      <c r="CX14" s="901" t="e">
        <f t="shared" si="222"/>
        <v>#N/A</v>
      </c>
      <c r="CY14" s="905"/>
      <c r="CZ14" s="905"/>
      <c r="DA14" s="906"/>
      <c r="DB14" s="905"/>
      <c r="DC14" s="905"/>
      <c r="DD14" s="905"/>
      <c r="DE14" s="896">
        <f t="shared" si="190"/>
        <v>0</v>
      </c>
      <c r="DF14" s="897" t="e">
        <f t="shared" si="62"/>
        <v>#N/A</v>
      </c>
      <c r="DG14" s="904"/>
      <c r="DH14" s="901" t="e">
        <f t="shared" si="223"/>
        <v>#N/A</v>
      </c>
      <c r="DI14" s="905"/>
      <c r="DJ14" s="905"/>
      <c r="DK14" s="906"/>
      <c r="DL14" s="905"/>
      <c r="DM14" s="905"/>
      <c r="DN14" s="905"/>
      <c r="DO14" s="896">
        <f t="shared" si="191"/>
        <v>0</v>
      </c>
      <c r="DP14" s="897" t="e">
        <f t="shared" si="70"/>
        <v>#N/A</v>
      </c>
      <c r="DQ14" s="904"/>
      <c r="DR14" s="901" t="e">
        <f t="shared" si="224"/>
        <v>#N/A</v>
      </c>
      <c r="DS14" s="905"/>
      <c r="DT14" s="905"/>
      <c r="DU14" s="906"/>
      <c r="DV14" s="905"/>
      <c r="DW14" s="905"/>
      <c r="DX14" s="905"/>
      <c r="DY14" s="896">
        <f t="shared" si="192"/>
        <v>0</v>
      </c>
      <c r="DZ14" s="897" t="e">
        <f t="shared" si="78"/>
        <v>#N/A</v>
      </c>
      <c r="EA14" s="904"/>
      <c r="EB14" s="901" t="e">
        <f t="shared" si="225"/>
        <v>#N/A</v>
      </c>
      <c r="EC14" s="905"/>
      <c r="ED14" s="905"/>
      <c r="EE14" s="906"/>
      <c r="EF14" s="905"/>
      <c r="EG14" s="905"/>
      <c r="EH14" s="905"/>
      <c r="EI14" s="896">
        <f t="shared" si="193"/>
        <v>0</v>
      </c>
      <c r="EJ14" s="897" t="e">
        <f t="shared" si="86"/>
        <v>#N/A</v>
      </c>
      <c r="EK14" s="904"/>
      <c r="EL14" s="901" t="e">
        <f t="shared" si="226"/>
        <v>#N/A</v>
      </c>
      <c r="EM14" s="905"/>
      <c r="EN14" s="905"/>
      <c r="EO14" s="906"/>
      <c r="EP14" s="905"/>
      <c r="EQ14" s="905"/>
      <c r="ER14" s="905"/>
      <c r="ES14" s="896">
        <f t="shared" si="194"/>
        <v>0</v>
      </c>
      <c r="ET14" s="897" t="e">
        <f t="shared" si="94"/>
        <v>#N/A</v>
      </c>
      <c r="EU14" s="904"/>
      <c r="EV14" s="901" t="e">
        <f t="shared" si="227"/>
        <v>#N/A</v>
      </c>
      <c r="EW14" s="905"/>
      <c r="EX14" s="905"/>
      <c r="EY14" s="906"/>
      <c r="EZ14" s="905"/>
      <c r="FA14" s="905"/>
      <c r="FB14" s="905"/>
      <c r="FC14" s="896">
        <f t="shared" si="195"/>
        <v>0</v>
      </c>
      <c r="FD14" s="897" t="e">
        <f t="shared" si="102"/>
        <v>#N/A</v>
      </c>
      <c r="FE14" s="904"/>
      <c r="FF14" s="901" t="e">
        <f t="shared" si="228"/>
        <v>#N/A</v>
      </c>
      <c r="FG14" s="905"/>
      <c r="FH14" s="905"/>
      <c r="FI14" s="906"/>
      <c r="FJ14" s="905"/>
      <c r="FK14" s="905"/>
      <c r="FL14" s="905"/>
      <c r="FM14" s="896">
        <f t="shared" si="196"/>
        <v>0</v>
      </c>
      <c r="FN14" s="897" t="e">
        <f t="shared" si="110"/>
        <v>#N/A</v>
      </c>
      <c r="FO14" s="904"/>
      <c r="FP14" s="901" t="e">
        <f t="shared" si="229"/>
        <v>#N/A</v>
      </c>
      <c r="FQ14" s="905"/>
      <c r="FR14" s="905"/>
      <c r="FS14" s="906"/>
      <c r="FT14" s="905"/>
      <c r="FU14" s="905"/>
      <c r="FV14" s="905"/>
      <c r="FW14" s="896">
        <f t="shared" si="197"/>
        <v>0</v>
      </c>
      <c r="FX14" s="897" t="e">
        <f t="shared" si="118"/>
        <v>#N/A</v>
      </c>
      <c r="FY14" s="904"/>
      <c r="FZ14" s="901" t="e">
        <f t="shared" si="230"/>
        <v>#N/A</v>
      </c>
      <c r="GA14" s="905"/>
      <c r="GB14" s="905"/>
      <c r="GC14" s="906"/>
      <c r="GD14" s="905"/>
      <c r="GE14" s="905"/>
      <c r="GF14" s="905"/>
      <c r="GG14" s="896">
        <f t="shared" si="198"/>
        <v>0</v>
      </c>
      <c r="GH14" s="897" t="e">
        <f t="shared" si="126"/>
        <v>#N/A</v>
      </c>
      <c r="GI14" s="904"/>
      <c r="GJ14" s="901" t="e">
        <f t="shared" si="231"/>
        <v>#N/A</v>
      </c>
      <c r="GK14" s="905"/>
      <c r="GL14" s="905"/>
      <c r="GM14" s="906"/>
      <c r="GN14" s="905"/>
      <c r="GO14" s="905"/>
      <c r="GP14" s="905"/>
      <c r="GQ14" s="896">
        <f t="shared" si="199"/>
        <v>0</v>
      </c>
      <c r="GR14" s="897" t="e">
        <f t="shared" si="134"/>
        <v>#N/A</v>
      </c>
      <c r="GS14" s="904"/>
      <c r="GT14" s="901" t="e">
        <f t="shared" si="232"/>
        <v>#N/A</v>
      </c>
      <c r="GU14" s="905"/>
      <c r="GV14" s="905"/>
      <c r="GW14" s="906"/>
      <c r="GX14" s="905"/>
      <c r="GY14" s="905"/>
      <c r="GZ14" s="905"/>
      <c r="HA14" s="896">
        <f t="shared" si="200"/>
        <v>0</v>
      </c>
      <c r="HB14" s="897" t="e">
        <f t="shared" si="142"/>
        <v>#N/A</v>
      </c>
      <c r="HC14" s="904"/>
      <c r="HD14" s="901" t="e">
        <f t="shared" si="233"/>
        <v>#N/A</v>
      </c>
      <c r="HE14" s="905"/>
      <c r="HF14" s="905"/>
      <c r="HG14" s="906"/>
      <c r="HH14" s="905"/>
      <c r="HI14" s="905"/>
      <c r="HJ14" s="905"/>
      <c r="HK14" s="896">
        <f t="shared" si="201"/>
        <v>0</v>
      </c>
      <c r="HL14" s="897" t="e">
        <f t="shared" si="150"/>
        <v>#N/A</v>
      </c>
      <c r="HM14" s="904"/>
      <c r="HN14" s="901" t="e">
        <f t="shared" si="234"/>
        <v>#N/A</v>
      </c>
      <c r="HO14" s="905"/>
      <c r="HP14" s="905"/>
      <c r="HQ14" s="906"/>
      <c r="HR14" s="905"/>
      <c r="HS14" s="905"/>
      <c r="HT14" s="905"/>
      <c r="HU14" s="896">
        <f t="shared" si="202"/>
        <v>0</v>
      </c>
      <c r="HV14" s="897" t="e">
        <f t="shared" si="158"/>
        <v>#N/A</v>
      </c>
      <c r="HW14" s="904"/>
      <c r="HX14" s="901" t="e">
        <f t="shared" si="235"/>
        <v>#N/A</v>
      </c>
      <c r="HY14" s="905"/>
      <c r="HZ14" s="905"/>
      <c r="IA14" s="906"/>
      <c r="IB14" s="905"/>
      <c r="IC14" s="905"/>
      <c r="ID14" s="905"/>
      <c r="IE14" s="896">
        <f t="shared" si="203"/>
        <v>0</v>
      </c>
      <c r="IF14" s="897" t="e">
        <f t="shared" si="166"/>
        <v>#N/A</v>
      </c>
      <c r="IG14" s="904"/>
      <c r="IH14" s="901"/>
      <c r="II14" s="905"/>
      <c r="IJ14" s="905"/>
      <c r="IK14" s="906"/>
      <c r="IL14" s="905"/>
      <c r="IM14" s="905"/>
      <c r="IN14" s="905"/>
      <c r="IO14" s="896">
        <f t="shared" si="204"/>
        <v>0</v>
      </c>
      <c r="IP14" s="897" t="e">
        <f t="shared" si="174"/>
        <v>#DIV/0!</v>
      </c>
      <c r="IQ14" s="909"/>
      <c r="IR14" s="901"/>
      <c r="IS14" s="905"/>
      <c r="IT14" s="905"/>
      <c r="IU14" s="906"/>
      <c r="IV14" s="905"/>
      <c r="IW14" s="905"/>
      <c r="IX14" s="905"/>
      <c r="IY14" s="896">
        <f t="shared" si="205"/>
        <v>0</v>
      </c>
      <c r="IZ14" s="897" t="e">
        <f t="shared" si="182"/>
        <v>#DIV/0!</v>
      </c>
      <c r="JA14" s="909"/>
      <c r="JB14" s="837"/>
      <c r="JC14" s="907"/>
      <c r="JD14" s="837"/>
      <c r="JE14" s="837"/>
      <c r="JF14" s="837"/>
      <c r="JG14" s="837"/>
      <c r="JH14" s="837"/>
      <c r="JI14" s="837"/>
      <c r="JJ14" s="837"/>
      <c r="JK14" s="837"/>
      <c r="JL14" s="837"/>
      <c r="JM14" s="837"/>
      <c r="JN14" s="837"/>
      <c r="JO14" s="837"/>
      <c r="JP14" s="837"/>
      <c r="JQ14" s="837"/>
      <c r="JR14" s="837"/>
      <c r="JS14" s="837"/>
      <c r="JT14" s="837"/>
      <c r="JU14" s="837"/>
      <c r="JV14" s="837"/>
      <c r="JW14" s="837"/>
      <c r="JX14" s="837"/>
      <c r="JY14" s="837"/>
      <c r="JZ14" s="837"/>
      <c r="KA14" s="837"/>
      <c r="KB14" s="837"/>
      <c r="KC14" s="837"/>
      <c r="KD14" s="837"/>
      <c r="KE14" s="837"/>
      <c r="KF14" s="837"/>
    </row>
    <row r="15" spans="1:292" s="838" customFormat="1" ht="20.149999999999999" customHeight="1">
      <c r="A15" s="892">
        <f t="shared" si="212"/>
        <v>45656</v>
      </c>
      <c r="B15" s="893">
        <f t="shared" si="236"/>
        <v>6</v>
      </c>
      <c r="C15" s="902">
        <v>8</v>
      </c>
      <c r="D15" s="902"/>
      <c r="E15" s="910">
        <v>45</v>
      </c>
      <c r="F15" s="902"/>
      <c r="G15" s="902"/>
      <c r="H15" s="902"/>
      <c r="I15" s="896">
        <f t="shared" si="206"/>
        <v>53</v>
      </c>
      <c r="J15" s="897">
        <f t="shared" si="207"/>
        <v>1.760797342192691E-3</v>
      </c>
      <c r="K15" s="904"/>
      <c r="L15" s="901">
        <f t="shared" si="213"/>
        <v>6</v>
      </c>
      <c r="M15" s="905">
        <v>16</v>
      </c>
      <c r="N15" s="905"/>
      <c r="O15" s="911">
        <v>13</v>
      </c>
      <c r="P15" s="905"/>
      <c r="Q15" s="905"/>
      <c r="R15" s="905">
        <v>3</v>
      </c>
      <c r="S15" s="896">
        <f t="shared" si="208"/>
        <v>32</v>
      </c>
      <c r="T15" s="897">
        <f t="shared" si="209"/>
        <v>1.3617021276595745E-3</v>
      </c>
      <c r="U15" s="912"/>
      <c r="V15" s="901">
        <f t="shared" si="214"/>
        <v>6</v>
      </c>
      <c r="W15" s="905">
        <v>7</v>
      </c>
      <c r="X15" s="905"/>
      <c r="Y15" s="911">
        <v>19</v>
      </c>
      <c r="Z15" s="905"/>
      <c r="AA15" s="905"/>
      <c r="AB15" s="905"/>
      <c r="AC15" s="896">
        <f t="shared" si="210"/>
        <v>26</v>
      </c>
      <c r="AD15" s="897">
        <f t="shared" si="211"/>
        <v>8.6378737541528239E-4</v>
      </c>
      <c r="AE15" s="907"/>
      <c r="AF15" s="893" t="e">
        <f t="shared" si="215"/>
        <v>#N/A</v>
      </c>
      <c r="AG15" s="905"/>
      <c r="AH15" s="905"/>
      <c r="AI15" s="911"/>
      <c r="AJ15" s="905"/>
      <c r="AK15" s="905"/>
      <c r="AL15" s="905"/>
      <c r="AM15" s="896">
        <f t="shared" si="183"/>
        <v>0</v>
      </c>
      <c r="AN15" s="897" t="e">
        <f t="shared" si="7"/>
        <v>#N/A</v>
      </c>
      <c r="AO15" s="904"/>
      <c r="AP15" s="901" t="e">
        <f t="shared" si="216"/>
        <v>#N/A</v>
      </c>
      <c r="AQ15" s="905"/>
      <c r="AR15" s="905"/>
      <c r="AS15" s="911"/>
      <c r="AT15" s="905"/>
      <c r="AU15" s="905"/>
      <c r="AV15" s="905"/>
      <c r="AW15" s="896">
        <f t="shared" si="184"/>
        <v>0</v>
      </c>
      <c r="AX15" s="897" t="e">
        <f t="shared" si="15"/>
        <v>#N/A</v>
      </c>
      <c r="AY15" s="904"/>
      <c r="AZ15" s="901" t="e">
        <f t="shared" si="217"/>
        <v>#N/A</v>
      </c>
      <c r="BA15" s="905"/>
      <c r="BB15" s="905"/>
      <c r="BC15" s="911"/>
      <c r="BD15" s="905"/>
      <c r="BE15" s="905"/>
      <c r="BF15" s="905"/>
      <c r="BG15" s="896">
        <f t="shared" si="185"/>
        <v>0</v>
      </c>
      <c r="BH15" s="897" t="e">
        <f t="shared" si="23"/>
        <v>#N/A</v>
      </c>
      <c r="BI15" s="904"/>
      <c r="BJ15" s="893" t="e">
        <f t="shared" si="218"/>
        <v>#N/A</v>
      </c>
      <c r="BK15" s="905"/>
      <c r="BL15" s="905"/>
      <c r="BM15" s="911"/>
      <c r="BN15" s="905"/>
      <c r="BO15" s="905"/>
      <c r="BP15" s="905"/>
      <c r="BQ15" s="896">
        <f t="shared" si="186"/>
        <v>0</v>
      </c>
      <c r="BR15" s="897" t="e">
        <f t="shared" si="30"/>
        <v>#N/A</v>
      </c>
      <c r="BS15" s="904"/>
      <c r="BT15" s="893" t="e">
        <f t="shared" si="219"/>
        <v>#N/A</v>
      </c>
      <c r="BU15" s="905"/>
      <c r="BV15" s="905"/>
      <c r="BW15" s="911"/>
      <c r="BX15" s="905"/>
      <c r="BY15" s="905"/>
      <c r="BZ15" s="905"/>
      <c r="CA15" s="896">
        <f t="shared" si="187"/>
        <v>0</v>
      </c>
      <c r="CB15" s="897" t="e">
        <f t="shared" si="38"/>
        <v>#N/A</v>
      </c>
      <c r="CC15" s="904"/>
      <c r="CD15" s="901" t="e">
        <f t="shared" si="220"/>
        <v>#N/A</v>
      </c>
      <c r="CE15" s="905"/>
      <c r="CF15" s="905"/>
      <c r="CG15" s="911"/>
      <c r="CH15" s="905"/>
      <c r="CI15" s="905"/>
      <c r="CJ15" s="905"/>
      <c r="CK15" s="896">
        <f t="shared" si="188"/>
        <v>0</v>
      </c>
      <c r="CL15" s="897" t="e">
        <f t="shared" si="46"/>
        <v>#N/A</v>
      </c>
      <c r="CM15" s="904"/>
      <c r="CN15" s="901" t="e">
        <f t="shared" si="221"/>
        <v>#N/A</v>
      </c>
      <c r="CO15" s="905"/>
      <c r="CP15" s="905"/>
      <c r="CQ15" s="911"/>
      <c r="CR15" s="905"/>
      <c r="CS15" s="905"/>
      <c r="CT15" s="905"/>
      <c r="CU15" s="896">
        <f t="shared" si="189"/>
        <v>0</v>
      </c>
      <c r="CV15" s="897" t="e">
        <f t="shared" si="54"/>
        <v>#N/A</v>
      </c>
      <c r="CW15" s="904"/>
      <c r="CX15" s="901" t="e">
        <f t="shared" si="222"/>
        <v>#N/A</v>
      </c>
      <c r="CY15" s="905"/>
      <c r="CZ15" s="905"/>
      <c r="DA15" s="911"/>
      <c r="DB15" s="905"/>
      <c r="DC15" s="905"/>
      <c r="DD15" s="905"/>
      <c r="DE15" s="896">
        <f t="shared" si="190"/>
        <v>0</v>
      </c>
      <c r="DF15" s="897" t="e">
        <f t="shared" si="62"/>
        <v>#N/A</v>
      </c>
      <c r="DG15" s="904"/>
      <c r="DH15" s="901" t="e">
        <f t="shared" si="223"/>
        <v>#N/A</v>
      </c>
      <c r="DI15" s="905"/>
      <c r="DJ15" s="905"/>
      <c r="DK15" s="906"/>
      <c r="DL15" s="905"/>
      <c r="DM15" s="905"/>
      <c r="DN15" s="905"/>
      <c r="DO15" s="896">
        <f t="shared" si="191"/>
        <v>0</v>
      </c>
      <c r="DP15" s="897" t="e">
        <f t="shared" si="70"/>
        <v>#N/A</v>
      </c>
      <c r="DQ15" s="904"/>
      <c r="DR15" s="901" t="e">
        <f t="shared" si="224"/>
        <v>#N/A</v>
      </c>
      <c r="DS15" s="905"/>
      <c r="DT15" s="905"/>
      <c r="DU15" s="911"/>
      <c r="DV15" s="905"/>
      <c r="DW15" s="905"/>
      <c r="DX15" s="905"/>
      <c r="DY15" s="896">
        <f t="shared" si="192"/>
        <v>0</v>
      </c>
      <c r="DZ15" s="897" t="e">
        <f t="shared" si="78"/>
        <v>#N/A</v>
      </c>
      <c r="EA15" s="904"/>
      <c r="EB15" s="901" t="e">
        <f t="shared" si="225"/>
        <v>#N/A</v>
      </c>
      <c r="EC15" s="905"/>
      <c r="ED15" s="905"/>
      <c r="EE15" s="911"/>
      <c r="EF15" s="905"/>
      <c r="EG15" s="905"/>
      <c r="EH15" s="905"/>
      <c r="EI15" s="896">
        <f t="shared" si="193"/>
        <v>0</v>
      </c>
      <c r="EJ15" s="897" t="e">
        <f t="shared" si="86"/>
        <v>#N/A</v>
      </c>
      <c r="EK15" s="904"/>
      <c r="EL15" s="901" t="e">
        <f t="shared" si="226"/>
        <v>#N/A</v>
      </c>
      <c r="EM15" s="905"/>
      <c r="EN15" s="905"/>
      <c r="EO15" s="911"/>
      <c r="EP15" s="905"/>
      <c r="EQ15" s="905"/>
      <c r="ER15" s="905"/>
      <c r="ES15" s="896">
        <f t="shared" si="194"/>
        <v>0</v>
      </c>
      <c r="ET15" s="897" t="e">
        <f t="shared" si="94"/>
        <v>#N/A</v>
      </c>
      <c r="EU15" s="904"/>
      <c r="EV15" s="901" t="e">
        <f t="shared" si="227"/>
        <v>#N/A</v>
      </c>
      <c r="EW15" s="905"/>
      <c r="EX15" s="905"/>
      <c r="EY15" s="906"/>
      <c r="EZ15" s="905"/>
      <c r="FA15" s="905"/>
      <c r="FB15" s="905"/>
      <c r="FC15" s="896">
        <f t="shared" si="195"/>
        <v>0</v>
      </c>
      <c r="FD15" s="897" t="e">
        <f t="shared" si="102"/>
        <v>#N/A</v>
      </c>
      <c r="FE15" s="904"/>
      <c r="FF15" s="901" t="e">
        <f t="shared" si="228"/>
        <v>#N/A</v>
      </c>
      <c r="FG15" s="905"/>
      <c r="FH15" s="905"/>
      <c r="FI15" s="906"/>
      <c r="FJ15" s="905"/>
      <c r="FK15" s="905"/>
      <c r="FL15" s="905"/>
      <c r="FM15" s="896">
        <f t="shared" si="196"/>
        <v>0</v>
      </c>
      <c r="FN15" s="897" t="e">
        <f t="shared" si="110"/>
        <v>#N/A</v>
      </c>
      <c r="FO15" s="904"/>
      <c r="FP15" s="901" t="e">
        <f t="shared" si="229"/>
        <v>#N/A</v>
      </c>
      <c r="FQ15" s="905"/>
      <c r="FR15" s="905"/>
      <c r="FS15" s="906"/>
      <c r="FT15" s="905"/>
      <c r="FU15" s="905"/>
      <c r="FV15" s="905"/>
      <c r="FW15" s="896">
        <f t="shared" si="197"/>
        <v>0</v>
      </c>
      <c r="FX15" s="897" t="e">
        <f t="shared" si="118"/>
        <v>#N/A</v>
      </c>
      <c r="FY15" s="904"/>
      <c r="FZ15" s="901" t="e">
        <f t="shared" si="230"/>
        <v>#N/A</v>
      </c>
      <c r="GA15" s="905"/>
      <c r="GB15" s="905"/>
      <c r="GC15" s="906"/>
      <c r="GD15" s="905"/>
      <c r="GE15" s="905"/>
      <c r="GF15" s="905"/>
      <c r="GG15" s="896">
        <f t="shared" si="198"/>
        <v>0</v>
      </c>
      <c r="GH15" s="897" t="e">
        <f t="shared" si="126"/>
        <v>#N/A</v>
      </c>
      <c r="GI15" s="904"/>
      <c r="GJ15" s="901" t="e">
        <f t="shared" si="231"/>
        <v>#N/A</v>
      </c>
      <c r="GK15" s="905"/>
      <c r="GL15" s="905"/>
      <c r="GM15" s="906"/>
      <c r="GN15" s="905"/>
      <c r="GO15" s="905"/>
      <c r="GP15" s="905"/>
      <c r="GQ15" s="896">
        <f t="shared" si="199"/>
        <v>0</v>
      </c>
      <c r="GR15" s="897" t="e">
        <f t="shared" si="134"/>
        <v>#N/A</v>
      </c>
      <c r="GS15" s="904"/>
      <c r="GT15" s="901" t="e">
        <f t="shared" si="232"/>
        <v>#N/A</v>
      </c>
      <c r="GU15" s="905"/>
      <c r="GV15" s="905"/>
      <c r="GW15" s="906"/>
      <c r="GX15" s="905"/>
      <c r="GY15" s="905"/>
      <c r="GZ15" s="905"/>
      <c r="HA15" s="896">
        <f t="shared" si="200"/>
        <v>0</v>
      </c>
      <c r="HB15" s="897" t="e">
        <f t="shared" si="142"/>
        <v>#N/A</v>
      </c>
      <c r="HC15" s="904"/>
      <c r="HD15" s="901" t="e">
        <f t="shared" si="233"/>
        <v>#N/A</v>
      </c>
      <c r="HE15" s="905"/>
      <c r="HF15" s="905"/>
      <c r="HG15" s="906"/>
      <c r="HH15" s="905"/>
      <c r="HI15" s="905"/>
      <c r="HJ15" s="905"/>
      <c r="HK15" s="896">
        <f t="shared" si="201"/>
        <v>0</v>
      </c>
      <c r="HL15" s="897" t="e">
        <f t="shared" si="150"/>
        <v>#N/A</v>
      </c>
      <c r="HM15" s="904"/>
      <c r="HN15" s="901" t="e">
        <f t="shared" si="234"/>
        <v>#N/A</v>
      </c>
      <c r="HO15" s="905"/>
      <c r="HP15" s="905"/>
      <c r="HQ15" s="906"/>
      <c r="HR15" s="905"/>
      <c r="HS15" s="905"/>
      <c r="HT15" s="905"/>
      <c r="HU15" s="896">
        <f t="shared" si="202"/>
        <v>0</v>
      </c>
      <c r="HV15" s="897" t="e">
        <f t="shared" si="158"/>
        <v>#N/A</v>
      </c>
      <c r="HW15" s="904"/>
      <c r="HX15" s="901" t="e">
        <f t="shared" si="235"/>
        <v>#N/A</v>
      </c>
      <c r="HY15" s="905"/>
      <c r="HZ15" s="905"/>
      <c r="IA15" s="906"/>
      <c r="IB15" s="905"/>
      <c r="IC15" s="905"/>
      <c r="ID15" s="905"/>
      <c r="IE15" s="896">
        <f t="shared" si="203"/>
        <v>0</v>
      </c>
      <c r="IF15" s="897" t="e">
        <f t="shared" si="166"/>
        <v>#N/A</v>
      </c>
      <c r="IG15" s="904"/>
      <c r="IH15" s="901"/>
      <c r="II15" s="905"/>
      <c r="IJ15" s="905"/>
      <c r="IK15" s="911"/>
      <c r="IL15" s="905"/>
      <c r="IM15" s="905"/>
      <c r="IN15" s="905"/>
      <c r="IO15" s="896">
        <f t="shared" si="204"/>
        <v>0</v>
      </c>
      <c r="IP15" s="897" t="e">
        <f t="shared" si="174"/>
        <v>#DIV/0!</v>
      </c>
      <c r="IQ15" s="909"/>
      <c r="IR15" s="901"/>
      <c r="IS15" s="905"/>
      <c r="IT15" s="905"/>
      <c r="IU15" s="911"/>
      <c r="IV15" s="905"/>
      <c r="IW15" s="905"/>
      <c r="IX15" s="905"/>
      <c r="IY15" s="896">
        <f t="shared" si="205"/>
        <v>0</v>
      </c>
      <c r="IZ15" s="897" t="e">
        <f t="shared" si="182"/>
        <v>#DIV/0!</v>
      </c>
      <c r="JA15" s="909"/>
      <c r="JB15" s="837"/>
      <c r="JC15" s="907"/>
      <c r="JD15" s="837"/>
      <c r="JE15" s="837"/>
      <c r="JF15" s="837"/>
      <c r="JG15" s="837"/>
      <c r="JH15" s="837"/>
      <c r="JI15" s="837"/>
      <c r="JJ15" s="837"/>
      <c r="JK15" s="837"/>
      <c r="JL15" s="837"/>
      <c r="JM15" s="837"/>
      <c r="JN15" s="837"/>
      <c r="JO15" s="837"/>
      <c r="JP15" s="837"/>
      <c r="JQ15" s="837"/>
      <c r="JR15" s="837"/>
      <c r="JS15" s="837"/>
      <c r="JT15" s="837"/>
      <c r="JU15" s="837"/>
      <c r="JV15" s="837"/>
      <c r="JW15" s="837"/>
      <c r="JX15" s="837"/>
      <c r="JY15" s="837"/>
      <c r="JZ15" s="837"/>
      <c r="KA15" s="837"/>
      <c r="KB15" s="837"/>
      <c r="KC15" s="837"/>
      <c r="KD15" s="837"/>
      <c r="KE15" s="837"/>
      <c r="KF15" s="837"/>
    </row>
    <row r="16" spans="1:292" s="838" customFormat="1" ht="20.149999999999999" customHeight="1">
      <c r="A16" s="892">
        <f t="shared" si="212"/>
        <v>45657</v>
      </c>
      <c r="B16" s="893">
        <f t="shared" si="236"/>
        <v>7</v>
      </c>
      <c r="C16" s="902">
        <v>9</v>
      </c>
      <c r="D16" s="902"/>
      <c r="E16" s="902">
        <v>29</v>
      </c>
      <c r="F16" s="902"/>
      <c r="G16" s="902"/>
      <c r="H16" s="902">
        <v>7</v>
      </c>
      <c r="I16" s="896">
        <f t="shared" si="206"/>
        <v>45</v>
      </c>
      <c r="J16" s="897">
        <f t="shared" si="207"/>
        <v>1.495016611295681E-3</v>
      </c>
      <c r="K16" s="904"/>
      <c r="L16" s="901">
        <f t="shared" si="213"/>
        <v>7</v>
      </c>
      <c r="M16" s="905">
        <v>16</v>
      </c>
      <c r="N16" s="905"/>
      <c r="O16" s="905">
        <v>32</v>
      </c>
      <c r="P16" s="905"/>
      <c r="Q16" s="905"/>
      <c r="R16" s="905">
        <v>8</v>
      </c>
      <c r="S16" s="896">
        <f t="shared" si="208"/>
        <v>56</v>
      </c>
      <c r="T16" s="897">
        <f t="shared" si="209"/>
        <v>2.3829787234042553E-3</v>
      </c>
      <c r="U16" s="909"/>
      <c r="V16" s="901">
        <f t="shared" si="214"/>
        <v>7</v>
      </c>
      <c r="W16" s="905">
        <v>10</v>
      </c>
      <c r="X16" s="905"/>
      <c r="Y16" s="905">
        <v>28</v>
      </c>
      <c r="Z16" s="905"/>
      <c r="AA16" s="905"/>
      <c r="AB16" s="905">
        <v>6</v>
      </c>
      <c r="AC16" s="896">
        <f t="shared" si="210"/>
        <v>44</v>
      </c>
      <c r="AD16" s="897">
        <f t="shared" si="211"/>
        <v>1.4617940199335548E-3</v>
      </c>
      <c r="AE16" s="907"/>
      <c r="AF16" s="893" t="e">
        <f t="shared" si="215"/>
        <v>#N/A</v>
      </c>
      <c r="AG16" s="905"/>
      <c r="AH16" s="905"/>
      <c r="AI16" s="905"/>
      <c r="AJ16" s="905"/>
      <c r="AK16" s="905"/>
      <c r="AL16" s="905"/>
      <c r="AM16" s="896">
        <f t="shared" si="183"/>
        <v>0</v>
      </c>
      <c r="AN16" s="897" t="e">
        <f t="shared" si="7"/>
        <v>#N/A</v>
      </c>
      <c r="AO16" s="907"/>
      <c r="AP16" s="901" t="e">
        <f t="shared" si="216"/>
        <v>#N/A</v>
      </c>
      <c r="AQ16" s="905"/>
      <c r="AR16" s="905"/>
      <c r="AS16" s="905"/>
      <c r="AT16" s="905"/>
      <c r="AU16" s="905"/>
      <c r="AV16" s="905"/>
      <c r="AW16" s="896">
        <f t="shared" si="184"/>
        <v>0</v>
      </c>
      <c r="AX16" s="897" t="e">
        <f t="shared" si="15"/>
        <v>#N/A</v>
      </c>
      <c r="AY16" s="907"/>
      <c r="AZ16" s="901" t="e">
        <f t="shared" si="217"/>
        <v>#N/A</v>
      </c>
      <c r="BA16" s="905"/>
      <c r="BB16" s="905"/>
      <c r="BC16" s="905"/>
      <c r="BD16" s="905"/>
      <c r="BE16" s="905"/>
      <c r="BF16" s="905"/>
      <c r="BG16" s="896">
        <f t="shared" si="185"/>
        <v>0</v>
      </c>
      <c r="BH16" s="897" t="e">
        <f t="shared" si="23"/>
        <v>#N/A</v>
      </c>
      <c r="BI16" s="904"/>
      <c r="BJ16" s="893" t="e">
        <f t="shared" si="218"/>
        <v>#N/A</v>
      </c>
      <c r="BK16" s="905"/>
      <c r="BL16" s="905"/>
      <c r="BM16" s="905"/>
      <c r="BN16" s="905"/>
      <c r="BO16" s="905"/>
      <c r="BP16" s="905"/>
      <c r="BQ16" s="896">
        <f t="shared" si="186"/>
        <v>0</v>
      </c>
      <c r="BR16" s="897" t="e">
        <f t="shared" si="30"/>
        <v>#N/A</v>
      </c>
      <c r="BS16" s="904"/>
      <c r="BT16" s="893" t="e">
        <f t="shared" si="219"/>
        <v>#N/A</v>
      </c>
      <c r="BU16" s="905"/>
      <c r="BV16" s="905"/>
      <c r="BW16" s="905"/>
      <c r="BX16" s="905"/>
      <c r="BY16" s="905"/>
      <c r="BZ16" s="905"/>
      <c r="CA16" s="896">
        <f t="shared" si="187"/>
        <v>0</v>
      </c>
      <c r="CB16" s="897" t="e">
        <f t="shared" si="38"/>
        <v>#N/A</v>
      </c>
      <c r="CC16" s="904"/>
      <c r="CD16" s="901" t="e">
        <f t="shared" si="220"/>
        <v>#N/A</v>
      </c>
      <c r="CE16" s="905"/>
      <c r="CF16" s="905"/>
      <c r="CG16" s="905"/>
      <c r="CH16" s="905"/>
      <c r="CI16" s="905"/>
      <c r="CJ16" s="905"/>
      <c r="CK16" s="896">
        <f t="shared" si="188"/>
        <v>0</v>
      </c>
      <c r="CL16" s="897" t="e">
        <f t="shared" si="46"/>
        <v>#N/A</v>
      </c>
      <c r="CM16" s="904"/>
      <c r="CN16" s="901" t="e">
        <f t="shared" si="221"/>
        <v>#N/A</v>
      </c>
      <c r="CO16" s="905"/>
      <c r="CP16" s="905"/>
      <c r="CQ16" s="905"/>
      <c r="CR16" s="905"/>
      <c r="CS16" s="905"/>
      <c r="CT16" s="905"/>
      <c r="CU16" s="896">
        <f t="shared" si="189"/>
        <v>0</v>
      </c>
      <c r="CV16" s="897" t="e">
        <f t="shared" si="54"/>
        <v>#N/A</v>
      </c>
      <c r="CW16" s="904"/>
      <c r="CX16" s="901" t="e">
        <f t="shared" si="222"/>
        <v>#N/A</v>
      </c>
      <c r="CY16" s="905"/>
      <c r="CZ16" s="905"/>
      <c r="DA16" s="905"/>
      <c r="DB16" s="905"/>
      <c r="DC16" s="905"/>
      <c r="DD16" s="905"/>
      <c r="DE16" s="896">
        <f t="shared" si="190"/>
        <v>0</v>
      </c>
      <c r="DF16" s="897" t="e">
        <f t="shared" si="62"/>
        <v>#N/A</v>
      </c>
      <c r="DG16" s="904"/>
      <c r="DH16" s="901" t="e">
        <f t="shared" si="223"/>
        <v>#N/A</v>
      </c>
      <c r="DI16" s="905"/>
      <c r="DJ16" s="905"/>
      <c r="DK16" s="911"/>
      <c r="DL16" s="905"/>
      <c r="DM16" s="905"/>
      <c r="DN16" s="905"/>
      <c r="DO16" s="896">
        <f t="shared" si="191"/>
        <v>0</v>
      </c>
      <c r="DP16" s="897" t="e">
        <f t="shared" si="70"/>
        <v>#N/A</v>
      </c>
      <c r="DQ16" s="904"/>
      <c r="DR16" s="901" t="e">
        <f t="shared" si="224"/>
        <v>#N/A</v>
      </c>
      <c r="DS16" s="905"/>
      <c r="DT16" s="905"/>
      <c r="DU16" s="905"/>
      <c r="DV16" s="905"/>
      <c r="DW16" s="905"/>
      <c r="DX16" s="905"/>
      <c r="DY16" s="896">
        <f t="shared" si="192"/>
        <v>0</v>
      </c>
      <c r="DZ16" s="897" t="e">
        <f t="shared" si="78"/>
        <v>#N/A</v>
      </c>
      <c r="EA16" s="904"/>
      <c r="EB16" s="901" t="e">
        <f t="shared" si="225"/>
        <v>#N/A</v>
      </c>
      <c r="EC16" s="905"/>
      <c r="ED16" s="905"/>
      <c r="EE16" s="905"/>
      <c r="EF16" s="905"/>
      <c r="EG16" s="905"/>
      <c r="EH16" s="905"/>
      <c r="EI16" s="896">
        <f t="shared" si="193"/>
        <v>0</v>
      </c>
      <c r="EJ16" s="897" t="e">
        <f t="shared" si="86"/>
        <v>#N/A</v>
      </c>
      <c r="EK16" s="904"/>
      <c r="EL16" s="901" t="e">
        <f t="shared" si="226"/>
        <v>#N/A</v>
      </c>
      <c r="EM16" s="905"/>
      <c r="EN16" s="905"/>
      <c r="EO16" s="905"/>
      <c r="EP16" s="905"/>
      <c r="EQ16" s="905"/>
      <c r="ER16" s="905"/>
      <c r="ES16" s="896">
        <f t="shared" si="194"/>
        <v>0</v>
      </c>
      <c r="ET16" s="897" t="e">
        <f t="shared" si="94"/>
        <v>#N/A</v>
      </c>
      <c r="EU16" s="904"/>
      <c r="EV16" s="901" t="e">
        <f t="shared" si="227"/>
        <v>#N/A</v>
      </c>
      <c r="EW16" s="905"/>
      <c r="EX16" s="905"/>
      <c r="EY16" s="911"/>
      <c r="EZ16" s="905"/>
      <c r="FA16" s="905"/>
      <c r="FB16" s="905"/>
      <c r="FC16" s="896">
        <f t="shared" si="195"/>
        <v>0</v>
      </c>
      <c r="FD16" s="897" t="e">
        <f t="shared" si="102"/>
        <v>#N/A</v>
      </c>
      <c r="FE16" s="904"/>
      <c r="FF16" s="901" t="e">
        <f t="shared" si="228"/>
        <v>#N/A</v>
      </c>
      <c r="FG16" s="905"/>
      <c r="FH16" s="905"/>
      <c r="FI16" s="911"/>
      <c r="FJ16" s="905"/>
      <c r="FK16" s="905"/>
      <c r="FL16" s="905"/>
      <c r="FM16" s="896">
        <f t="shared" si="196"/>
        <v>0</v>
      </c>
      <c r="FN16" s="897" t="e">
        <f t="shared" si="110"/>
        <v>#N/A</v>
      </c>
      <c r="FO16" s="904"/>
      <c r="FP16" s="901" t="e">
        <f t="shared" si="229"/>
        <v>#N/A</v>
      </c>
      <c r="FQ16" s="905"/>
      <c r="FR16" s="905"/>
      <c r="FS16" s="906"/>
      <c r="FT16" s="905"/>
      <c r="FU16" s="905"/>
      <c r="FV16" s="905"/>
      <c r="FW16" s="896">
        <f t="shared" si="197"/>
        <v>0</v>
      </c>
      <c r="FX16" s="897" t="e">
        <f t="shared" si="118"/>
        <v>#N/A</v>
      </c>
      <c r="FY16" s="904"/>
      <c r="FZ16" s="901" t="e">
        <f t="shared" si="230"/>
        <v>#N/A</v>
      </c>
      <c r="GA16" s="905"/>
      <c r="GB16" s="905"/>
      <c r="GC16" s="906"/>
      <c r="GD16" s="905"/>
      <c r="GE16" s="905"/>
      <c r="GF16" s="905"/>
      <c r="GG16" s="896">
        <f t="shared" si="198"/>
        <v>0</v>
      </c>
      <c r="GH16" s="897" t="e">
        <f t="shared" si="126"/>
        <v>#N/A</v>
      </c>
      <c r="GI16" s="904"/>
      <c r="GJ16" s="901" t="e">
        <f t="shared" si="231"/>
        <v>#N/A</v>
      </c>
      <c r="GK16" s="905"/>
      <c r="GL16" s="905"/>
      <c r="GM16" s="906"/>
      <c r="GN16" s="905"/>
      <c r="GO16" s="905"/>
      <c r="GP16" s="905"/>
      <c r="GQ16" s="896">
        <f t="shared" si="199"/>
        <v>0</v>
      </c>
      <c r="GR16" s="897" t="e">
        <f t="shared" si="134"/>
        <v>#N/A</v>
      </c>
      <c r="GS16" s="904"/>
      <c r="GT16" s="901" t="e">
        <f t="shared" si="232"/>
        <v>#N/A</v>
      </c>
      <c r="GU16" s="905"/>
      <c r="GV16" s="905"/>
      <c r="GW16" s="906"/>
      <c r="GX16" s="905"/>
      <c r="GY16" s="905"/>
      <c r="GZ16" s="905"/>
      <c r="HA16" s="896">
        <f t="shared" si="200"/>
        <v>0</v>
      </c>
      <c r="HB16" s="897" t="e">
        <f t="shared" si="142"/>
        <v>#N/A</v>
      </c>
      <c r="HC16" s="904"/>
      <c r="HD16" s="901" t="e">
        <f t="shared" si="233"/>
        <v>#N/A</v>
      </c>
      <c r="HE16" s="905"/>
      <c r="HF16" s="905"/>
      <c r="HG16" s="906"/>
      <c r="HH16" s="905"/>
      <c r="HI16" s="905"/>
      <c r="HJ16" s="905"/>
      <c r="HK16" s="896">
        <f t="shared" si="201"/>
        <v>0</v>
      </c>
      <c r="HL16" s="897" t="e">
        <f t="shared" si="150"/>
        <v>#N/A</v>
      </c>
      <c r="HM16" s="904"/>
      <c r="HN16" s="901" t="e">
        <f t="shared" si="234"/>
        <v>#N/A</v>
      </c>
      <c r="HO16" s="905"/>
      <c r="HP16" s="905"/>
      <c r="HQ16" s="906"/>
      <c r="HR16" s="905"/>
      <c r="HS16" s="905"/>
      <c r="HT16" s="905"/>
      <c r="HU16" s="896">
        <f t="shared" si="202"/>
        <v>0</v>
      </c>
      <c r="HV16" s="897" t="e">
        <f t="shared" si="158"/>
        <v>#N/A</v>
      </c>
      <c r="HW16" s="904"/>
      <c r="HX16" s="901" t="e">
        <f t="shared" si="235"/>
        <v>#N/A</v>
      </c>
      <c r="HY16" s="905"/>
      <c r="HZ16" s="905"/>
      <c r="IA16" s="906"/>
      <c r="IB16" s="905"/>
      <c r="IC16" s="905"/>
      <c r="ID16" s="905"/>
      <c r="IE16" s="896">
        <f t="shared" si="203"/>
        <v>0</v>
      </c>
      <c r="IF16" s="897" t="e">
        <f t="shared" si="166"/>
        <v>#N/A</v>
      </c>
      <c r="IG16" s="904"/>
      <c r="IH16" s="901"/>
      <c r="II16" s="905"/>
      <c r="IJ16" s="905"/>
      <c r="IK16" s="905"/>
      <c r="IL16" s="905"/>
      <c r="IM16" s="905"/>
      <c r="IN16" s="905"/>
      <c r="IO16" s="896">
        <f t="shared" si="204"/>
        <v>0</v>
      </c>
      <c r="IP16" s="897" t="e">
        <f t="shared" si="174"/>
        <v>#DIV/0!</v>
      </c>
      <c r="IQ16" s="909"/>
      <c r="IR16" s="901"/>
      <c r="IS16" s="905"/>
      <c r="IT16" s="905"/>
      <c r="IU16" s="905"/>
      <c r="IV16" s="905"/>
      <c r="IW16" s="905"/>
      <c r="IX16" s="905"/>
      <c r="IY16" s="896">
        <f t="shared" si="205"/>
        <v>0</v>
      </c>
      <c r="IZ16" s="897" t="e">
        <f t="shared" si="182"/>
        <v>#DIV/0!</v>
      </c>
      <c r="JA16" s="909"/>
      <c r="JB16" s="837"/>
      <c r="JC16" s="908"/>
      <c r="JD16" s="837"/>
      <c r="JE16" s="837"/>
      <c r="JF16" s="837"/>
      <c r="JG16" s="837"/>
      <c r="JH16" s="837"/>
      <c r="JI16" s="837"/>
      <c r="JJ16" s="837"/>
      <c r="JK16" s="837"/>
      <c r="JL16" s="837"/>
      <c r="JM16" s="837"/>
      <c r="JN16" s="837"/>
      <c r="JO16" s="837"/>
      <c r="JP16" s="837"/>
      <c r="JQ16" s="837"/>
      <c r="JR16" s="837"/>
      <c r="JS16" s="837"/>
      <c r="JT16" s="837"/>
      <c r="JU16" s="837"/>
      <c r="JV16" s="837"/>
      <c r="JW16" s="837"/>
      <c r="JX16" s="837"/>
      <c r="JY16" s="837"/>
      <c r="JZ16" s="837"/>
      <c r="KA16" s="837"/>
      <c r="KB16" s="837"/>
      <c r="KC16" s="837"/>
      <c r="KD16" s="837"/>
      <c r="KE16" s="837"/>
      <c r="KF16" s="837"/>
    </row>
    <row r="17" spans="1:292" s="838" customFormat="1" ht="20.149999999999999" customHeight="1">
      <c r="A17" s="892">
        <f t="shared" si="212"/>
        <v>45658</v>
      </c>
      <c r="B17" s="893">
        <f t="shared" si="236"/>
        <v>8</v>
      </c>
      <c r="C17" s="902">
        <v>10</v>
      </c>
      <c r="D17" s="902"/>
      <c r="E17" s="902">
        <v>33</v>
      </c>
      <c r="F17" s="902"/>
      <c r="G17" s="902"/>
      <c r="H17" s="902">
        <v>7</v>
      </c>
      <c r="I17" s="896">
        <f t="shared" si="206"/>
        <v>50</v>
      </c>
      <c r="J17" s="897">
        <f t="shared" si="207"/>
        <v>1.6611295681063123E-3</v>
      </c>
      <c r="K17" s="904"/>
      <c r="L17" s="901">
        <f t="shared" si="213"/>
        <v>8</v>
      </c>
      <c r="M17" s="905">
        <v>11</v>
      </c>
      <c r="N17" s="905"/>
      <c r="O17" s="905">
        <v>31</v>
      </c>
      <c r="P17" s="905"/>
      <c r="Q17" s="905"/>
      <c r="R17" s="905">
        <v>3</v>
      </c>
      <c r="S17" s="896">
        <f t="shared" si="208"/>
        <v>45</v>
      </c>
      <c r="T17" s="897">
        <f t="shared" si="209"/>
        <v>1.9148936170212765E-3</v>
      </c>
      <c r="U17" s="909"/>
      <c r="V17" s="901">
        <f t="shared" si="214"/>
        <v>8</v>
      </c>
      <c r="W17" s="905">
        <v>9</v>
      </c>
      <c r="X17" s="905"/>
      <c r="Y17" s="905">
        <v>38</v>
      </c>
      <c r="Z17" s="905"/>
      <c r="AA17" s="905"/>
      <c r="AB17" s="905">
        <v>11</v>
      </c>
      <c r="AC17" s="896">
        <f t="shared" si="210"/>
        <v>58</v>
      </c>
      <c r="AD17" s="897">
        <f t="shared" si="211"/>
        <v>1.9269102990033223E-3</v>
      </c>
      <c r="AE17" s="909"/>
      <c r="AF17" s="893" t="e">
        <f t="shared" si="215"/>
        <v>#N/A</v>
      </c>
      <c r="AG17" s="905"/>
      <c r="AH17" s="905"/>
      <c r="AI17" s="905"/>
      <c r="AJ17" s="905"/>
      <c r="AK17" s="905"/>
      <c r="AL17" s="905"/>
      <c r="AM17" s="896">
        <f t="shared" si="183"/>
        <v>0</v>
      </c>
      <c r="AN17" s="897" t="e">
        <f t="shared" si="7"/>
        <v>#N/A</v>
      </c>
      <c r="AO17" s="904"/>
      <c r="AP17" s="901" t="e">
        <f t="shared" si="216"/>
        <v>#N/A</v>
      </c>
      <c r="AQ17" s="905"/>
      <c r="AR17" s="905"/>
      <c r="AS17" s="905"/>
      <c r="AT17" s="905"/>
      <c r="AU17" s="905"/>
      <c r="AV17" s="905"/>
      <c r="AW17" s="896">
        <f t="shared" si="184"/>
        <v>0</v>
      </c>
      <c r="AX17" s="897" t="e">
        <f t="shared" si="15"/>
        <v>#N/A</v>
      </c>
      <c r="AY17" s="909"/>
      <c r="AZ17" s="901" t="e">
        <f t="shared" si="217"/>
        <v>#N/A</v>
      </c>
      <c r="BA17" s="905"/>
      <c r="BB17" s="905"/>
      <c r="BC17" s="905"/>
      <c r="BD17" s="905"/>
      <c r="BE17" s="905"/>
      <c r="BF17" s="905"/>
      <c r="BG17" s="896">
        <f t="shared" si="185"/>
        <v>0</v>
      </c>
      <c r="BH17" s="897" t="e">
        <f t="shared" si="23"/>
        <v>#N/A</v>
      </c>
      <c r="BI17" s="904"/>
      <c r="BJ17" s="893" t="e">
        <f t="shared" si="218"/>
        <v>#N/A</v>
      </c>
      <c r="BK17" s="905"/>
      <c r="BL17" s="905"/>
      <c r="BM17" s="905"/>
      <c r="BN17" s="905"/>
      <c r="BO17" s="905"/>
      <c r="BP17" s="905"/>
      <c r="BQ17" s="896">
        <f t="shared" si="186"/>
        <v>0</v>
      </c>
      <c r="BR17" s="897" t="e">
        <f t="shared" si="30"/>
        <v>#N/A</v>
      </c>
      <c r="BS17" s="904"/>
      <c r="BT17" s="893" t="e">
        <f t="shared" si="219"/>
        <v>#N/A</v>
      </c>
      <c r="BU17" s="905"/>
      <c r="BV17" s="905"/>
      <c r="BW17" s="905"/>
      <c r="BX17" s="905"/>
      <c r="BY17" s="905"/>
      <c r="BZ17" s="905"/>
      <c r="CA17" s="896">
        <f t="shared" si="187"/>
        <v>0</v>
      </c>
      <c r="CB17" s="897" t="e">
        <f t="shared" si="38"/>
        <v>#N/A</v>
      </c>
      <c r="CC17" s="904"/>
      <c r="CD17" s="901" t="e">
        <f t="shared" si="220"/>
        <v>#N/A</v>
      </c>
      <c r="CE17" s="905"/>
      <c r="CF17" s="905"/>
      <c r="CG17" s="905"/>
      <c r="CH17" s="905"/>
      <c r="CI17" s="905"/>
      <c r="CJ17" s="905"/>
      <c r="CK17" s="896">
        <f t="shared" si="188"/>
        <v>0</v>
      </c>
      <c r="CL17" s="897" t="e">
        <f t="shared" si="46"/>
        <v>#N/A</v>
      </c>
      <c r="CM17" s="904"/>
      <c r="CN17" s="901" t="e">
        <f t="shared" si="221"/>
        <v>#N/A</v>
      </c>
      <c r="CO17" s="905"/>
      <c r="CP17" s="905"/>
      <c r="CQ17" s="905"/>
      <c r="CR17" s="905"/>
      <c r="CS17" s="905"/>
      <c r="CT17" s="905"/>
      <c r="CU17" s="896">
        <f t="shared" si="189"/>
        <v>0</v>
      </c>
      <c r="CV17" s="897" t="e">
        <f t="shared" si="54"/>
        <v>#N/A</v>
      </c>
      <c r="CW17" s="904"/>
      <c r="CX17" s="901" t="e">
        <f t="shared" si="222"/>
        <v>#N/A</v>
      </c>
      <c r="CY17" s="905"/>
      <c r="CZ17" s="905"/>
      <c r="DA17" s="905"/>
      <c r="DB17" s="905"/>
      <c r="DC17" s="905"/>
      <c r="DD17" s="905"/>
      <c r="DE17" s="896">
        <f t="shared" si="190"/>
        <v>0</v>
      </c>
      <c r="DF17" s="897" t="e">
        <f t="shared" si="62"/>
        <v>#N/A</v>
      </c>
      <c r="DG17" s="904"/>
      <c r="DH17" s="901" t="e">
        <f t="shared" si="223"/>
        <v>#N/A</v>
      </c>
      <c r="DI17" s="905"/>
      <c r="DJ17" s="905"/>
      <c r="DK17" s="905"/>
      <c r="DL17" s="905"/>
      <c r="DM17" s="905"/>
      <c r="DN17" s="905"/>
      <c r="DO17" s="896">
        <f t="shared" si="191"/>
        <v>0</v>
      </c>
      <c r="DP17" s="897" t="e">
        <f t="shared" si="70"/>
        <v>#N/A</v>
      </c>
      <c r="DQ17" s="904"/>
      <c r="DR17" s="901" t="e">
        <f t="shared" si="224"/>
        <v>#N/A</v>
      </c>
      <c r="DS17" s="905"/>
      <c r="DT17" s="905"/>
      <c r="DU17" s="905"/>
      <c r="DV17" s="905"/>
      <c r="DW17" s="905"/>
      <c r="DX17" s="905"/>
      <c r="DY17" s="896">
        <f t="shared" si="192"/>
        <v>0</v>
      </c>
      <c r="DZ17" s="897" t="e">
        <f t="shared" si="78"/>
        <v>#N/A</v>
      </c>
      <c r="EA17" s="904"/>
      <c r="EB17" s="901" t="e">
        <f t="shared" si="225"/>
        <v>#N/A</v>
      </c>
      <c r="EC17" s="905"/>
      <c r="ED17" s="905"/>
      <c r="EE17" s="905"/>
      <c r="EF17" s="905"/>
      <c r="EG17" s="905"/>
      <c r="EH17" s="905"/>
      <c r="EI17" s="896">
        <f t="shared" si="193"/>
        <v>0</v>
      </c>
      <c r="EJ17" s="897" t="e">
        <f t="shared" si="86"/>
        <v>#N/A</v>
      </c>
      <c r="EK17" s="904"/>
      <c r="EL17" s="901" t="e">
        <f t="shared" si="226"/>
        <v>#N/A</v>
      </c>
      <c r="EM17" s="905"/>
      <c r="EN17" s="905"/>
      <c r="EO17" s="905"/>
      <c r="EP17" s="905"/>
      <c r="EQ17" s="905"/>
      <c r="ER17" s="905"/>
      <c r="ES17" s="896">
        <f t="shared" si="194"/>
        <v>0</v>
      </c>
      <c r="ET17" s="897" t="e">
        <f t="shared" si="94"/>
        <v>#N/A</v>
      </c>
      <c r="EU17" s="904"/>
      <c r="EV17" s="901" t="e">
        <f t="shared" si="227"/>
        <v>#N/A</v>
      </c>
      <c r="EW17" s="905"/>
      <c r="EX17" s="905"/>
      <c r="EY17" s="905"/>
      <c r="EZ17" s="905"/>
      <c r="FA17" s="905"/>
      <c r="FB17" s="905"/>
      <c r="FC17" s="896">
        <f t="shared" si="195"/>
        <v>0</v>
      </c>
      <c r="FD17" s="897" t="e">
        <f t="shared" si="102"/>
        <v>#N/A</v>
      </c>
      <c r="FE17" s="904"/>
      <c r="FF17" s="901" t="e">
        <f t="shared" si="228"/>
        <v>#N/A</v>
      </c>
      <c r="FG17" s="905"/>
      <c r="FH17" s="905"/>
      <c r="FI17" s="905"/>
      <c r="FJ17" s="905"/>
      <c r="FK17" s="905"/>
      <c r="FL17" s="905"/>
      <c r="FM17" s="896">
        <f t="shared" si="196"/>
        <v>0</v>
      </c>
      <c r="FN17" s="897" t="e">
        <f t="shared" si="110"/>
        <v>#N/A</v>
      </c>
      <c r="FO17" s="904"/>
      <c r="FP17" s="901" t="e">
        <f t="shared" si="229"/>
        <v>#N/A</v>
      </c>
      <c r="FQ17" s="905"/>
      <c r="FR17" s="905"/>
      <c r="FS17" s="911"/>
      <c r="FT17" s="905"/>
      <c r="FU17" s="905"/>
      <c r="FV17" s="905"/>
      <c r="FW17" s="896">
        <f t="shared" si="197"/>
        <v>0</v>
      </c>
      <c r="FX17" s="897" t="e">
        <f t="shared" si="118"/>
        <v>#N/A</v>
      </c>
      <c r="FY17" s="904"/>
      <c r="FZ17" s="901" t="e">
        <f t="shared" si="230"/>
        <v>#N/A</v>
      </c>
      <c r="GA17" s="905"/>
      <c r="GB17" s="905"/>
      <c r="GC17" s="906"/>
      <c r="GD17" s="905"/>
      <c r="GE17" s="905"/>
      <c r="GF17" s="905"/>
      <c r="GG17" s="896">
        <f t="shared" si="198"/>
        <v>0</v>
      </c>
      <c r="GH17" s="897" t="e">
        <f t="shared" si="126"/>
        <v>#N/A</v>
      </c>
      <c r="GI17" s="904"/>
      <c r="GJ17" s="901" t="e">
        <f t="shared" si="231"/>
        <v>#N/A</v>
      </c>
      <c r="GK17" s="905"/>
      <c r="GL17" s="905"/>
      <c r="GM17" s="906"/>
      <c r="GN17" s="905"/>
      <c r="GO17" s="905"/>
      <c r="GP17" s="905"/>
      <c r="GQ17" s="896">
        <f t="shared" si="199"/>
        <v>0</v>
      </c>
      <c r="GR17" s="897" t="e">
        <f t="shared" si="134"/>
        <v>#N/A</v>
      </c>
      <c r="GS17" s="904"/>
      <c r="GT17" s="901" t="e">
        <f t="shared" si="232"/>
        <v>#N/A</v>
      </c>
      <c r="GU17" s="905"/>
      <c r="GV17" s="905"/>
      <c r="GW17" s="906"/>
      <c r="GX17" s="905"/>
      <c r="GY17" s="905"/>
      <c r="GZ17" s="905"/>
      <c r="HA17" s="896">
        <f t="shared" si="200"/>
        <v>0</v>
      </c>
      <c r="HB17" s="897" t="e">
        <f t="shared" si="142"/>
        <v>#N/A</v>
      </c>
      <c r="HC17" s="904"/>
      <c r="HD17" s="901" t="e">
        <f t="shared" si="233"/>
        <v>#N/A</v>
      </c>
      <c r="HE17" s="905"/>
      <c r="HF17" s="905"/>
      <c r="HG17" s="906"/>
      <c r="HH17" s="905"/>
      <c r="HI17" s="905"/>
      <c r="HJ17" s="905"/>
      <c r="HK17" s="896">
        <f t="shared" si="201"/>
        <v>0</v>
      </c>
      <c r="HL17" s="897" t="e">
        <f t="shared" si="150"/>
        <v>#N/A</v>
      </c>
      <c r="HM17" s="904"/>
      <c r="HN17" s="901" t="e">
        <f t="shared" si="234"/>
        <v>#N/A</v>
      </c>
      <c r="HO17" s="905"/>
      <c r="HP17" s="905"/>
      <c r="HQ17" s="906"/>
      <c r="HR17" s="905"/>
      <c r="HS17" s="905"/>
      <c r="HT17" s="905"/>
      <c r="HU17" s="896">
        <f t="shared" si="202"/>
        <v>0</v>
      </c>
      <c r="HV17" s="897" t="e">
        <f t="shared" si="158"/>
        <v>#N/A</v>
      </c>
      <c r="HW17" s="904"/>
      <c r="HX17" s="901" t="e">
        <f t="shared" si="235"/>
        <v>#N/A</v>
      </c>
      <c r="HY17" s="905"/>
      <c r="HZ17" s="905"/>
      <c r="IA17" s="906"/>
      <c r="IB17" s="905"/>
      <c r="IC17" s="905"/>
      <c r="ID17" s="905"/>
      <c r="IE17" s="896">
        <f t="shared" si="203"/>
        <v>0</v>
      </c>
      <c r="IF17" s="897" t="e">
        <f t="shared" si="166"/>
        <v>#N/A</v>
      </c>
      <c r="IG17" s="904"/>
      <c r="IH17" s="901"/>
      <c r="II17" s="905"/>
      <c r="IJ17" s="905"/>
      <c r="IK17" s="905"/>
      <c r="IL17" s="905"/>
      <c r="IM17" s="905"/>
      <c r="IN17" s="905"/>
      <c r="IO17" s="896">
        <f t="shared" si="204"/>
        <v>0</v>
      </c>
      <c r="IP17" s="897" t="e">
        <f t="shared" si="174"/>
        <v>#DIV/0!</v>
      </c>
      <c r="IQ17" s="909"/>
      <c r="IR17" s="901"/>
      <c r="IS17" s="905"/>
      <c r="IT17" s="905"/>
      <c r="IU17" s="905"/>
      <c r="IV17" s="905"/>
      <c r="IW17" s="905"/>
      <c r="IX17" s="905"/>
      <c r="IY17" s="896">
        <f t="shared" si="205"/>
        <v>0</v>
      </c>
      <c r="IZ17" s="897" t="e">
        <f t="shared" si="182"/>
        <v>#DIV/0!</v>
      </c>
      <c r="JA17" s="909"/>
      <c r="JB17" s="837"/>
      <c r="JC17" s="908"/>
      <c r="JD17" s="837"/>
      <c r="JE17" s="837"/>
      <c r="JF17" s="837"/>
      <c r="JG17" s="837"/>
      <c r="JH17" s="837"/>
      <c r="JI17" s="837"/>
      <c r="JJ17" s="837"/>
      <c r="JK17" s="837"/>
      <c r="JL17" s="837"/>
      <c r="JM17" s="837"/>
      <c r="JN17" s="837"/>
      <c r="JO17" s="837"/>
      <c r="JP17" s="837"/>
      <c r="JQ17" s="837"/>
      <c r="JR17" s="837"/>
      <c r="JS17" s="837"/>
      <c r="JT17" s="837"/>
      <c r="JU17" s="837"/>
      <c r="JV17" s="837"/>
      <c r="JW17" s="837"/>
      <c r="JX17" s="837"/>
      <c r="JY17" s="837"/>
      <c r="JZ17" s="837"/>
      <c r="KA17" s="837"/>
      <c r="KB17" s="837"/>
      <c r="KC17" s="837"/>
      <c r="KD17" s="837"/>
      <c r="KE17" s="837"/>
      <c r="KF17" s="837"/>
    </row>
    <row r="18" spans="1:292" s="838" customFormat="1" ht="20.149999999999999" customHeight="1">
      <c r="A18" s="892">
        <f t="shared" si="212"/>
        <v>45659</v>
      </c>
      <c r="B18" s="893">
        <f t="shared" si="236"/>
        <v>9</v>
      </c>
      <c r="C18" s="902">
        <v>16</v>
      </c>
      <c r="D18" s="902"/>
      <c r="E18" s="902">
        <v>172</v>
      </c>
      <c r="F18" s="902"/>
      <c r="G18" s="902"/>
      <c r="H18" s="902">
        <v>27</v>
      </c>
      <c r="I18" s="896">
        <f t="shared" si="206"/>
        <v>215</v>
      </c>
      <c r="J18" s="897">
        <f t="shared" si="207"/>
        <v>7.1428571428571426E-3</v>
      </c>
      <c r="K18" s="909"/>
      <c r="L18" s="901">
        <f t="shared" si="213"/>
        <v>9</v>
      </c>
      <c r="M18" s="905">
        <v>23</v>
      </c>
      <c r="N18" s="905"/>
      <c r="O18" s="905">
        <v>132</v>
      </c>
      <c r="P18" s="905"/>
      <c r="Q18" s="905"/>
      <c r="R18" s="905">
        <v>16</v>
      </c>
      <c r="S18" s="896">
        <f t="shared" si="208"/>
        <v>171</v>
      </c>
      <c r="T18" s="897">
        <f t="shared" si="209"/>
        <v>7.2765957446808511E-3</v>
      </c>
      <c r="U18" s="909"/>
      <c r="V18" s="901">
        <f t="shared" si="214"/>
        <v>9</v>
      </c>
      <c r="W18" s="905">
        <v>14</v>
      </c>
      <c r="X18" s="905"/>
      <c r="Y18" s="905">
        <v>179</v>
      </c>
      <c r="Z18" s="905"/>
      <c r="AA18" s="905"/>
      <c r="AB18" s="905">
        <v>23</v>
      </c>
      <c r="AC18" s="896">
        <f t="shared" si="210"/>
        <v>216</v>
      </c>
      <c r="AD18" s="897">
        <f t="shared" si="211"/>
        <v>7.1760797342192689E-3</v>
      </c>
      <c r="AE18" s="909"/>
      <c r="AF18" s="893" t="e">
        <f t="shared" si="215"/>
        <v>#N/A</v>
      </c>
      <c r="AG18" s="905"/>
      <c r="AH18" s="905"/>
      <c r="AI18" s="905"/>
      <c r="AJ18" s="905"/>
      <c r="AK18" s="905"/>
      <c r="AL18" s="905"/>
      <c r="AM18" s="896">
        <f t="shared" si="183"/>
        <v>0</v>
      </c>
      <c r="AN18" s="897" t="e">
        <f t="shared" si="7"/>
        <v>#N/A</v>
      </c>
      <c r="AO18" s="909"/>
      <c r="AP18" s="901" t="e">
        <f t="shared" si="216"/>
        <v>#N/A</v>
      </c>
      <c r="AQ18" s="905"/>
      <c r="AR18" s="905"/>
      <c r="AS18" s="905"/>
      <c r="AT18" s="905"/>
      <c r="AU18" s="905"/>
      <c r="AV18" s="905"/>
      <c r="AW18" s="896">
        <f t="shared" si="184"/>
        <v>0</v>
      </c>
      <c r="AX18" s="897" t="e">
        <f t="shared" si="15"/>
        <v>#N/A</v>
      </c>
      <c r="AY18" s="909"/>
      <c r="AZ18" s="901" t="e">
        <f t="shared" si="217"/>
        <v>#N/A</v>
      </c>
      <c r="BA18" s="905"/>
      <c r="BB18" s="905"/>
      <c r="BC18" s="905"/>
      <c r="BD18" s="905"/>
      <c r="BE18" s="905"/>
      <c r="BF18" s="905"/>
      <c r="BG18" s="896">
        <f t="shared" si="185"/>
        <v>0</v>
      </c>
      <c r="BH18" s="897" t="e">
        <f t="shared" si="23"/>
        <v>#N/A</v>
      </c>
      <c r="BI18" s="909"/>
      <c r="BJ18" s="893" t="e">
        <f t="shared" si="218"/>
        <v>#N/A</v>
      </c>
      <c r="BK18" s="905"/>
      <c r="BL18" s="905"/>
      <c r="BM18" s="905"/>
      <c r="BN18" s="905"/>
      <c r="BO18" s="905"/>
      <c r="BP18" s="905"/>
      <c r="BQ18" s="896">
        <f t="shared" si="186"/>
        <v>0</v>
      </c>
      <c r="BR18" s="897" t="e">
        <f t="shared" si="30"/>
        <v>#N/A</v>
      </c>
      <c r="BS18" s="909"/>
      <c r="BT18" s="893" t="e">
        <f t="shared" si="219"/>
        <v>#N/A</v>
      </c>
      <c r="BU18" s="905"/>
      <c r="BV18" s="905"/>
      <c r="BW18" s="905"/>
      <c r="BX18" s="905"/>
      <c r="BY18" s="905"/>
      <c r="BZ18" s="905"/>
      <c r="CA18" s="896">
        <f t="shared" si="187"/>
        <v>0</v>
      </c>
      <c r="CB18" s="897" t="e">
        <f t="shared" si="38"/>
        <v>#N/A</v>
      </c>
      <c r="CC18" s="909"/>
      <c r="CD18" s="901" t="e">
        <f t="shared" si="220"/>
        <v>#N/A</v>
      </c>
      <c r="CE18" s="905"/>
      <c r="CF18" s="905"/>
      <c r="CG18" s="905"/>
      <c r="CH18" s="905"/>
      <c r="CI18" s="905"/>
      <c r="CJ18" s="905"/>
      <c r="CK18" s="896">
        <f t="shared" si="188"/>
        <v>0</v>
      </c>
      <c r="CL18" s="897" t="e">
        <f t="shared" si="46"/>
        <v>#N/A</v>
      </c>
      <c r="CM18" s="904"/>
      <c r="CN18" s="901" t="e">
        <f t="shared" si="221"/>
        <v>#N/A</v>
      </c>
      <c r="CO18" s="905"/>
      <c r="CP18" s="905"/>
      <c r="CQ18" s="905"/>
      <c r="CR18" s="905"/>
      <c r="CS18" s="905"/>
      <c r="CT18" s="905"/>
      <c r="CU18" s="896">
        <f t="shared" si="189"/>
        <v>0</v>
      </c>
      <c r="CV18" s="897" t="e">
        <f t="shared" si="54"/>
        <v>#N/A</v>
      </c>
      <c r="CW18" s="904"/>
      <c r="CX18" s="901" t="e">
        <f t="shared" si="222"/>
        <v>#N/A</v>
      </c>
      <c r="CY18" s="905"/>
      <c r="CZ18" s="905"/>
      <c r="DA18" s="905"/>
      <c r="DB18" s="905"/>
      <c r="DC18" s="905"/>
      <c r="DD18" s="905"/>
      <c r="DE18" s="896">
        <f t="shared" si="190"/>
        <v>0</v>
      </c>
      <c r="DF18" s="897" t="e">
        <f t="shared" si="62"/>
        <v>#N/A</v>
      </c>
      <c r="DG18" s="904"/>
      <c r="DH18" s="901" t="e">
        <f t="shared" si="223"/>
        <v>#N/A</v>
      </c>
      <c r="DI18" s="905"/>
      <c r="DJ18" s="905"/>
      <c r="DK18" s="905"/>
      <c r="DL18" s="905"/>
      <c r="DM18" s="905"/>
      <c r="DN18" s="905"/>
      <c r="DO18" s="896">
        <f t="shared" si="191"/>
        <v>0</v>
      </c>
      <c r="DP18" s="897" t="e">
        <f t="shared" si="70"/>
        <v>#N/A</v>
      </c>
      <c r="DQ18" s="904"/>
      <c r="DR18" s="901" t="e">
        <f t="shared" si="224"/>
        <v>#N/A</v>
      </c>
      <c r="DS18" s="905"/>
      <c r="DT18" s="905"/>
      <c r="DU18" s="905"/>
      <c r="DV18" s="905"/>
      <c r="DW18" s="905"/>
      <c r="DX18" s="905"/>
      <c r="DY18" s="896">
        <f t="shared" si="192"/>
        <v>0</v>
      </c>
      <c r="DZ18" s="897" t="e">
        <f t="shared" si="78"/>
        <v>#N/A</v>
      </c>
      <c r="EA18" s="904"/>
      <c r="EB18" s="901" t="e">
        <f t="shared" si="225"/>
        <v>#N/A</v>
      </c>
      <c r="EC18" s="905"/>
      <c r="ED18" s="905"/>
      <c r="EE18" s="905"/>
      <c r="EF18" s="905"/>
      <c r="EG18" s="905"/>
      <c r="EH18" s="905"/>
      <c r="EI18" s="896">
        <f t="shared" si="193"/>
        <v>0</v>
      </c>
      <c r="EJ18" s="897" t="e">
        <f t="shared" si="86"/>
        <v>#N/A</v>
      </c>
      <c r="EK18" s="904"/>
      <c r="EL18" s="901" t="e">
        <f t="shared" si="226"/>
        <v>#N/A</v>
      </c>
      <c r="EM18" s="905"/>
      <c r="EN18" s="905"/>
      <c r="EO18" s="905"/>
      <c r="EP18" s="905"/>
      <c r="EQ18" s="905"/>
      <c r="ER18" s="905"/>
      <c r="ES18" s="896">
        <f t="shared" si="194"/>
        <v>0</v>
      </c>
      <c r="ET18" s="897" t="e">
        <f t="shared" si="94"/>
        <v>#N/A</v>
      </c>
      <c r="EU18" s="904"/>
      <c r="EV18" s="901" t="e">
        <f t="shared" si="227"/>
        <v>#N/A</v>
      </c>
      <c r="EW18" s="905"/>
      <c r="EX18" s="905"/>
      <c r="EY18" s="905"/>
      <c r="EZ18" s="905"/>
      <c r="FA18" s="905"/>
      <c r="FB18" s="905"/>
      <c r="FC18" s="896">
        <f t="shared" si="195"/>
        <v>0</v>
      </c>
      <c r="FD18" s="897" t="e">
        <f t="shared" si="102"/>
        <v>#N/A</v>
      </c>
      <c r="FE18" s="904"/>
      <c r="FF18" s="901" t="e">
        <f t="shared" si="228"/>
        <v>#N/A</v>
      </c>
      <c r="FG18" s="905"/>
      <c r="FH18" s="905"/>
      <c r="FI18" s="905"/>
      <c r="FJ18" s="905"/>
      <c r="FK18" s="905"/>
      <c r="FL18" s="905"/>
      <c r="FM18" s="896">
        <f t="shared" si="196"/>
        <v>0</v>
      </c>
      <c r="FN18" s="897" t="e">
        <f t="shared" si="110"/>
        <v>#N/A</v>
      </c>
      <c r="FO18" s="904"/>
      <c r="FP18" s="901" t="e">
        <f t="shared" si="229"/>
        <v>#N/A</v>
      </c>
      <c r="FQ18" s="905"/>
      <c r="FR18" s="905"/>
      <c r="FS18" s="905"/>
      <c r="FT18" s="905"/>
      <c r="FU18" s="905"/>
      <c r="FV18" s="905"/>
      <c r="FW18" s="896">
        <f t="shared" si="197"/>
        <v>0</v>
      </c>
      <c r="FX18" s="897" t="e">
        <f t="shared" si="118"/>
        <v>#N/A</v>
      </c>
      <c r="FY18" s="904"/>
      <c r="FZ18" s="901" t="e">
        <f t="shared" si="230"/>
        <v>#N/A</v>
      </c>
      <c r="GA18" s="905"/>
      <c r="GB18" s="905"/>
      <c r="GC18" s="911"/>
      <c r="GD18" s="905"/>
      <c r="GE18" s="905"/>
      <c r="GF18" s="905"/>
      <c r="GG18" s="896">
        <f t="shared" si="198"/>
        <v>0</v>
      </c>
      <c r="GH18" s="897" t="e">
        <f t="shared" si="126"/>
        <v>#N/A</v>
      </c>
      <c r="GI18" s="904"/>
      <c r="GJ18" s="901" t="e">
        <f t="shared" si="231"/>
        <v>#N/A</v>
      </c>
      <c r="GK18" s="905"/>
      <c r="GL18" s="905"/>
      <c r="GM18" s="911"/>
      <c r="GN18" s="905"/>
      <c r="GO18" s="905"/>
      <c r="GP18" s="905"/>
      <c r="GQ18" s="896">
        <f t="shared" si="199"/>
        <v>0</v>
      </c>
      <c r="GR18" s="897" t="e">
        <f t="shared" si="134"/>
        <v>#N/A</v>
      </c>
      <c r="GS18" s="904"/>
      <c r="GT18" s="901" t="e">
        <f t="shared" si="232"/>
        <v>#N/A</v>
      </c>
      <c r="GU18" s="905"/>
      <c r="GV18" s="905"/>
      <c r="GW18" s="911"/>
      <c r="GX18" s="905"/>
      <c r="GY18" s="905"/>
      <c r="GZ18" s="905"/>
      <c r="HA18" s="896">
        <f t="shared" si="200"/>
        <v>0</v>
      </c>
      <c r="HB18" s="897" t="e">
        <f t="shared" si="142"/>
        <v>#N/A</v>
      </c>
      <c r="HC18" s="904"/>
      <c r="HD18" s="901" t="e">
        <f t="shared" si="233"/>
        <v>#N/A</v>
      </c>
      <c r="HE18" s="905"/>
      <c r="HF18" s="905"/>
      <c r="HG18" s="911"/>
      <c r="HH18" s="905"/>
      <c r="HI18" s="905"/>
      <c r="HJ18" s="905"/>
      <c r="HK18" s="896">
        <f t="shared" si="201"/>
        <v>0</v>
      </c>
      <c r="HL18" s="897" t="e">
        <f t="shared" si="150"/>
        <v>#N/A</v>
      </c>
      <c r="HM18" s="904"/>
      <c r="HN18" s="901" t="e">
        <f t="shared" si="234"/>
        <v>#N/A</v>
      </c>
      <c r="HO18" s="905"/>
      <c r="HP18" s="905"/>
      <c r="HQ18" s="906"/>
      <c r="HR18" s="905"/>
      <c r="HS18" s="905"/>
      <c r="HT18" s="905"/>
      <c r="HU18" s="896">
        <f t="shared" si="202"/>
        <v>0</v>
      </c>
      <c r="HV18" s="897" t="e">
        <f t="shared" si="158"/>
        <v>#N/A</v>
      </c>
      <c r="HW18" s="904"/>
      <c r="HX18" s="901" t="e">
        <f t="shared" si="235"/>
        <v>#N/A</v>
      </c>
      <c r="HY18" s="905"/>
      <c r="HZ18" s="905"/>
      <c r="IA18" s="906"/>
      <c r="IB18" s="905"/>
      <c r="IC18" s="905"/>
      <c r="ID18" s="905"/>
      <c r="IE18" s="896">
        <f t="shared" si="203"/>
        <v>0</v>
      </c>
      <c r="IF18" s="897" t="e">
        <f t="shared" si="166"/>
        <v>#N/A</v>
      </c>
      <c r="IG18" s="904"/>
      <c r="IH18" s="901"/>
      <c r="II18" s="905"/>
      <c r="IJ18" s="905"/>
      <c r="IK18" s="905"/>
      <c r="IL18" s="905"/>
      <c r="IM18" s="905"/>
      <c r="IN18" s="905"/>
      <c r="IO18" s="896">
        <f t="shared" si="204"/>
        <v>0</v>
      </c>
      <c r="IP18" s="897" t="e">
        <f t="shared" si="174"/>
        <v>#DIV/0!</v>
      </c>
      <c r="IQ18" s="909"/>
      <c r="IR18" s="901"/>
      <c r="IS18" s="905"/>
      <c r="IT18" s="905"/>
      <c r="IU18" s="905"/>
      <c r="IV18" s="905"/>
      <c r="IW18" s="905"/>
      <c r="IX18" s="905"/>
      <c r="IY18" s="896">
        <f t="shared" si="205"/>
        <v>0</v>
      </c>
      <c r="IZ18" s="897" t="e">
        <f t="shared" si="182"/>
        <v>#DIV/0!</v>
      </c>
      <c r="JA18" s="909"/>
      <c r="JB18" s="837"/>
      <c r="JC18" s="909"/>
      <c r="JD18" s="837"/>
      <c r="JE18" s="837"/>
      <c r="JF18" s="837"/>
      <c r="JG18" s="837"/>
      <c r="JH18" s="837"/>
      <c r="JI18" s="837"/>
      <c r="JJ18" s="837"/>
      <c r="JK18" s="837"/>
      <c r="JL18" s="837"/>
      <c r="JM18" s="837"/>
      <c r="JN18" s="837"/>
      <c r="JO18" s="837"/>
      <c r="JP18" s="837"/>
      <c r="JQ18" s="837"/>
      <c r="JR18" s="837"/>
      <c r="JS18" s="837"/>
      <c r="JT18" s="837"/>
      <c r="JU18" s="837"/>
      <c r="JV18" s="837"/>
      <c r="JW18" s="837"/>
      <c r="JX18" s="837"/>
      <c r="JY18" s="837"/>
      <c r="JZ18" s="837"/>
      <c r="KA18" s="837"/>
      <c r="KB18" s="837"/>
      <c r="KC18" s="837"/>
      <c r="KD18" s="837"/>
      <c r="KE18" s="837"/>
      <c r="KF18" s="837"/>
    </row>
    <row r="19" spans="1:292" s="838" customFormat="1" ht="20.149999999999999" customHeight="1">
      <c r="A19" s="892">
        <f t="shared" si="212"/>
        <v>45660</v>
      </c>
      <c r="B19" s="893">
        <f t="shared" si="236"/>
        <v>10</v>
      </c>
      <c r="C19" s="902">
        <v>24</v>
      </c>
      <c r="D19" s="902"/>
      <c r="E19" s="902">
        <v>17</v>
      </c>
      <c r="F19" s="902"/>
      <c r="G19" s="902"/>
      <c r="H19" s="902">
        <v>2</v>
      </c>
      <c r="I19" s="896">
        <f t="shared" si="206"/>
        <v>43</v>
      </c>
      <c r="J19" s="897">
        <f t="shared" si="207"/>
        <v>1.4285714285714286E-3</v>
      </c>
      <c r="K19" s="909"/>
      <c r="L19" s="901">
        <f t="shared" si="213"/>
        <v>10</v>
      </c>
      <c r="M19" s="905">
        <v>15</v>
      </c>
      <c r="N19" s="905"/>
      <c r="O19" s="905">
        <v>8</v>
      </c>
      <c r="P19" s="905"/>
      <c r="Q19" s="905"/>
      <c r="R19" s="905">
        <v>3</v>
      </c>
      <c r="S19" s="896">
        <f t="shared" si="208"/>
        <v>26</v>
      </c>
      <c r="T19" s="897">
        <f t="shared" si="209"/>
        <v>1.1063829787234043E-3</v>
      </c>
      <c r="U19" s="909"/>
      <c r="V19" s="901">
        <f t="shared" si="214"/>
        <v>10</v>
      </c>
      <c r="W19" s="905">
        <v>11</v>
      </c>
      <c r="X19" s="905"/>
      <c r="Y19" s="905">
        <v>10</v>
      </c>
      <c r="Z19" s="905"/>
      <c r="AA19" s="905"/>
      <c r="AB19" s="905">
        <v>2</v>
      </c>
      <c r="AC19" s="896">
        <f t="shared" si="210"/>
        <v>23</v>
      </c>
      <c r="AD19" s="897">
        <f t="shared" si="211"/>
        <v>7.6411960132890362E-4</v>
      </c>
      <c r="AE19" s="909"/>
      <c r="AF19" s="893" t="e">
        <f t="shared" si="215"/>
        <v>#N/A</v>
      </c>
      <c r="AG19" s="905"/>
      <c r="AH19" s="905"/>
      <c r="AI19" s="905"/>
      <c r="AJ19" s="905"/>
      <c r="AK19" s="905"/>
      <c r="AL19" s="905"/>
      <c r="AM19" s="896">
        <f t="shared" si="183"/>
        <v>0</v>
      </c>
      <c r="AN19" s="897" t="e">
        <f t="shared" si="7"/>
        <v>#N/A</v>
      </c>
      <c r="AO19" s="909"/>
      <c r="AP19" s="901" t="e">
        <f t="shared" si="216"/>
        <v>#N/A</v>
      </c>
      <c r="AQ19" s="905"/>
      <c r="AR19" s="905"/>
      <c r="AS19" s="905"/>
      <c r="AT19" s="905"/>
      <c r="AU19" s="905"/>
      <c r="AV19" s="905"/>
      <c r="AW19" s="896">
        <f t="shared" si="184"/>
        <v>0</v>
      </c>
      <c r="AX19" s="897" t="e">
        <f t="shared" si="15"/>
        <v>#N/A</v>
      </c>
      <c r="AY19" s="909"/>
      <c r="AZ19" s="901" t="e">
        <f t="shared" si="217"/>
        <v>#N/A</v>
      </c>
      <c r="BA19" s="905"/>
      <c r="BB19" s="905"/>
      <c r="BC19" s="905"/>
      <c r="BD19" s="905"/>
      <c r="BE19" s="905"/>
      <c r="BF19" s="905"/>
      <c r="BG19" s="896">
        <f t="shared" si="185"/>
        <v>0</v>
      </c>
      <c r="BH19" s="897" t="e">
        <f t="shared" si="23"/>
        <v>#N/A</v>
      </c>
      <c r="BI19" s="909"/>
      <c r="BJ19" s="893" t="e">
        <f t="shared" si="218"/>
        <v>#N/A</v>
      </c>
      <c r="BK19" s="905"/>
      <c r="BL19" s="905"/>
      <c r="BM19" s="905"/>
      <c r="BN19" s="905"/>
      <c r="BO19" s="905"/>
      <c r="BP19" s="905"/>
      <c r="BQ19" s="896">
        <f t="shared" si="186"/>
        <v>0</v>
      </c>
      <c r="BR19" s="897" t="e">
        <f t="shared" si="30"/>
        <v>#N/A</v>
      </c>
      <c r="BS19" s="909"/>
      <c r="BT19" s="893" t="e">
        <f t="shared" si="219"/>
        <v>#N/A</v>
      </c>
      <c r="BU19" s="905"/>
      <c r="BV19" s="905"/>
      <c r="BW19" s="905"/>
      <c r="BX19" s="905"/>
      <c r="BY19" s="905"/>
      <c r="BZ19" s="905"/>
      <c r="CA19" s="896">
        <f t="shared" si="187"/>
        <v>0</v>
      </c>
      <c r="CB19" s="897" t="e">
        <f t="shared" si="38"/>
        <v>#N/A</v>
      </c>
      <c r="CC19" s="909"/>
      <c r="CD19" s="901" t="e">
        <f t="shared" si="220"/>
        <v>#N/A</v>
      </c>
      <c r="CE19" s="905"/>
      <c r="CF19" s="905"/>
      <c r="CG19" s="905"/>
      <c r="CH19" s="905"/>
      <c r="CI19" s="905"/>
      <c r="CJ19" s="905"/>
      <c r="CK19" s="896">
        <f t="shared" si="188"/>
        <v>0</v>
      </c>
      <c r="CL19" s="897" t="e">
        <f t="shared" si="46"/>
        <v>#N/A</v>
      </c>
      <c r="CM19" s="904"/>
      <c r="CN19" s="901" t="e">
        <f t="shared" si="221"/>
        <v>#N/A</v>
      </c>
      <c r="CO19" s="905"/>
      <c r="CP19" s="905"/>
      <c r="CQ19" s="905"/>
      <c r="CR19" s="905"/>
      <c r="CS19" s="905"/>
      <c r="CT19" s="905"/>
      <c r="CU19" s="896">
        <f t="shared" si="189"/>
        <v>0</v>
      </c>
      <c r="CV19" s="897" t="e">
        <f t="shared" si="54"/>
        <v>#N/A</v>
      </c>
      <c r="CW19" s="904"/>
      <c r="CX19" s="901" t="e">
        <f t="shared" si="222"/>
        <v>#N/A</v>
      </c>
      <c r="CY19" s="905"/>
      <c r="CZ19" s="905"/>
      <c r="DA19" s="905"/>
      <c r="DB19" s="905"/>
      <c r="DC19" s="905"/>
      <c r="DD19" s="905"/>
      <c r="DE19" s="896">
        <f t="shared" si="190"/>
        <v>0</v>
      </c>
      <c r="DF19" s="897" t="e">
        <f t="shared" si="62"/>
        <v>#N/A</v>
      </c>
      <c r="DG19" s="904"/>
      <c r="DH19" s="901" t="e">
        <f t="shared" si="223"/>
        <v>#N/A</v>
      </c>
      <c r="DI19" s="905"/>
      <c r="DJ19" s="905"/>
      <c r="DK19" s="905"/>
      <c r="DL19" s="905"/>
      <c r="DM19" s="905"/>
      <c r="DN19" s="905"/>
      <c r="DO19" s="896">
        <f t="shared" si="191"/>
        <v>0</v>
      </c>
      <c r="DP19" s="897" t="e">
        <f t="shared" si="70"/>
        <v>#N/A</v>
      </c>
      <c r="DQ19" s="904"/>
      <c r="DR19" s="901" t="e">
        <f t="shared" si="224"/>
        <v>#N/A</v>
      </c>
      <c r="DS19" s="905"/>
      <c r="DT19" s="905"/>
      <c r="DU19" s="905"/>
      <c r="DV19" s="905"/>
      <c r="DW19" s="905"/>
      <c r="DX19" s="905"/>
      <c r="DY19" s="896">
        <f t="shared" si="192"/>
        <v>0</v>
      </c>
      <c r="DZ19" s="897" t="e">
        <f t="shared" si="78"/>
        <v>#N/A</v>
      </c>
      <c r="EA19" s="904"/>
      <c r="EB19" s="901" t="e">
        <f t="shared" si="225"/>
        <v>#N/A</v>
      </c>
      <c r="EC19" s="905"/>
      <c r="ED19" s="905"/>
      <c r="EE19" s="905"/>
      <c r="EF19" s="905"/>
      <c r="EG19" s="905"/>
      <c r="EH19" s="905"/>
      <c r="EI19" s="896">
        <f t="shared" si="193"/>
        <v>0</v>
      </c>
      <c r="EJ19" s="897" t="e">
        <f t="shared" si="86"/>
        <v>#N/A</v>
      </c>
      <c r="EK19" s="904"/>
      <c r="EL19" s="901" t="e">
        <f t="shared" si="226"/>
        <v>#N/A</v>
      </c>
      <c r="EM19" s="905"/>
      <c r="EN19" s="905"/>
      <c r="EO19" s="905"/>
      <c r="EP19" s="905"/>
      <c r="EQ19" s="905"/>
      <c r="ER19" s="905"/>
      <c r="ES19" s="896">
        <f t="shared" si="194"/>
        <v>0</v>
      </c>
      <c r="ET19" s="897" t="e">
        <f t="shared" si="94"/>
        <v>#N/A</v>
      </c>
      <c r="EU19" s="904"/>
      <c r="EV19" s="901" t="e">
        <f t="shared" si="227"/>
        <v>#N/A</v>
      </c>
      <c r="EW19" s="905"/>
      <c r="EX19" s="905"/>
      <c r="EY19" s="905"/>
      <c r="EZ19" s="905"/>
      <c r="FA19" s="905"/>
      <c r="FB19" s="905"/>
      <c r="FC19" s="896">
        <f t="shared" si="195"/>
        <v>0</v>
      </c>
      <c r="FD19" s="897" t="e">
        <f t="shared" si="102"/>
        <v>#N/A</v>
      </c>
      <c r="FE19" s="904"/>
      <c r="FF19" s="901" t="e">
        <f t="shared" si="228"/>
        <v>#N/A</v>
      </c>
      <c r="FG19" s="905"/>
      <c r="FH19" s="905"/>
      <c r="FI19" s="905"/>
      <c r="FJ19" s="905"/>
      <c r="FK19" s="905"/>
      <c r="FL19" s="905"/>
      <c r="FM19" s="896">
        <f t="shared" si="196"/>
        <v>0</v>
      </c>
      <c r="FN19" s="897" t="e">
        <f t="shared" si="110"/>
        <v>#N/A</v>
      </c>
      <c r="FO19" s="904"/>
      <c r="FP19" s="901" t="e">
        <f t="shared" si="229"/>
        <v>#N/A</v>
      </c>
      <c r="FQ19" s="905"/>
      <c r="FR19" s="905"/>
      <c r="FS19" s="905"/>
      <c r="FT19" s="905"/>
      <c r="FU19" s="905"/>
      <c r="FV19" s="905"/>
      <c r="FW19" s="896">
        <f t="shared" si="197"/>
        <v>0</v>
      </c>
      <c r="FX19" s="897" t="e">
        <f t="shared" si="118"/>
        <v>#N/A</v>
      </c>
      <c r="FY19" s="904"/>
      <c r="FZ19" s="901" t="e">
        <f t="shared" si="230"/>
        <v>#N/A</v>
      </c>
      <c r="GA19" s="905"/>
      <c r="GB19" s="905"/>
      <c r="GC19" s="905"/>
      <c r="GD19" s="905"/>
      <c r="GE19" s="905"/>
      <c r="GF19" s="905"/>
      <c r="GG19" s="896">
        <f t="shared" si="198"/>
        <v>0</v>
      </c>
      <c r="GH19" s="897" t="e">
        <f t="shared" si="126"/>
        <v>#N/A</v>
      </c>
      <c r="GI19" s="904"/>
      <c r="GJ19" s="901" t="e">
        <f t="shared" si="231"/>
        <v>#N/A</v>
      </c>
      <c r="GK19" s="905"/>
      <c r="GL19" s="905"/>
      <c r="GM19" s="905"/>
      <c r="GN19" s="905"/>
      <c r="GO19" s="905"/>
      <c r="GP19" s="905"/>
      <c r="GQ19" s="896">
        <f t="shared" si="199"/>
        <v>0</v>
      </c>
      <c r="GR19" s="897" t="e">
        <f t="shared" si="134"/>
        <v>#N/A</v>
      </c>
      <c r="GS19" s="904"/>
      <c r="GT19" s="901" t="e">
        <f t="shared" si="232"/>
        <v>#N/A</v>
      </c>
      <c r="GU19" s="905"/>
      <c r="GV19" s="905"/>
      <c r="GW19" s="905"/>
      <c r="GX19" s="905"/>
      <c r="GY19" s="905"/>
      <c r="GZ19" s="905"/>
      <c r="HA19" s="896">
        <f t="shared" si="200"/>
        <v>0</v>
      </c>
      <c r="HB19" s="897" t="e">
        <f t="shared" si="142"/>
        <v>#N/A</v>
      </c>
      <c r="HC19" s="904"/>
      <c r="HD19" s="901" t="e">
        <f t="shared" si="233"/>
        <v>#N/A</v>
      </c>
      <c r="HE19" s="905"/>
      <c r="HF19" s="905"/>
      <c r="HG19" s="905"/>
      <c r="HH19" s="905"/>
      <c r="HI19" s="905"/>
      <c r="HJ19" s="905"/>
      <c r="HK19" s="896">
        <f t="shared" si="201"/>
        <v>0</v>
      </c>
      <c r="HL19" s="897" t="e">
        <f t="shared" si="150"/>
        <v>#N/A</v>
      </c>
      <c r="HM19" s="904"/>
      <c r="HN19" s="901" t="e">
        <f t="shared" si="234"/>
        <v>#N/A</v>
      </c>
      <c r="HO19" s="905"/>
      <c r="HP19" s="905"/>
      <c r="HQ19" s="911"/>
      <c r="HR19" s="905"/>
      <c r="HS19" s="905"/>
      <c r="HT19" s="905"/>
      <c r="HU19" s="896">
        <f t="shared" si="202"/>
        <v>0</v>
      </c>
      <c r="HV19" s="897" t="e">
        <f t="shared" si="158"/>
        <v>#N/A</v>
      </c>
      <c r="HW19" s="904"/>
      <c r="HX19" s="901" t="e">
        <f t="shared" si="235"/>
        <v>#N/A</v>
      </c>
      <c r="HY19" s="905"/>
      <c r="HZ19" s="905"/>
      <c r="IA19" s="911"/>
      <c r="IB19" s="905"/>
      <c r="IC19" s="905"/>
      <c r="ID19" s="905"/>
      <c r="IE19" s="896">
        <f t="shared" si="203"/>
        <v>0</v>
      </c>
      <c r="IF19" s="897" t="e">
        <f t="shared" si="166"/>
        <v>#N/A</v>
      </c>
      <c r="IG19" s="904"/>
      <c r="IH19" s="901"/>
      <c r="II19" s="905"/>
      <c r="IJ19" s="905"/>
      <c r="IK19" s="905"/>
      <c r="IL19" s="905"/>
      <c r="IM19" s="905"/>
      <c r="IN19" s="905"/>
      <c r="IO19" s="896">
        <f t="shared" si="204"/>
        <v>0</v>
      </c>
      <c r="IP19" s="897" t="e">
        <f t="shared" si="174"/>
        <v>#DIV/0!</v>
      </c>
      <c r="IQ19" s="909"/>
      <c r="IR19" s="901"/>
      <c r="IS19" s="905"/>
      <c r="IT19" s="905"/>
      <c r="IU19" s="905"/>
      <c r="IV19" s="905"/>
      <c r="IW19" s="905"/>
      <c r="IX19" s="905"/>
      <c r="IY19" s="896">
        <f t="shared" si="205"/>
        <v>0</v>
      </c>
      <c r="IZ19" s="897" t="e">
        <f t="shared" si="182"/>
        <v>#DIV/0!</v>
      </c>
      <c r="JA19" s="909"/>
      <c r="JB19" s="837"/>
      <c r="JC19" s="909"/>
      <c r="JD19" s="837"/>
      <c r="JE19" s="837"/>
      <c r="JF19" s="837"/>
      <c r="JG19" s="837"/>
      <c r="JH19" s="837"/>
      <c r="JI19" s="837"/>
      <c r="JJ19" s="837"/>
      <c r="JK19" s="837"/>
      <c r="JL19" s="837"/>
      <c r="JM19" s="837"/>
      <c r="JN19" s="837"/>
      <c r="JO19" s="837"/>
      <c r="JP19" s="837"/>
      <c r="JQ19" s="837"/>
      <c r="JR19" s="837"/>
      <c r="JS19" s="837"/>
      <c r="JT19" s="837"/>
      <c r="JU19" s="837"/>
      <c r="JV19" s="837"/>
      <c r="JW19" s="837"/>
      <c r="JX19" s="837"/>
      <c r="JY19" s="837"/>
      <c r="JZ19" s="837"/>
      <c r="KA19" s="837"/>
      <c r="KB19" s="837"/>
      <c r="KC19" s="837"/>
      <c r="KD19" s="837"/>
      <c r="KE19" s="837"/>
      <c r="KF19" s="837"/>
    </row>
    <row r="20" spans="1:292" s="838" customFormat="1" ht="20.149999999999999" customHeight="1">
      <c r="A20" s="892">
        <f t="shared" si="212"/>
        <v>45661</v>
      </c>
      <c r="B20" s="893">
        <f t="shared" si="236"/>
        <v>11</v>
      </c>
      <c r="C20" s="902">
        <v>5</v>
      </c>
      <c r="D20" s="902"/>
      <c r="E20" s="902">
        <v>18</v>
      </c>
      <c r="F20" s="902"/>
      <c r="G20" s="902"/>
      <c r="H20" s="902"/>
      <c r="I20" s="896">
        <f t="shared" si="206"/>
        <v>23</v>
      </c>
      <c r="J20" s="897">
        <f t="shared" si="207"/>
        <v>7.6411960132890362E-4</v>
      </c>
      <c r="K20" s="913"/>
      <c r="L20" s="901">
        <f t="shared" si="213"/>
        <v>11</v>
      </c>
      <c r="M20" s="905">
        <v>6</v>
      </c>
      <c r="N20" s="905"/>
      <c r="O20" s="905">
        <v>9</v>
      </c>
      <c r="P20" s="905"/>
      <c r="Q20" s="905"/>
      <c r="R20" s="905">
        <v>3</v>
      </c>
      <c r="S20" s="896">
        <f t="shared" si="208"/>
        <v>18</v>
      </c>
      <c r="T20" s="897">
        <f t="shared" si="209"/>
        <v>7.659574468085106E-4</v>
      </c>
      <c r="U20" s="904"/>
      <c r="V20" s="901">
        <f t="shared" si="214"/>
        <v>11</v>
      </c>
      <c r="W20" s="905">
        <v>3</v>
      </c>
      <c r="X20" s="905"/>
      <c r="Y20" s="905">
        <v>8</v>
      </c>
      <c r="Z20" s="905"/>
      <c r="AA20" s="905"/>
      <c r="AB20" s="905"/>
      <c r="AC20" s="896">
        <f t="shared" si="210"/>
        <v>11</v>
      </c>
      <c r="AD20" s="897">
        <f t="shared" si="211"/>
        <v>3.654485049833887E-4</v>
      </c>
      <c r="AE20" s="909"/>
      <c r="AF20" s="893" t="e">
        <f t="shared" si="215"/>
        <v>#N/A</v>
      </c>
      <c r="AG20" s="905"/>
      <c r="AH20" s="905"/>
      <c r="AI20" s="905"/>
      <c r="AJ20" s="905"/>
      <c r="AK20" s="905"/>
      <c r="AL20" s="905"/>
      <c r="AM20" s="896">
        <f t="shared" si="183"/>
        <v>0</v>
      </c>
      <c r="AN20" s="897" t="e">
        <f t="shared" si="7"/>
        <v>#N/A</v>
      </c>
      <c r="AO20" s="909"/>
      <c r="AP20" s="901" t="e">
        <f t="shared" si="216"/>
        <v>#N/A</v>
      </c>
      <c r="AQ20" s="905"/>
      <c r="AR20" s="905"/>
      <c r="AS20" s="905"/>
      <c r="AT20" s="905"/>
      <c r="AU20" s="905"/>
      <c r="AV20" s="905"/>
      <c r="AW20" s="896">
        <f t="shared" si="184"/>
        <v>0</v>
      </c>
      <c r="AX20" s="897" t="e">
        <f t="shared" si="15"/>
        <v>#N/A</v>
      </c>
      <c r="AY20" s="909"/>
      <c r="AZ20" s="901" t="e">
        <f t="shared" si="217"/>
        <v>#N/A</v>
      </c>
      <c r="BA20" s="905"/>
      <c r="BB20" s="905"/>
      <c r="BC20" s="905"/>
      <c r="BD20" s="905"/>
      <c r="BE20" s="905"/>
      <c r="BF20" s="905"/>
      <c r="BG20" s="896">
        <f t="shared" si="185"/>
        <v>0</v>
      </c>
      <c r="BH20" s="897" t="e">
        <f t="shared" si="23"/>
        <v>#N/A</v>
      </c>
      <c r="BI20" s="913"/>
      <c r="BJ20" s="893" t="e">
        <f t="shared" si="218"/>
        <v>#N/A</v>
      </c>
      <c r="BK20" s="905"/>
      <c r="BL20" s="905"/>
      <c r="BM20" s="905"/>
      <c r="BN20" s="905"/>
      <c r="BO20" s="905"/>
      <c r="BP20" s="905"/>
      <c r="BQ20" s="896">
        <f t="shared" si="186"/>
        <v>0</v>
      </c>
      <c r="BR20" s="897" t="e">
        <f t="shared" si="30"/>
        <v>#N/A</v>
      </c>
      <c r="BS20" s="913"/>
      <c r="BT20" s="893" t="e">
        <f t="shared" si="219"/>
        <v>#N/A</v>
      </c>
      <c r="BU20" s="905"/>
      <c r="BV20" s="905"/>
      <c r="BW20" s="905"/>
      <c r="BX20" s="905"/>
      <c r="BY20" s="905"/>
      <c r="BZ20" s="905"/>
      <c r="CA20" s="896">
        <f t="shared" si="187"/>
        <v>0</v>
      </c>
      <c r="CB20" s="897" t="e">
        <f t="shared" si="38"/>
        <v>#N/A</v>
      </c>
      <c r="CC20" s="913"/>
      <c r="CD20" s="901" t="e">
        <f t="shared" si="220"/>
        <v>#N/A</v>
      </c>
      <c r="CE20" s="905"/>
      <c r="CF20" s="905"/>
      <c r="CG20" s="905"/>
      <c r="CH20" s="905"/>
      <c r="CI20" s="905"/>
      <c r="CJ20" s="905"/>
      <c r="CK20" s="896">
        <f t="shared" si="188"/>
        <v>0</v>
      </c>
      <c r="CL20" s="897" t="e">
        <f t="shared" si="46"/>
        <v>#N/A</v>
      </c>
      <c r="CM20" s="909"/>
      <c r="CN20" s="901" t="e">
        <f t="shared" si="221"/>
        <v>#N/A</v>
      </c>
      <c r="CO20" s="905"/>
      <c r="CP20" s="905"/>
      <c r="CQ20" s="905"/>
      <c r="CR20" s="905"/>
      <c r="CS20" s="905"/>
      <c r="CT20" s="905"/>
      <c r="CU20" s="896">
        <f t="shared" si="189"/>
        <v>0</v>
      </c>
      <c r="CV20" s="897" t="e">
        <f t="shared" si="54"/>
        <v>#N/A</v>
      </c>
      <c r="CW20" s="909"/>
      <c r="CX20" s="901" t="e">
        <f t="shared" si="222"/>
        <v>#N/A</v>
      </c>
      <c r="CY20" s="905"/>
      <c r="CZ20" s="905"/>
      <c r="DA20" s="905"/>
      <c r="DB20" s="905"/>
      <c r="DC20" s="905"/>
      <c r="DD20" s="905"/>
      <c r="DE20" s="896">
        <f t="shared" si="190"/>
        <v>0</v>
      </c>
      <c r="DF20" s="897" t="e">
        <f t="shared" si="62"/>
        <v>#N/A</v>
      </c>
      <c r="DG20" s="909"/>
      <c r="DH20" s="901" t="e">
        <f t="shared" si="223"/>
        <v>#N/A</v>
      </c>
      <c r="DI20" s="905"/>
      <c r="DJ20" s="905"/>
      <c r="DK20" s="905"/>
      <c r="DL20" s="905"/>
      <c r="DM20" s="905"/>
      <c r="DN20" s="905"/>
      <c r="DO20" s="896">
        <f t="shared" si="191"/>
        <v>0</v>
      </c>
      <c r="DP20" s="897" t="e">
        <f t="shared" si="70"/>
        <v>#N/A</v>
      </c>
      <c r="DQ20" s="909"/>
      <c r="DR20" s="901" t="e">
        <f t="shared" si="224"/>
        <v>#N/A</v>
      </c>
      <c r="DS20" s="905"/>
      <c r="DT20" s="905"/>
      <c r="DU20" s="905"/>
      <c r="DV20" s="905"/>
      <c r="DW20" s="905"/>
      <c r="DX20" s="905"/>
      <c r="DY20" s="896">
        <f t="shared" si="192"/>
        <v>0</v>
      </c>
      <c r="DZ20" s="897" t="e">
        <f t="shared" si="78"/>
        <v>#N/A</v>
      </c>
      <c r="EA20" s="909"/>
      <c r="EB20" s="901" t="e">
        <f t="shared" si="225"/>
        <v>#N/A</v>
      </c>
      <c r="EC20" s="905"/>
      <c r="ED20" s="905"/>
      <c r="EE20" s="905"/>
      <c r="EF20" s="905"/>
      <c r="EG20" s="905"/>
      <c r="EH20" s="905"/>
      <c r="EI20" s="896">
        <f t="shared" si="193"/>
        <v>0</v>
      </c>
      <c r="EJ20" s="897" t="e">
        <f t="shared" si="86"/>
        <v>#N/A</v>
      </c>
      <c r="EK20" s="909"/>
      <c r="EL20" s="901" t="e">
        <f t="shared" si="226"/>
        <v>#N/A</v>
      </c>
      <c r="EM20" s="905"/>
      <c r="EN20" s="905"/>
      <c r="EO20" s="905"/>
      <c r="EP20" s="905"/>
      <c r="EQ20" s="905"/>
      <c r="ER20" s="905"/>
      <c r="ES20" s="896">
        <f t="shared" si="194"/>
        <v>0</v>
      </c>
      <c r="ET20" s="897" t="e">
        <f t="shared" si="94"/>
        <v>#N/A</v>
      </c>
      <c r="EU20" s="909"/>
      <c r="EV20" s="901" t="e">
        <f t="shared" si="227"/>
        <v>#N/A</v>
      </c>
      <c r="EW20" s="905"/>
      <c r="EX20" s="905"/>
      <c r="EY20" s="905"/>
      <c r="EZ20" s="905"/>
      <c r="FA20" s="905"/>
      <c r="FB20" s="905"/>
      <c r="FC20" s="896">
        <f t="shared" si="195"/>
        <v>0</v>
      </c>
      <c r="FD20" s="897" t="e">
        <f t="shared" si="102"/>
        <v>#N/A</v>
      </c>
      <c r="FE20" s="904"/>
      <c r="FF20" s="901" t="e">
        <f t="shared" si="228"/>
        <v>#N/A</v>
      </c>
      <c r="FG20" s="905"/>
      <c r="FH20" s="905"/>
      <c r="FI20" s="905"/>
      <c r="FJ20" s="905"/>
      <c r="FK20" s="905"/>
      <c r="FL20" s="905"/>
      <c r="FM20" s="896">
        <f t="shared" si="196"/>
        <v>0</v>
      </c>
      <c r="FN20" s="897" t="e">
        <f t="shared" si="110"/>
        <v>#N/A</v>
      </c>
      <c r="FO20" s="904"/>
      <c r="FP20" s="901" t="e">
        <f t="shared" si="229"/>
        <v>#N/A</v>
      </c>
      <c r="FQ20" s="905"/>
      <c r="FR20" s="905"/>
      <c r="FS20" s="905"/>
      <c r="FT20" s="905"/>
      <c r="FU20" s="905"/>
      <c r="FV20" s="905"/>
      <c r="FW20" s="896">
        <f t="shared" si="197"/>
        <v>0</v>
      </c>
      <c r="FX20" s="897" t="e">
        <f t="shared" si="118"/>
        <v>#N/A</v>
      </c>
      <c r="FY20" s="904"/>
      <c r="FZ20" s="901" t="e">
        <f t="shared" si="230"/>
        <v>#N/A</v>
      </c>
      <c r="GA20" s="905"/>
      <c r="GB20" s="905"/>
      <c r="GC20" s="905"/>
      <c r="GD20" s="905"/>
      <c r="GE20" s="905"/>
      <c r="GF20" s="905"/>
      <c r="GG20" s="896">
        <f t="shared" si="198"/>
        <v>0</v>
      </c>
      <c r="GH20" s="897" t="e">
        <f t="shared" si="126"/>
        <v>#N/A</v>
      </c>
      <c r="GI20" s="904"/>
      <c r="GJ20" s="901" t="e">
        <f t="shared" si="231"/>
        <v>#N/A</v>
      </c>
      <c r="GK20" s="905"/>
      <c r="GL20" s="905"/>
      <c r="GM20" s="905"/>
      <c r="GN20" s="905"/>
      <c r="GO20" s="905"/>
      <c r="GP20" s="905"/>
      <c r="GQ20" s="896">
        <f t="shared" si="199"/>
        <v>0</v>
      </c>
      <c r="GR20" s="897" t="e">
        <f t="shared" si="134"/>
        <v>#N/A</v>
      </c>
      <c r="GS20" s="904"/>
      <c r="GT20" s="901" t="e">
        <f t="shared" si="232"/>
        <v>#N/A</v>
      </c>
      <c r="GU20" s="905"/>
      <c r="GV20" s="905"/>
      <c r="GW20" s="905"/>
      <c r="GX20" s="905"/>
      <c r="GY20" s="905"/>
      <c r="GZ20" s="905"/>
      <c r="HA20" s="896">
        <f t="shared" si="200"/>
        <v>0</v>
      </c>
      <c r="HB20" s="897" t="e">
        <f t="shared" si="142"/>
        <v>#N/A</v>
      </c>
      <c r="HC20" s="904"/>
      <c r="HD20" s="901" t="e">
        <f t="shared" si="233"/>
        <v>#N/A</v>
      </c>
      <c r="HE20" s="905"/>
      <c r="HF20" s="905"/>
      <c r="HG20" s="905"/>
      <c r="HH20" s="905"/>
      <c r="HI20" s="905"/>
      <c r="HJ20" s="905"/>
      <c r="HK20" s="896">
        <f t="shared" si="201"/>
        <v>0</v>
      </c>
      <c r="HL20" s="897" t="e">
        <f t="shared" si="150"/>
        <v>#N/A</v>
      </c>
      <c r="HM20" s="904"/>
      <c r="HN20" s="901" t="e">
        <f t="shared" si="234"/>
        <v>#N/A</v>
      </c>
      <c r="HO20" s="905"/>
      <c r="HP20" s="905"/>
      <c r="HQ20" s="905"/>
      <c r="HR20" s="905"/>
      <c r="HS20" s="905"/>
      <c r="HT20" s="905"/>
      <c r="HU20" s="896">
        <f t="shared" si="202"/>
        <v>0</v>
      </c>
      <c r="HV20" s="897" t="e">
        <f t="shared" si="158"/>
        <v>#N/A</v>
      </c>
      <c r="HW20" s="904"/>
      <c r="HX20" s="901" t="e">
        <f t="shared" si="235"/>
        <v>#N/A</v>
      </c>
      <c r="HY20" s="905"/>
      <c r="HZ20" s="905"/>
      <c r="IA20" s="905"/>
      <c r="IB20" s="905"/>
      <c r="IC20" s="905"/>
      <c r="ID20" s="905"/>
      <c r="IE20" s="896">
        <f t="shared" si="203"/>
        <v>0</v>
      </c>
      <c r="IF20" s="897" t="e">
        <f t="shared" si="166"/>
        <v>#N/A</v>
      </c>
      <c r="IG20" s="904"/>
      <c r="IH20" s="901"/>
      <c r="II20" s="905"/>
      <c r="IJ20" s="905"/>
      <c r="IK20" s="905"/>
      <c r="IL20" s="905"/>
      <c r="IM20" s="905"/>
      <c r="IN20" s="905"/>
      <c r="IO20" s="896">
        <f t="shared" si="204"/>
        <v>0</v>
      </c>
      <c r="IP20" s="897" t="e">
        <f t="shared" si="174"/>
        <v>#DIV/0!</v>
      </c>
      <c r="IQ20" s="909"/>
      <c r="IR20" s="901"/>
      <c r="IS20" s="905"/>
      <c r="IT20" s="905"/>
      <c r="IU20" s="905"/>
      <c r="IV20" s="905"/>
      <c r="IW20" s="905"/>
      <c r="IX20" s="905"/>
      <c r="IY20" s="896">
        <f t="shared" si="205"/>
        <v>0</v>
      </c>
      <c r="IZ20" s="897" t="e">
        <f t="shared" si="182"/>
        <v>#DIV/0!</v>
      </c>
      <c r="JA20" s="909"/>
      <c r="JB20" s="837"/>
      <c r="JC20" s="909"/>
      <c r="JD20" s="837"/>
      <c r="JE20" s="837"/>
      <c r="JF20" s="837"/>
      <c r="JG20" s="837"/>
      <c r="JH20" s="837"/>
      <c r="JI20" s="837"/>
      <c r="JJ20" s="837"/>
      <c r="JK20" s="837"/>
      <c r="JL20" s="837"/>
      <c r="JM20" s="837"/>
      <c r="JN20" s="837"/>
      <c r="JO20" s="837"/>
      <c r="JP20" s="837"/>
      <c r="JQ20" s="837"/>
      <c r="JR20" s="837"/>
      <c r="JS20" s="837"/>
      <c r="JT20" s="837"/>
      <c r="JU20" s="837"/>
      <c r="JV20" s="837"/>
      <c r="JW20" s="837"/>
      <c r="JX20" s="837"/>
      <c r="JY20" s="837"/>
      <c r="JZ20" s="837"/>
      <c r="KA20" s="837"/>
      <c r="KB20" s="837"/>
      <c r="KC20" s="837"/>
      <c r="KD20" s="837"/>
      <c r="KE20" s="837"/>
      <c r="KF20" s="837"/>
    </row>
    <row r="21" spans="1:292" s="838" customFormat="1" ht="20.149999999999999" customHeight="1">
      <c r="A21" s="892">
        <f t="shared" si="212"/>
        <v>45662</v>
      </c>
      <c r="B21" s="893">
        <f t="shared" si="236"/>
        <v>12</v>
      </c>
      <c r="C21" s="902">
        <v>11</v>
      </c>
      <c r="D21" s="902"/>
      <c r="E21" s="902">
        <v>29</v>
      </c>
      <c r="F21" s="902"/>
      <c r="G21" s="902"/>
      <c r="H21" s="902"/>
      <c r="I21" s="896">
        <f t="shared" si="206"/>
        <v>40</v>
      </c>
      <c r="J21" s="897">
        <f t="shared" si="207"/>
        <v>1.3289036544850499E-3</v>
      </c>
      <c r="K21" s="909"/>
      <c r="L21" s="901">
        <f t="shared" si="213"/>
        <v>12</v>
      </c>
      <c r="M21" s="905">
        <v>8</v>
      </c>
      <c r="N21" s="905"/>
      <c r="O21" s="905">
        <v>20</v>
      </c>
      <c r="P21" s="905"/>
      <c r="Q21" s="905"/>
      <c r="R21" s="905">
        <v>2</v>
      </c>
      <c r="S21" s="896">
        <f t="shared" si="208"/>
        <v>30</v>
      </c>
      <c r="T21" s="897">
        <f t="shared" si="209"/>
        <v>1.276595744680851E-3</v>
      </c>
      <c r="U21" s="904"/>
      <c r="V21" s="901">
        <f t="shared" si="214"/>
        <v>12</v>
      </c>
      <c r="W21" s="905">
        <v>5</v>
      </c>
      <c r="X21" s="905"/>
      <c r="Y21" s="905">
        <v>14</v>
      </c>
      <c r="Z21" s="905"/>
      <c r="AA21" s="905"/>
      <c r="AB21" s="905"/>
      <c r="AC21" s="896">
        <f t="shared" si="210"/>
        <v>19</v>
      </c>
      <c r="AD21" s="897">
        <f t="shared" si="211"/>
        <v>6.3122923588039863E-4</v>
      </c>
      <c r="AE21" s="909"/>
      <c r="AF21" s="893" t="e">
        <f t="shared" si="215"/>
        <v>#N/A</v>
      </c>
      <c r="AG21" s="905"/>
      <c r="AH21" s="905"/>
      <c r="AI21" s="905"/>
      <c r="AJ21" s="905"/>
      <c r="AK21" s="905"/>
      <c r="AL21" s="905"/>
      <c r="AM21" s="896">
        <f t="shared" si="183"/>
        <v>0</v>
      </c>
      <c r="AN21" s="897" t="e">
        <f t="shared" si="7"/>
        <v>#N/A</v>
      </c>
      <c r="AO21" s="909"/>
      <c r="AP21" s="901" t="e">
        <f t="shared" si="216"/>
        <v>#N/A</v>
      </c>
      <c r="AQ21" s="905"/>
      <c r="AR21" s="905"/>
      <c r="AS21" s="905"/>
      <c r="AT21" s="905"/>
      <c r="AU21" s="905"/>
      <c r="AV21" s="905"/>
      <c r="AW21" s="896">
        <f t="shared" si="184"/>
        <v>0</v>
      </c>
      <c r="AX21" s="897" t="e">
        <f t="shared" si="15"/>
        <v>#N/A</v>
      </c>
      <c r="AY21" s="909"/>
      <c r="AZ21" s="901" t="e">
        <f t="shared" si="217"/>
        <v>#N/A</v>
      </c>
      <c r="BA21" s="905"/>
      <c r="BB21" s="905"/>
      <c r="BC21" s="905"/>
      <c r="BD21" s="905"/>
      <c r="BE21" s="905"/>
      <c r="BF21" s="905"/>
      <c r="BG21" s="896">
        <f t="shared" si="185"/>
        <v>0</v>
      </c>
      <c r="BH21" s="897" t="e">
        <f t="shared" si="23"/>
        <v>#N/A</v>
      </c>
      <c r="BI21" s="909"/>
      <c r="BJ21" s="893" t="e">
        <f t="shared" si="218"/>
        <v>#N/A</v>
      </c>
      <c r="BK21" s="905"/>
      <c r="BL21" s="905"/>
      <c r="BM21" s="905"/>
      <c r="BN21" s="905"/>
      <c r="BO21" s="905"/>
      <c r="BP21" s="905"/>
      <c r="BQ21" s="896">
        <f t="shared" si="186"/>
        <v>0</v>
      </c>
      <c r="BR21" s="897" t="e">
        <f t="shared" si="30"/>
        <v>#N/A</v>
      </c>
      <c r="BS21" s="909"/>
      <c r="BT21" s="893" t="e">
        <f t="shared" si="219"/>
        <v>#N/A</v>
      </c>
      <c r="BU21" s="905"/>
      <c r="BV21" s="905"/>
      <c r="BW21" s="905"/>
      <c r="BX21" s="905"/>
      <c r="BY21" s="905"/>
      <c r="BZ21" s="905"/>
      <c r="CA21" s="896">
        <f t="shared" si="187"/>
        <v>0</v>
      </c>
      <c r="CB21" s="897" t="e">
        <f t="shared" si="38"/>
        <v>#N/A</v>
      </c>
      <c r="CC21" s="909"/>
      <c r="CD21" s="901" t="e">
        <f t="shared" si="220"/>
        <v>#N/A</v>
      </c>
      <c r="CE21" s="905"/>
      <c r="CF21" s="905"/>
      <c r="CG21" s="905"/>
      <c r="CH21" s="905"/>
      <c r="CI21" s="905"/>
      <c r="CJ21" s="905"/>
      <c r="CK21" s="896">
        <f t="shared" si="188"/>
        <v>0</v>
      </c>
      <c r="CL21" s="897" t="e">
        <f t="shared" si="46"/>
        <v>#N/A</v>
      </c>
      <c r="CM21" s="909"/>
      <c r="CN21" s="901" t="e">
        <f t="shared" si="221"/>
        <v>#N/A</v>
      </c>
      <c r="CO21" s="905"/>
      <c r="CP21" s="905"/>
      <c r="CQ21" s="905"/>
      <c r="CR21" s="905"/>
      <c r="CS21" s="905"/>
      <c r="CT21" s="905"/>
      <c r="CU21" s="896">
        <f t="shared" si="189"/>
        <v>0</v>
      </c>
      <c r="CV21" s="897" t="e">
        <f t="shared" si="54"/>
        <v>#N/A</v>
      </c>
      <c r="CW21" s="909"/>
      <c r="CX21" s="901" t="e">
        <f t="shared" si="222"/>
        <v>#N/A</v>
      </c>
      <c r="CY21" s="905"/>
      <c r="CZ21" s="905"/>
      <c r="DA21" s="905"/>
      <c r="DB21" s="905"/>
      <c r="DC21" s="905"/>
      <c r="DD21" s="905"/>
      <c r="DE21" s="896">
        <f t="shared" si="190"/>
        <v>0</v>
      </c>
      <c r="DF21" s="897" t="e">
        <f t="shared" si="62"/>
        <v>#N/A</v>
      </c>
      <c r="DG21" s="909"/>
      <c r="DH21" s="901" t="e">
        <f t="shared" si="223"/>
        <v>#N/A</v>
      </c>
      <c r="DI21" s="905"/>
      <c r="DJ21" s="905"/>
      <c r="DK21" s="905"/>
      <c r="DL21" s="905"/>
      <c r="DM21" s="905"/>
      <c r="DN21" s="905"/>
      <c r="DO21" s="896">
        <f t="shared" si="191"/>
        <v>0</v>
      </c>
      <c r="DP21" s="897" t="e">
        <f t="shared" si="70"/>
        <v>#N/A</v>
      </c>
      <c r="DQ21" s="909"/>
      <c r="DR21" s="901" t="e">
        <f t="shared" si="224"/>
        <v>#N/A</v>
      </c>
      <c r="DS21" s="905"/>
      <c r="DT21" s="905"/>
      <c r="DU21" s="905"/>
      <c r="DV21" s="905"/>
      <c r="DW21" s="905"/>
      <c r="DX21" s="905"/>
      <c r="DY21" s="896">
        <f t="shared" si="192"/>
        <v>0</v>
      </c>
      <c r="DZ21" s="897" t="e">
        <f t="shared" si="78"/>
        <v>#N/A</v>
      </c>
      <c r="EA21" s="909"/>
      <c r="EB21" s="901" t="e">
        <f t="shared" si="225"/>
        <v>#N/A</v>
      </c>
      <c r="EC21" s="905"/>
      <c r="ED21" s="905"/>
      <c r="EE21" s="905"/>
      <c r="EF21" s="905"/>
      <c r="EG21" s="905"/>
      <c r="EH21" s="905"/>
      <c r="EI21" s="896">
        <f t="shared" si="193"/>
        <v>0</v>
      </c>
      <c r="EJ21" s="897" t="e">
        <f t="shared" si="86"/>
        <v>#N/A</v>
      </c>
      <c r="EK21" s="909"/>
      <c r="EL21" s="901" t="e">
        <f t="shared" si="226"/>
        <v>#N/A</v>
      </c>
      <c r="EM21" s="905"/>
      <c r="EN21" s="905"/>
      <c r="EO21" s="905"/>
      <c r="EP21" s="905"/>
      <c r="EQ21" s="905"/>
      <c r="ER21" s="905"/>
      <c r="ES21" s="896">
        <f t="shared" si="194"/>
        <v>0</v>
      </c>
      <c r="ET21" s="897" t="e">
        <f t="shared" si="94"/>
        <v>#N/A</v>
      </c>
      <c r="EU21" s="909"/>
      <c r="EV21" s="901" t="e">
        <f t="shared" si="227"/>
        <v>#N/A</v>
      </c>
      <c r="EW21" s="905"/>
      <c r="EX21" s="905"/>
      <c r="EY21" s="905"/>
      <c r="EZ21" s="905"/>
      <c r="FA21" s="905"/>
      <c r="FB21" s="905"/>
      <c r="FC21" s="896">
        <f t="shared" si="195"/>
        <v>0</v>
      </c>
      <c r="FD21" s="897" t="e">
        <f t="shared" si="102"/>
        <v>#N/A</v>
      </c>
      <c r="FE21" s="909"/>
      <c r="FF21" s="901" t="e">
        <f t="shared" si="228"/>
        <v>#N/A</v>
      </c>
      <c r="FG21" s="905"/>
      <c r="FH21" s="905"/>
      <c r="FI21" s="905"/>
      <c r="FJ21" s="905"/>
      <c r="FK21" s="905"/>
      <c r="FL21" s="905"/>
      <c r="FM21" s="896">
        <f t="shared" si="196"/>
        <v>0</v>
      </c>
      <c r="FN21" s="897" t="e">
        <f t="shared" si="110"/>
        <v>#N/A</v>
      </c>
      <c r="FO21" s="904"/>
      <c r="FP21" s="901" t="e">
        <f t="shared" si="229"/>
        <v>#N/A</v>
      </c>
      <c r="FQ21" s="905"/>
      <c r="FR21" s="905"/>
      <c r="FS21" s="905"/>
      <c r="FT21" s="905"/>
      <c r="FU21" s="905"/>
      <c r="FV21" s="905"/>
      <c r="FW21" s="896">
        <f t="shared" si="197"/>
        <v>0</v>
      </c>
      <c r="FX21" s="897" t="e">
        <f t="shared" si="118"/>
        <v>#N/A</v>
      </c>
      <c r="FY21" s="904"/>
      <c r="FZ21" s="901" t="e">
        <f t="shared" si="230"/>
        <v>#N/A</v>
      </c>
      <c r="GA21" s="905"/>
      <c r="GB21" s="905"/>
      <c r="GC21" s="905"/>
      <c r="GD21" s="905"/>
      <c r="GE21" s="905"/>
      <c r="GF21" s="905"/>
      <c r="GG21" s="896">
        <f t="shared" si="198"/>
        <v>0</v>
      </c>
      <c r="GH21" s="897" t="e">
        <f t="shared" si="126"/>
        <v>#N/A</v>
      </c>
      <c r="GI21" s="904"/>
      <c r="GJ21" s="901" t="e">
        <f t="shared" si="231"/>
        <v>#N/A</v>
      </c>
      <c r="GK21" s="905"/>
      <c r="GL21" s="905"/>
      <c r="GM21" s="905"/>
      <c r="GN21" s="905"/>
      <c r="GO21" s="905"/>
      <c r="GP21" s="905"/>
      <c r="GQ21" s="896">
        <f t="shared" si="199"/>
        <v>0</v>
      </c>
      <c r="GR21" s="897" t="e">
        <f t="shared" si="134"/>
        <v>#N/A</v>
      </c>
      <c r="GS21" s="904"/>
      <c r="GT21" s="901" t="e">
        <f t="shared" si="232"/>
        <v>#N/A</v>
      </c>
      <c r="GU21" s="905"/>
      <c r="GV21" s="905"/>
      <c r="GW21" s="905"/>
      <c r="GX21" s="905"/>
      <c r="GY21" s="905"/>
      <c r="GZ21" s="905"/>
      <c r="HA21" s="896">
        <f t="shared" si="200"/>
        <v>0</v>
      </c>
      <c r="HB21" s="897" t="e">
        <f t="shared" si="142"/>
        <v>#N/A</v>
      </c>
      <c r="HC21" s="904"/>
      <c r="HD21" s="901" t="e">
        <f t="shared" si="233"/>
        <v>#N/A</v>
      </c>
      <c r="HE21" s="905"/>
      <c r="HF21" s="905"/>
      <c r="HG21" s="905"/>
      <c r="HH21" s="905"/>
      <c r="HI21" s="905"/>
      <c r="HJ21" s="905"/>
      <c r="HK21" s="896">
        <f t="shared" si="201"/>
        <v>0</v>
      </c>
      <c r="HL21" s="897" t="e">
        <f t="shared" si="150"/>
        <v>#N/A</v>
      </c>
      <c r="HM21" s="904"/>
      <c r="HN21" s="901" t="e">
        <f t="shared" si="234"/>
        <v>#N/A</v>
      </c>
      <c r="HO21" s="905"/>
      <c r="HP21" s="905"/>
      <c r="HQ21" s="905"/>
      <c r="HR21" s="905"/>
      <c r="HS21" s="905"/>
      <c r="HT21" s="905"/>
      <c r="HU21" s="896">
        <f t="shared" si="202"/>
        <v>0</v>
      </c>
      <c r="HV21" s="897" t="e">
        <f t="shared" si="158"/>
        <v>#N/A</v>
      </c>
      <c r="HW21" s="904"/>
      <c r="HX21" s="901" t="e">
        <f t="shared" si="235"/>
        <v>#N/A</v>
      </c>
      <c r="HY21" s="905"/>
      <c r="HZ21" s="905"/>
      <c r="IA21" s="905"/>
      <c r="IB21" s="905"/>
      <c r="IC21" s="905"/>
      <c r="ID21" s="905"/>
      <c r="IE21" s="896">
        <f t="shared" si="203"/>
        <v>0</v>
      </c>
      <c r="IF21" s="897" t="e">
        <f t="shared" si="166"/>
        <v>#N/A</v>
      </c>
      <c r="IG21" s="904"/>
      <c r="IH21" s="901"/>
      <c r="II21" s="905"/>
      <c r="IJ21" s="905"/>
      <c r="IK21" s="905"/>
      <c r="IL21" s="905"/>
      <c r="IM21" s="905"/>
      <c r="IN21" s="905"/>
      <c r="IO21" s="896">
        <f t="shared" si="204"/>
        <v>0</v>
      </c>
      <c r="IP21" s="897" t="e">
        <f t="shared" si="174"/>
        <v>#DIV/0!</v>
      </c>
      <c r="IQ21" s="909"/>
      <c r="IR21" s="901"/>
      <c r="IS21" s="905"/>
      <c r="IT21" s="905"/>
      <c r="IU21" s="905"/>
      <c r="IV21" s="905"/>
      <c r="IW21" s="905"/>
      <c r="IX21" s="905"/>
      <c r="IY21" s="896">
        <f t="shared" si="205"/>
        <v>0</v>
      </c>
      <c r="IZ21" s="897" t="e">
        <f t="shared" si="182"/>
        <v>#DIV/0!</v>
      </c>
      <c r="JA21" s="909"/>
      <c r="JB21" s="837"/>
      <c r="JC21" s="909"/>
      <c r="JD21" s="837"/>
      <c r="JE21" s="837"/>
      <c r="JF21" s="837"/>
      <c r="JG21" s="837"/>
      <c r="JH21" s="837"/>
      <c r="JI21" s="837"/>
      <c r="JJ21" s="837"/>
      <c r="JK21" s="837"/>
      <c r="JL21" s="837"/>
      <c r="JM21" s="837"/>
      <c r="JN21" s="837"/>
      <c r="JO21" s="837"/>
      <c r="JP21" s="837"/>
      <c r="JQ21" s="837"/>
      <c r="JR21" s="837"/>
      <c r="JS21" s="837"/>
      <c r="JT21" s="837"/>
      <c r="JU21" s="837"/>
      <c r="JV21" s="837"/>
      <c r="JW21" s="837"/>
      <c r="JX21" s="837"/>
      <c r="JY21" s="837"/>
      <c r="JZ21" s="837"/>
      <c r="KA21" s="837"/>
      <c r="KB21" s="837"/>
      <c r="KC21" s="837"/>
      <c r="KD21" s="837"/>
      <c r="KE21" s="837"/>
      <c r="KF21" s="837"/>
    </row>
    <row r="22" spans="1:292" s="838" customFormat="1" ht="20.149999999999999" customHeight="1">
      <c r="A22" s="892">
        <f t="shared" si="212"/>
        <v>45663</v>
      </c>
      <c r="B22" s="893">
        <f t="shared" si="236"/>
        <v>13</v>
      </c>
      <c r="C22" s="902">
        <v>9</v>
      </c>
      <c r="D22" s="902"/>
      <c r="E22" s="902">
        <v>40</v>
      </c>
      <c r="F22" s="902"/>
      <c r="G22" s="902"/>
      <c r="H22" s="902">
        <v>2</v>
      </c>
      <c r="I22" s="896">
        <f t="shared" si="206"/>
        <v>51</v>
      </c>
      <c r="J22" s="897">
        <f t="shared" si="207"/>
        <v>1.6943521594684386E-3</v>
      </c>
      <c r="K22" s="904"/>
      <c r="L22" s="901">
        <f t="shared" si="213"/>
        <v>13</v>
      </c>
      <c r="M22" s="905">
        <v>8</v>
      </c>
      <c r="N22" s="905"/>
      <c r="O22" s="905">
        <v>19</v>
      </c>
      <c r="P22" s="905"/>
      <c r="Q22" s="905"/>
      <c r="R22" s="905">
        <v>2</v>
      </c>
      <c r="S22" s="896">
        <f t="shared" si="208"/>
        <v>29</v>
      </c>
      <c r="T22" s="897">
        <f t="shared" si="209"/>
        <v>1.2340425531914894E-3</v>
      </c>
      <c r="U22" s="904"/>
      <c r="V22" s="901">
        <f t="shared" si="214"/>
        <v>13</v>
      </c>
      <c r="W22" s="905">
        <v>6</v>
      </c>
      <c r="X22" s="905"/>
      <c r="Y22" s="905">
        <v>12</v>
      </c>
      <c r="Z22" s="905"/>
      <c r="AA22" s="905"/>
      <c r="AB22" s="905">
        <v>3</v>
      </c>
      <c r="AC22" s="896">
        <f t="shared" si="210"/>
        <v>21</v>
      </c>
      <c r="AD22" s="897">
        <f t="shared" si="211"/>
        <v>6.9767441860465117E-4</v>
      </c>
      <c r="AE22" s="904"/>
      <c r="AF22" s="893" t="e">
        <f t="shared" si="215"/>
        <v>#N/A</v>
      </c>
      <c r="AG22" s="905"/>
      <c r="AH22" s="905"/>
      <c r="AI22" s="905"/>
      <c r="AJ22" s="905"/>
      <c r="AK22" s="905"/>
      <c r="AL22" s="905"/>
      <c r="AM22" s="896">
        <f t="shared" si="183"/>
        <v>0</v>
      </c>
      <c r="AN22" s="897" t="e">
        <f t="shared" si="7"/>
        <v>#N/A</v>
      </c>
      <c r="AO22" s="904"/>
      <c r="AP22" s="901" t="e">
        <f t="shared" si="216"/>
        <v>#N/A</v>
      </c>
      <c r="AQ22" s="905"/>
      <c r="AR22" s="905"/>
      <c r="AS22" s="905"/>
      <c r="AT22" s="905"/>
      <c r="AU22" s="905"/>
      <c r="AV22" s="905"/>
      <c r="AW22" s="896">
        <f t="shared" si="184"/>
        <v>0</v>
      </c>
      <c r="AX22" s="897" t="e">
        <f t="shared" si="15"/>
        <v>#N/A</v>
      </c>
      <c r="AY22" s="904"/>
      <c r="AZ22" s="901" t="e">
        <f t="shared" si="217"/>
        <v>#N/A</v>
      </c>
      <c r="BA22" s="905"/>
      <c r="BB22" s="905"/>
      <c r="BC22" s="905"/>
      <c r="BD22" s="905"/>
      <c r="BE22" s="905"/>
      <c r="BF22" s="905"/>
      <c r="BG22" s="896">
        <f t="shared" si="185"/>
        <v>0</v>
      </c>
      <c r="BH22" s="897" t="e">
        <f t="shared" si="23"/>
        <v>#N/A</v>
      </c>
      <c r="BI22" s="904"/>
      <c r="BJ22" s="893" t="e">
        <f t="shared" si="218"/>
        <v>#N/A</v>
      </c>
      <c r="BK22" s="905"/>
      <c r="BL22" s="905"/>
      <c r="BM22" s="905"/>
      <c r="BN22" s="905"/>
      <c r="BO22" s="905"/>
      <c r="BP22" s="905"/>
      <c r="BQ22" s="896">
        <f t="shared" si="186"/>
        <v>0</v>
      </c>
      <c r="BR22" s="897" t="e">
        <f t="shared" si="30"/>
        <v>#N/A</v>
      </c>
      <c r="BS22" s="904"/>
      <c r="BT22" s="893" t="e">
        <f t="shared" si="219"/>
        <v>#N/A</v>
      </c>
      <c r="BU22" s="905"/>
      <c r="BV22" s="905"/>
      <c r="BW22" s="905"/>
      <c r="BX22" s="905"/>
      <c r="BY22" s="905"/>
      <c r="BZ22" s="905"/>
      <c r="CA22" s="896">
        <f t="shared" si="187"/>
        <v>0</v>
      </c>
      <c r="CB22" s="897" t="e">
        <f t="shared" si="38"/>
        <v>#N/A</v>
      </c>
      <c r="CC22" s="904"/>
      <c r="CD22" s="901" t="e">
        <f t="shared" si="220"/>
        <v>#N/A</v>
      </c>
      <c r="CE22" s="905"/>
      <c r="CF22" s="905"/>
      <c r="CG22" s="905"/>
      <c r="CH22" s="905"/>
      <c r="CI22" s="905"/>
      <c r="CJ22" s="905"/>
      <c r="CK22" s="896">
        <f t="shared" si="188"/>
        <v>0</v>
      </c>
      <c r="CL22" s="897" t="e">
        <f t="shared" si="46"/>
        <v>#N/A</v>
      </c>
      <c r="CM22" s="913"/>
      <c r="CN22" s="901" t="e">
        <f t="shared" si="221"/>
        <v>#N/A</v>
      </c>
      <c r="CO22" s="905"/>
      <c r="CP22" s="905"/>
      <c r="CQ22" s="905"/>
      <c r="CR22" s="905"/>
      <c r="CS22" s="905"/>
      <c r="CT22" s="905"/>
      <c r="CU22" s="896">
        <f t="shared" si="189"/>
        <v>0</v>
      </c>
      <c r="CV22" s="897" t="e">
        <f t="shared" si="54"/>
        <v>#N/A</v>
      </c>
      <c r="CW22" s="913"/>
      <c r="CX22" s="901" t="e">
        <f t="shared" si="222"/>
        <v>#N/A</v>
      </c>
      <c r="CY22" s="905"/>
      <c r="CZ22" s="905"/>
      <c r="DA22" s="905"/>
      <c r="DB22" s="905"/>
      <c r="DC22" s="905"/>
      <c r="DD22" s="905"/>
      <c r="DE22" s="896">
        <f t="shared" si="190"/>
        <v>0</v>
      </c>
      <c r="DF22" s="897" t="e">
        <f t="shared" si="62"/>
        <v>#N/A</v>
      </c>
      <c r="DG22" s="913"/>
      <c r="DH22" s="901" t="e">
        <f t="shared" si="223"/>
        <v>#N/A</v>
      </c>
      <c r="DI22" s="905"/>
      <c r="DJ22" s="905"/>
      <c r="DK22" s="905"/>
      <c r="DL22" s="905"/>
      <c r="DM22" s="905"/>
      <c r="DN22" s="905"/>
      <c r="DO22" s="896">
        <f t="shared" si="191"/>
        <v>0</v>
      </c>
      <c r="DP22" s="897" t="e">
        <f t="shared" si="70"/>
        <v>#N/A</v>
      </c>
      <c r="DQ22" s="913"/>
      <c r="DR22" s="901" t="e">
        <f t="shared" si="224"/>
        <v>#N/A</v>
      </c>
      <c r="DS22" s="905"/>
      <c r="DT22" s="905"/>
      <c r="DU22" s="905"/>
      <c r="DV22" s="905"/>
      <c r="DW22" s="905"/>
      <c r="DX22" s="905"/>
      <c r="DY22" s="896">
        <f t="shared" si="192"/>
        <v>0</v>
      </c>
      <c r="DZ22" s="897" t="e">
        <f t="shared" si="78"/>
        <v>#N/A</v>
      </c>
      <c r="EA22" s="913"/>
      <c r="EB22" s="901" t="e">
        <f t="shared" si="225"/>
        <v>#N/A</v>
      </c>
      <c r="EC22" s="905"/>
      <c r="ED22" s="905"/>
      <c r="EE22" s="905"/>
      <c r="EF22" s="905"/>
      <c r="EG22" s="905"/>
      <c r="EH22" s="905"/>
      <c r="EI22" s="896">
        <f t="shared" si="193"/>
        <v>0</v>
      </c>
      <c r="EJ22" s="897" t="e">
        <f t="shared" si="86"/>
        <v>#N/A</v>
      </c>
      <c r="EK22" s="913"/>
      <c r="EL22" s="901" t="e">
        <f t="shared" si="226"/>
        <v>#N/A</v>
      </c>
      <c r="EM22" s="905"/>
      <c r="EN22" s="905"/>
      <c r="EO22" s="905"/>
      <c r="EP22" s="905"/>
      <c r="EQ22" s="905"/>
      <c r="ER22" s="905"/>
      <c r="ES22" s="896">
        <f t="shared" si="194"/>
        <v>0</v>
      </c>
      <c r="ET22" s="897" t="e">
        <f t="shared" si="94"/>
        <v>#N/A</v>
      </c>
      <c r="EU22" s="913"/>
      <c r="EV22" s="901" t="e">
        <f t="shared" si="227"/>
        <v>#N/A</v>
      </c>
      <c r="EW22" s="905"/>
      <c r="EX22" s="905"/>
      <c r="EY22" s="905"/>
      <c r="EZ22" s="905"/>
      <c r="FA22" s="905"/>
      <c r="FB22" s="905"/>
      <c r="FC22" s="896">
        <f t="shared" si="195"/>
        <v>0</v>
      </c>
      <c r="FD22" s="897" t="e">
        <f t="shared" si="102"/>
        <v>#N/A</v>
      </c>
      <c r="FE22" s="909"/>
      <c r="FF22" s="901" t="e">
        <f t="shared" si="228"/>
        <v>#N/A</v>
      </c>
      <c r="FG22" s="905"/>
      <c r="FH22" s="905"/>
      <c r="FI22" s="905"/>
      <c r="FJ22" s="905"/>
      <c r="FK22" s="905"/>
      <c r="FL22" s="905"/>
      <c r="FM22" s="896">
        <f t="shared" si="196"/>
        <v>0</v>
      </c>
      <c r="FN22" s="897" t="e">
        <f t="shared" si="110"/>
        <v>#N/A</v>
      </c>
      <c r="FO22" s="909"/>
      <c r="FP22" s="901" t="e">
        <f t="shared" si="229"/>
        <v>#N/A</v>
      </c>
      <c r="FQ22" s="905"/>
      <c r="FR22" s="905"/>
      <c r="FS22" s="905"/>
      <c r="FT22" s="905"/>
      <c r="FU22" s="905"/>
      <c r="FV22" s="905"/>
      <c r="FW22" s="896">
        <f t="shared" si="197"/>
        <v>0</v>
      </c>
      <c r="FX22" s="897" t="e">
        <f t="shared" si="118"/>
        <v>#N/A</v>
      </c>
      <c r="FY22" s="909"/>
      <c r="FZ22" s="901" t="e">
        <f t="shared" si="230"/>
        <v>#N/A</v>
      </c>
      <c r="GA22" s="905"/>
      <c r="GB22" s="905"/>
      <c r="GC22" s="905"/>
      <c r="GD22" s="905"/>
      <c r="GE22" s="905"/>
      <c r="GF22" s="905"/>
      <c r="GG22" s="896">
        <f t="shared" si="198"/>
        <v>0</v>
      </c>
      <c r="GH22" s="897" t="e">
        <f t="shared" si="126"/>
        <v>#N/A</v>
      </c>
      <c r="GI22" s="909"/>
      <c r="GJ22" s="901" t="e">
        <f t="shared" si="231"/>
        <v>#N/A</v>
      </c>
      <c r="GK22" s="905"/>
      <c r="GL22" s="905"/>
      <c r="GM22" s="905"/>
      <c r="GN22" s="905"/>
      <c r="GO22" s="905"/>
      <c r="GP22" s="905"/>
      <c r="GQ22" s="896">
        <f t="shared" si="199"/>
        <v>0</v>
      </c>
      <c r="GR22" s="897" t="e">
        <f t="shared" si="134"/>
        <v>#N/A</v>
      </c>
      <c r="GS22" s="909"/>
      <c r="GT22" s="901" t="e">
        <f t="shared" si="232"/>
        <v>#N/A</v>
      </c>
      <c r="GU22" s="905"/>
      <c r="GV22" s="905"/>
      <c r="GW22" s="905"/>
      <c r="GX22" s="905"/>
      <c r="GY22" s="905"/>
      <c r="GZ22" s="905"/>
      <c r="HA22" s="896">
        <f t="shared" si="200"/>
        <v>0</v>
      </c>
      <c r="HB22" s="897" t="e">
        <f t="shared" si="142"/>
        <v>#N/A</v>
      </c>
      <c r="HC22" s="909"/>
      <c r="HD22" s="901" t="e">
        <f t="shared" si="233"/>
        <v>#N/A</v>
      </c>
      <c r="HE22" s="905"/>
      <c r="HF22" s="905"/>
      <c r="HG22" s="905"/>
      <c r="HH22" s="905"/>
      <c r="HI22" s="905"/>
      <c r="HJ22" s="905"/>
      <c r="HK22" s="896">
        <f t="shared" si="201"/>
        <v>0</v>
      </c>
      <c r="HL22" s="897" t="e">
        <f t="shared" si="150"/>
        <v>#N/A</v>
      </c>
      <c r="HM22" s="909"/>
      <c r="HN22" s="901" t="e">
        <f t="shared" si="234"/>
        <v>#N/A</v>
      </c>
      <c r="HO22" s="905"/>
      <c r="HP22" s="905"/>
      <c r="HQ22" s="905"/>
      <c r="HR22" s="905"/>
      <c r="HS22" s="905"/>
      <c r="HT22" s="905"/>
      <c r="HU22" s="896">
        <f t="shared" si="202"/>
        <v>0</v>
      </c>
      <c r="HV22" s="897" t="e">
        <f t="shared" si="158"/>
        <v>#N/A</v>
      </c>
      <c r="HW22" s="909"/>
      <c r="HX22" s="901" t="e">
        <f t="shared" si="235"/>
        <v>#N/A</v>
      </c>
      <c r="HY22" s="905"/>
      <c r="HZ22" s="905"/>
      <c r="IA22" s="905"/>
      <c r="IB22" s="905"/>
      <c r="IC22" s="905"/>
      <c r="ID22" s="905"/>
      <c r="IE22" s="896">
        <f t="shared" si="203"/>
        <v>0</v>
      </c>
      <c r="IF22" s="897" t="e">
        <f t="shared" si="166"/>
        <v>#N/A</v>
      </c>
      <c r="IG22" s="909"/>
      <c r="IH22" s="901"/>
      <c r="II22" s="905"/>
      <c r="IJ22" s="905"/>
      <c r="IK22" s="905"/>
      <c r="IL22" s="905"/>
      <c r="IM22" s="905"/>
      <c r="IN22" s="905"/>
      <c r="IO22" s="896">
        <f t="shared" si="204"/>
        <v>0</v>
      </c>
      <c r="IP22" s="897" t="e">
        <f t="shared" si="174"/>
        <v>#DIV/0!</v>
      </c>
      <c r="IQ22" s="909"/>
      <c r="IR22" s="901"/>
      <c r="IS22" s="905"/>
      <c r="IT22" s="905"/>
      <c r="IU22" s="905"/>
      <c r="IV22" s="905"/>
      <c r="IW22" s="905"/>
      <c r="IX22" s="905"/>
      <c r="IY22" s="896">
        <f t="shared" si="205"/>
        <v>0</v>
      </c>
      <c r="IZ22" s="897" t="e">
        <f t="shared" si="182"/>
        <v>#DIV/0!</v>
      </c>
      <c r="JA22" s="909"/>
      <c r="JB22" s="837"/>
      <c r="JC22" s="909"/>
      <c r="JD22" s="837"/>
      <c r="JE22" s="837"/>
      <c r="JF22" s="837"/>
      <c r="JG22" s="837"/>
      <c r="JH22" s="837"/>
      <c r="JI22" s="837"/>
      <c r="JJ22" s="837"/>
      <c r="JK22" s="837"/>
      <c r="JL22" s="837"/>
      <c r="JM22" s="837"/>
      <c r="JN22" s="837"/>
      <c r="JO22" s="837"/>
      <c r="JP22" s="837"/>
      <c r="JQ22" s="837"/>
      <c r="JR22" s="837"/>
      <c r="JS22" s="837"/>
      <c r="JT22" s="837"/>
      <c r="JU22" s="837"/>
      <c r="JV22" s="837"/>
      <c r="JW22" s="837"/>
      <c r="JX22" s="837"/>
      <c r="JY22" s="837"/>
      <c r="JZ22" s="837"/>
      <c r="KA22" s="837"/>
      <c r="KB22" s="837"/>
      <c r="KC22" s="837"/>
      <c r="KD22" s="837"/>
      <c r="KE22" s="837"/>
      <c r="KF22" s="837"/>
    </row>
    <row r="23" spans="1:292" s="838" customFormat="1" ht="20.149999999999999" customHeight="1">
      <c r="A23" s="892">
        <f t="shared" si="212"/>
        <v>45664</v>
      </c>
      <c r="B23" s="893">
        <f t="shared" si="236"/>
        <v>14</v>
      </c>
      <c r="C23" s="902">
        <v>11</v>
      </c>
      <c r="D23" s="902"/>
      <c r="E23" s="902">
        <v>40</v>
      </c>
      <c r="F23" s="902"/>
      <c r="G23" s="902"/>
      <c r="H23" s="902">
        <v>3</v>
      </c>
      <c r="I23" s="896">
        <f t="shared" si="206"/>
        <v>54</v>
      </c>
      <c r="J23" s="897">
        <f t="shared" si="207"/>
        <v>1.7940199335548172E-3</v>
      </c>
      <c r="K23" s="904"/>
      <c r="L23" s="901">
        <f t="shared" si="213"/>
        <v>14</v>
      </c>
      <c r="M23" s="905">
        <v>5</v>
      </c>
      <c r="N23" s="905"/>
      <c r="O23" s="905">
        <v>8</v>
      </c>
      <c r="P23" s="905"/>
      <c r="Q23" s="905"/>
      <c r="R23" s="905">
        <v>2</v>
      </c>
      <c r="S23" s="896">
        <f t="shared" si="208"/>
        <v>15</v>
      </c>
      <c r="T23" s="897">
        <f t="shared" si="209"/>
        <v>6.382978723404255E-4</v>
      </c>
      <c r="U23" s="904"/>
      <c r="V23" s="901">
        <f t="shared" si="214"/>
        <v>14</v>
      </c>
      <c r="W23" s="905">
        <v>7</v>
      </c>
      <c r="X23" s="905"/>
      <c r="Y23" s="905">
        <v>14</v>
      </c>
      <c r="Z23" s="905"/>
      <c r="AA23" s="905"/>
      <c r="AB23" s="905">
        <v>2</v>
      </c>
      <c r="AC23" s="896">
        <f t="shared" si="210"/>
        <v>23</v>
      </c>
      <c r="AD23" s="897">
        <f t="shared" si="211"/>
        <v>7.6411960132890362E-4</v>
      </c>
      <c r="AE23" s="904"/>
      <c r="AF23" s="893" t="e">
        <f t="shared" si="215"/>
        <v>#N/A</v>
      </c>
      <c r="AG23" s="905"/>
      <c r="AH23" s="905"/>
      <c r="AI23" s="905"/>
      <c r="AJ23" s="905"/>
      <c r="AK23" s="905"/>
      <c r="AL23" s="905"/>
      <c r="AM23" s="896">
        <f t="shared" si="183"/>
        <v>0</v>
      </c>
      <c r="AN23" s="897" t="e">
        <f t="shared" si="7"/>
        <v>#N/A</v>
      </c>
      <c r="AO23" s="904"/>
      <c r="AP23" s="901" t="e">
        <f t="shared" si="216"/>
        <v>#N/A</v>
      </c>
      <c r="AQ23" s="905"/>
      <c r="AR23" s="905"/>
      <c r="AS23" s="905"/>
      <c r="AT23" s="905"/>
      <c r="AU23" s="905"/>
      <c r="AV23" s="905"/>
      <c r="AW23" s="896">
        <f t="shared" si="184"/>
        <v>0</v>
      </c>
      <c r="AX23" s="897" t="e">
        <f t="shared" si="15"/>
        <v>#N/A</v>
      </c>
      <c r="AY23" s="904"/>
      <c r="AZ23" s="901" t="e">
        <f t="shared" si="217"/>
        <v>#N/A</v>
      </c>
      <c r="BA23" s="905"/>
      <c r="BB23" s="905"/>
      <c r="BC23" s="905"/>
      <c r="BD23" s="905"/>
      <c r="BE23" s="905"/>
      <c r="BF23" s="905"/>
      <c r="BG23" s="896">
        <f t="shared" si="185"/>
        <v>0</v>
      </c>
      <c r="BH23" s="897" t="e">
        <f t="shared" si="23"/>
        <v>#N/A</v>
      </c>
      <c r="BI23" s="904"/>
      <c r="BJ23" s="893" t="e">
        <f t="shared" si="218"/>
        <v>#N/A</v>
      </c>
      <c r="BK23" s="905"/>
      <c r="BL23" s="905"/>
      <c r="BM23" s="905"/>
      <c r="BN23" s="905"/>
      <c r="BO23" s="905"/>
      <c r="BP23" s="905"/>
      <c r="BQ23" s="896">
        <f t="shared" si="186"/>
        <v>0</v>
      </c>
      <c r="BR23" s="897" t="e">
        <f t="shared" si="30"/>
        <v>#N/A</v>
      </c>
      <c r="BS23" s="904"/>
      <c r="BT23" s="893" t="e">
        <f t="shared" si="219"/>
        <v>#N/A</v>
      </c>
      <c r="BU23" s="905"/>
      <c r="BV23" s="905"/>
      <c r="BW23" s="905"/>
      <c r="BX23" s="905"/>
      <c r="BY23" s="905"/>
      <c r="BZ23" s="905"/>
      <c r="CA23" s="896">
        <f t="shared" si="187"/>
        <v>0</v>
      </c>
      <c r="CB23" s="897" t="e">
        <f t="shared" si="38"/>
        <v>#N/A</v>
      </c>
      <c r="CC23" s="904"/>
      <c r="CD23" s="901" t="e">
        <f t="shared" si="220"/>
        <v>#N/A</v>
      </c>
      <c r="CE23" s="905"/>
      <c r="CF23" s="905"/>
      <c r="CG23" s="905"/>
      <c r="CH23" s="905"/>
      <c r="CI23" s="905"/>
      <c r="CJ23" s="905"/>
      <c r="CK23" s="896">
        <f t="shared" si="188"/>
        <v>0</v>
      </c>
      <c r="CL23" s="897" t="e">
        <f t="shared" si="46"/>
        <v>#N/A</v>
      </c>
      <c r="CM23" s="909"/>
      <c r="CN23" s="901" t="e">
        <f t="shared" si="221"/>
        <v>#N/A</v>
      </c>
      <c r="CO23" s="905"/>
      <c r="CP23" s="905"/>
      <c r="CQ23" s="905"/>
      <c r="CR23" s="905"/>
      <c r="CS23" s="905"/>
      <c r="CT23" s="905"/>
      <c r="CU23" s="896">
        <f t="shared" si="189"/>
        <v>0</v>
      </c>
      <c r="CV23" s="897" t="e">
        <f t="shared" si="54"/>
        <v>#N/A</v>
      </c>
      <c r="CW23" s="909"/>
      <c r="CX23" s="901" t="e">
        <f t="shared" si="222"/>
        <v>#N/A</v>
      </c>
      <c r="CY23" s="905"/>
      <c r="CZ23" s="905"/>
      <c r="DA23" s="905"/>
      <c r="DB23" s="905"/>
      <c r="DC23" s="905"/>
      <c r="DD23" s="905"/>
      <c r="DE23" s="896">
        <f t="shared" si="190"/>
        <v>0</v>
      </c>
      <c r="DF23" s="897" t="e">
        <f t="shared" si="62"/>
        <v>#N/A</v>
      </c>
      <c r="DG23" s="909"/>
      <c r="DH23" s="901" t="e">
        <f t="shared" si="223"/>
        <v>#N/A</v>
      </c>
      <c r="DI23" s="905"/>
      <c r="DJ23" s="905"/>
      <c r="DK23" s="905"/>
      <c r="DL23" s="905"/>
      <c r="DM23" s="905"/>
      <c r="DN23" s="905"/>
      <c r="DO23" s="896">
        <f t="shared" si="191"/>
        <v>0</v>
      </c>
      <c r="DP23" s="897" t="e">
        <f t="shared" si="70"/>
        <v>#N/A</v>
      </c>
      <c r="DQ23" s="909"/>
      <c r="DR23" s="901" t="e">
        <f t="shared" si="224"/>
        <v>#N/A</v>
      </c>
      <c r="DS23" s="905"/>
      <c r="DT23" s="905"/>
      <c r="DU23" s="905"/>
      <c r="DV23" s="905"/>
      <c r="DW23" s="905"/>
      <c r="DX23" s="905"/>
      <c r="DY23" s="896">
        <f t="shared" si="192"/>
        <v>0</v>
      </c>
      <c r="DZ23" s="897" t="e">
        <f t="shared" si="78"/>
        <v>#N/A</v>
      </c>
      <c r="EA23" s="909"/>
      <c r="EB23" s="901" t="e">
        <f t="shared" si="225"/>
        <v>#N/A</v>
      </c>
      <c r="EC23" s="905"/>
      <c r="ED23" s="905"/>
      <c r="EE23" s="905"/>
      <c r="EF23" s="905"/>
      <c r="EG23" s="905"/>
      <c r="EH23" s="905"/>
      <c r="EI23" s="896">
        <f t="shared" si="193"/>
        <v>0</v>
      </c>
      <c r="EJ23" s="897" t="e">
        <f t="shared" si="86"/>
        <v>#N/A</v>
      </c>
      <c r="EK23" s="909"/>
      <c r="EL23" s="901" t="e">
        <f t="shared" si="226"/>
        <v>#N/A</v>
      </c>
      <c r="EM23" s="905"/>
      <c r="EN23" s="905"/>
      <c r="EO23" s="905"/>
      <c r="EP23" s="905"/>
      <c r="EQ23" s="905"/>
      <c r="ER23" s="905"/>
      <c r="ES23" s="896">
        <f t="shared" si="194"/>
        <v>0</v>
      </c>
      <c r="ET23" s="897" t="e">
        <f t="shared" si="94"/>
        <v>#N/A</v>
      </c>
      <c r="EU23" s="909"/>
      <c r="EV23" s="901" t="e">
        <f t="shared" si="227"/>
        <v>#N/A</v>
      </c>
      <c r="EW23" s="905"/>
      <c r="EX23" s="905"/>
      <c r="EY23" s="905"/>
      <c r="EZ23" s="905"/>
      <c r="FA23" s="905"/>
      <c r="FB23" s="905"/>
      <c r="FC23" s="896">
        <f t="shared" si="195"/>
        <v>0</v>
      </c>
      <c r="FD23" s="897" t="e">
        <f t="shared" si="102"/>
        <v>#N/A</v>
      </c>
      <c r="FE23" s="913"/>
      <c r="FF23" s="901" t="e">
        <f t="shared" si="228"/>
        <v>#N/A</v>
      </c>
      <c r="FG23" s="905"/>
      <c r="FH23" s="905"/>
      <c r="FI23" s="905"/>
      <c r="FJ23" s="905"/>
      <c r="FK23" s="905"/>
      <c r="FL23" s="905"/>
      <c r="FM23" s="896">
        <f t="shared" si="196"/>
        <v>0</v>
      </c>
      <c r="FN23" s="897" t="e">
        <f t="shared" si="110"/>
        <v>#N/A</v>
      </c>
      <c r="FO23" s="909"/>
      <c r="FP23" s="901" t="e">
        <f t="shared" si="229"/>
        <v>#N/A</v>
      </c>
      <c r="FQ23" s="905"/>
      <c r="FR23" s="905"/>
      <c r="FS23" s="905"/>
      <c r="FT23" s="905"/>
      <c r="FU23" s="905"/>
      <c r="FV23" s="905"/>
      <c r="FW23" s="896">
        <f t="shared" si="197"/>
        <v>0</v>
      </c>
      <c r="FX23" s="897" t="e">
        <f t="shared" si="118"/>
        <v>#N/A</v>
      </c>
      <c r="FY23" s="909"/>
      <c r="FZ23" s="901" t="e">
        <f t="shared" si="230"/>
        <v>#N/A</v>
      </c>
      <c r="GA23" s="905"/>
      <c r="GB23" s="905"/>
      <c r="GC23" s="905"/>
      <c r="GD23" s="905"/>
      <c r="GE23" s="905"/>
      <c r="GF23" s="905"/>
      <c r="GG23" s="896">
        <f t="shared" si="198"/>
        <v>0</v>
      </c>
      <c r="GH23" s="897" t="e">
        <f t="shared" si="126"/>
        <v>#N/A</v>
      </c>
      <c r="GI23" s="909"/>
      <c r="GJ23" s="901" t="e">
        <f t="shared" si="231"/>
        <v>#N/A</v>
      </c>
      <c r="GK23" s="905"/>
      <c r="GL23" s="905"/>
      <c r="GM23" s="905"/>
      <c r="GN23" s="905"/>
      <c r="GO23" s="905"/>
      <c r="GP23" s="905"/>
      <c r="GQ23" s="896">
        <f t="shared" si="199"/>
        <v>0</v>
      </c>
      <c r="GR23" s="897" t="e">
        <f t="shared" si="134"/>
        <v>#N/A</v>
      </c>
      <c r="GS23" s="909"/>
      <c r="GT23" s="901" t="e">
        <f t="shared" si="232"/>
        <v>#N/A</v>
      </c>
      <c r="GU23" s="905"/>
      <c r="GV23" s="905"/>
      <c r="GW23" s="905"/>
      <c r="GX23" s="905"/>
      <c r="GY23" s="905"/>
      <c r="GZ23" s="905"/>
      <c r="HA23" s="896">
        <f t="shared" si="200"/>
        <v>0</v>
      </c>
      <c r="HB23" s="897" t="e">
        <f t="shared" si="142"/>
        <v>#N/A</v>
      </c>
      <c r="HC23" s="909"/>
      <c r="HD23" s="901" t="e">
        <f t="shared" si="233"/>
        <v>#N/A</v>
      </c>
      <c r="HE23" s="905"/>
      <c r="HF23" s="905"/>
      <c r="HG23" s="905"/>
      <c r="HH23" s="905"/>
      <c r="HI23" s="905"/>
      <c r="HJ23" s="905"/>
      <c r="HK23" s="896">
        <f t="shared" si="201"/>
        <v>0</v>
      </c>
      <c r="HL23" s="897" t="e">
        <f t="shared" si="150"/>
        <v>#N/A</v>
      </c>
      <c r="HM23" s="909"/>
      <c r="HN23" s="901" t="e">
        <f t="shared" si="234"/>
        <v>#N/A</v>
      </c>
      <c r="HO23" s="905"/>
      <c r="HP23" s="905"/>
      <c r="HQ23" s="905"/>
      <c r="HR23" s="905"/>
      <c r="HS23" s="905"/>
      <c r="HT23" s="905"/>
      <c r="HU23" s="896">
        <f t="shared" si="202"/>
        <v>0</v>
      </c>
      <c r="HV23" s="897" t="e">
        <f t="shared" si="158"/>
        <v>#N/A</v>
      </c>
      <c r="HW23" s="909"/>
      <c r="HX23" s="901" t="e">
        <f t="shared" si="235"/>
        <v>#N/A</v>
      </c>
      <c r="HY23" s="905"/>
      <c r="HZ23" s="905"/>
      <c r="IA23" s="905"/>
      <c r="IB23" s="905"/>
      <c r="IC23" s="905"/>
      <c r="ID23" s="905"/>
      <c r="IE23" s="896">
        <f t="shared" si="203"/>
        <v>0</v>
      </c>
      <c r="IF23" s="897" t="e">
        <f t="shared" si="166"/>
        <v>#N/A</v>
      </c>
      <c r="IG23" s="909"/>
      <c r="IH23" s="901"/>
      <c r="II23" s="905"/>
      <c r="IJ23" s="905"/>
      <c r="IK23" s="905"/>
      <c r="IL23" s="905"/>
      <c r="IM23" s="905"/>
      <c r="IN23" s="905"/>
      <c r="IO23" s="896">
        <f t="shared" si="204"/>
        <v>0</v>
      </c>
      <c r="IP23" s="897" t="e">
        <f t="shared" si="174"/>
        <v>#DIV/0!</v>
      </c>
      <c r="IQ23" s="909"/>
      <c r="IR23" s="901"/>
      <c r="IS23" s="905"/>
      <c r="IT23" s="905"/>
      <c r="IU23" s="905"/>
      <c r="IV23" s="905"/>
      <c r="IW23" s="905"/>
      <c r="IX23" s="905"/>
      <c r="IY23" s="896">
        <f t="shared" si="205"/>
        <v>0</v>
      </c>
      <c r="IZ23" s="897" t="e">
        <f t="shared" si="182"/>
        <v>#DIV/0!</v>
      </c>
      <c r="JA23" s="909"/>
      <c r="JB23" s="837"/>
      <c r="JC23" s="909"/>
      <c r="JD23" s="837"/>
      <c r="JE23" s="837"/>
      <c r="JF23" s="837"/>
      <c r="JG23" s="837"/>
      <c r="JH23" s="837"/>
      <c r="JI23" s="837"/>
      <c r="JJ23" s="837"/>
      <c r="JK23" s="837"/>
      <c r="JL23" s="837"/>
      <c r="JM23" s="837"/>
      <c r="JN23" s="837"/>
      <c r="JO23" s="837"/>
      <c r="JP23" s="837"/>
      <c r="JQ23" s="837"/>
      <c r="JR23" s="837"/>
      <c r="JS23" s="837"/>
      <c r="JT23" s="837"/>
      <c r="JU23" s="837"/>
      <c r="JV23" s="837"/>
      <c r="JW23" s="837"/>
      <c r="JX23" s="837"/>
      <c r="JY23" s="837"/>
      <c r="JZ23" s="837"/>
      <c r="KA23" s="837"/>
      <c r="KB23" s="837"/>
      <c r="KC23" s="837"/>
      <c r="KD23" s="837"/>
      <c r="KE23" s="837"/>
      <c r="KF23" s="837"/>
    </row>
    <row r="24" spans="1:292" s="838" customFormat="1" ht="20.149999999999999" customHeight="1">
      <c r="A24" s="892">
        <f t="shared" si="212"/>
        <v>45665</v>
      </c>
      <c r="B24" s="893">
        <f t="shared" si="236"/>
        <v>15</v>
      </c>
      <c r="C24" s="902">
        <v>11</v>
      </c>
      <c r="D24" s="902"/>
      <c r="E24" s="902">
        <v>28</v>
      </c>
      <c r="F24" s="902"/>
      <c r="G24" s="902"/>
      <c r="H24" s="902">
        <v>3</v>
      </c>
      <c r="I24" s="896">
        <f t="shared" si="206"/>
        <v>42</v>
      </c>
      <c r="J24" s="897">
        <f t="shared" si="207"/>
        <v>1.3953488372093023E-3</v>
      </c>
      <c r="K24" s="904"/>
      <c r="L24" s="901">
        <f t="shared" si="213"/>
        <v>15</v>
      </c>
      <c r="M24" s="905">
        <v>9</v>
      </c>
      <c r="N24" s="905"/>
      <c r="O24" s="905">
        <v>13</v>
      </c>
      <c r="P24" s="905"/>
      <c r="Q24" s="905"/>
      <c r="R24" s="905">
        <v>2</v>
      </c>
      <c r="S24" s="896">
        <f t="shared" si="208"/>
        <v>24</v>
      </c>
      <c r="T24" s="897">
        <f t="shared" si="209"/>
        <v>1.0212765957446808E-3</v>
      </c>
      <c r="U24" s="904"/>
      <c r="V24" s="901">
        <f t="shared" si="214"/>
        <v>15</v>
      </c>
      <c r="W24" s="905">
        <v>4</v>
      </c>
      <c r="X24" s="905"/>
      <c r="Y24" s="905">
        <v>10</v>
      </c>
      <c r="Z24" s="905"/>
      <c r="AA24" s="905"/>
      <c r="AB24" s="905">
        <v>2</v>
      </c>
      <c r="AC24" s="896">
        <f t="shared" si="210"/>
        <v>16</v>
      </c>
      <c r="AD24" s="897">
        <f t="shared" si="211"/>
        <v>5.3156146179401996E-4</v>
      </c>
      <c r="AE24" s="904"/>
      <c r="AF24" s="893" t="e">
        <f t="shared" si="215"/>
        <v>#N/A</v>
      </c>
      <c r="AG24" s="905"/>
      <c r="AH24" s="905"/>
      <c r="AI24" s="905"/>
      <c r="AJ24" s="905"/>
      <c r="AK24" s="905"/>
      <c r="AL24" s="905"/>
      <c r="AM24" s="896">
        <f t="shared" si="183"/>
        <v>0</v>
      </c>
      <c r="AN24" s="897" t="e">
        <f t="shared" si="7"/>
        <v>#N/A</v>
      </c>
      <c r="AO24" s="904"/>
      <c r="AP24" s="901" t="e">
        <f t="shared" si="216"/>
        <v>#N/A</v>
      </c>
      <c r="AQ24" s="905"/>
      <c r="AR24" s="905"/>
      <c r="AS24" s="905"/>
      <c r="AT24" s="905"/>
      <c r="AU24" s="905"/>
      <c r="AV24" s="905"/>
      <c r="AW24" s="896">
        <f t="shared" si="184"/>
        <v>0</v>
      </c>
      <c r="AX24" s="897" t="e">
        <f t="shared" si="15"/>
        <v>#N/A</v>
      </c>
      <c r="AY24" s="904"/>
      <c r="AZ24" s="901" t="e">
        <f t="shared" si="217"/>
        <v>#N/A</v>
      </c>
      <c r="BA24" s="905"/>
      <c r="BB24" s="905"/>
      <c r="BC24" s="905"/>
      <c r="BD24" s="905"/>
      <c r="BE24" s="905"/>
      <c r="BF24" s="905"/>
      <c r="BG24" s="896">
        <f t="shared" si="185"/>
        <v>0</v>
      </c>
      <c r="BH24" s="897" t="e">
        <f t="shared" si="23"/>
        <v>#N/A</v>
      </c>
      <c r="BI24" s="904"/>
      <c r="BJ24" s="893" t="e">
        <f t="shared" si="218"/>
        <v>#N/A</v>
      </c>
      <c r="BK24" s="905"/>
      <c r="BL24" s="905"/>
      <c r="BM24" s="905"/>
      <c r="BN24" s="905"/>
      <c r="BO24" s="905"/>
      <c r="BP24" s="905"/>
      <c r="BQ24" s="896">
        <f t="shared" si="186"/>
        <v>0</v>
      </c>
      <c r="BR24" s="897" t="e">
        <f t="shared" si="30"/>
        <v>#N/A</v>
      </c>
      <c r="BS24" s="904"/>
      <c r="BT24" s="893" t="e">
        <f t="shared" si="219"/>
        <v>#N/A</v>
      </c>
      <c r="BU24" s="905"/>
      <c r="BV24" s="905"/>
      <c r="BW24" s="905"/>
      <c r="BX24" s="905"/>
      <c r="BY24" s="905"/>
      <c r="BZ24" s="905"/>
      <c r="CA24" s="896">
        <f t="shared" si="187"/>
        <v>0</v>
      </c>
      <c r="CB24" s="897" t="e">
        <f t="shared" si="38"/>
        <v>#N/A</v>
      </c>
      <c r="CC24" s="904"/>
      <c r="CD24" s="901" t="e">
        <f t="shared" si="220"/>
        <v>#N/A</v>
      </c>
      <c r="CE24" s="905"/>
      <c r="CF24" s="905"/>
      <c r="CG24" s="905"/>
      <c r="CH24" s="905"/>
      <c r="CI24" s="905"/>
      <c r="CJ24" s="905"/>
      <c r="CK24" s="896">
        <f t="shared" si="188"/>
        <v>0</v>
      </c>
      <c r="CL24" s="897" t="e">
        <f t="shared" si="46"/>
        <v>#N/A</v>
      </c>
      <c r="CM24" s="904"/>
      <c r="CN24" s="901" t="e">
        <f t="shared" si="221"/>
        <v>#N/A</v>
      </c>
      <c r="CO24" s="905"/>
      <c r="CP24" s="905"/>
      <c r="CQ24" s="905"/>
      <c r="CR24" s="905"/>
      <c r="CS24" s="905"/>
      <c r="CT24" s="905"/>
      <c r="CU24" s="896">
        <f t="shared" si="189"/>
        <v>0</v>
      </c>
      <c r="CV24" s="897" t="e">
        <f t="shared" si="54"/>
        <v>#N/A</v>
      </c>
      <c r="CW24" s="904"/>
      <c r="CX24" s="901" t="e">
        <f t="shared" si="222"/>
        <v>#N/A</v>
      </c>
      <c r="CY24" s="905"/>
      <c r="CZ24" s="905"/>
      <c r="DA24" s="905"/>
      <c r="DB24" s="905"/>
      <c r="DC24" s="905"/>
      <c r="DD24" s="905"/>
      <c r="DE24" s="896">
        <f t="shared" si="190"/>
        <v>0</v>
      </c>
      <c r="DF24" s="897" t="e">
        <f t="shared" si="62"/>
        <v>#N/A</v>
      </c>
      <c r="DG24" s="904"/>
      <c r="DH24" s="901" t="e">
        <f t="shared" si="223"/>
        <v>#N/A</v>
      </c>
      <c r="DI24" s="905"/>
      <c r="DJ24" s="905"/>
      <c r="DK24" s="905"/>
      <c r="DL24" s="905"/>
      <c r="DM24" s="905"/>
      <c r="DN24" s="905"/>
      <c r="DO24" s="896">
        <f t="shared" si="191"/>
        <v>0</v>
      </c>
      <c r="DP24" s="897" t="e">
        <f t="shared" si="70"/>
        <v>#N/A</v>
      </c>
      <c r="DQ24" s="904"/>
      <c r="DR24" s="901" t="e">
        <f t="shared" si="224"/>
        <v>#N/A</v>
      </c>
      <c r="DS24" s="905"/>
      <c r="DT24" s="905"/>
      <c r="DU24" s="905"/>
      <c r="DV24" s="905"/>
      <c r="DW24" s="905"/>
      <c r="DX24" s="905"/>
      <c r="DY24" s="896">
        <f t="shared" si="192"/>
        <v>0</v>
      </c>
      <c r="DZ24" s="897" t="e">
        <f t="shared" si="78"/>
        <v>#N/A</v>
      </c>
      <c r="EA24" s="904"/>
      <c r="EB24" s="901" t="e">
        <f t="shared" si="225"/>
        <v>#N/A</v>
      </c>
      <c r="EC24" s="905"/>
      <c r="ED24" s="905"/>
      <c r="EE24" s="905"/>
      <c r="EF24" s="905"/>
      <c r="EG24" s="905"/>
      <c r="EH24" s="905"/>
      <c r="EI24" s="896">
        <f t="shared" si="193"/>
        <v>0</v>
      </c>
      <c r="EJ24" s="897" t="e">
        <f t="shared" si="86"/>
        <v>#N/A</v>
      </c>
      <c r="EK24" s="904"/>
      <c r="EL24" s="901" t="e">
        <f t="shared" si="226"/>
        <v>#N/A</v>
      </c>
      <c r="EM24" s="905"/>
      <c r="EN24" s="905"/>
      <c r="EO24" s="905"/>
      <c r="EP24" s="905"/>
      <c r="EQ24" s="905"/>
      <c r="ER24" s="905"/>
      <c r="ES24" s="896">
        <f t="shared" si="194"/>
        <v>0</v>
      </c>
      <c r="ET24" s="897" t="e">
        <f t="shared" si="94"/>
        <v>#N/A</v>
      </c>
      <c r="EU24" s="904"/>
      <c r="EV24" s="901" t="e">
        <f t="shared" si="227"/>
        <v>#N/A</v>
      </c>
      <c r="EW24" s="905"/>
      <c r="EX24" s="905"/>
      <c r="EY24" s="905"/>
      <c r="EZ24" s="905"/>
      <c r="FA24" s="905"/>
      <c r="FB24" s="905"/>
      <c r="FC24" s="896">
        <f t="shared" si="195"/>
        <v>0</v>
      </c>
      <c r="FD24" s="897" t="e">
        <f t="shared" si="102"/>
        <v>#N/A</v>
      </c>
      <c r="FE24" s="909"/>
      <c r="FF24" s="901" t="e">
        <f t="shared" si="228"/>
        <v>#N/A</v>
      </c>
      <c r="FG24" s="905"/>
      <c r="FH24" s="905"/>
      <c r="FI24" s="905"/>
      <c r="FJ24" s="905"/>
      <c r="FK24" s="905"/>
      <c r="FL24" s="905"/>
      <c r="FM24" s="896">
        <f t="shared" si="196"/>
        <v>0</v>
      </c>
      <c r="FN24" s="897" t="e">
        <f t="shared" si="110"/>
        <v>#N/A</v>
      </c>
      <c r="FO24" s="913"/>
      <c r="FP24" s="901" t="e">
        <f t="shared" si="229"/>
        <v>#N/A</v>
      </c>
      <c r="FQ24" s="905"/>
      <c r="FR24" s="905"/>
      <c r="FS24" s="905"/>
      <c r="FT24" s="905"/>
      <c r="FU24" s="905"/>
      <c r="FV24" s="905"/>
      <c r="FW24" s="896">
        <f t="shared" si="197"/>
        <v>0</v>
      </c>
      <c r="FX24" s="897" t="e">
        <f t="shared" si="118"/>
        <v>#N/A</v>
      </c>
      <c r="FY24" s="913"/>
      <c r="FZ24" s="901" t="e">
        <f t="shared" si="230"/>
        <v>#N/A</v>
      </c>
      <c r="GA24" s="905"/>
      <c r="GB24" s="905"/>
      <c r="GC24" s="905"/>
      <c r="GD24" s="905"/>
      <c r="GE24" s="905"/>
      <c r="GF24" s="905"/>
      <c r="GG24" s="896">
        <f t="shared" si="198"/>
        <v>0</v>
      </c>
      <c r="GH24" s="897" t="e">
        <f t="shared" si="126"/>
        <v>#N/A</v>
      </c>
      <c r="GI24" s="913"/>
      <c r="GJ24" s="901" t="e">
        <f t="shared" si="231"/>
        <v>#N/A</v>
      </c>
      <c r="GK24" s="905"/>
      <c r="GL24" s="905"/>
      <c r="GM24" s="905"/>
      <c r="GN24" s="905"/>
      <c r="GO24" s="905"/>
      <c r="GP24" s="905"/>
      <c r="GQ24" s="896">
        <f t="shared" si="199"/>
        <v>0</v>
      </c>
      <c r="GR24" s="897" t="e">
        <f t="shared" si="134"/>
        <v>#N/A</v>
      </c>
      <c r="GS24" s="913"/>
      <c r="GT24" s="901" t="e">
        <f t="shared" si="232"/>
        <v>#N/A</v>
      </c>
      <c r="GU24" s="905"/>
      <c r="GV24" s="905"/>
      <c r="GW24" s="905"/>
      <c r="GX24" s="905"/>
      <c r="GY24" s="905"/>
      <c r="GZ24" s="905"/>
      <c r="HA24" s="896">
        <f t="shared" si="200"/>
        <v>0</v>
      </c>
      <c r="HB24" s="897" t="e">
        <f t="shared" si="142"/>
        <v>#N/A</v>
      </c>
      <c r="HC24" s="913"/>
      <c r="HD24" s="901" t="e">
        <f t="shared" si="233"/>
        <v>#N/A</v>
      </c>
      <c r="HE24" s="905"/>
      <c r="HF24" s="905"/>
      <c r="HG24" s="905"/>
      <c r="HH24" s="905"/>
      <c r="HI24" s="905"/>
      <c r="HJ24" s="905"/>
      <c r="HK24" s="896">
        <f t="shared" si="201"/>
        <v>0</v>
      </c>
      <c r="HL24" s="897" t="e">
        <f t="shared" si="150"/>
        <v>#N/A</v>
      </c>
      <c r="HM24" s="913"/>
      <c r="HN24" s="901" t="e">
        <f t="shared" si="234"/>
        <v>#N/A</v>
      </c>
      <c r="HO24" s="905"/>
      <c r="HP24" s="905"/>
      <c r="HQ24" s="905"/>
      <c r="HR24" s="905"/>
      <c r="HS24" s="905"/>
      <c r="HT24" s="905"/>
      <c r="HU24" s="896">
        <f t="shared" si="202"/>
        <v>0</v>
      </c>
      <c r="HV24" s="897" t="e">
        <f t="shared" si="158"/>
        <v>#N/A</v>
      </c>
      <c r="HW24" s="913"/>
      <c r="HX24" s="901" t="e">
        <f t="shared" si="235"/>
        <v>#N/A</v>
      </c>
      <c r="HY24" s="905"/>
      <c r="HZ24" s="905"/>
      <c r="IA24" s="905"/>
      <c r="IB24" s="905"/>
      <c r="IC24" s="905"/>
      <c r="ID24" s="905"/>
      <c r="IE24" s="896">
        <f t="shared" si="203"/>
        <v>0</v>
      </c>
      <c r="IF24" s="897" t="e">
        <f t="shared" si="166"/>
        <v>#N/A</v>
      </c>
      <c r="IG24" s="913"/>
      <c r="IH24" s="901"/>
      <c r="II24" s="905"/>
      <c r="IJ24" s="905"/>
      <c r="IK24" s="905"/>
      <c r="IL24" s="905"/>
      <c r="IM24" s="905"/>
      <c r="IN24" s="905"/>
      <c r="IO24" s="896">
        <f t="shared" si="204"/>
        <v>0</v>
      </c>
      <c r="IP24" s="897" t="e">
        <f t="shared" si="174"/>
        <v>#DIV/0!</v>
      </c>
      <c r="IQ24" s="909"/>
      <c r="IR24" s="901"/>
      <c r="IS24" s="905"/>
      <c r="IT24" s="905"/>
      <c r="IU24" s="905"/>
      <c r="IV24" s="905"/>
      <c r="IW24" s="905"/>
      <c r="IX24" s="905"/>
      <c r="IY24" s="896">
        <f t="shared" si="205"/>
        <v>0</v>
      </c>
      <c r="IZ24" s="897" t="e">
        <f t="shared" si="182"/>
        <v>#DIV/0!</v>
      </c>
      <c r="JA24" s="909"/>
      <c r="JB24" s="837"/>
      <c r="JC24" s="909"/>
      <c r="JD24" s="837"/>
      <c r="JE24" s="837"/>
      <c r="JF24" s="837"/>
      <c r="JG24" s="837"/>
      <c r="JH24" s="837"/>
      <c r="JI24" s="837"/>
      <c r="JJ24" s="837"/>
      <c r="JK24" s="837"/>
      <c r="JL24" s="837"/>
      <c r="JM24" s="837"/>
      <c r="JN24" s="837"/>
      <c r="JO24" s="837"/>
      <c r="JP24" s="837"/>
      <c r="JQ24" s="837"/>
      <c r="JR24" s="837"/>
      <c r="JS24" s="837"/>
      <c r="JT24" s="837"/>
      <c r="JU24" s="837"/>
      <c r="JV24" s="837"/>
      <c r="JW24" s="837"/>
      <c r="JX24" s="837"/>
      <c r="JY24" s="837"/>
      <c r="JZ24" s="837"/>
      <c r="KA24" s="837"/>
      <c r="KB24" s="837"/>
      <c r="KC24" s="837"/>
      <c r="KD24" s="837"/>
      <c r="KE24" s="837"/>
      <c r="KF24" s="837"/>
    </row>
    <row r="25" spans="1:292" s="838" customFormat="1" ht="20.149999999999999" customHeight="1">
      <c r="A25" s="892">
        <f t="shared" si="212"/>
        <v>45666</v>
      </c>
      <c r="B25" s="893">
        <f t="shared" si="236"/>
        <v>16</v>
      </c>
      <c r="C25" s="902">
        <v>8</v>
      </c>
      <c r="D25" s="902"/>
      <c r="E25" s="902">
        <v>40</v>
      </c>
      <c r="F25" s="902"/>
      <c r="G25" s="902"/>
      <c r="H25" s="902">
        <v>3</v>
      </c>
      <c r="I25" s="896">
        <f t="shared" si="206"/>
        <v>51</v>
      </c>
      <c r="J25" s="897">
        <f t="shared" si="207"/>
        <v>1.6943521594684386E-3</v>
      </c>
      <c r="K25" s="904"/>
      <c r="L25" s="901">
        <f t="shared" si="213"/>
        <v>16</v>
      </c>
      <c r="M25" s="905">
        <v>5</v>
      </c>
      <c r="N25" s="905"/>
      <c r="O25" s="905">
        <v>20</v>
      </c>
      <c r="P25" s="905"/>
      <c r="Q25" s="905"/>
      <c r="R25" s="905">
        <v>3</v>
      </c>
      <c r="S25" s="896">
        <f t="shared" si="208"/>
        <v>28</v>
      </c>
      <c r="T25" s="897">
        <f t="shared" si="209"/>
        <v>1.1914893617021277E-3</v>
      </c>
      <c r="U25" s="904"/>
      <c r="V25" s="901">
        <f t="shared" si="214"/>
        <v>16</v>
      </c>
      <c r="W25" s="905">
        <v>4</v>
      </c>
      <c r="X25" s="905"/>
      <c r="Y25" s="905">
        <v>18</v>
      </c>
      <c r="Z25" s="905"/>
      <c r="AA25" s="905"/>
      <c r="AB25" s="905">
        <v>1</v>
      </c>
      <c r="AC25" s="896">
        <f t="shared" si="210"/>
        <v>23</v>
      </c>
      <c r="AD25" s="897">
        <f t="shared" si="211"/>
        <v>7.6411960132890362E-4</v>
      </c>
      <c r="AE25" s="904"/>
      <c r="AF25" s="893" t="e">
        <f t="shared" si="215"/>
        <v>#N/A</v>
      </c>
      <c r="AG25" s="905"/>
      <c r="AH25" s="905"/>
      <c r="AI25" s="905"/>
      <c r="AJ25" s="905"/>
      <c r="AK25" s="905"/>
      <c r="AL25" s="905"/>
      <c r="AM25" s="896">
        <f t="shared" si="183"/>
        <v>0</v>
      </c>
      <c r="AN25" s="897" t="e">
        <f t="shared" si="7"/>
        <v>#N/A</v>
      </c>
      <c r="AO25" s="904"/>
      <c r="AP25" s="901" t="e">
        <f t="shared" si="216"/>
        <v>#N/A</v>
      </c>
      <c r="AQ25" s="905"/>
      <c r="AR25" s="905"/>
      <c r="AS25" s="905"/>
      <c r="AT25" s="905"/>
      <c r="AU25" s="905"/>
      <c r="AV25" s="905"/>
      <c r="AW25" s="896">
        <f t="shared" si="184"/>
        <v>0</v>
      </c>
      <c r="AX25" s="897" t="e">
        <f t="shared" si="15"/>
        <v>#N/A</v>
      </c>
      <c r="AY25" s="904"/>
      <c r="AZ25" s="901" t="e">
        <f t="shared" si="217"/>
        <v>#N/A</v>
      </c>
      <c r="BA25" s="905"/>
      <c r="BB25" s="905"/>
      <c r="BC25" s="905"/>
      <c r="BD25" s="905"/>
      <c r="BE25" s="905"/>
      <c r="BF25" s="905"/>
      <c r="BG25" s="896">
        <f t="shared" si="185"/>
        <v>0</v>
      </c>
      <c r="BH25" s="897" t="e">
        <f t="shared" si="23"/>
        <v>#N/A</v>
      </c>
      <c r="BI25" s="904"/>
      <c r="BJ25" s="893" t="e">
        <f t="shared" si="218"/>
        <v>#N/A</v>
      </c>
      <c r="BK25" s="905"/>
      <c r="BL25" s="905"/>
      <c r="BM25" s="905"/>
      <c r="BN25" s="905"/>
      <c r="BO25" s="905"/>
      <c r="BP25" s="905"/>
      <c r="BQ25" s="896">
        <f t="shared" si="186"/>
        <v>0</v>
      </c>
      <c r="BR25" s="897" t="e">
        <f t="shared" si="30"/>
        <v>#N/A</v>
      </c>
      <c r="BS25" s="904"/>
      <c r="BT25" s="893" t="e">
        <f t="shared" si="219"/>
        <v>#N/A</v>
      </c>
      <c r="BU25" s="905"/>
      <c r="BV25" s="905"/>
      <c r="BW25" s="905"/>
      <c r="BX25" s="905"/>
      <c r="BY25" s="905"/>
      <c r="BZ25" s="905"/>
      <c r="CA25" s="896">
        <f t="shared" si="187"/>
        <v>0</v>
      </c>
      <c r="CB25" s="897" t="e">
        <f t="shared" si="38"/>
        <v>#N/A</v>
      </c>
      <c r="CC25" s="904"/>
      <c r="CD25" s="901" t="e">
        <f t="shared" si="220"/>
        <v>#N/A</v>
      </c>
      <c r="CE25" s="905"/>
      <c r="CF25" s="905"/>
      <c r="CG25" s="905"/>
      <c r="CH25" s="905"/>
      <c r="CI25" s="905"/>
      <c r="CJ25" s="905"/>
      <c r="CK25" s="896">
        <f t="shared" si="188"/>
        <v>0</v>
      </c>
      <c r="CL25" s="897" t="e">
        <f t="shared" si="46"/>
        <v>#N/A</v>
      </c>
      <c r="CM25" s="904"/>
      <c r="CN25" s="901" t="e">
        <f t="shared" si="221"/>
        <v>#N/A</v>
      </c>
      <c r="CO25" s="905"/>
      <c r="CP25" s="905"/>
      <c r="CQ25" s="905"/>
      <c r="CR25" s="905"/>
      <c r="CS25" s="905"/>
      <c r="CT25" s="905"/>
      <c r="CU25" s="896">
        <f t="shared" si="189"/>
        <v>0</v>
      </c>
      <c r="CV25" s="897" t="e">
        <f t="shared" si="54"/>
        <v>#N/A</v>
      </c>
      <c r="CW25" s="904"/>
      <c r="CX25" s="901" t="e">
        <f t="shared" si="222"/>
        <v>#N/A</v>
      </c>
      <c r="CY25" s="905"/>
      <c r="CZ25" s="905"/>
      <c r="DA25" s="905"/>
      <c r="DB25" s="905"/>
      <c r="DC25" s="905"/>
      <c r="DD25" s="905"/>
      <c r="DE25" s="896">
        <f t="shared" si="190"/>
        <v>0</v>
      </c>
      <c r="DF25" s="897" t="e">
        <f t="shared" si="62"/>
        <v>#N/A</v>
      </c>
      <c r="DG25" s="904"/>
      <c r="DH25" s="901" t="e">
        <f t="shared" si="223"/>
        <v>#N/A</v>
      </c>
      <c r="DI25" s="905"/>
      <c r="DJ25" s="905"/>
      <c r="DK25" s="905"/>
      <c r="DL25" s="905"/>
      <c r="DM25" s="905"/>
      <c r="DN25" s="905"/>
      <c r="DO25" s="896">
        <f t="shared" si="191"/>
        <v>0</v>
      </c>
      <c r="DP25" s="897" t="e">
        <f t="shared" si="70"/>
        <v>#N/A</v>
      </c>
      <c r="DQ25" s="904"/>
      <c r="DR25" s="901" t="e">
        <f t="shared" si="224"/>
        <v>#N/A</v>
      </c>
      <c r="DS25" s="905"/>
      <c r="DT25" s="905"/>
      <c r="DU25" s="905"/>
      <c r="DV25" s="905"/>
      <c r="DW25" s="905"/>
      <c r="DX25" s="905"/>
      <c r="DY25" s="896">
        <f t="shared" si="192"/>
        <v>0</v>
      </c>
      <c r="DZ25" s="897" t="e">
        <f t="shared" si="78"/>
        <v>#N/A</v>
      </c>
      <c r="EA25" s="904"/>
      <c r="EB25" s="901" t="e">
        <f t="shared" si="225"/>
        <v>#N/A</v>
      </c>
      <c r="EC25" s="905"/>
      <c r="ED25" s="905"/>
      <c r="EE25" s="905"/>
      <c r="EF25" s="905"/>
      <c r="EG25" s="905"/>
      <c r="EH25" s="905"/>
      <c r="EI25" s="896">
        <f t="shared" si="193"/>
        <v>0</v>
      </c>
      <c r="EJ25" s="897" t="e">
        <f t="shared" si="86"/>
        <v>#N/A</v>
      </c>
      <c r="EK25" s="904"/>
      <c r="EL25" s="901" t="e">
        <f t="shared" si="226"/>
        <v>#N/A</v>
      </c>
      <c r="EM25" s="905"/>
      <c r="EN25" s="905"/>
      <c r="EO25" s="905"/>
      <c r="EP25" s="905"/>
      <c r="EQ25" s="905"/>
      <c r="ER25" s="905"/>
      <c r="ES25" s="896">
        <f t="shared" si="194"/>
        <v>0</v>
      </c>
      <c r="ET25" s="897" t="e">
        <f t="shared" si="94"/>
        <v>#N/A</v>
      </c>
      <c r="EU25" s="904"/>
      <c r="EV25" s="901" t="e">
        <f t="shared" si="227"/>
        <v>#N/A</v>
      </c>
      <c r="EW25" s="905"/>
      <c r="EX25" s="905"/>
      <c r="EY25" s="905"/>
      <c r="EZ25" s="905"/>
      <c r="FA25" s="905"/>
      <c r="FB25" s="905"/>
      <c r="FC25" s="896">
        <f t="shared" si="195"/>
        <v>0</v>
      </c>
      <c r="FD25" s="897" t="e">
        <f t="shared" si="102"/>
        <v>#N/A</v>
      </c>
      <c r="FE25" s="904"/>
      <c r="FF25" s="901" t="e">
        <f t="shared" si="228"/>
        <v>#N/A</v>
      </c>
      <c r="FG25" s="905"/>
      <c r="FH25" s="905"/>
      <c r="FI25" s="905"/>
      <c r="FJ25" s="905"/>
      <c r="FK25" s="905"/>
      <c r="FL25" s="905"/>
      <c r="FM25" s="896">
        <f t="shared" si="196"/>
        <v>0</v>
      </c>
      <c r="FN25" s="897" t="e">
        <f t="shared" si="110"/>
        <v>#N/A</v>
      </c>
      <c r="FO25" s="909"/>
      <c r="FP25" s="901" t="e">
        <f t="shared" si="229"/>
        <v>#N/A</v>
      </c>
      <c r="FQ25" s="905"/>
      <c r="FR25" s="905"/>
      <c r="FS25" s="905"/>
      <c r="FT25" s="905"/>
      <c r="FU25" s="905"/>
      <c r="FV25" s="905"/>
      <c r="FW25" s="896">
        <f t="shared" si="197"/>
        <v>0</v>
      </c>
      <c r="FX25" s="897" t="e">
        <f t="shared" si="118"/>
        <v>#N/A</v>
      </c>
      <c r="FY25" s="909"/>
      <c r="FZ25" s="901" t="e">
        <f t="shared" si="230"/>
        <v>#N/A</v>
      </c>
      <c r="GA25" s="905"/>
      <c r="GB25" s="905"/>
      <c r="GC25" s="905"/>
      <c r="GD25" s="905"/>
      <c r="GE25" s="905"/>
      <c r="GF25" s="905"/>
      <c r="GG25" s="896">
        <f t="shared" si="198"/>
        <v>0</v>
      </c>
      <c r="GH25" s="897" t="e">
        <f t="shared" si="126"/>
        <v>#N/A</v>
      </c>
      <c r="GI25" s="909"/>
      <c r="GJ25" s="901" t="e">
        <f t="shared" si="231"/>
        <v>#N/A</v>
      </c>
      <c r="GK25" s="905"/>
      <c r="GL25" s="905"/>
      <c r="GM25" s="905"/>
      <c r="GN25" s="905"/>
      <c r="GO25" s="905"/>
      <c r="GP25" s="905"/>
      <c r="GQ25" s="896">
        <f t="shared" si="199"/>
        <v>0</v>
      </c>
      <c r="GR25" s="897" t="e">
        <f t="shared" si="134"/>
        <v>#N/A</v>
      </c>
      <c r="GS25" s="909"/>
      <c r="GT25" s="901" t="e">
        <f t="shared" si="232"/>
        <v>#N/A</v>
      </c>
      <c r="GU25" s="905"/>
      <c r="GV25" s="905"/>
      <c r="GW25" s="905"/>
      <c r="GX25" s="905"/>
      <c r="GY25" s="905"/>
      <c r="GZ25" s="905"/>
      <c r="HA25" s="896">
        <f t="shared" si="200"/>
        <v>0</v>
      </c>
      <c r="HB25" s="897" t="e">
        <f t="shared" si="142"/>
        <v>#N/A</v>
      </c>
      <c r="HC25" s="909"/>
      <c r="HD25" s="901" t="e">
        <f t="shared" si="233"/>
        <v>#N/A</v>
      </c>
      <c r="HE25" s="905"/>
      <c r="HF25" s="905"/>
      <c r="HG25" s="905"/>
      <c r="HH25" s="905"/>
      <c r="HI25" s="905"/>
      <c r="HJ25" s="905"/>
      <c r="HK25" s="896">
        <f t="shared" si="201"/>
        <v>0</v>
      </c>
      <c r="HL25" s="897" t="e">
        <f t="shared" si="150"/>
        <v>#N/A</v>
      </c>
      <c r="HM25" s="909"/>
      <c r="HN25" s="901" t="e">
        <f t="shared" si="234"/>
        <v>#N/A</v>
      </c>
      <c r="HO25" s="905"/>
      <c r="HP25" s="905"/>
      <c r="HQ25" s="905"/>
      <c r="HR25" s="905"/>
      <c r="HS25" s="905"/>
      <c r="HT25" s="905"/>
      <c r="HU25" s="896">
        <f t="shared" si="202"/>
        <v>0</v>
      </c>
      <c r="HV25" s="897" t="e">
        <f t="shared" si="158"/>
        <v>#N/A</v>
      </c>
      <c r="HW25" s="909"/>
      <c r="HX25" s="901" t="e">
        <f t="shared" si="235"/>
        <v>#N/A</v>
      </c>
      <c r="HY25" s="905"/>
      <c r="HZ25" s="905"/>
      <c r="IA25" s="905"/>
      <c r="IB25" s="905"/>
      <c r="IC25" s="905"/>
      <c r="ID25" s="905"/>
      <c r="IE25" s="896">
        <f t="shared" si="203"/>
        <v>0</v>
      </c>
      <c r="IF25" s="897" t="e">
        <f t="shared" si="166"/>
        <v>#N/A</v>
      </c>
      <c r="IG25" s="909"/>
      <c r="IH25" s="901"/>
      <c r="II25" s="905"/>
      <c r="IJ25" s="905"/>
      <c r="IK25" s="905"/>
      <c r="IL25" s="905"/>
      <c r="IM25" s="905"/>
      <c r="IN25" s="905"/>
      <c r="IO25" s="896">
        <f t="shared" si="204"/>
        <v>0</v>
      </c>
      <c r="IP25" s="897" t="e">
        <f t="shared" si="174"/>
        <v>#DIV/0!</v>
      </c>
      <c r="IQ25" s="909"/>
      <c r="IR25" s="901"/>
      <c r="IS25" s="905"/>
      <c r="IT25" s="905"/>
      <c r="IU25" s="905"/>
      <c r="IV25" s="905"/>
      <c r="IW25" s="905"/>
      <c r="IX25" s="905"/>
      <c r="IY25" s="896">
        <f t="shared" si="205"/>
        <v>0</v>
      </c>
      <c r="IZ25" s="897" t="e">
        <f t="shared" si="182"/>
        <v>#DIV/0!</v>
      </c>
      <c r="JA25" s="909"/>
      <c r="JB25" s="837"/>
      <c r="JC25" s="909"/>
      <c r="JD25" s="837"/>
      <c r="JE25" s="837"/>
      <c r="JF25" s="837"/>
      <c r="JG25" s="837"/>
      <c r="JH25" s="837"/>
      <c r="JI25" s="837"/>
      <c r="JJ25" s="837"/>
      <c r="JK25" s="837"/>
      <c r="JL25" s="837"/>
      <c r="JM25" s="837"/>
      <c r="JN25" s="837"/>
      <c r="JO25" s="837"/>
      <c r="JP25" s="837"/>
      <c r="JQ25" s="837"/>
      <c r="JR25" s="837"/>
      <c r="JS25" s="837"/>
      <c r="JT25" s="837"/>
      <c r="JU25" s="837"/>
      <c r="JV25" s="837"/>
      <c r="JW25" s="837"/>
      <c r="JX25" s="837"/>
      <c r="JY25" s="837"/>
      <c r="JZ25" s="837"/>
      <c r="KA25" s="837"/>
      <c r="KB25" s="837"/>
      <c r="KC25" s="837"/>
      <c r="KD25" s="837"/>
      <c r="KE25" s="837"/>
      <c r="KF25" s="837"/>
    </row>
    <row r="26" spans="1:292" s="838" customFormat="1" ht="20.149999999999999" customHeight="1">
      <c r="A26" s="892">
        <f t="shared" si="212"/>
        <v>45667</v>
      </c>
      <c r="B26" s="893">
        <f t="shared" si="236"/>
        <v>17</v>
      </c>
      <c r="C26" s="914">
        <v>7</v>
      </c>
      <c r="D26" s="914"/>
      <c r="E26" s="914">
        <v>23</v>
      </c>
      <c r="F26" s="914"/>
      <c r="G26" s="914"/>
      <c r="H26" s="914">
        <v>3</v>
      </c>
      <c r="I26" s="915">
        <f t="shared" si="206"/>
        <v>33</v>
      </c>
      <c r="J26" s="897">
        <f t="shared" si="207"/>
        <v>1.0963455149501661E-3</v>
      </c>
      <c r="K26" s="904"/>
      <c r="L26" s="901">
        <f t="shared" si="213"/>
        <v>17</v>
      </c>
      <c r="M26" s="905">
        <v>4</v>
      </c>
      <c r="N26" s="905"/>
      <c r="O26" s="905">
        <v>9</v>
      </c>
      <c r="P26" s="905"/>
      <c r="Q26" s="905"/>
      <c r="R26" s="905">
        <v>1</v>
      </c>
      <c r="S26" s="896">
        <f t="shared" si="208"/>
        <v>14</v>
      </c>
      <c r="T26" s="897">
        <f t="shared" si="209"/>
        <v>5.9574468085106384E-4</v>
      </c>
      <c r="U26" s="904"/>
      <c r="V26" s="901">
        <f t="shared" si="214"/>
        <v>17</v>
      </c>
      <c r="W26" s="905">
        <v>6</v>
      </c>
      <c r="X26" s="905"/>
      <c r="Y26" s="905">
        <v>10</v>
      </c>
      <c r="Z26" s="905"/>
      <c r="AA26" s="905"/>
      <c r="AB26" s="905">
        <v>1</v>
      </c>
      <c r="AC26" s="896">
        <f t="shared" si="210"/>
        <v>17</v>
      </c>
      <c r="AD26" s="897">
        <f t="shared" si="211"/>
        <v>5.6478405315614618E-4</v>
      </c>
      <c r="AE26" s="904"/>
      <c r="AF26" s="893" t="e">
        <f t="shared" si="215"/>
        <v>#N/A</v>
      </c>
      <c r="AG26" s="905"/>
      <c r="AH26" s="905"/>
      <c r="AI26" s="905"/>
      <c r="AJ26" s="905"/>
      <c r="AK26" s="905"/>
      <c r="AL26" s="905"/>
      <c r="AM26" s="896">
        <f t="shared" si="183"/>
        <v>0</v>
      </c>
      <c r="AN26" s="897" t="e">
        <f t="shared" si="7"/>
        <v>#N/A</v>
      </c>
      <c r="AO26" s="904"/>
      <c r="AP26" s="901" t="e">
        <f t="shared" si="216"/>
        <v>#N/A</v>
      </c>
      <c r="AQ26" s="905"/>
      <c r="AR26" s="905"/>
      <c r="AS26" s="905"/>
      <c r="AT26" s="905"/>
      <c r="AU26" s="905"/>
      <c r="AV26" s="905"/>
      <c r="AW26" s="896">
        <f t="shared" si="184"/>
        <v>0</v>
      </c>
      <c r="AX26" s="897" t="e">
        <f t="shared" si="15"/>
        <v>#N/A</v>
      </c>
      <c r="AY26" s="904"/>
      <c r="AZ26" s="901" t="e">
        <f t="shared" si="217"/>
        <v>#N/A</v>
      </c>
      <c r="BA26" s="905"/>
      <c r="BB26" s="905"/>
      <c r="BC26" s="905"/>
      <c r="BD26" s="905"/>
      <c r="BE26" s="905"/>
      <c r="BF26" s="905"/>
      <c r="BG26" s="896">
        <f t="shared" si="185"/>
        <v>0</v>
      </c>
      <c r="BH26" s="897" t="e">
        <f t="shared" si="23"/>
        <v>#N/A</v>
      </c>
      <c r="BI26" s="904"/>
      <c r="BJ26" s="893" t="e">
        <f t="shared" si="218"/>
        <v>#N/A</v>
      </c>
      <c r="BK26" s="905"/>
      <c r="BL26" s="905"/>
      <c r="BM26" s="905"/>
      <c r="BN26" s="905"/>
      <c r="BO26" s="905"/>
      <c r="BP26" s="905"/>
      <c r="BQ26" s="896">
        <f t="shared" si="186"/>
        <v>0</v>
      </c>
      <c r="BR26" s="897" t="e">
        <f t="shared" si="30"/>
        <v>#N/A</v>
      </c>
      <c r="BS26" s="904"/>
      <c r="BT26" s="893" t="e">
        <f t="shared" si="219"/>
        <v>#N/A</v>
      </c>
      <c r="BU26" s="905"/>
      <c r="BV26" s="905"/>
      <c r="BW26" s="905"/>
      <c r="BX26" s="905"/>
      <c r="BY26" s="905"/>
      <c r="BZ26" s="905"/>
      <c r="CA26" s="896">
        <f t="shared" si="187"/>
        <v>0</v>
      </c>
      <c r="CB26" s="897" t="e">
        <f t="shared" si="38"/>
        <v>#N/A</v>
      </c>
      <c r="CC26" s="904"/>
      <c r="CD26" s="901" t="e">
        <f t="shared" si="220"/>
        <v>#N/A</v>
      </c>
      <c r="CE26" s="905"/>
      <c r="CF26" s="905"/>
      <c r="CG26" s="905"/>
      <c r="CH26" s="905"/>
      <c r="CI26" s="905"/>
      <c r="CJ26" s="905"/>
      <c r="CK26" s="896">
        <f t="shared" si="188"/>
        <v>0</v>
      </c>
      <c r="CL26" s="897" t="e">
        <f t="shared" si="46"/>
        <v>#N/A</v>
      </c>
      <c r="CM26" s="904"/>
      <c r="CN26" s="901" t="e">
        <f t="shared" si="221"/>
        <v>#N/A</v>
      </c>
      <c r="CO26" s="905"/>
      <c r="CP26" s="905"/>
      <c r="CQ26" s="905"/>
      <c r="CR26" s="905"/>
      <c r="CS26" s="905"/>
      <c r="CT26" s="905"/>
      <c r="CU26" s="896">
        <f t="shared" si="189"/>
        <v>0</v>
      </c>
      <c r="CV26" s="897" t="e">
        <f t="shared" si="54"/>
        <v>#N/A</v>
      </c>
      <c r="CW26" s="904"/>
      <c r="CX26" s="901" t="e">
        <f t="shared" si="222"/>
        <v>#N/A</v>
      </c>
      <c r="CY26" s="905"/>
      <c r="CZ26" s="905"/>
      <c r="DA26" s="905"/>
      <c r="DB26" s="905"/>
      <c r="DC26" s="905"/>
      <c r="DD26" s="905"/>
      <c r="DE26" s="896">
        <f t="shared" si="190"/>
        <v>0</v>
      </c>
      <c r="DF26" s="897" t="e">
        <f t="shared" si="62"/>
        <v>#N/A</v>
      </c>
      <c r="DG26" s="904"/>
      <c r="DH26" s="901" t="e">
        <f t="shared" si="223"/>
        <v>#N/A</v>
      </c>
      <c r="DI26" s="905"/>
      <c r="DJ26" s="905"/>
      <c r="DK26" s="905"/>
      <c r="DL26" s="905"/>
      <c r="DM26" s="905"/>
      <c r="DN26" s="905"/>
      <c r="DO26" s="896">
        <f t="shared" si="191"/>
        <v>0</v>
      </c>
      <c r="DP26" s="897" t="e">
        <f t="shared" si="70"/>
        <v>#N/A</v>
      </c>
      <c r="DQ26" s="904"/>
      <c r="DR26" s="901" t="e">
        <f t="shared" si="224"/>
        <v>#N/A</v>
      </c>
      <c r="DS26" s="905"/>
      <c r="DT26" s="905"/>
      <c r="DU26" s="905"/>
      <c r="DV26" s="905"/>
      <c r="DW26" s="905"/>
      <c r="DX26" s="905"/>
      <c r="DY26" s="896">
        <f t="shared" si="192"/>
        <v>0</v>
      </c>
      <c r="DZ26" s="897" t="e">
        <f t="shared" si="78"/>
        <v>#N/A</v>
      </c>
      <c r="EA26" s="904"/>
      <c r="EB26" s="901" t="e">
        <f t="shared" si="225"/>
        <v>#N/A</v>
      </c>
      <c r="EC26" s="905"/>
      <c r="ED26" s="905"/>
      <c r="EE26" s="905"/>
      <c r="EF26" s="905"/>
      <c r="EG26" s="905"/>
      <c r="EH26" s="905"/>
      <c r="EI26" s="896">
        <f t="shared" si="193"/>
        <v>0</v>
      </c>
      <c r="EJ26" s="897" t="e">
        <f t="shared" si="86"/>
        <v>#N/A</v>
      </c>
      <c r="EK26" s="904"/>
      <c r="EL26" s="901" t="e">
        <f t="shared" si="226"/>
        <v>#N/A</v>
      </c>
      <c r="EM26" s="905"/>
      <c r="EN26" s="905"/>
      <c r="EO26" s="905"/>
      <c r="EP26" s="905"/>
      <c r="EQ26" s="905"/>
      <c r="ER26" s="905"/>
      <c r="ES26" s="896">
        <f t="shared" si="194"/>
        <v>0</v>
      </c>
      <c r="ET26" s="897" t="e">
        <f t="shared" si="94"/>
        <v>#N/A</v>
      </c>
      <c r="EU26" s="904"/>
      <c r="EV26" s="901" t="e">
        <f t="shared" si="227"/>
        <v>#N/A</v>
      </c>
      <c r="EW26" s="905"/>
      <c r="EX26" s="905"/>
      <c r="EY26" s="905"/>
      <c r="EZ26" s="905"/>
      <c r="FA26" s="905"/>
      <c r="FB26" s="905"/>
      <c r="FC26" s="896">
        <f t="shared" si="195"/>
        <v>0</v>
      </c>
      <c r="FD26" s="897" t="e">
        <f t="shared" si="102"/>
        <v>#N/A</v>
      </c>
      <c r="FE26" s="904"/>
      <c r="FF26" s="901" t="e">
        <f t="shared" si="228"/>
        <v>#N/A</v>
      </c>
      <c r="FG26" s="905"/>
      <c r="FH26" s="905"/>
      <c r="FI26" s="905"/>
      <c r="FJ26" s="905"/>
      <c r="FK26" s="905"/>
      <c r="FL26" s="905"/>
      <c r="FM26" s="896">
        <f t="shared" si="196"/>
        <v>0</v>
      </c>
      <c r="FN26" s="897" t="e">
        <f t="shared" si="110"/>
        <v>#N/A</v>
      </c>
      <c r="FO26" s="904"/>
      <c r="FP26" s="901" t="e">
        <f t="shared" si="229"/>
        <v>#N/A</v>
      </c>
      <c r="FQ26" s="905"/>
      <c r="FR26" s="905"/>
      <c r="FS26" s="905"/>
      <c r="FT26" s="905"/>
      <c r="FU26" s="905"/>
      <c r="FV26" s="905"/>
      <c r="FW26" s="896">
        <f t="shared" si="197"/>
        <v>0</v>
      </c>
      <c r="FX26" s="897" t="e">
        <f t="shared" si="118"/>
        <v>#N/A</v>
      </c>
      <c r="FY26" s="904"/>
      <c r="FZ26" s="901" t="e">
        <f t="shared" si="230"/>
        <v>#N/A</v>
      </c>
      <c r="GA26" s="905"/>
      <c r="GB26" s="905"/>
      <c r="GC26" s="905"/>
      <c r="GD26" s="905"/>
      <c r="GE26" s="905"/>
      <c r="GF26" s="905"/>
      <c r="GG26" s="896">
        <f t="shared" si="198"/>
        <v>0</v>
      </c>
      <c r="GH26" s="897" t="e">
        <f t="shared" si="126"/>
        <v>#N/A</v>
      </c>
      <c r="GI26" s="904"/>
      <c r="GJ26" s="901" t="e">
        <f t="shared" si="231"/>
        <v>#N/A</v>
      </c>
      <c r="GK26" s="905"/>
      <c r="GL26" s="905"/>
      <c r="GM26" s="905"/>
      <c r="GN26" s="905"/>
      <c r="GO26" s="905"/>
      <c r="GP26" s="905"/>
      <c r="GQ26" s="896">
        <f t="shared" si="199"/>
        <v>0</v>
      </c>
      <c r="GR26" s="897" t="e">
        <f t="shared" si="134"/>
        <v>#N/A</v>
      </c>
      <c r="GS26" s="904"/>
      <c r="GT26" s="901" t="e">
        <f t="shared" si="232"/>
        <v>#N/A</v>
      </c>
      <c r="GU26" s="905"/>
      <c r="GV26" s="905"/>
      <c r="GW26" s="905"/>
      <c r="GX26" s="905"/>
      <c r="GY26" s="905"/>
      <c r="GZ26" s="905"/>
      <c r="HA26" s="896">
        <f t="shared" si="200"/>
        <v>0</v>
      </c>
      <c r="HB26" s="897" t="e">
        <f t="shared" si="142"/>
        <v>#N/A</v>
      </c>
      <c r="HC26" s="904"/>
      <c r="HD26" s="901" t="e">
        <f t="shared" si="233"/>
        <v>#N/A</v>
      </c>
      <c r="HE26" s="905"/>
      <c r="HF26" s="905"/>
      <c r="HG26" s="905"/>
      <c r="HH26" s="905"/>
      <c r="HI26" s="905"/>
      <c r="HJ26" s="905"/>
      <c r="HK26" s="896">
        <f t="shared" si="201"/>
        <v>0</v>
      </c>
      <c r="HL26" s="897" t="e">
        <f t="shared" si="150"/>
        <v>#N/A</v>
      </c>
      <c r="HM26" s="904"/>
      <c r="HN26" s="901" t="e">
        <f t="shared" si="234"/>
        <v>#N/A</v>
      </c>
      <c r="HO26" s="905"/>
      <c r="HP26" s="905"/>
      <c r="HQ26" s="905"/>
      <c r="HR26" s="905"/>
      <c r="HS26" s="905"/>
      <c r="HT26" s="905"/>
      <c r="HU26" s="896">
        <f t="shared" si="202"/>
        <v>0</v>
      </c>
      <c r="HV26" s="897" t="e">
        <f t="shared" si="158"/>
        <v>#N/A</v>
      </c>
      <c r="HW26" s="904"/>
      <c r="HX26" s="901" t="e">
        <f t="shared" si="235"/>
        <v>#N/A</v>
      </c>
      <c r="HY26" s="905"/>
      <c r="HZ26" s="905"/>
      <c r="IA26" s="905"/>
      <c r="IB26" s="905"/>
      <c r="IC26" s="905"/>
      <c r="ID26" s="905"/>
      <c r="IE26" s="896">
        <f t="shared" si="203"/>
        <v>0</v>
      </c>
      <c r="IF26" s="897" t="e">
        <f t="shared" si="166"/>
        <v>#N/A</v>
      </c>
      <c r="IG26" s="904"/>
      <c r="IH26" s="901"/>
      <c r="II26" s="905"/>
      <c r="IJ26" s="905"/>
      <c r="IK26" s="905"/>
      <c r="IL26" s="905"/>
      <c r="IM26" s="905"/>
      <c r="IN26" s="905"/>
      <c r="IO26" s="896">
        <f t="shared" si="204"/>
        <v>0</v>
      </c>
      <c r="IP26" s="897" t="e">
        <f t="shared" si="174"/>
        <v>#DIV/0!</v>
      </c>
      <c r="IQ26" s="909"/>
      <c r="IR26" s="901"/>
      <c r="IS26" s="905"/>
      <c r="IT26" s="905"/>
      <c r="IU26" s="905"/>
      <c r="IV26" s="905"/>
      <c r="IW26" s="905"/>
      <c r="IX26" s="905"/>
      <c r="IY26" s="896">
        <f t="shared" si="205"/>
        <v>0</v>
      </c>
      <c r="IZ26" s="897" t="e">
        <f t="shared" si="182"/>
        <v>#DIV/0!</v>
      </c>
      <c r="JA26" s="909"/>
      <c r="JB26" s="837"/>
      <c r="JC26" s="909"/>
      <c r="JD26" s="837"/>
      <c r="JE26" s="837"/>
      <c r="JF26" s="837"/>
      <c r="JG26" s="837"/>
      <c r="JH26" s="837"/>
      <c r="JI26" s="837"/>
      <c r="JJ26" s="837"/>
      <c r="JK26" s="837"/>
      <c r="JL26" s="837"/>
      <c r="JM26" s="837"/>
      <c r="JN26" s="837"/>
      <c r="JO26" s="837"/>
      <c r="JP26" s="837"/>
      <c r="JQ26" s="837"/>
      <c r="JR26" s="837"/>
      <c r="JS26" s="837"/>
      <c r="JT26" s="837"/>
      <c r="JU26" s="837"/>
      <c r="JV26" s="837"/>
      <c r="JW26" s="837"/>
      <c r="JX26" s="837"/>
      <c r="JY26" s="837"/>
      <c r="JZ26" s="837"/>
      <c r="KA26" s="837"/>
      <c r="KB26" s="837"/>
      <c r="KC26" s="837"/>
      <c r="KD26" s="837"/>
      <c r="KE26" s="837"/>
      <c r="KF26" s="837"/>
    </row>
    <row r="27" spans="1:292" s="838" customFormat="1" ht="20.149999999999999" customHeight="1">
      <c r="A27" s="892">
        <f t="shared" si="212"/>
        <v>45668</v>
      </c>
      <c r="B27" s="893">
        <f t="shared" ref="B27:B42" si="237">B26+1</f>
        <v>18</v>
      </c>
      <c r="C27" s="902">
        <v>9</v>
      </c>
      <c r="D27" s="902"/>
      <c r="E27" s="902">
        <v>40</v>
      </c>
      <c r="F27" s="902"/>
      <c r="G27" s="902"/>
      <c r="H27" s="902">
        <v>3</v>
      </c>
      <c r="I27" s="896">
        <f t="shared" si="206"/>
        <v>52</v>
      </c>
      <c r="J27" s="897">
        <f t="shared" si="207"/>
        <v>1.7275747508305648E-3</v>
      </c>
      <c r="K27" s="904"/>
      <c r="L27" s="901">
        <f t="shared" si="213"/>
        <v>18</v>
      </c>
      <c r="M27" s="905">
        <v>3</v>
      </c>
      <c r="N27" s="905"/>
      <c r="O27" s="905">
        <v>10</v>
      </c>
      <c r="P27" s="905"/>
      <c r="Q27" s="905"/>
      <c r="R27" s="905">
        <v>2</v>
      </c>
      <c r="S27" s="896">
        <f t="shared" si="208"/>
        <v>15</v>
      </c>
      <c r="T27" s="897">
        <f t="shared" si="209"/>
        <v>6.382978723404255E-4</v>
      </c>
      <c r="U27" s="904"/>
      <c r="V27" s="901">
        <f t="shared" si="214"/>
        <v>18</v>
      </c>
      <c r="W27" s="905">
        <v>5</v>
      </c>
      <c r="X27" s="905"/>
      <c r="Y27" s="905">
        <v>12</v>
      </c>
      <c r="Z27" s="905"/>
      <c r="AA27" s="905"/>
      <c r="AB27" s="905">
        <v>2</v>
      </c>
      <c r="AC27" s="896">
        <f t="shared" si="210"/>
        <v>19</v>
      </c>
      <c r="AD27" s="897">
        <f t="shared" si="211"/>
        <v>6.3122923588039863E-4</v>
      </c>
      <c r="AE27" s="909"/>
      <c r="AF27" s="893" t="e">
        <f t="shared" si="215"/>
        <v>#N/A</v>
      </c>
      <c r="AG27" s="905"/>
      <c r="AH27" s="905"/>
      <c r="AI27" s="905"/>
      <c r="AJ27" s="905"/>
      <c r="AK27" s="905"/>
      <c r="AL27" s="905"/>
      <c r="AM27" s="896">
        <f t="shared" si="183"/>
        <v>0</v>
      </c>
      <c r="AN27" s="897" t="e">
        <f t="shared" si="7"/>
        <v>#N/A</v>
      </c>
      <c r="AO27" s="909"/>
      <c r="AP27" s="901" t="e">
        <f t="shared" si="216"/>
        <v>#N/A</v>
      </c>
      <c r="AQ27" s="905"/>
      <c r="AR27" s="905"/>
      <c r="AS27" s="905"/>
      <c r="AT27" s="905"/>
      <c r="AU27" s="905"/>
      <c r="AV27" s="905"/>
      <c r="AW27" s="896">
        <f t="shared" si="184"/>
        <v>0</v>
      </c>
      <c r="AX27" s="897" t="e">
        <f t="shared" si="15"/>
        <v>#N/A</v>
      </c>
      <c r="AY27" s="909"/>
      <c r="AZ27" s="901" t="e">
        <f t="shared" si="217"/>
        <v>#N/A</v>
      </c>
      <c r="BA27" s="905"/>
      <c r="BB27" s="905"/>
      <c r="BC27" s="905"/>
      <c r="BD27" s="905"/>
      <c r="BE27" s="905"/>
      <c r="BF27" s="905"/>
      <c r="BG27" s="896">
        <f t="shared" si="185"/>
        <v>0</v>
      </c>
      <c r="BH27" s="897" t="e">
        <f t="shared" si="23"/>
        <v>#N/A</v>
      </c>
      <c r="BI27" s="904"/>
      <c r="BJ27" s="893" t="e">
        <f t="shared" si="218"/>
        <v>#N/A</v>
      </c>
      <c r="BK27" s="905"/>
      <c r="BL27" s="905"/>
      <c r="BM27" s="905"/>
      <c r="BN27" s="905"/>
      <c r="BO27" s="905"/>
      <c r="BP27" s="905"/>
      <c r="BQ27" s="896">
        <f t="shared" si="186"/>
        <v>0</v>
      </c>
      <c r="BR27" s="897" t="e">
        <f t="shared" si="30"/>
        <v>#N/A</v>
      </c>
      <c r="BS27" s="904"/>
      <c r="BT27" s="893" t="e">
        <f t="shared" si="219"/>
        <v>#N/A</v>
      </c>
      <c r="BU27" s="905"/>
      <c r="BV27" s="905"/>
      <c r="BW27" s="905"/>
      <c r="BX27" s="905"/>
      <c r="BY27" s="905"/>
      <c r="BZ27" s="905"/>
      <c r="CA27" s="896">
        <f t="shared" si="187"/>
        <v>0</v>
      </c>
      <c r="CB27" s="897" t="e">
        <f t="shared" si="38"/>
        <v>#N/A</v>
      </c>
      <c r="CC27" s="904"/>
      <c r="CD27" s="901" t="e">
        <f t="shared" si="220"/>
        <v>#N/A</v>
      </c>
      <c r="CE27" s="905"/>
      <c r="CF27" s="905"/>
      <c r="CG27" s="905"/>
      <c r="CH27" s="905"/>
      <c r="CI27" s="905"/>
      <c r="CJ27" s="905"/>
      <c r="CK27" s="896">
        <f t="shared" si="188"/>
        <v>0</v>
      </c>
      <c r="CL27" s="897" t="e">
        <f t="shared" si="46"/>
        <v>#N/A</v>
      </c>
      <c r="CM27" s="904"/>
      <c r="CN27" s="901" t="e">
        <f t="shared" si="221"/>
        <v>#N/A</v>
      </c>
      <c r="CO27" s="905"/>
      <c r="CP27" s="905"/>
      <c r="CQ27" s="905"/>
      <c r="CR27" s="905"/>
      <c r="CS27" s="905"/>
      <c r="CT27" s="905"/>
      <c r="CU27" s="896">
        <f t="shared" si="189"/>
        <v>0</v>
      </c>
      <c r="CV27" s="897" t="e">
        <f t="shared" si="54"/>
        <v>#N/A</v>
      </c>
      <c r="CW27" s="904"/>
      <c r="CX27" s="901" t="e">
        <f t="shared" si="222"/>
        <v>#N/A</v>
      </c>
      <c r="CY27" s="905"/>
      <c r="CZ27" s="905"/>
      <c r="DA27" s="905"/>
      <c r="DB27" s="905"/>
      <c r="DC27" s="905"/>
      <c r="DD27" s="905"/>
      <c r="DE27" s="896">
        <f t="shared" si="190"/>
        <v>0</v>
      </c>
      <c r="DF27" s="897" t="e">
        <f t="shared" si="62"/>
        <v>#N/A</v>
      </c>
      <c r="DG27" s="904"/>
      <c r="DH27" s="901" t="e">
        <f t="shared" si="223"/>
        <v>#N/A</v>
      </c>
      <c r="DI27" s="905"/>
      <c r="DJ27" s="905"/>
      <c r="DK27" s="905"/>
      <c r="DL27" s="905"/>
      <c r="DM27" s="905"/>
      <c r="DN27" s="905"/>
      <c r="DO27" s="896">
        <f t="shared" si="191"/>
        <v>0</v>
      </c>
      <c r="DP27" s="897" t="e">
        <f t="shared" si="70"/>
        <v>#N/A</v>
      </c>
      <c r="DQ27" s="904"/>
      <c r="DR27" s="901" t="e">
        <f t="shared" si="224"/>
        <v>#N/A</v>
      </c>
      <c r="DS27" s="905"/>
      <c r="DT27" s="905"/>
      <c r="DU27" s="905"/>
      <c r="DV27" s="905"/>
      <c r="DW27" s="905"/>
      <c r="DX27" s="905"/>
      <c r="DY27" s="896">
        <f t="shared" si="192"/>
        <v>0</v>
      </c>
      <c r="DZ27" s="897" t="e">
        <f t="shared" si="78"/>
        <v>#N/A</v>
      </c>
      <c r="EA27" s="904"/>
      <c r="EB27" s="901" t="e">
        <f t="shared" si="225"/>
        <v>#N/A</v>
      </c>
      <c r="EC27" s="905"/>
      <c r="ED27" s="905"/>
      <c r="EE27" s="905"/>
      <c r="EF27" s="905"/>
      <c r="EG27" s="905"/>
      <c r="EH27" s="905"/>
      <c r="EI27" s="896">
        <f t="shared" si="193"/>
        <v>0</v>
      </c>
      <c r="EJ27" s="897" t="e">
        <f t="shared" si="86"/>
        <v>#N/A</v>
      </c>
      <c r="EK27" s="904"/>
      <c r="EL27" s="901" t="e">
        <f t="shared" si="226"/>
        <v>#N/A</v>
      </c>
      <c r="EM27" s="905"/>
      <c r="EN27" s="905"/>
      <c r="EO27" s="905"/>
      <c r="EP27" s="905"/>
      <c r="EQ27" s="905"/>
      <c r="ER27" s="905"/>
      <c r="ES27" s="896">
        <f t="shared" si="194"/>
        <v>0</v>
      </c>
      <c r="ET27" s="897" t="e">
        <f t="shared" si="94"/>
        <v>#N/A</v>
      </c>
      <c r="EU27" s="904"/>
      <c r="EV27" s="901" t="e">
        <f t="shared" si="227"/>
        <v>#N/A</v>
      </c>
      <c r="EW27" s="905"/>
      <c r="EX27" s="905"/>
      <c r="EY27" s="905"/>
      <c r="EZ27" s="905"/>
      <c r="FA27" s="905"/>
      <c r="FB27" s="905"/>
      <c r="FC27" s="896">
        <f t="shared" si="195"/>
        <v>0</v>
      </c>
      <c r="FD27" s="897" t="e">
        <f t="shared" si="102"/>
        <v>#N/A</v>
      </c>
      <c r="FE27" s="904"/>
      <c r="FF27" s="901" t="e">
        <f t="shared" si="228"/>
        <v>#N/A</v>
      </c>
      <c r="FG27" s="905"/>
      <c r="FH27" s="905"/>
      <c r="FI27" s="905"/>
      <c r="FJ27" s="905"/>
      <c r="FK27" s="905"/>
      <c r="FL27" s="905"/>
      <c r="FM27" s="896">
        <f t="shared" si="196"/>
        <v>0</v>
      </c>
      <c r="FN27" s="897" t="e">
        <f t="shared" si="110"/>
        <v>#N/A</v>
      </c>
      <c r="FO27" s="904"/>
      <c r="FP27" s="901" t="e">
        <f t="shared" si="229"/>
        <v>#N/A</v>
      </c>
      <c r="FQ27" s="905"/>
      <c r="FR27" s="905"/>
      <c r="FS27" s="905"/>
      <c r="FT27" s="905"/>
      <c r="FU27" s="905"/>
      <c r="FV27" s="905"/>
      <c r="FW27" s="896">
        <f t="shared" si="197"/>
        <v>0</v>
      </c>
      <c r="FX27" s="897" t="e">
        <f t="shared" si="118"/>
        <v>#N/A</v>
      </c>
      <c r="FY27" s="904"/>
      <c r="FZ27" s="901" t="e">
        <f t="shared" si="230"/>
        <v>#N/A</v>
      </c>
      <c r="GA27" s="905"/>
      <c r="GB27" s="905"/>
      <c r="GC27" s="905"/>
      <c r="GD27" s="905"/>
      <c r="GE27" s="905"/>
      <c r="GF27" s="905"/>
      <c r="GG27" s="896">
        <f t="shared" si="198"/>
        <v>0</v>
      </c>
      <c r="GH27" s="897" t="e">
        <f t="shared" si="126"/>
        <v>#N/A</v>
      </c>
      <c r="GI27" s="904"/>
      <c r="GJ27" s="901" t="e">
        <f t="shared" si="231"/>
        <v>#N/A</v>
      </c>
      <c r="GK27" s="905"/>
      <c r="GL27" s="905"/>
      <c r="GM27" s="905"/>
      <c r="GN27" s="905"/>
      <c r="GO27" s="905"/>
      <c r="GP27" s="905"/>
      <c r="GQ27" s="896">
        <f t="shared" si="199"/>
        <v>0</v>
      </c>
      <c r="GR27" s="897" t="e">
        <f t="shared" si="134"/>
        <v>#N/A</v>
      </c>
      <c r="GS27" s="904"/>
      <c r="GT27" s="901" t="e">
        <f t="shared" si="232"/>
        <v>#N/A</v>
      </c>
      <c r="GU27" s="905"/>
      <c r="GV27" s="905"/>
      <c r="GW27" s="905"/>
      <c r="GX27" s="905"/>
      <c r="GY27" s="905"/>
      <c r="GZ27" s="905"/>
      <c r="HA27" s="896">
        <f t="shared" si="200"/>
        <v>0</v>
      </c>
      <c r="HB27" s="897" t="e">
        <f t="shared" si="142"/>
        <v>#N/A</v>
      </c>
      <c r="HC27" s="904"/>
      <c r="HD27" s="901" t="e">
        <f t="shared" si="233"/>
        <v>#N/A</v>
      </c>
      <c r="HE27" s="905"/>
      <c r="HF27" s="905"/>
      <c r="HG27" s="905"/>
      <c r="HH27" s="905"/>
      <c r="HI27" s="905"/>
      <c r="HJ27" s="905"/>
      <c r="HK27" s="896">
        <f t="shared" si="201"/>
        <v>0</v>
      </c>
      <c r="HL27" s="897" t="e">
        <f t="shared" si="150"/>
        <v>#N/A</v>
      </c>
      <c r="HM27" s="904"/>
      <c r="HN27" s="901" t="e">
        <f t="shared" si="234"/>
        <v>#N/A</v>
      </c>
      <c r="HO27" s="905"/>
      <c r="HP27" s="905"/>
      <c r="HQ27" s="905"/>
      <c r="HR27" s="905"/>
      <c r="HS27" s="905"/>
      <c r="HT27" s="905"/>
      <c r="HU27" s="896">
        <f t="shared" si="202"/>
        <v>0</v>
      </c>
      <c r="HV27" s="897" t="e">
        <f t="shared" si="158"/>
        <v>#N/A</v>
      </c>
      <c r="HW27" s="904"/>
      <c r="HX27" s="901" t="e">
        <f t="shared" si="235"/>
        <v>#N/A</v>
      </c>
      <c r="HY27" s="905"/>
      <c r="HZ27" s="905"/>
      <c r="IA27" s="905"/>
      <c r="IB27" s="905"/>
      <c r="IC27" s="905"/>
      <c r="ID27" s="905"/>
      <c r="IE27" s="896">
        <f t="shared" si="203"/>
        <v>0</v>
      </c>
      <c r="IF27" s="897" t="e">
        <f t="shared" si="166"/>
        <v>#N/A</v>
      </c>
      <c r="IG27" s="904"/>
      <c r="IH27" s="901"/>
      <c r="II27" s="905"/>
      <c r="IJ27" s="905"/>
      <c r="IK27" s="905"/>
      <c r="IL27" s="905"/>
      <c r="IM27" s="905"/>
      <c r="IN27" s="905"/>
      <c r="IO27" s="896">
        <f t="shared" si="204"/>
        <v>0</v>
      </c>
      <c r="IP27" s="897" t="e">
        <f t="shared" si="174"/>
        <v>#DIV/0!</v>
      </c>
      <c r="IQ27" s="909"/>
      <c r="IR27" s="901"/>
      <c r="IS27" s="905"/>
      <c r="IT27" s="905"/>
      <c r="IU27" s="905"/>
      <c r="IV27" s="905"/>
      <c r="IW27" s="905"/>
      <c r="IX27" s="905"/>
      <c r="IY27" s="896">
        <f t="shared" si="205"/>
        <v>0</v>
      </c>
      <c r="IZ27" s="897" t="e">
        <f t="shared" si="182"/>
        <v>#DIV/0!</v>
      </c>
      <c r="JA27" s="909"/>
      <c r="JB27" s="837"/>
      <c r="JC27" s="909"/>
      <c r="JD27" s="837"/>
      <c r="JE27" s="837"/>
      <c r="JF27" s="837"/>
      <c r="JG27" s="837"/>
      <c r="JH27" s="837"/>
      <c r="JI27" s="837"/>
      <c r="JJ27" s="837"/>
      <c r="JK27" s="837"/>
      <c r="JL27" s="837"/>
      <c r="JM27" s="837"/>
      <c r="JN27" s="837"/>
      <c r="JO27" s="837"/>
      <c r="JP27" s="837"/>
      <c r="JQ27" s="837"/>
      <c r="JR27" s="837"/>
      <c r="JS27" s="837"/>
      <c r="JT27" s="837"/>
      <c r="JU27" s="837"/>
      <c r="JV27" s="837"/>
      <c r="JW27" s="837"/>
      <c r="JX27" s="837"/>
      <c r="JY27" s="837"/>
      <c r="JZ27" s="837"/>
      <c r="KA27" s="837"/>
      <c r="KB27" s="837"/>
      <c r="KC27" s="837"/>
      <c r="KD27" s="837"/>
      <c r="KE27" s="837"/>
      <c r="KF27" s="837"/>
    </row>
    <row r="28" spans="1:292" s="838" customFormat="1" ht="20.149999999999999" customHeight="1">
      <c r="A28" s="892">
        <f t="shared" si="212"/>
        <v>45669</v>
      </c>
      <c r="B28" s="893">
        <f t="shared" si="237"/>
        <v>19</v>
      </c>
      <c r="C28" s="902">
        <v>7</v>
      </c>
      <c r="D28" s="902"/>
      <c r="E28" s="902">
        <v>33</v>
      </c>
      <c r="F28" s="902"/>
      <c r="G28" s="902"/>
      <c r="H28" s="902">
        <v>4</v>
      </c>
      <c r="I28" s="896">
        <f t="shared" si="206"/>
        <v>44</v>
      </c>
      <c r="J28" s="897">
        <f t="shared" si="207"/>
        <v>1.4617940199335548E-3</v>
      </c>
      <c r="K28" s="904"/>
      <c r="L28" s="901">
        <f t="shared" si="213"/>
        <v>19</v>
      </c>
      <c r="M28" s="905">
        <v>8</v>
      </c>
      <c r="N28" s="905"/>
      <c r="O28" s="905">
        <v>12</v>
      </c>
      <c r="P28" s="905"/>
      <c r="Q28" s="905"/>
      <c r="R28" s="905">
        <v>4</v>
      </c>
      <c r="S28" s="896">
        <f t="shared" si="208"/>
        <v>24</v>
      </c>
      <c r="T28" s="897">
        <f t="shared" si="209"/>
        <v>1.0212765957446808E-3</v>
      </c>
      <c r="U28" s="904"/>
      <c r="V28" s="901">
        <f t="shared" si="214"/>
        <v>19</v>
      </c>
      <c r="W28" s="905">
        <v>3</v>
      </c>
      <c r="X28" s="905"/>
      <c r="Y28" s="905">
        <v>12</v>
      </c>
      <c r="Z28" s="905"/>
      <c r="AA28" s="905"/>
      <c r="AB28" s="905">
        <v>1</v>
      </c>
      <c r="AC28" s="896">
        <f t="shared" si="210"/>
        <v>16</v>
      </c>
      <c r="AD28" s="897">
        <f t="shared" si="211"/>
        <v>5.3156146179401996E-4</v>
      </c>
      <c r="AE28" s="909"/>
      <c r="AF28" s="893" t="e">
        <f t="shared" si="215"/>
        <v>#N/A</v>
      </c>
      <c r="AG28" s="905"/>
      <c r="AH28" s="905"/>
      <c r="AI28" s="905"/>
      <c r="AJ28" s="905"/>
      <c r="AK28" s="905"/>
      <c r="AL28" s="905"/>
      <c r="AM28" s="896">
        <f t="shared" si="183"/>
        <v>0</v>
      </c>
      <c r="AN28" s="897" t="e">
        <f t="shared" si="7"/>
        <v>#N/A</v>
      </c>
      <c r="AO28" s="909"/>
      <c r="AP28" s="901" t="e">
        <f t="shared" si="216"/>
        <v>#N/A</v>
      </c>
      <c r="AQ28" s="905"/>
      <c r="AR28" s="905"/>
      <c r="AS28" s="905"/>
      <c r="AT28" s="905"/>
      <c r="AU28" s="905"/>
      <c r="AV28" s="905"/>
      <c r="AW28" s="896">
        <f t="shared" si="184"/>
        <v>0</v>
      </c>
      <c r="AX28" s="897" t="e">
        <f t="shared" si="15"/>
        <v>#N/A</v>
      </c>
      <c r="AY28" s="909"/>
      <c r="AZ28" s="901" t="e">
        <f t="shared" si="217"/>
        <v>#N/A</v>
      </c>
      <c r="BA28" s="905"/>
      <c r="BB28" s="905"/>
      <c r="BC28" s="905"/>
      <c r="BD28" s="905"/>
      <c r="BE28" s="905"/>
      <c r="BF28" s="905"/>
      <c r="BG28" s="896">
        <f t="shared" si="185"/>
        <v>0</v>
      </c>
      <c r="BH28" s="897" t="e">
        <f t="shared" si="23"/>
        <v>#N/A</v>
      </c>
      <c r="BI28" s="904"/>
      <c r="BJ28" s="893" t="e">
        <f t="shared" si="218"/>
        <v>#N/A</v>
      </c>
      <c r="BK28" s="905"/>
      <c r="BL28" s="905"/>
      <c r="BM28" s="905"/>
      <c r="BN28" s="905"/>
      <c r="BO28" s="905"/>
      <c r="BP28" s="905"/>
      <c r="BQ28" s="896">
        <f t="shared" si="186"/>
        <v>0</v>
      </c>
      <c r="BR28" s="897" t="e">
        <f t="shared" si="30"/>
        <v>#N/A</v>
      </c>
      <c r="BS28" s="904"/>
      <c r="BT28" s="893" t="e">
        <f t="shared" si="219"/>
        <v>#N/A</v>
      </c>
      <c r="BU28" s="905"/>
      <c r="BV28" s="905"/>
      <c r="BW28" s="905"/>
      <c r="BX28" s="905"/>
      <c r="BY28" s="905"/>
      <c r="BZ28" s="905"/>
      <c r="CA28" s="896">
        <f t="shared" si="187"/>
        <v>0</v>
      </c>
      <c r="CB28" s="897" t="e">
        <f t="shared" si="38"/>
        <v>#N/A</v>
      </c>
      <c r="CC28" s="904"/>
      <c r="CD28" s="901" t="e">
        <f t="shared" si="220"/>
        <v>#N/A</v>
      </c>
      <c r="CE28" s="905"/>
      <c r="CF28" s="905"/>
      <c r="CG28" s="905"/>
      <c r="CH28" s="905"/>
      <c r="CI28" s="905"/>
      <c r="CJ28" s="905"/>
      <c r="CK28" s="896">
        <f t="shared" si="188"/>
        <v>0</v>
      </c>
      <c r="CL28" s="897" t="e">
        <f t="shared" si="46"/>
        <v>#N/A</v>
      </c>
      <c r="CM28" s="904"/>
      <c r="CN28" s="901" t="e">
        <f t="shared" si="221"/>
        <v>#N/A</v>
      </c>
      <c r="CO28" s="905"/>
      <c r="CP28" s="905"/>
      <c r="CQ28" s="905"/>
      <c r="CR28" s="905"/>
      <c r="CS28" s="905"/>
      <c r="CT28" s="905"/>
      <c r="CU28" s="896">
        <f t="shared" si="189"/>
        <v>0</v>
      </c>
      <c r="CV28" s="897" t="e">
        <f t="shared" si="54"/>
        <v>#N/A</v>
      </c>
      <c r="CW28" s="904"/>
      <c r="CX28" s="901" t="e">
        <f t="shared" si="222"/>
        <v>#N/A</v>
      </c>
      <c r="CY28" s="905"/>
      <c r="CZ28" s="905"/>
      <c r="DA28" s="905"/>
      <c r="DB28" s="905"/>
      <c r="DC28" s="905"/>
      <c r="DD28" s="905"/>
      <c r="DE28" s="896">
        <f t="shared" si="190"/>
        <v>0</v>
      </c>
      <c r="DF28" s="897" t="e">
        <f t="shared" si="62"/>
        <v>#N/A</v>
      </c>
      <c r="DG28" s="904"/>
      <c r="DH28" s="901" t="e">
        <f t="shared" si="223"/>
        <v>#N/A</v>
      </c>
      <c r="DI28" s="905"/>
      <c r="DJ28" s="905"/>
      <c r="DK28" s="905"/>
      <c r="DL28" s="905"/>
      <c r="DM28" s="905"/>
      <c r="DN28" s="905"/>
      <c r="DO28" s="896">
        <f t="shared" si="191"/>
        <v>0</v>
      </c>
      <c r="DP28" s="897" t="e">
        <f t="shared" si="70"/>
        <v>#N/A</v>
      </c>
      <c r="DQ28" s="904"/>
      <c r="DR28" s="901" t="e">
        <f t="shared" si="224"/>
        <v>#N/A</v>
      </c>
      <c r="DS28" s="905"/>
      <c r="DT28" s="905"/>
      <c r="DU28" s="905"/>
      <c r="DV28" s="905"/>
      <c r="DW28" s="905"/>
      <c r="DX28" s="905"/>
      <c r="DY28" s="896">
        <f t="shared" si="192"/>
        <v>0</v>
      </c>
      <c r="DZ28" s="897" t="e">
        <f t="shared" si="78"/>
        <v>#N/A</v>
      </c>
      <c r="EA28" s="904"/>
      <c r="EB28" s="901" t="e">
        <f t="shared" si="225"/>
        <v>#N/A</v>
      </c>
      <c r="EC28" s="905"/>
      <c r="ED28" s="905"/>
      <c r="EE28" s="905"/>
      <c r="EF28" s="905"/>
      <c r="EG28" s="905"/>
      <c r="EH28" s="905"/>
      <c r="EI28" s="896">
        <f t="shared" si="193"/>
        <v>0</v>
      </c>
      <c r="EJ28" s="897" t="e">
        <f t="shared" si="86"/>
        <v>#N/A</v>
      </c>
      <c r="EK28" s="904"/>
      <c r="EL28" s="901" t="e">
        <f t="shared" si="226"/>
        <v>#N/A</v>
      </c>
      <c r="EM28" s="905"/>
      <c r="EN28" s="905"/>
      <c r="EO28" s="905"/>
      <c r="EP28" s="905"/>
      <c r="EQ28" s="905"/>
      <c r="ER28" s="905"/>
      <c r="ES28" s="896">
        <f t="shared" si="194"/>
        <v>0</v>
      </c>
      <c r="ET28" s="897" t="e">
        <f t="shared" si="94"/>
        <v>#N/A</v>
      </c>
      <c r="EU28" s="904"/>
      <c r="EV28" s="901" t="e">
        <f t="shared" si="227"/>
        <v>#N/A</v>
      </c>
      <c r="EW28" s="905"/>
      <c r="EX28" s="905"/>
      <c r="EY28" s="905"/>
      <c r="EZ28" s="905"/>
      <c r="FA28" s="905"/>
      <c r="FB28" s="905"/>
      <c r="FC28" s="896">
        <f t="shared" si="195"/>
        <v>0</v>
      </c>
      <c r="FD28" s="897" t="e">
        <f t="shared" si="102"/>
        <v>#N/A</v>
      </c>
      <c r="FE28" s="904"/>
      <c r="FF28" s="901" t="e">
        <f t="shared" si="228"/>
        <v>#N/A</v>
      </c>
      <c r="FG28" s="905"/>
      <c r="FH28" s="905"/>
      <c r="FI28" s="905"/>
      <c r="FJ28" s="905"/>
      <c r="FK28" s="905"/>
      <c r="FL28" s="905"/>
      <c r="FM28" s="896">
        <f t="shared" si="196"/>
        <v>0</v>
      </c>
      <c r="FN28" s="897" t="e">
        <f t="shared" si="110"/>
        <v>#N/A</v>
      </c>
      <c r="FO28" s="904"/>
      <c r="FP28" s="901" t="e">
        <f t="shared" si="229"/>
        <v>#N/A</v>
      </c>
      <c r="FQ28" s="905"/>
      <c r="FR28" s="905"/>
      <c r="FS28" s="905"/>
      <c r="FT28" s="905"/>
      <c r="FU28" s="905"/>
      <c r="FV28" s="905"/>
      <c r="FW28" s="896">
        <f t="shared" si="197"/>
        <v>0</v>
      </c>
      <c r="FX28" s="897" t="e">
        <f t="shared" si="118"/>
        <v>#N/A</v>
      </c>
      <c r="FY28" s="904"/>
      <c r="FZ28" s="901" t="e">
        <f t="shared" si="230"/>
        <v>#N/A</v>
      </c>
      <c r="GA28" s="905"/>
      <c r="GB28" s="905"/>
      <c r="GC28" s="905"/>
      <c r="GD28" s="905"/>
      <c r="GE28" s="905"/>
      <c r="GF28" s="905"/>
      <c r="GG28" s="896">
        <f t="shared" si="198"/>
        <v>0</v>
      </c>
      <c r="GH28" s="897" t="e">
        <f t="shared" si="126"/>
        <v>#N/A</v>
      </c>
      <c r="GI28" s="904"/>
      <c r="GJ28" s="901" t="e">
        <f t="shared" si="231"/>
        <v>#N/A</v>
      </c>
      <c r="GK28" s="905"/>
      <c r="GL28" s="905"/>
      <c r="GM28" s="905"/>
      <c r="GN28" s="905"/>
      <c r="GO28" s="905"/>
      <c r="GP28" s="905"/>
      <c r="GQ28" s="896">
        <f t="shared" si="199"/>
        <v>0</v>
      </c>
      <c r="GR28" s="897" t="e">
        <f t="shared" si="134"/>
        <v>#N/A</v>
      </c>
      <c r="GS28" s="904"/>
      <c r="GT28" s="901" t="e">
        <f t="shared" si="232"/>
        <v>#N/A</v>
      </c>
      <c r="GU28" s="905"/>
      <c r="GV28" s="905"/>
      <c r="GW28" s="905"/>
      <c r="GX28" s="905"/>
      <c r="GY28" s="905"/>
      <c r="GZ28" s="905"/>
      <c r="HA28" s="896">
        <f t="shared" si="200"/>
        <v>0</v>
      </c>
      <c r="HB28" s="897" t="e">
        <f t="shared" si="142"/>
        <v>#N/A</v>
      </c>
      <c r="HC28" s="904"/>
      <c r="HD28" s="901" t="e">
        <f t="shared" si="233"/>
        <v>#N/A</v>
      </c>
      <c r="HE28" s="905"/>
      <c r="HF28" s="905"/>
      <c r="HG28" s="905"/>
      <c r="HH28" s="905"/>
      <c r="HI28" s="905"/>
      <c r="HJ28" s="905"/>
      <c r="HK28" s="896">
        <f t="shared" si="201"/>
        <v>0</v>
      </c>
      <c r="HL28" s="897" t="e">
        <f t="shared" si="150"/>
        <v>#N/A</v>
      </c>
      <c r="HM28" s="904"/>
      <c r="HN28" s="901" t="e">
        <f t="shared" si="234"/>
        <v>#N/A</v>
      </c>
      <c r="HO28" s="905"/>
      <c r="HP28" s="905"/>
      <c r="HQ28" s="905"/>
      <c r="HR28" s="905"/>
      <c r="HS28" s="905"/>
      <c r="HT28" s="905"/>
      <c r="HU28" s="896">
        <f t="shared" si="202"/>
        <v>0</v>
      </c>
      <c r="HV28" s="897" t="e">
        <f t="shared" si="158"/>
        <v>#N/A</v>
      </c>
      <c r="HW28" s="904"/>
      <c r="HX28" s="901" t="e">
        <f t="shared" si="235"/>
        <v>#N/A</v>
      </c>
      <c r="HY28" s="905"/>
      <c r="HZ28" s="905"/>
      <c r="IA28" s="905"/>
      <c r="IB28" s="905"/>
      <c r="IC28" s="905"/>
      <c r="ID28" s="905"/>
      <c r="IE28" s="896">
        <f t="shared" si="203"/>
        <v>0</v>
      </c>
      <c r="IF28" s="897" t="e">
        <f t="shared" si="166"/>
        <v>#N/A</v>
      </c>
      <c r="IG28" s="904"/>
      <c r="IH28" s="901"/>
      <c r="II28" s="905"/>
      <c r="IJ28" s="905"/>
      <c r="IK28" s="905"/>
      <c r="IL28" s="905"/>
      <c r="IM28" s="905"/>
      <c r="IN28" s="905"/>
      <c r="IO28" s="896">
        <f t="shared" si="204"/>
        <v>0</v>
      </c>
      <c r="IP28" s="897" t="e">
        <f t="shared" si="174"/>
        <v>#DIV/0!</v>
      </c>
      <c r="IQ28" s="909"/>
      <c r="IR28" s="901"/>
      <c r="IS28" s="905"/>
      <c r="IT28" s="905"/>
      <c r="IU28" s="905"/>
      <c r="IV28" s="905"/>
      <c r="IW28" s="905"/>
      <c r="IX28" s="905"/>
      <c r="IY28" s="896">
        <f t="shared" si="205"/>
        <v>0</v>
      </c>
      <c r="IZ28" s="897" t="e">
        <f t="shared" si="182"/>
        <v>#DIV/0!</v>
      </c>
      <c r="JA28" s="909"/>
      <c r="JB28" s="837"/>
      <c r="JC28" s="909"/>
      <c r="JD28" s="837"/>
      <c r="JE28" s="837"/>
      <c r="JF28" s="837"/>
      <c r="JG28" s="837"/>
      <c r="JH28" s="837"/>
      <c r="JI28" s="837"/>
      <c r="JJ28" s="837"/>
      <c r="JK28" s="837"/>
      <c r="JL28" s="837"/>
      <c r="JM28" s="837"/>
      <c r="JN28" s="837"/>
      <c r="JO28" s="837"/>
      <c r="JP28" s="837"/>
      <c r="JQ28" s="837"/>
      <c r="JR28" s="837"/>
      <c r="JS28" s="837"/>
      <c r="JT28" s="837"/>
      <c r="JU28" s="837"/>
      <c r="JV28" s="837"/>
      <c r="JW28" s="837"/>
      <c r="JX28" s="837"/>
      <c r="JY28" s="837"/>
      <c r="JZ28" s="837"/>
      <c r="KA28" s="837"/>
      <c r="KB28" s="837"/>
      <c r="KC28" s="837"/>
      <c r="KD28" s="837"/>
      <c r="KE28" s="837"/>
      <c r="KF28" s="837"/>
    </row>
    <row r="29" spans="1:292" s="838" customFormat="1" ht="20.149999999999999" customHeight="1">
      <c r="A29" s="892">
        <f t="shared" si="212"/>
        <v>45670</v>
      </c>
      <c r="B29" s="893">
        <f t="shared" si="237"/>
        <v>20</v>
      </c>
      <c r="C29" s="902">
        <v>8</v>
      </c>
      <c r="D29" s="902"/>
      <c r="E29" s="902">
        <v>29</v>
      </c>
      <c r="F29" s="902"/>
      <c r="G29" s="902"/>
      <c r="H29" s="902">
        <v>3</v>
      </c>
      <c r="I29" s="896">
        <f t="shared" si="206"/>
        <v>40</v>
      </c>
      <c r="J29" s="897">
        <f t="shared" si="207"/>
        <v>1.3289036544850499E-3</v>
      </c>
      <c r="K29" s="904"/>
      <c r="L29" s="901">
        <f t="shared" si="213"/>
        <v>20</v>
      </c>
      <c r="M29" s="905">
        <v>6</v>
      </c>
      <c r="N29" s="905"/>
      <c r="O29" s="905">
        <v>7</v>
      </c>
      <c r="P29" s="905"/>
      <c r="Q29" s="905"/>
      <c r="R29" s="905">
        <v>2</v>
      </c>
      <c r="S29" s="896">
        <f t="shared" si="208"/>
        <v>15</v>
      </c>
      <c r="T29" s="897">
        <f t="shared" si="209"/>
        <v>6.382978723404255E-4</v>
      </c>
      <c r="U29" s="904"/>
      <c r="V29" s="901">
        <f t="shared" si="214"/>
        <v>20</v>
      </c>
      <c r="W29" s="905">
        <v>4</v>
      </c>
      <c r="X29" s="905"/>
      <c r="Y29" s="905">
        <v>10</v>
      </c>
      <c r="Z29" s="905"/>
      <c r="AA29" s="905"/>
      <c r="AB29" s="905">
        <v>1</v>
      </c>
      <c r="AC29" s="896">
        <f t="shared" si="210"/>
        <v>15</v>
      </c>
      <c r="AD29" s="897">
        <f t="shared" si="211"/>
        <v>4.9833887043189363E-4</v>
      </c>
      <c r="AE29" s="909"/>
      <c r="AF29" s="893" t="e">
        <f t="shared" si="215"/>
        <v>#N/A</v>
      </c>
      <c r="AG29" s="905"/>
      <c r="AH29" s="905"/>
      <c r="AI29" s="905"/>
      <c r="AJ29" s="905"/>
      <c r="AK29" s="905"/>
      <c r="AL29" s="905"/>
      <c r="AM29" s="896">
        <f t="shared" si="183"/>
        <v>0</v>
      </c>
      <c r="AN29" s="897" t="e">
        <f t="shared" si="7"/>
        <v>#N/A</v>
      </c>
      <c r="AO29" s="909"/>
      <c r="AP29" s="901" t="e">
        <f t="shared" si="216"/>
        <v>#N/A</v>
      </c>
      <c r="AQ29" s="905"/>
      <c r="AR29" s="905"/>
      <c r="AS29" s="905"/>
      <c r="AT29" s="905"/>
      <c r="AU29" s="905"/>
      <c r="AV29" s="905"/>
      <c r="AW29" s="896">
        <f t="shared" si="184"/>
        <v>0</v>
      </c>
      <c r="AX29" s="897" t="e">
        <f t="shared" si="15"/>
        <v>#N/A</v>
      </c>
      <c r="AY29" s="909"/>
      <c r="AZ29" s="901" t="e">
        <f t="shared" si="217"/>
        <v>#N/A</v>
      </c>
      <c r="BA29" s="905"/>
      <c r="BB29" s="905"/>
      <c r="BC29" s="905"/>
      <c r="BD29" s="905"/>
      <c r="BE29" s="905"/>
      <c r="BF29" s="905"/>
      <c r="BG29" s="896">
        <f t="shared" si="185"/>
        <v>0</v>
      </c>
      <c r="BH29" s="897" t="e">
        <f t="shared" si="23"/>
        <v>#N/A</v>
      </c>
      <c r="BI29" s="904"/>
      <c r="BJ29" s="893" t="e">
        <f t="shared" si="218"/>
        <v>#N/A</v>
      </c>
      <c r="BK29" s="905"/>
      <c r="BL29" s="905"/>
      <c r="BM29" s="905"/>
      <c r="BN29" s="905"/>
      <c r="BO29" s="905"/>
      <c r="BP29" s="905"/>
      <c r="BQ29" s="896">
        <f t="shared" si="186"/>
        <v>0</v>
      </c>
      <c r="BR29" s="897" t="e">
        <f t="shared" si="30"/>
        <v>#N/A</v>
      </c>
      <c r="BS29" s="904"/>
      <c r="BT29" s="893" t="e">
        <f t="shared" si="219"/>
        <v>#N/A</v>
      </c>
      <c r="BU29" s="905"/>
      <c r="BV29" s="905"/>
      <c r="BW29" s="905"/>
      <c r="BX29" s="905"/>
      <c r="BY29" s="905"/>
      <c r="BZ29" s="905"/>
      <c r="CA29" s="896">
        <f t="shared" si="187"/>
        <v>0</v>
      </c>
      <c r="CB29" s="897" t="e">
        <f t="shared" si="38"/>
        <v>#N/A</v>
      </c>
      <c r="CC29" s="904"/>
      <c r="CD29" s="901" t="e">
        <f t="shared" si="220"/>
        <v>#N/A</v>
      </c>
      <c r="CE29" s="905"/>
      <c r="CF29" s="905"/>
      <c r="CG29" s="905"/>
      <c r="CH29" s="905"/>
      <c r="CI29" s="905"/>
      <c r="CJ29" s="905"/>
      <c r="CK29" s="896">
        <f t="shared" si="188"/>
        <v>0</v>
      </c>
      <c r="CL29" s="897" t="e">
        <f t="shared" si="46"/>
        <v>#N/A</v>
      </c>
      <c r="CM29" s="904"/>
      <c r="CN29" s="901" t="e">
        <f t="shared" si="221"/>
        <v>#N/A</v>
      </c>
      <c r="CO29" s="905"/>
      <c r="CP29" s="905"/>
      <c r="CQ29" s="905"/>
      <c r="CR29" s="905"/>
      <c r="CS29" s="905"/>
      <c r="CT29" s="905"/>
      <c r="CU29" s="896">
        <f t="shared" si="189"/>
        <v>0</v>
      </c>
      <c r="CV29" s="897" t="e">
        <f t="shared" si="54"/>
        <v>#N/A</v>
      </c>
      <c r="CW29" s="904"/>
      <c r="CX29" s="901" t="e">
        <f t="shared" si="222"/>
        <v>#N/A</v>
      </c>
      <c r="CY29" s="905"/>
      <c r="CZ29" s="905"/>
      <c r="DA29" s="905"/>
      <c r="DB29" s="905"/>
      <c r="DC29" s="905"/>
      <c r="DD29" s="905"/>
      <c r="DE29" s="896">
        <f t="shared" si="190"/>
        <v>0</v>
      </c>
      <c r="DF29" s="897" t="e">
        <f t="shared" si="62"/>
        <v>#N/A</v>
      </c>
      <c r="DG29" s="904"/>
      <c r="DH29" s="901" t="e">
        <f t="shared" si="223"/>
        <v>#N/A</v>
      </c>
      <c r="DI29" s="905"/>
      <c r="DJ29" s="905"/>
      <c r="DK29" s="905"/>
      <c r="DL29" s="905"/>
      <c r="DM29" s="905"/>
      <c r="DN29" s="905"/>
      <c r="DO29" s="896">
        <f t="shared" si="191"/>
        <v>0</v>
      </c>
      <c r="DP29" s="897" t="e">
        <f t="shared" si="70"/>
        <v>#N/A</v>
      </c>
      <c r="DQ29" s="904"/>
      <c r="DR29" s="901" t="e">
        <f t="shared" si="224"/>
        <v>#N/A</v>
      </c>
      <c r="DS29" s="905"/>
      <c r="DT29" s="905"/>
      <c r="DU29" s="905"/>
      <c r="DV29" s="905"/>
      <c r="DW29" s="905"/>
      <c r="DX29" s="905"/>
      <c r="DY29" s="896">
        <f t="shared" si="192"/>
        <v>0</v>
      </c>
      <c r="DZ29" s="897" t="e">
        <f t="shared" si="78"/>
        <v>#N/A</v>
      </c>
      <c r="EA29" s="904"/>
      <c r="EB29" s="901" t="e">
        <f t="shared" si="225"/>
        <v>#N/A</v>
      </c>
      <c r="EC29" s="905"/>
      <c r="ED29" s="905"/>
      <c r="EE29" s="905"/>
      <c r="EF29" s="905"/>
      <c r="EG29" s="905"/>
      <c r="EH29" s="905"/>
      <c r="EI29" s="896">
        <f t="shared" si="193"/>
        <v>0</v>
      </c>
      <c r="EJ29" s="897" t="e">
        <f t="shared" si="86"/>
        <v>#N/A</v>
      </c>
      <c r="EK29" s="904"/>
      <c r="EL29" s="901" t="e">
        <f t="shared" si="226"/>
        <v>#N/A</v>
      </c>
      <c r="EM29" s="905"/>
      <c r="EN29" s="905"/>
      <c r="EO29" s="905"/>
      <c r="EP29" s="905"/>
      <c r="EQ29" s="905"/>
      <c r="ER29" s="905"/>
      <c r="ES29" s="896">
        <f t="shared" si="194"/>
        <v>0</v>
      </c>
      <c r="ET29" s="897" t="e">
        <f t="shared" si="94"/>
        <v>#N/A</v>
      </c>
      <c r="EU29" s="904"/>
      <c r="EV29" s="901" t="e">
        <f t="shared" si="227"/>
        <v>#N/A</v>
      </c>
      <c r="EW29" s="905"/>
      <c r="EX29" s="905"/>
      <c r="EY29" s="905"/>
      <c r="EZ29" s="905"/>
      <c r="FA29" s="905"/>
      <c r="FB29" s="905"/>
      <c r="FC29" s="896">
        <f t="shared" si="195"/>
        <v>0</v>
      </c>
      <c r="FD29" s="897" t="e">
        <f t="shared" si="102"/>
        <v>#N/A</v>
      </c>
      <c r="FE29" s="904"/>
      <c r="FF29" s="901" t="e">
        <f t="shared" si="228"/>
        <v>#N/A</v>
      </c>
      <c r="FG29" s="905"/>
      <c r="FH29" s="905"/>
      <c r="FI29" s="905"/>
      <c r="FJ29" s="905"/>
      <c r="FK29" s="905"/>
      <c r="FL29" s="905"/>
      <c r="FM29" s="896">
        <f t="shared" si="196"/>
        <v>0</v>
      </c>
      <c r="FN29" s="897" t="e">
        <f t="shared" si="110"/>
        <v>#N/A</v>
      </c>
      <c r="FO29" s="904"/>
      <c r="FP29" s="901" t="e">
        <f t="shared" si="229"/>
        <v>#N/A</v>
      </c>
      <c r="FQ29" s="905"/>
      <c r="FR29" s="905"/>
      <c r="FS29" s="905"/>
      <c r="FT29" s="905"/>
      <c r="FU29" s="905"/>
      <c r="FV29" s="905"/>
      <c r="FW29" s="896">
        <f t="shared" si="197"/>
        <v>0</v>
      </c>
      <c r="FX29" s="897" t="e">
        <f t="shared" si="118"/>
        <v>#N/A</v>
      </c>
      <c r="FY29" s="904"/>
      <c r="FZ29" s="901" t="e">
        <f t="shared" si="230"/>
        <v>#N/A</v>
      </c>
      <c r="GA29" s="905"/>
      <c r="GB29" s="905"/>
      <c r="GC29" s="905"/>
      <c r="GD29" s="905"/>
      <c r="GE29" s="905"/>
      <c r="GF29" s="905"/>
      <c r="GG29" s="896">
        <f t="shared" si="198"/>
        <v>0</v>
      </c>
      <c r="GH29" s="897" t="e">
        <f t="shared" si="126"/>
        <v>#N/A</v>
      </c>
      <c r="GI29" s="904"/>
      <c r="GJ29" s="901" t="e">
        <f t="shared" si="231"/>
        <v>#N/A</v>
      </c>
      <c r="GK29" s="905"/>
      <c r="GL29" s="905"/>
      <c r="GM29" s="905"/>
      <c r="GN29" s="905"/>
      <c r="GO29" s="905"/>
      <c r="GP29" s="905"/>
      <c r="GQ29" s="896">
        <f t="shared" si="199"/>
        <v>0</v>
      </c>
      <c r="GR29" s="897" t="e">
        <f t="shared" si="134"/>
        <v>#N/A</v>
      </c>
      <c r="GS29" s="904"/>
      <c r="GT29" s="901" t="e">
        <f t="shared" si="232"/>
        <v>#N/A</v>
      </c>
      <c r="GU29" s="905"/>
      <c r="GV29" s="905"/>
      <c r="GW29" s="905"/>
      <c r="GX29" s="905"/>
      <c r="GY29" s="905"/>
      <c r="GZ29" s="905"/>
      <c r="HA29" s="896">
        <f t="shared" si="200"/>
        <v>0</v>
      </c>
      <c r="HB29" s="897" t="e">
        <f t="shared" si="142"/>
        <v>#N/A</v>
      </c>
      <c r="HC29" s="904"/>
      <c r="HD29" s="901" t="e">
        <f t="shared" si="233"/>
        <v>#N/A</v>
      </c>
      <c r="HE29" s="905"/>
      <c r="HF29" s="905"/>
      <c r="HG29" s="905"/>
      <c r="HH29" s="905"/>
      <c r="HI29" s="905"/>
      <c r="HJ29" s="905"/>
      <c r="HK29" s="896">
        <f t="shared" si="201"/>
        <v>0</v>
      </c>
      <c r="HL29" s="897" t="e">
        <f t="shared" si="150"/>
        <v>#N/A</v>
      </c>
      <c r="HM29" s="904"/>
      <c r="HN29" s="901" t="e">
        <f t="shared" si="234"/>
        <v>#N/A</v>
      </c>
      <c r="HO29" s="905"/>
      <c r="HP29" s="905"/>
      <c r="HQ29" s="905"/>
      <c r="HR29" s="905"/>
      <c r="HS29" s="905"/>
      <c r="HT29" s="905"/>
      <c r="HU29" s="896">
        <f t="shared" si="202"/>
        <v>0</v>
      </c>
      <c r="HV29" s="897" t="e">
        <f t="shared" si="158"/>
        <v>#N/A</v>
      </c>
      <c r="HW29" s="904"/>
      <c r="HX29" s="901" t="e">
        <f t="shared" si="235"/>
        <v>#N/A</v>
      </c>
      <c r="HY29" s="905"/>
      <c r="HZ29" s="905"/>
      <c r="IA29" s="905"/>
      <c r="IB29" s="905"/>
      <c r="IC29" s="905"/>
      <c r="ID29" s="905"/>
      <c r="IE29" s="896">
        <f t="shared" si="203"/>
        <v>0</v>
      </c>
      <c r="IF29" s="897" t="e">
        <f t="shared" si="166"/>
        <v>#N/A</v>
      </c>
      <c r="IG29" s="904"/>
      <c r="IH29" s="901"/>
      <c r="II29" s="905"/>
      <c r="IJ29" s="905"/>
      <c r="IK29" s="905"/>
      <c r="IL29" s="905"/>
      <c r="IM29" s="905"/>
      <c r="IN29" s="905"/>
      <c r="IO29" s="896">
        <f t="shared" si="204"/>
        <v>0</v>
      </c>
      <c r="IP29" s="897" t="e">
        <f t="shared" si="174"/>
        <v>#DIV/0!</v>
      </c>
      <c r="IQ29" s="909"/>
      <c r="IR29" s="901"/>
      <c r="IS29" s="905"/>
      <c r="IT29" s="905"/>
      <c r="IU29" s="905"/>
      <c r="IV29" s="905"/>
      <c r="IW29" s="905"/>
      <c r="IX29" s="905"/>
      <c r="IY29" s="896">
        <f t="shared" si="205"/>
        <v>0</v>
      </c>
      <c r="IZ29" s="897" t="e">
        <f t="shared" si="182"/>
        <v>#DIV/0!</v>
      </c>
      <c r="JA29" s="909"/>
      <c r="JB29" s="837"/>
      <c r="JC29" s="909"/>
      <c r="JD29" s="837"/>
      <c r="JE29" s="837"/>
      <c r="JF29" s="837"/>
      <c r="JG29" s="837"/>
      <c r="JH29" s="837"/>
      <c r="JI29" s="837"/>
      <c r="JJ29" s="837"/>
      <c r="JK29" s="837"/>
      <c r="JL29" s="837"/>
      <c r="JM29" s="837"/>
      <c r="JN29" s="837"/>
      <c r="JO29" s="837"/>
      <c r="JP29" s="837"/>
      <c r="JQ29" s="837"/>
      <c r="JR29" s="837"/>
      <c r="JS29" s="837"/>
      <c r="JT29" s="837"/>
      <c r="JU29" s="837"/>
      <c r="JV29" s="837"/>
      <c r="JW29" s="837"/>
      <c r="JX29" s="837"/>
      <c r="JY29" s="837"/>
      <c r="JZ29" s="837"/>
      <c r="KA29" s="837"/>
      <c r="KB29" s="837"/>
      <c r="KC29" s="837"/>
      <c r="KD29" s="837"/>
      <c r="KE29" s="837"/>
      <c r="KF29" s="837"/>
    </row>
    <row r="30" spans="1:292" s="836" customFormat="1" ht="20.149999999999999" customHeight="1">
      <c r="A30" s="892">
        <f t="shared" si="212"/>
        <v>45671</v>
      </c>
      <c r="B30" s="893">
        <f t="shared" si="237"/>
        <v>21</v>
      </c>
      <c r="C30" s="916">
        <v>9</v>
      </c>
      <c r="D30" s="916"/>
      <c r="E30" s="916">
        <v>23</v>
      </c>
      <c r="F30" s="916"/>
      <c r="G30" s="916"/>
      <c r="H30" s="916">
        <v>4</v>
      </c>
      <c r="I30" s="896">
        <f t="shared" si="206"/>
        <v>36</v>
      </c>
      <c r="J30" s="897">
        <f t="shared" si="207"/>
        <v>1.1960132890365448E-3</v>
      </c>
      <c r="K30" s="904"/>
      <c r="L30" s="901">
        <f t="shared" si="213"/>
        <v>21</v>
      </c>
      <c r="M30" s="917">
        <v>4</v>
      </c>
      <c r="N30" s="917"/>
      <c r="O30" s="917">
        <v>5</v>
      </c>
      <c r="P30" s="917"/>
      <c r="Q30" s="917"/>
      <c r="R30" s="917">
        <v>3</v>
      </c>
      <c r="S30" s="896">
        <f t="shared" si="208"/>
        <v>12</v>
      </c>
      <c r="T30" s="897">
        <f t="shared" si="209"/>
        <v>5.106382978723404E-4</v>
      </c>
      <c r="U30" s="904"/>
      <c r="V30" s="901">
        <f t="shared" si="214"/>
        <v>21</v>
      </c>
      <c r="W30" s="917">
        <v>5</v>
      </c>
      <c r="X30" s="917"/>
      <c r="Y30" s="917">
        <v>12</v>
      </c>
      <c r="Z30" s="917"/>
      <c r="AA30" s="917"/>
      <c r="AB30" s="917">
        <v>2</v>
      </c>
      <c r="AC30" s="896">
        <f t="shared" si="210"/>
        <v>19</v>
      </c>
      <c r="AD30" s="897">
        <f t="shared" si="211"/>
        <v>6.3122923588039863E-4</v>
      </c>
      <c r="AE30" s="918"/>
      <c r="AF30" s="893" t="e">
        <f t="shared" si="215"/>
        <v>#N/A</v>
      </c>
      <c r="AG30" s="917"/>
      <c r="AH30" s="917"/>
      <c r="AI30" s="917"/>
      <c r="AJ30" s="917"/>
      <c r="AK30" s="917"/>
      <c r="AL30" s="917"/>
      <c r="AM30" s="896">
        <f t="shared" si="183"/>
        <v>0</v>
      </c>
      <c r="AN30" s="897" t="e">
        <f t="shared" si="7"/>
        <v>#N/A</v>
      </c>
      <c r="AO30" s="918"/>
      <c r="AP30" s="901" t="e">
        <f t="shared" si="216"/>
        <v>#N/A</v>
      </c>
      <c r="AQ30" s="917"/>
      <c r="AR30" s="917"/>
      <c r="AS30" s="917"/>
      <c r="AT30" s="917"/>
      <c r="AU30" s="917"/>
      <c r="AV30" s="917"/>
      <c r="AW30" s="896">
        <f t="shared" si="184"/>
        <v>0</v>
      </c>
      <c r="AX30" s="897" t="e">
        <f t="shared" si="15"/>
        <v>#N/A</v>
      </c>
      <c r="AY30" s="918"/>
      <c r="AZ30" s="901" t="e">
        <f t="shared" si="217"/>
        <v>#N/A</v>
      </c>
      <c r="BA30" s="917"/>
      <c r="BB30" s="917"/>
      <c r="BC30" s="917"/>
      <c r="BD30" s="917"/>
      <c r="BE30" s="917"/>
      <c r="BF30" s="917"/>
      <c r="BG30" s="896">
        <f t="shared" si="185"/>
        <v>0</v>
      </c>
      <c r="BH30" s="897" t="e">
        <f t="shared" si="23"/>
        <v>#N/A</v>
      </c>
      <c r="BI30" s="904"/>
      <c r="BJ30" s="893" t="e">
        <f t="shared" si="218"/>
        <v>#N/A</v>
      </c>
      <c r="BK30" s="917"/>
      <c r="BL30" s="917"/>
      <c r="BM30" s="917"/>
      <c r="BN30" s="917"/>
      <c r="BO30" s="917"/>
      <c r="BP30" s="917"/>
      <c r="BQ30" s="896">
        <f t="shared" si="186"/>
        <v>0</v>
      </c>
      <c r="BR30" s="897" t="e">
        <f t="shared" si="30"/>
        <v>#N/A</v>
      </c>
      <c r="BS30" s="904"/>
      <c r="BT30" s="893" t="e">
        <f t="shared" si="219"/>
        <v>#N/A</v>
      </c>
      <c r="BU30" s="917"/>
      <c r="BV30" s="917"/>
      <c r="BW30" s="917"/>
      <c r="BX30" s="917"/>
      <c r="BY30" s="917"/>
      <c r="BZ30" s="917"/>
      <c r="CA30" s="896">
        <f t="shared" si="187"/>
        <v>0</v>
      </c>
      <c r="CB30" s="897" t="e">
        <f t="shared" si="38"/>
        <v>#N/A</v>
      </c>
      <c r="CC30" s="904"/>
      <c r="CD30" s="901" t="e">
        <f t="shared" si="220"/>
        <v>#N/A</v>
      </c>
      <c r="CE30" s="917"/>
      <c r="CF30" s="917"/>
      <c r="CG30" s="917"/>
      <c r="CH30" s="917"/>
      <c r="CI30" s="917"/>
      <c r="CJ30" s="917"/>
      <c r="CK30" s="896">
        <f t="shared" si="188"/>
        <v>0</v>
      </c>
      <c r="CL30" s="897" t="e">
        <f t="shared" si="46"/>
        <v>#N/A</v>
      </c>
      <c r="CM30" s="904"/>
      <c r="CN30" s="901" t="e">
        <f t="shared" si="221"/>
        <v>#N/A</v>
      </c>
      <c r="CO30" s="917"/>
      <c r="CP30" s="917"/>
      <c r="CQ30" s="917"/>
      <c r="CR30" s="917"/>
      <c r="CS30" s="917"/>
      <c r="CT30" s="917"/>
      <c r="CU30" s="896">
        <f t="shared" si="189"/>
        <v>0</v>
      </c>
      <c r="CV30" s="897" t="e">
        <f t="shared" si="54"/>
        <v>#N/A</v>
      </c>
      <c r="CW30" s="904"/>
      <c r="CX30" s="901" t="e">
        <f t="shared" si="222"/>
        <v>#N/A</v>
      </c>
      <c r="CY30" s="917"/>
      <c r="CZ30" s="917"/>
      <c r="DA30" s="917"/>
      <c r="DB30" s="917"/>
      <c r="DC30" s="917"/>
      <c r="DD30" s="917"/>
      <c r="DE30" s="896">
        <f t="shared" si="190"/>
        <v>0</v>
      </c>
      <c r="DF30" s="897" t="e">
        <f t="shared" si="62"/>
        <v>#N/A</v>
      </c>
      <c r="DG30" s="904"/>
      <c r="DH30" s="901" t="e">
        <f t="shared" si="223"/>
        <v>#N/A</v>
      </c>
      <c r="DI30" s="905"/>
      <c r="DJ30" s="905"/>
      <c r="DK30" s="905"/>
      <c r="DL30" s="905"/>
      <c r="DM30" s="905"/>
      <c r="DN30" s="905"/>
      <c r="DO30" s="896">
        <f t="shared" si="191"/>
        <v>0</v>
      </c>
      <c r="DP30" s="897" t="e">
        <f t="shared" si="70"/>
        <v>#N/A</v>
      </c>
      <c r="DQ30" s="904"/>
      <c r="DR30" s="901" t="e">
        <f t="shared" si="224"/>
        <v>#N/A</v>
      </c>
      <c r="DS30" s="917"/>
      <c r="DT30" s="917"/>
      <c r="DU30" s="917"/>
      <c r="DV30" s="917"/>
      <c r="DW30" s="917"/>
      <c r="DX30" s="917"/>
      <c r="DY30" s="896">
        <f t="shared" si="192"/>
        <v>0</v>
      </c>
      <c r="DZ30" s="897" t="e">
        <f t="shared" si="78"/>
        <v>#N/A</v>
      </c>
      <c r="EA30" s="904"/>
      <c r="EB30" s="901" t="e">
        <f t="shared" si="225"/>
        <v>#N/A</v>
      </c>
      <c r="EC30" s="917"/>
      <c r="ED30" s="917"/>
      <c r="EE30" s="917"/>
      <c r="EF30" s="917"/>
      <c r="EG30" s="917"/>
      <c r="EH30" s="917"/>
      <c r="EI30" s="896">
        <f t="shared" si="193"/>
        <v>0</v>
      </c>
      <c r="EJ30" s="897" t="e">
        <f t="shared" si="86"/>
        <v>#N/A</v>
      </c>
      <c r="EK30" s="904"/>
      <c r="EL30" s="901" t="e">
        <f t="shared" si="226"/>
        <v>#N/A</v>
      </c>
      <c r="EM30" s="917"/>
      <c r="EN30" s="917"/>
      <c r="EO30" s="917"/>
      <c r="EP30" s="917"/>
      <c r="EQ30" s="917"/>
      <c r="ER30" s="917"/>
      <c r="ES30" s="896">
        <f t="shared" si="194"/>
        <v>0</v>
      </c>
      <c r="ET30" s="897" t="e">
        <f t="shared" si="94"/>
        <v>#N/A</v>
      </c>
      <c r="EU30" s="904"/>
      <c r="EV30" s="901" t="e">
        <f t="shared" si="227"/>
        <v>#N/A</v>
      </c>
      <c r="EW30" s="905"/>
      <c r="EX30" s="905"/>
      <c r="EY30" s="905"/>
      <c r="EZ30" s="905"/>
      <c r="FA30" s="905"/>
      <c r="FB30" s="905"/>
      <c r="FC30" s="896">
        <f t="shared" si="195"/>
        <v>0</v>
      </c>
      <c r="FD30" s="897" t="e">
        <f t="shared" si="102"/>
        <v>#N/A</v>
      </c>
      <c r="FE30" s="904"/>
      <c r="FF30" s="901" t="e">
        <f t="shared" si="228"/>
        <v>#N/A</v>
      </c>
      <c r="FG30" s="905"/>
      <c r="FH30" s="905"/>
      <c r="FI30" s="905"/>
      <c r="FJ30" s="905"/>
      <c r="FK30" s="905"/>
      <c r="FL30" s="905"/>
      <c r="FM30" s="896">
        <f t="shared" si="196"/>
        <v>0</v>
      </c>
      <c r="FN30" s="897" t="e">
        <f t="shared" si="110"/>
        <v>#N/A</v>
      </c>
      <c r="FO30" s="904"/>
      <c r="FP30" s="901" t="e">
        <f t="shared" si="229"/>
        <v>#N/A</v>
      </c>
      <c r="FQ30" s="905"/>
      <c r="FR30" s="905"/>
      <c r="FS30" s="905"/>
      <c r="FT30" s="905"/>
      <c r="FU30" s="905"/>
      <c r="FV30" s="905"/>
      <c r="FW30" s="896">
        <f t="shared" si="197"/>
        <v>0</v>
      </c>
      <c r="FX30" s="897" t="e">
        <f t="shared" si="118"/>
        <v>#N/A</v>
      </c>
      <c r="FY30" s="904"/>
      <c r="FZ30" s="901" t="e">
        <f t="shared" si="230"/>
        <v>#N/A</v>
      </c>
      <c r="GA30" s="905"/>
      <c r="GB30" s="905"/>
      <c r="GC30" s="905"/>
      <c r="GD30" s="905"/>
      <c r="GE30" s="905"/>
      <c r="GF30" s="905"/>
      <c r="GG30" s="896">
        <f t="shared" si="198"/>
        <v>0</v>
      </c>
      <c r="GH30" s="897" t="e">
        <f t="shared" si="126"/>
        <v>#N/A</v>
      </c>
      <c r="GI30" s="904"/>
      <c r="GJ30" s="901" t="e">
        <f t="shared" si="231"/>
        <v>#N/A</v>
      </c>
      <c r="GK30" s="905"/>
      <c r="GL30" s="905"/>
      <c r="GM30" s="905"/>
      <c r="GN30" s="905"/>
      <c r="GO30" s="905"/>
      <c r="GP30" s="905"/>
      <c r="GQ30" s="896">
        <f t="shared" si="199"/>
        <v>0</v>
      </c>
      <c r="GR30" s="897" t="e">
        <f t="shared" si="134"/>
        <v>#N/A</v>
      </c>
      <c r="GS30" s="904"/>
      <c r="GT30" s="901" t="e">
        <f t="shared" si="232"/>
        <v>#N/A</v>
      </c>
      <c r="GU30" s="905"/>
      <c r="GV30" s="905"/>
      <c r="GW30" s="905"/>
      <c r="GX30" s="905"/>
      <c r="GY30" s="905"/>
      <c r="GZ30" s="905"/>
      <c r="HA30" s="896">
        <f t="shared" si="200"/>
        <v>0</v>
      </c>
      <c r="HB30" s="897" t="e">
        <f t="shared" si="142"/>
        <v>#N/A</v>
      </c>
      <c r="HC30" s="904"/>
      <c r="HD30" s="901" t="e">
        <f t="shared" si="233"/>
        <v>#N/A</v>
      </c>
      <c r="HE30" s="905"/>
      <c r="HF30" s="905"/>
      <c r="HG30" s="905"/>
      <c r="HH30" s="905"/>
      <c r="HI30" s="905"/>
      <c r="HJ30" s="905"/>
      <c r="HK30" s="896">
        <f t="shared" si="201"/>
        <v>0</v>
      </c>
      <c r="HL30" s="897" t="e">
        <f t="shared" si="150"/>
        <v>#N/A</v>
      </c>
      <c r="HM30" s="904"/>
      <c r="HN30" s="901" t="e">
        <f t="shared" si="234"/>
        <v>#N/A</v>
      </c>
      <c r="HO30" s="905"/>
      <c r="HP30" s="905"/>
      <c r="HQ30" s="905"/>
      <c r="HR30" s="905"/>
      <c r="HS30" s="905"/>
      <c r="HT30" s="905"/>
      <c r="HU30" s="896">
        <f t="shared" si="202"/>
        <v>0</v>
      </c>
      <c r="HV30" s="897" t="e">
        <f t="shared" si="158"/>
        <v>#N/A</v>
      </c>
      <c r="HW30" s="904"/>
      <c r="HX30" s="901" t="e">
        <f t="shared" si="235"/>
        <v>#N/A</v>
      </c>
      <c r="HY30" s="905"/>
      <c r="HZ30" s="905"/>
      <c r="IA30" s="905"/>
      <c r="IB30" s="905"/>
      <c r="IC30" s="905"/>
      <c r="ID30" s="905"/>
      <c r="IE30" s="896">
        <f t="shared" si="203"/>
        <v>0</v>
      </c>
      <c r="IF30" s="897" t="e">
        <f t="shared" si="166"/>
        <v>#N/A</v>
      </c>
      <c r="IG30" s="904"/>
      <c r="IH30" s="919"/>
      <c r="II30" s="917"/>
      <c r="IJ30" s="917"/>
      <c r="IK30" s="917"/>
      <c r="IL30" s="917"/>
      <c r="IM30" s="917"/>
      <c r="IN30" s="917"/>
      <c r="IO30" s="896">
        <f t="shared" si="204"/>
        <v>0</v>
      </c>
      <c r="IP30" s="897" t="e">
        <f t="shared" si="174"/>
        <v>#DIV/0!</v>
      </c>
      <c r="IQ30" s="918"/>
      <c r="IR30" s="919"/>
      <c r="IS30" s="917"/>
      <c r="IT30" s="917"/>
      <c r="IU30" s="917"/>
      <c r="IV30" s="917"/>
      <c r="IW30" s="917"/>
      <c r="IX30" s="917"/>
      <c r="IY30" s="896">
        <f t="shared" si="205"/>
        <v>0</v>
      </c>
      <c r="IZ30" s="897" t="e">
        <f t="shared" si="182"/>
        <v>#DIV/0!</v>
      </c>
      <c r="JA30" s="918"/>
      <c r="JB30" s="621"/>
      <c r="JC30" s="918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6" customFormat="1" ht="20.149999999999999" customHeight="1">
      <c r="A31" s="892">
        <f t="shared" si="212"/>
        <v>45672</v>
      </c>
      <c r="B31" s="893">
        <f t="shared" si="237"/>
        <v>22</v>
      </c>
      <c r="C31" s="916">
        <v>10</v>
      </c>
      <c r="D31" s="916"/>
      <c r="E31" s="916">
        <v>20</v>
      </c>
      <c r="F31" s="916"/>
      <c r="G31" s="916"/>
      <c r="H31" s="916">
        <v>4</v>
      </c>
      <c r="I31" s="896">
        <f t="shared" si="206"/>
        <v>34</v>
      </c>
      <c r="J31" s="897">
        <f t="shared" si="207"/>
        <v>1.1295681063122924E-3</v>
      </c>
      <c r="K31" s="904"/>
      <c r="L31" s="901">
        <f t="shared" si="213"/>
        <v>22</v>
      </c>
      <c r="M31" s="917">
        <v>7</v>
      </c>
      <c r="N31" s="917"/>
      <c r="O31" s="917">
        <v>9</v>
      </c>
      <c r="P31" s="917"/>
      <c r="Q31" s="917"/>
      <c r="R31" s="917">
        <v>3</v>
      </c>
      <c r="S31" s="896">
        <f t="shared" si="208"/>
        <v>19</v>
      </c>
      <c r="T31" s="897">
        <f t="shared" si="209"/>
        <v>8.0851063829787237E-4</v>
      </c>
      <c r="U31" s="904"/>
      <c r="V31" s="901">
        <f t="shared" si="214"/>
        <v>22</v>
      </c>
      <c r="W31" s="917">
        <v>5</v>
      </c>
      <c r="X31" s="917"/>
      <c r="Y31" s="917">
        <v>10</v>
      </c>
      <c r="Z31" s="917"/>
      <c r="AA31" s="917"/>
      <c r="AB31" s="917">
        <v>3</v>
      </c>
      <c r="AC31" s="896">
        <f t="shared" si="210"/>
        <v>18</v>
      </c>
      <c r="AD31" s="897">
        <f t="shared" si="211"/>
        <v>5.980066445182724E-4</v>
      </c>
      <c r="AE31" s="904"/>
      <c r="AF31" s="893" t="e">
        <f t="shared" si="215"/>
        <v>#N/A</v>
      </c>
      <c r="AG31" s="917"/>
      <c r="AH31" s="917"/>
      <c r="AI31" s="917"/>
      <c r="AJ31" s="917"/>
      <c r="AK31" s="917"/>
      <c r="AL31" s="917"/>
      <c r="AM31" s="896">
        <f t="shared" si="183"/>
        <v>0</v>
      </c>
      <c r="AN31" s="897" t="e">
        <f t="shared" si="7"/>
        <v>#N/A</v>
      </c>
      <c r="AO31" s="918"/>
      <c r="AP31" s="901" t="e">
        <f t="shared" si="216"/>
        <v>#N/A</v>
      </c>
      <c r="AQ31" s="917"/>
      <c r="AR31" s="917"/>
      <c r="AS31" s="917"/>
      <c r="AT31" s="917"/>
      <c r="AU31" s="917"/>
      <c r="AV31" s="917"/>
      <c r="AW31" s="896">
        <f t="shared" si="184"/>
        <v>0</v>
      </c>
      <c r="AX31" s="897" t="e">
        <f t="shared" si="15"/>
        <v>#N/A</v>
      </c>
      <c r="AY31" s="918"/>
      <c r="AZ31" s="901" t="e">
        <f t="shared" si="217"/>
        <v>#N/A</v>
      </c>
      <c r="BA31" s="917"/>
      <c r="BB31" s="917"/>
      <c r="BC31" s="917"/>
      <c r="BD31" s="917"/>
      <c r="BE31" s="917"/>
      <c r="BF31" s="917"/>
      <c r="BG31" s="896">
        <f t="shared" si="185"/>
        <v>0</v>
      </c>
      <c r="BH31" s="897" t="e">
        <f t="shared" si="23"/>
        <v>#N/A</v>
      </c>
      <c r="BI31" s="904"/>
      <c r="BJ31" s="893" t="e">
        <f t="shared" si="218"/>
        <v>#N/A</v>
      </c>
      <c r="BK31" s="917"/>
      <c r="BL31" s="917"/>
      <c r="BM31" s="917"/>
      <c r="BN31" s="917"/>
      <c r="BO31" s="917"/>
      <c r="BP31" s="917"/>
      <c r="BQ31" s="896">
        <f t="shared" si="186"/>
        <v>0</v>
      </c>
      <c r="BR31" s="897" t="e">
        <f t="shared" si="30"/>
        <v>#N/A</v>
      </c>
      <c r="BS31" s="904"/>
      <c r="BT31" s="893" t="e">
        <f t="shared" si="219"/>
        <v>#N/A</v>
      </c>
      <c r="BU31" s="917"/>
      <c r="BV31" s="917"/>
      <c r="BW31" s="917"/>
      <c r="BX31" s="917"/>
      <c r="BY31" s="917"/>
      <c r="BZ31" s="917"/>
      <c r="CA31" s="896">
        <f t="shared" si="187"/>
        <v>0</v>
      </c>
      <c r="CB31" s="897" t="e">
        <f t="shared" si="38"/>
        <v>#N/A</v>
      </c>
      <c r="CC31" s="904"/>
      <c r="CD31" s="901" t="e">
        <f t="shared" si="220"/>
        <v>#N/A</v>
      </c>
      <c r="CE31" s="917"/>
      <c r="CF31" s="917"/>
      <c r="CG31" s="917"/>
      <c r="CH31" s="917"/>
      <c r="CI31" s="917"/>
      <c r="CJ31" s="917"/>
      <c r="CK31" s="896">
        <f t="shared" si="188"/>
        <v>0</v>
      </c>
      <c r="CL31" s="897" t="e">
        <f t="shared" si="46"/>
        <v>#N/A</v>
      </c>
      <c r="CM31" s="904"/>
      <c r="CN31" s="901" t="e">
        <f t="shared" si="221"/>
        <v>#N/A</v>
      </c>
      <c r="CO31" s="917"/>
      <c r="CP31" s="917"/>
      <c r="CQ31" s="917"/>
      <c r="CR31" s="917"/>
      <c r="CS31" s="917"/>
      <c r="CT31" s="917"/>
      <c r="CU31" s="896">
        <f t="shared" si="189"/>
        <v>0</v>
      </c>
      <c r="CV31" s="897" t="e">
        <f t="shared" si="54"/>
        <v>#N/A</v>
      </c>
      <c r="CW31" s="904"/>
      <c r="CX31" s="901" t="e">
        <f t="shared" si="222"/>
        <v>#N/A</v>
      </c>
      <c r="CY31" s="917"/>
      <c r="CZ31" s="917"/>
      <c r="DA31" s="917"/>
      <c r="DB31" s="917"/>
      <c r="DC31" s="917"/>
      <c r="DD31" s="917"/>
      <c r="DE31" s="896">
        <f t="shared" si="190"/>
        <v>0</v>
      </c>
      <c r="DF31" s="897" t="e">
        <f t="shared" si="62"/>
        <v>#N/A</v>
      </c>
      <c r="DG31" s="904"/>
      <c r="DH31" s="901" t="e">
        <f t="shared" si="223"/>
        <v>#N/A</v>
      </c>
      <c r="DI31" s="917"/>
      <c r="DJ31" s="917"/>
      <c r="DK31" s="917"/>
      <c r="DL31" s="917"/>
      <c r="DM31" s="917"/>
      <c r="DN31" s="917"/>
      <c r="DO31" s="896">
        <f t="shared" si="191"/>
        <v>0</v>
      </c>
      <c r="DP31" s="897" t="e">
        <f t="shared" si="70"/>
        <v>#N/A</v>
      </c>
      <c r="DQ31" s="904"/>
      <c r="DR31" s="901" t="e">
        <f t="shared" si="224"/>
        <v>#N/A</v>
      </c>
      <c r="DS31" s="917"/>
      <c r="DT31" s="917"/>
      <c r="DU31" s="917"/>
      <c r="DV31" s="917"/>
      <c r="DW31" s="917"/>
      <c r="DX31" s="917"/>
      <c r="DY31" s="896">
        <f t="shared" si="192"/>
        <v>0</v>
      </c>
      <c r="DZ31" s="897" t="e">
        <f t="shared" si="78"/>
        <v>#N/A</v>
      </c>
      <c r="EA31" s="904"/>
      <c r="EB31" s="901" t="e">
        <f t="shared" si="225"/>
        <v>#N/A</v>
      </c>
      <c r="EC31" s="917"/>
      <c r="ED31" s="917"/>
      <c r="EE31" s="917"/>
      <c r="EF31" s="917"/>
      <c r="EG31" s="917"/>
      <c r="EH31" s="917"/>
      <c r="EI31" s="896">
        <f t="shared" si="193"/>
        <v>0</v>
      </c>
      <c r="EJ31" s="897" t="e">
        <f t="shared" si="86"/>
        <v>#N/A</v>
      </c>
      <c r="EK31" s="904"/>
      <c r="EL31" s="901" t="e">
        <f t="shared" si="226"/>
        <v>#N/A</v>
      </c>
      <c r="EM31" s="917"/>
      <c r="EN31" s="917"/>
      <c r="EO31" s="917"/>
      <c r="EP31" s="917"/>
      <c r="EQ31" s="917"/>
      <c r="ER31" s="917"/>
      <c r="ES31" s="896">
        <f t="shared" si="194"/>
        <v>0</v>
      </c>
      <c r="ET31" s="897" t="e">
        <f t="shared" si="94"/>
        <v>#N/A</v>
      </c>
      <c r="EU31" s="904"/>
      <c r="EV31" s="901" t="e">
        <f t="shared" si="227"/>
        <v>#N/A</v>
      </c>
      <c r="EW31" s="917"/>
      <c r="EX31" s="917"/>
      <c r="EY31" s="917"/>
      <c r="EZ31" s="917"/>
      <c r="FA31" s="917"/>
      <c r="FB31" s="917"/>
      <c r="FC31" s="896">
        <f t="shared" si="195"/>
        <v>0</v>
      </c>
      <c r="FD31" s="897" t="e">
        <f t="shared" si="102"/>
        <v>#N/A</v>
      </c>
      <c r="FE31" s="904"/>
      <c r="FF31" s="901" t="e">
        <f t="shared" si="228"/>
        <v>#N/A</v>
      </c>
      <c r="FG31" s="917"/>
      <c r="FH31" s="917"/>
      <c r="FI31" s="917"/>
      <c r="FJ31" s="917"/>
      <c r="FK31" s="917"/>
      <c r="FL31" s="917"/>
      <c r="FM31" s="896">
        <f t="shared" si="196"/>
        <v>0</v>
      </c>
      <c r="FN31" s="897" t="e">
        <f t="shared" si="110"/>
        <v>#N/A</v>
      </c>
      <c r="FO31" s="904"/>
      <c r="FP31" s="901" t="e">
        <f t="shared" si="229"/>
        <v>#N/A</v>
      </c>
      <c r="FQ31" s="905"/>
      <c r="FR31" s="905"/>
      <c r="FS31" s="905"/>
      <c r="FT31" s="905"/>
      <c r="FU31" s="905"/>
      <c r="FV31" s="905"/>
      <c r="FW31" s="896">
        <f t="shared" si="197"/>
        <v>0</v>
      </c>
      <c r="FX31" s="897" t="e">
        <f t="shared" si="118"/>
        <v>#N/A</v>
      </c>
      <c r="FY31" s="904"/>
      <c r="FZ31" s="901" t="e">
        <f t="shared" si="230"/>
        <v>#N/A</v>
      </c>
      <c r="GA31" s="905"/>
      <c r="GB31" s="905"/>
      <c r="GC31" s="905"/>
      <c r="GD31" s="905"/>
      <c r="GE31" s="905"/>
      <c r="GF31" s="905"/>
      <c r="GG31" s="896">
        <f t="shared" si="198"/>
        <v>0</v>
      </c>
      <c r="GH31" s="897" t="e">
        <f t="shared" si="126"/>
        <v>#N/A</v>
      </c>
      <c r="GI31" s="904"/>
      <c r="GJ31" s="901" t="e">
        <f t="shared" si="231"/>
        <v>#N/A</v>
      </c>
      <c r="GK31" s="905"/>
      <c r="GL31" s="905"/>
      <c r="GM31" s="905"/>
      <c r="GN31" s="905"/>
      <c r="GO31" s="905"/>
      <c r="GP31" s="905"/>
      <c r="GQ31" s="896">
        <f t="shared" si="199"/>
        <v>0</v>
      </c>
      <c r="GR31" s="897" t="e">
        <f t="shared" si="134"/>
        <v>#N/A</v>
      </c>
      <c r="GS31" s="904"/>
      <c r="GT31" s="901" t="e">
        <f t="shared" si="232"/>
        <v>#N/A</v>
      </c>
      <c r="GU31" s="905"/>
      <c r="GV31" s="905"/>
      <c r="GW31" s="905"/>
      <c r="GX31" s="905"/>
      <c r="GY31" s="905"/>
      <c r="GZ31" s="905"/>
      <c r="HA31" s="896">
        <f t="shared" si="200"/>
        <v>0</v>
      </c>
      <c r="HB31" s="897" t="e">
        <f t="shared" si="142"/>
        <v>#N/A</v>
      </c>
      <c r="HC31" s="904"/>
      <c r="HD31" s="901" t="e">
        <f t="shared" si="233"/>
        <v>#N/A</v>
      </c>
      <c r="HE31" s="905"/>
      <c r="HF31" s="905"/>
      <c r="HG31" s="905"/>
      <c r="HH31" s="905"/>
      <c r="HI31" s="905"/>
      <c r="HJ31" s="905"/>
      <c r="HK31" s="896">
        <f t="shared" si="201"/>
        <v>0</v>
      </c>
      <c r="HL31" s="897" t="e">
        <f t="shared" si="150"/>
        <v>#N/A</v>
      </c>
      <c r="HM31" s="904"/>
      <c r="HN31" s="901" t="e">
        <f t="shared" si="234"/>
        <v>#N/A</v>
      </c>
      <c r="HO31" s="905"/>
      <c r="HP31" s="905"/>
      <c r="HQ31" s="905"/>
      <c r="HR31" s="905"/>
      <c r="HS31" s="905"/>
      <c r="HT31" s="905"/>
      <c r="HU31" s="896">
        <f t="shared" si="202"/>
        <v>0</v>
      </c>
      <c r="HV31" s="897" t="e">
        <f t="shared" si="158"/>
        <v>#N/A</v>
      </c>
      <c r="HW31" s="904"/>
      <c r="HX31" s="901" t="e">
        <f t="shared" si="235"/>
        <v>#N/A</v>
      </c>
      <c r="HY31" s="905"/>
      <c r="HZ31" s="905"/>
      <c r="IA31" s="905"/>
      <c r="IB31" s="905"/>
      <c r="IC31" s="905"/>
      <c r="ID31" s="905"/>
      <c r="IE31" s="896">
        <f t="shared" si="203"/>
        <v>0</v>
      </c>
      <c r="IF31" s="897" t="e">
        <f t="shared" si="166"/>
        <v>#N/A</v>
      </c>
      <c r="IG31" s="904"/>
      <c r="IH31" s="919"/>
      <c r="II31" s="917"/>
      <c r="IJ31" s="917"/>
      <c r="IK31" s="917"/>
      <c r="IL31" s="917"/>
      <c r="IM31" s="917"/>
      <c r="IN31" s="917"/>
      <c r="IO31" s="896">
        <f t="shared" si="204"/>
        <v>0</v>
      </c>
      <c r="IP31" s="897" t="e">
        <f t="shared" si="174"/>
        <v>#DIV/0!</v>
      </c>
      <c r="IQ31" s="918"/>
      <c r="IR31" s="919"/>
      <c r="IS31" s="917"/>
      <c r="IT31" s="917"/>
      <c r="IU31" s="917"/>
      <c r="IV31" s="917"/>
      <c r="IW31" s="917"/>
      <c r="IX31" s="917"/>
      <c r="IY31" s="896">
        <f t="shared" si="205"/>
        <v>0</v>
      </c>
      <c r="IZ31" s="897" t="e">
        <f t="shared" si="182"/>
        <v>#DIV/0!</v>
      </c>
      <c r="JA31" s="918"/>
      <c r="JB31" s="621"/>
      <c r="JC31" s="918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6" customFormat="1" ht="20.149999999999999" customHeight="1">
      <c r="A32" s="892">
        <f t="shared" si="212"/>
        <v>45673</v>
      </c>
      <c r="B32" s="893">
        <f t="shared" si="237"/>
        <v>23</v>
      </c>
      <c r="C32" s="920">
        <v>12</v>
      </c>
      <c r="D32" s="920"/>
      <c r="E32" s="920">
        <v>16</v>
      </c>
      <c r="F32" s="920"/>
      <c r="G32" s="920"/>
      <c r="H32" s="920">
        <v>4</v>
      </c>
      <c r="I32" s="915">
        <f t="shared" si="206"/>
        <v>32</v>
      </c>
      <c r="J32" s="897">
        <f t="shared" si="207"/>
        <v>1.0631229235880399E-3</v>
      </c>
      <c r="K32" s="904"/>
      <c r="L32" s="901">
        <f t="shared" si="213"/>
        <v>23</v>
      </c>
      <c r="M32" s="917">
        <v>4</v>
      </c>
      <c r="N32" s="917"/>
      <c r="O32" s="917">
        <v>10</v>
      </c>
      <c r="P32" s="917"/>
      <c r="Q32" s="917"/>
      <c r="R32" s="917">
        <v>3</v>
      </c>
      <c r="S32" s="896">
        <f t="shared" si="208"/>
        <v>17</v>
      </c>
      <c r="T32" s="897">
        <f t="shared" si="209"/>
        <v>7.2340425531914894E-4</v>
      </c>
      <c r="U32" s="904"/>
      <c r="V32" s="901">
        <f t="shared" si="214"/>
        <v>23</v>
      </c>
      <c r="W32" s="917">
        <v>3</v>
      </c>
      <c r="X32" s="917"/>
      <c r="Y32" s="917">
        <v>6</v>
      </c>
      <c r="Z32" s="917"/>
      <c r="AA32" s="917"/>
      <c r="AB32" s="917"/>
      <c r="AC32" s="896">
        <f t="shared" si="210"/>
        <v>9</v>
      </c>
      <c r="AD32" s="897">
        <f t="shared" si="211"/>
        <v>2.990033222591362E-4</v>
      </c>
      <c r="AE32" s="904"/>
      <c r="AF32" s="893" t="e">
        <f t="shared" si="215"/>
        <v>#N/A</v>
      </c>
      <c r="AG32" s="917"/>
      <c r="AH32" s="917"/>
      <c r="AI32" s="917"/>
      <c r="AJ32" s="917"/>
      <c r="AK32" s="917"/>
      <c r="AL32" s="917"/>
      <c r="AM32" s="896">
        <f t="shared" si="183"/>
        <v>0</v>
      </c>
      <c r="AN32" s="897" t="e">
        <f t="shared" si="7"/>
        <v>#N/A</v>
      </c>
      <c r="AO32" s="904"/>
      <c r="AP32" s="901" t="e">
        <f t="shared" si="216"/>
        <v>#N/A</v>
      </c>
      <c r="AQ32" s="917"/>
      <c r="AR32" s="917"/>
      <c r="AS32" s="917"/>
      <c r="AT32" s="917"/>
      <c r="AU32" s="917"/>
      <c r="AV32" s="917"/>
      <c r="AW32" s="896">
        <f t="shared" si="184"/>
        <v>0</v>
      </c>
      <c r="AX32" s="897" t="e">
        <f t="shared" si="15"/>
        <v>#N/A</v>
      </c>
      <c r="AY32" s="904"/>
      <c r="AZ32" s="901" t="e">
        <f t="shared" si="217"/>
        <v>#N/A</v>
      </c>
      <c r="BA32" s="917"/>
      <c r="BB32" s="917"/>
      <c r="BC32" s="917"/>
      <c r="BD32" s="917"/>
      <c r="BE32" s="917"/>
      <c r="BF32" s="917"/>
      <c r="BG32" s="896">
        <f t="shared" si="185"/>
        <v>0</v>
      </c>
      <c r="BH32" s="897" t="e">
        <f t="shared" si="23"/>
        <v>#N/A</v>
      </c>
      <c r="BI32" s="904"/>
      <c r="BJ32" s="893" t="e">
        <f t="shared" si="218"/>
        <v>#N/A</v>
      </c>
      <c r="BK32" s="917"/>
      <c r="BL32" s="917"/>
      <c r="BM32" s="917"/>
      <c r="BN32" s="917"/>
      <c r="BO32" s="917"/>
      <c r="BP32" s="917"/>
      <c r="BQ32" s="896">
        <f t="shared" si="186"/>
        <v>0</v>
      </c>
      <c r="BR32" s="897" t="e">
        <f t="shared" si="30"/>
        <v>#N/A</v>
      </c>
      <c r="BS32" s="904"/>
      <c r="BT32" s="893" t="e">
        <f t="shared" si="219"/>
        <v>#N/A</v>
      </c>
      <c r="BU32" s="917"/>
      <c r="BV32" s="917"/>
      <c r="BW32" s="917"/>
      <c r="BX32" s="917"/>
      <c r="BY32" s="917"/>
      <c r="BZ32" s="917"/>
      <c r="CA32" s="896">
        <f t="shared" si="187"/>
        <v>0</v>
      </c>
      <c r="CB32" s="897" t="e">
        <f t="shared" si="38"/>
        <v>#N/A</v>
      </c>
      <c r="CC32" s="904"/>
      <c r="CD32" s="901" t="e">
        <f t="shared" si="220"/>
        <v>#N/A</v>
      </c>
      <c r="CE32" s="917"/>
      <c r="CF32" s="917"/>
      <c r="CG32" s="917"/>
      <c r="CH32" s="917"/>
      <c r="CI32" s="917"/>
      <c r="CJ32" s="917"/>
      <c r="CK32" s="896">
        <f t="shared" si="188"/>
        <v>0</v>
      </c>
      <c r="CL32" s="897" t="e">
        <f t="shared" si="46"/>
        <v>#N/A</v>
      </c>
      <c r="CM32" s="904"/>
      <c r="CN32" s="901" t="e">
        <f t="shared" si="221"/>
        <v>#N/A</v>
      </c>
      <c r="CO32" s="917"/>
      <c r="CP32" s="917"/>
      <c r="CQ32" s="917"/>
      <c r="CR32" s="917"/>
      <c r="CS32" s="917"/>
      <c r="CT32" s="917"/>
      <c r="CU32" s="896">
        <f t="shared" si="189"/>
        <v>0</v>
      </c>
      <c r="CV32" s="897" t="e">
        <f t="shared" si="54"/>
        <v>#N/A</v>
      </c>
      <c r="CW32" s="904"/>
      <c r="CX32" s="901" t="e">
        <f t="shared" si="222"/>
        <v>#N/A</v>
      </c>
      <c r="CY32" s="917"/>
      <c r="CZ32" s="917"/>
      <c r="DA32" s="917"/>
      <c r="DB32" s="917"/>
      <c r="DC32" s="917"/>
      <c r="DD32" s="917"/>
      <c r="DE32" s="896">
        <f t="shared" si="190"/>
        <v>0</v>
      </c>
      <c r="DF32" s="897" t="e">
        <f t="shared" si="62"/>
        <v>#N/A</v>
      </c>
      <c r="DG32" s="904"/>
      <c r="DH32" s="901" t="e">
        <f t="shared" si="223"/>
        <v>#N/A</v>
      </c>
      <c r="DI32" s="917"/>
      <c r="DJ32" s="917"/>
      <c r="DK32" s="917"/>
      <c r="DL32" s="917"/>
      <c r="DM32" s="917"/>
      <c r="DN32" s="917"/>
      <c r="DO32" s="896">
        <f t="shared" si="191"/>
        <v>0</v>
      </c>
      <c r="DP32" s="897" t="e">
        <f t="shared" si="70"/>
        <v>#N/A</v>
      </c>
      <c r="DQ32" s="904"/>
      <c r="DR32" s="901" t="e">
        <f t="shared" si="224"/>
        <v>#N/A</v>
      </c>
      <c r="DS32" s="917"/>
      <c r="DT32" s="917"/>
      <c r="DU32" s="917"/>
      <c r="DV32" s="917"/>
      <c r="DW32" s="917"/>
      <c r="DX32" s="917"/>
      <c r="DY32" s="896">
        <f t="shared" si="192"/>
        <v>0</v>
      </c>
      <c r="DZ32" s="897" t="e">
        <f t="shared" si="78"/>
        <v>#N/A</v>
      </c>
      <c r="EA32" s="904"/>
      <c r="EB32" s="901" t="e">
        <f t="shared" si="225"/>
        <v>#N/A</v>
      </c>
      <c r="EC32" s="917"/>
      <c r="ED32" s="917"/>
      <c r="EE32" s="917"/>
      <c r="EF32" s="917"/>
      <c r="EG32" s="917"/>
      <c r="EH32" s="917"/>
      <c r="EI32" s="896">
        <f t="shared" si="193"/>
        <v>0</v>
      </c>
      <c r="EJ32" s="897" t="e">
        <f t="shared" si="86"/>
        <v>#N/A</v>
      </c>
      <c r="EK32" s="904"/>
      <c r="EL32" s="901" t="e">
        <f t="shared" si="226"/>
        <v>#N/A</v>
      </c>
      <c r="EM32" s="917"/>
      <c r="EN32" s="917"/>
      <c r="EO32" s="917"/>
      <c r="EP32" s="917"/>
      <c r="EQ32" s="917"/>
      <c r="ER32" s="917"/>
      <c r="ES32" s="896">
        <f t="shared" si="194"/>
        <v>0</v>
      </c>
      <c r="ET32" s="897" t="e">
        <f t="shared" si="94"/>
        <v>#N/A</v>
      </c>
      <c r="EU32" s="904"/>
      <c r="EV32" s="901" t="e">
        <f t="shared" si="227"/>
        <v>#N/A</v>
      </c>
      <c r="EW32" s="917"/>
      <c r="EX32" s="917"/>
      <c r="EY32" s="917"/>
      <c r="EZ32" s="917"/>
      <c r="FA32" s="917"/>
      <c r="FB32" s="917"/>
      <c r="FC32" s="896">
        <f t="shared" si="195"/>
        <v>0</v>
      </c>
      <c r="FD32" s="897" t="e">
        <f t="shared" si="102"/>
        <v>#N/A</v>
      </c>
      <c r="FE32" s="904"/>
      <c r="FF32" s="901" t="e">
        <f t="shared" si="228"/>
        <v>#N/A</v>
      </c>
      <c r="FG32" s="917"/>
      <c r="FH32" s="917"/>
      <c r="FI32" s="917"/>
      <c r="FJ32" s="917"/>
      <c r="FK32" s="917"/>
      <c r="FL32" s="917"/>
      <c r="FM32" s="896">
        <f t="shared" si="196"/>
        <v>0</v>
      </c>
      <c r="FN32" s="897" t="e">
        <f t="shared" si="110"/>
        <v>#N/A</v>
      </c>
      <c r="FO32" s="904"/>
      <c r="FP32" s="901" t="e">
        <f t="shared" si="229"/>
        <v>#N/A</v>
      </c>
      <c r="FQ32" s="917"/>
      <c r="FR32" s="917"/>
      <c r="FS32" s="917"/>
      <c r="FT32" s="917"/>
      <c r="FU32" s="917"/>
      <c r="FV32" s="917"/>
      <c r="FW32" s="896">
        <f t="shared" si="197"/>
        <v>0</v>
      </c>
      <c r="FX32" s="897" t="e">
        <f t="shared" si="118"/>
        <v>#N/A</v>
      </c>
      <c r="FY32" s="904"/>
      <c r="FZ32" s="901" t="e">
        <f t="shared" si="230"/>
        <v>#N/A</v>
      </c>
      <c r="GA32" s="905"/>
      <c r="GB32" s="905"/>
      <c r="GC32" s="905"/>
      <c r="GD32" s="905"/>
      <c r="GE32" s="905"/>
      <c r="GF32" s="905"/>
      <c r="GG32" s="896">
        <f t="shared" si="198"/>
        <v>0</v>
      </c>
      <c r="GH32" s="897" t="e">
        <f t="shared" si="126"/>
        <v>#N/A</v>
      </c>
      <c r="GI32" s="904"/>
      <c r="GJ32" s="901" t="e">
        <f t="shared" si="231"/>
        <v>#N/A</v>
      </c>
      <c r="GK32" s="905"/>
      <c r="GL32" s="905"/>
      <c r="GM32" s="905"/>
      <c r="GN32" s="905"/>
      <c r="GO32" s="905"/>
      <c r="GP32" s="905"/>
      <c r="GQ32" s="896">
        <f t="shared" si="199"/>
        <v>0</v>
      </c>
      <c r="GR32" s="897" t="e">
        <f t="shared" si="134"/>
        <v>#N/A</v>
      </c>
      <c r="GS32" s="904"/>
      <c r="GT32" s="901" t="e">
        <f t="shared" si="232"/>
        <v>#N/A</v>
      </c>
      <c r="GU32" s="905"/>
      <c r="GV32" s="905"/>
      <c r="GW32" s="905"/>
      <c r="GX32" s="905"/>
      <c r="GY32" s="905"/>
      <c r="GZ32" s="905"/>
      <c r="HA32" s="896">
        <f t="shared" si="200"/>
        <v>0</v>
      </c>
      <c r="HB32" s="897" t="e">
        <f t="shared" si="142"/>
        <v>#N/A</v>
      </c>
      <c r="HC32" s="904"/>
      <c r="HD32" s="901" t="e">
        <f t="shared" si="233"/>
        <v>#N/A</v>
      </c>
      <c r="HE32" s="905"/>
      <c r="HF32" s="905"/>
      <c r="HG32" s="905"/>
      <c r="HH32" s="905"/>
      <c r="HI32" s="905"/>
      <c r="HJ32" s="905"/>
      <c r="HK32" s="896">
        <f t="shared" si="201"/>
        <v>0</v>
      </c>
      <c r="HL32" s="897" t="e">
        <f t="shared" si="150"/>
        <v>#N/A</v>
      </c>
      <c r="HM32" s="904"/>
      <c r="HN32" s="901" t="e">
        <f t="shared" si="234"/>
        <v>#N/A</v>
      </c>
      <c r="HO32" s="905"/>
      <c r="HP32" s="905"/>
      <c r="HQ32" s="905"/>
      <c r="HR32" s="905"/>
      <c r="HS32" s="905"/>
      <c r="HT32" s="905"/>
      <c r="HU32" s="896">
        <f t="shared" si="202"/>
        <v>0</v>
      </c>
      <c r="HV32" s="897" t="e">
        <f t="shared" si="158"/>
        <v>#N/A</v>
      </c>
      <c r="HW32" s="904"/>
      <c r="HX32" s="901" t="e">
        <f t="shared" si="235"/>
        <v>#N/A</v>
      </c>
      <c r="HY32" s="905"/>
      <c r="HZ32" s="905"/>
      <c r="IA32" s="905"/>
      <c r="IB32" s="905"/>
      <c r="IC32" s="905"/>
      <c r="ID32" s="905"/>
      <c r="IE32" s="896">
        <f t="shared" si="203"/>
        <v>0</v>
      </c>
      <c r="IF32" s="897" t="e">
        <f t="shared" si="166"/>
        <v>#N/A</v>
      </c>
      <c r="IG32" s="904"/>
      <c r="IH32" s="919"/>
      <c r="II32" s="917"/>
      <c r="IJ32" s="917"/>
      <c r="IK32" s="917"/>
      <c r="IL32" s="917"/>
      <c r="IM32" s="917"/>
      <c r="IN32" s="917"/>
      <c r="IO32" s="896">
        <f t="shared" si="204"/>
        <v>0</v>
      </c>
      <c r="IP32" s="897" t="e">
        <f t="shared" si="174"/>
        <v>#DIV/0!</v>
      </c>
      <c r="IQ32" s="918"/>
      <c r="IR32" s="919"/>
      <c r="IS32" s="917"/>
      <c r="IT32" s="917"/>
      <c r="IU32" s="917"/>
      <c r="IV32" s="917"/>
      <c r="IW32" s="917"/>
      <c r="IX32" s="917"/>
      <c r="IY32" s="896">
        <f t="shared" si="205"/>
        <v>0</v>
      </c>
      <c r="IZ32" s="897" t="e">
        <f t="shared" si="182"/>
        <v>#DIV/0!</v>
      </c>
      <c r="JA32" s="918"/>
      <c r="JB32" s="621"/>
      <c r="JC32" s="918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6" customFormat="1" ht="20.149999999999999" customHeight="1">
      <c r="A33" s="892">
        <f t="shared" si="212"/>
        <v>45674</v>
      </c>
      <c r="B33" s="893">
        <f t="shared" si="237"/>
        <v>24</v>
      </c>
      <c r="C33" s="920">
        <v>18</v>
      </c>
      <c r="D33" s="920">
        <v>4</v>
      </c>
      <c r="E33" s="920">
        <v>25</v>
      </c>
      <c r="F33" s="920"/>
      <c r="G33" s="920"/>
      <c r="H33" s="920"/>
      <c r="I33" s="915">
        <f t="shared" si="206"/>
        <v>47</v>
      </c>
      <c r="J33" s="897">
        <f t="shared" si="207"/>
        <v>1.5614617940199335E-3</v>
      </c>
      <c r="K33" s="904"/>
      <c r="L33" s="901">
        <f t="shared" si="213"/>
        <v>24</v>
      </c>
      <c r="M33" s="917">
        <v>5</v>
      </c>
      <c r="N33" s="917"/>
      <c r="O33" s="917">
        <v>6</v>
      </c>
      <c r="P33" s="917"/>
      <c r="Q33" s="917"/>
      <c r="R33" s="917">
        <v>2</v>
      </c>
      <c r="S33" s="896">
        <f t="shared" si="208"/>
        <v>13</v>
      </c>
      <c r="T33" s="897">
        <f t="shared" si="209"/>
        <v>5.5319148936170217E-4</v>
      </c>
      <c r="U33" s="904"/>
      <c r="V33" s="901">
        <f t="shared" si="214"/>
        <v>24</v>
      </c>
      <c r="W33" s="917">
        <v>6</v>
      </c>
      <c r="X33" s="917"/>
      <c r="Y33" s="917">
        <v>6</v>
      </c>
      <c r="Z33" s="917"/>
      <c r="AA33" s="917"/>
      <c r="AB33" s="917">
        <v>1</v>
      </c>
      <c r="AC33" s="896">
        <f t="shared" si="210"/>
        <v>13</v>
      </c>
      <c r="AD33" s="897">
        <f t="shared" si="211"/>
        <v>4.3189368770764119E-4</v>
      </c>
      <c r="AE33" s="904"/>
      <c r="AF33" s="893" t="e">
        <f t="shared" si="215"/>
        <v>#N/A</v>
      </c>
      <c r="AG33" s="917"/>
      <c r="AH33" s="917"/>
      <c r="AI33" s="917"/>
      <c r="AJ33" s="917"/>
      <c r="AK33" s="917"/>
      <c r="AL33" s="917"/>
      <c r="AM33" s="896">
        <f t="shared" si="183"/>
        <v>0</v>
      </c>
      <c r="AN33" s="897" t="e">
        <f t="shared" si="7"/>
        <v>#N/A</v>
      </c>
      <c r="AO33" s="904"/>
      <c r="AP33" s="901" t="e">
        <f t="shared" si="216"/>
        <v>#N/A</v>
      </c>
      <c r="AQ33" s="917"/>
      <c r="AR33" s="917"/>
      <c r="AS33" s="917"/>
      <c r="AT33" s="917"/>
      <c r="AU33" s="917"/>
      <c r="AV33" s="917"/>
      <c r="AW33" s="896">
        <f t="shared" si="184"/>
        <v>0</v>
      </c>
      <c r="AX33" s="897" t="e">
        <f t="shared" si="15"/>
        <v>#N/A</v>
      </c>
      <c r="AY33" s="904"/>
      <c r="AZ33" s="901" t="e">
        <f t="shared" si="217"/>
        <v>#N/A</v>
      </c>
      <c r="BA33" s="917"/>
      <c r="BB33" s="917"/>
      <c r="BC33" s="917"/>
      <c r="BD33" s="917"/>
      <c r="BE33" s="917"/>
      <c r="BF33" s="917"/>
      <c r="BG33" s="896">
        <f t="shared" si="185"/>
        <v>0</v>
      </c>
      <c r="BH33" s="897" t="e">
        <f t="shared" si="23"/>
        <v>#N/A</v>
      </c>
      <c r="BI33" s="904"/>
      <c r="BJ33" s="893" t="e">
        <f t="shared" si="218"/>
        <v>#N/A</v>
      </c>
      <c r="BK33" s="917"/>
      <c r="BL33" s="917"/>
      <c r="BM33" s="917"/>
      <c r="BN33" s="917"/>
      <c r="BO33" s="917"/>
      <c r="BP33" s="917"/>
      <c r="BQ33" s="896">
        <f t="shared" si="186"/>
        <v>0</v>
      </c>
      <c r="BR33" s="897" t="e">
        <f t="shared" si="30"/>
        <v>#N/A</v>
      </c>
      <c r="BS33" s="904"/>
      <c r="BT33" s="893" t="e">
        <f t="shared" si="219"/>
        <v>#N/A</v>
      </c>
      <c r="BU33" s="917"/>
      <c r="BV33" s="917"/>
      <c r="BW33" s="917"/>
      <c r="BX33" s="917"/>
      <c r="BY33" s="917"/>
      <c r="BZ33" s="917"/>
      <c r="CA33" s="896">
        <f t="shared" si="187"/>
        <v>0</v>
      </c>
      <c r="CB33" s="897" t="e">
        <f t="shared" si="38"/>
        <v>#N/A</v>
      </c>
      <c r="CC33" s="904"/>
      <c r="CD33" s="901" t="e">
        <f t="shared" si="220"/>
        <v>#N/A</v>
      </c>
      <c r="CE33" s="917"/>
      <c r="CF33" s="917"/>
      <c r="CG33" s="917"/>
      <c r="CH33" s="917"/>
      <c r="CI33" s="917"/>
      <c r="CJ33" s="917"/>
      <c r="CK33" s="896">
        <f t="shared" si="188"/>
        <v>0</v>
      </c>
      <c r="CL33" s="897" t="e">
        <f t="shared" si="46"/>
        <v>#N/A</v>
      </c>
      <c r="CM33" s="904"/>
      <c r="CN33" s="901" t="e">
        <f t="shared" si="221"/>
        <v>#N/A</v>
      </c>
      <c r="CO33" s="917"/>
      <c r="CP33" s="917"/>
      <c r="CQ33" s="917"/>
      <c r="CR33" s="917"/>
      <c r="CS33" s="917"/>
      <c r="CT33" s="917"/>
      <c r="CU33" s="896">
        <f t="shared" si="189"/>
        <v>0</v>
      </c>
      <c r="CV33" s="897" t="e">
        <f t="shared" si="54"/>
        <v>#N/A</v>
      </c>
      <c r="CW33" s="904"/>
      <c r="CX33" s="901" t="e">
        <f t="shared" si="222"/>
        <v>#N/A</v>
      </c>
      <c r="CY33" s="917"/>
      <c r="CZ33" s="917"/>
      <c r="DA33" s="917"/>
      <c r="DB33" s="917"/>
      <c r="DC33" s="917"/>
      <c r="DD33" s="917"/>
      <c r="DE33" s="896">
        <f t="shared" si="190"/>
        <v>0</v>
      </c>
      <c r="DF33" s="897" t="e">
        <f t="shared" si="62"/>
        <v>#N/A</v>
      </c>
      <c r="DG33" s="904"/>
      <c r="DH33" s="901" t="e">
        <f t="shared" si="223"/>
        <v>#N/A</v>
      </c>
      <c r="DI33" s="917"/>
      <c r="DJ33" s="917"/>
      <c r="DK33" s="917"/>
      <c r="DL33" s="917"/>
      <c r="DM33" s="917"/>
      <c r="DN33" s="917"/>
      <c r="DO33" s="896">
        <f t="shared" si="191"/>
        <v>0</v>
      </c>
      <c r="DP33" s="897" t="e">
        <f t="shared" si="70"/>
        <v>#N/A</v>
      </c>
      <c r="DQ33" s="904"/>
      <c r="DR33" s="901" t="e">
        <f t="shared" si="224"/>
        <v>#N/A</v>
      </c>
      <c r="DS33" s="917"/>
      <c r="DT33" s="917"/>
      <c r="DU33" s="917"/>
      <c r="DV33" s="917"/>
      <c r="DW33" s="917"/>
      <c r="DX33" s="917"/>
      <c r="DY33" s="896">
        <f t="shared" si="192"/>
        <v>0</v>
      </c>
      <c r="DZ33" s="897" t="e">
        <f t="shared" si="78"/>
        <v>#N/A</v>
      </c>
      <c r="EA33" s="904"/>
      <c r="EB33" s="901" t="e">
        <f t="shared" si="225"/>
        <v>#N/A</v>
      </c>
      <c r="EC33" s="917"/>
      <c r="ED33" s="917"/>
      <c r="EE33" s="917"/>
      <c r="EF33" s="917"/>
      <c r="EG33" s="917"/>
      <c r="EH33" s="917"/>
      <c r="EI33" s="896">
        <f t="shared" si="193"/>
        <v>0</v>
      </c>
      <c r="EJ33" s="897" t="e">
        <f t="shared" si="86"/>
        <v>#N/A</v>
      </c>
      <c r="EK33" s="904"/>
      <c r="EL33" s="901" t="e">
        <f t="shared" si="226"/>
        <v>#N/A</v>
      </c>
      <c r="EM33" s="917"/>
      <c r="EN33" s="917"/>
      <c r="EO33" s="917"/>
      <c r="EP33" s="917"/>
      <c r="EQ33" s="917"/>
      <c r="ER33" s="917"/>
      <c r="ES33" s="896">
        <f t="shared" si="194"/>
        <v>0</v>
      </c>
      <c r="ET33" s="897" t="e">
        <f t="shared" si="94"/>
        <v>#N/A</v>
      </c>
      <c r="EU33" s="904"/>
      <c r="EV33" s="901" t="e">
        <f t="shared" si="227"/>
        <v>#N/A</v>
      </c>
      <c r="EW33" s="917"/>
      <c r="EX33" s="917"/>
      <c r="EY33" s="917"/>
      <c r="EZ33" s="917"/>
      <c r="FA33" s="917"/>
      <c r="FB33" s="917"/>
      <c r="FC33" s="896">
        <f t="shared" si="195"/>
        <v>0</v>
      </c>
      <c r="FD33" s="897" t="e">
        <f t="shared" si="102"/>
        <v>#N/A</v>
      </c>
      <c r="FE33" s="904"/>
      <c r="FF33" s="901" t="e">
        <f t="shared" si="228"/>
        <v>#N/A</v>
      </c>
      <c r="FG33" s="917"/>
      <c r="FH33" s="917"/>
      <c r="FI33" s="917"/>
      <c r="FJ33" s="917"/>
      <c r="FK33" s="917"/>
      <c r="FL33" s="917"/>
      <c r="FM33" s="896">
        <f t="shared" si="196"/>
        <v>0</v>
      </c>
      <c r="FN33" s="897" t="e">
        <f t="shared" si="110"/>
        <v>#N/A</v>
      </c>
      <c r="FO33" s="904"/>
      <c r="FP33" s="901" t="e">
        <f t="shared" si="229"/>
        <v>#N/A</v>
      </c>
      <c r="FQ33" s="917"/>
      <c r="FR33" s="917"/>
      <c r="FS33" s="917"/>
      <c r="FT33" s="917"/>
      <c r="FU33" s="917"/>
      <c r="FV33" s="917"/>
      <c r="FW33" s="896">
        <f t="shared" si="197"/>
        <v>0</v>
      </c>
      <c r="FX33" s="897" t="e">
        <f t="shared" si="118"/>
        <v>#N/A</v>
      </c>
      <c r="FY33" s="904"/>
      <c r="FZ33" s="901" t="e">
        <f t="shared" si="230"/>
        <v>#N/A</v>
      </c>
      <c r="GA33" s="917"/>
      <c r="GB33" s="917"/>
      <c r="GC33" s="917"/>
      <c r="GD33" s="917"/>
      <c r="GE33" s="917"/>
      <c r="GF33" s="917"/>
      <c r="GG33" s="896">
        <f t="shared" si="198"/>
        <v>0</v>
      </c>
      <c r="GH33" s="897" t="e">
        <f t="shared" si="126"/>
        <v>#N/A</v>
      </c>
      <c r="GI33" s="904"/>
      <c r="GJ33" s="901" t="e">
        <f t="shared" si="231"/>
        <v>#N/A</v>
      </c>
      <c r="GK33" s="917"/>
      <c r="GL33" s="917"/>
      <c r="GM33" s="917"/>
      <c r="GN33" s="917"/>
      <c r="GO33" s="917"/>
      <c r="GP33" s="917"/>
      <c r="GQ33" s="896">
        <f t="shared" si="199"/>
        <v>0</v>
      </c>
      <c r="GR33" s="897" t="e">
        <f t="shared" si="134"/>
        <v>#N/A</v>
      </c>
      <c r="GS33" s="904"/>
      <c r="GT33" s="901" t="e">
        <f t="shared" si="232"/>
        <v>#N/A</v>
      </c>
      <c r="GU33" s="917"/>
      <c r="GV33" s="917"/>
      <c r="GW33" s="917"/>
      <c r="GX33" s="917"/>
      <c r="GY33" s="917"/>
      <c r="GZ33" s="917"/>
      <c r="HA33" s="896">
        <f t="shared" si="200"/>
        <v>0</v>
      </c>
      <c r="HB33" s="897" t="e">
        <f t="shared" si="142"/>
        <v>#N/A</v>
      </c>
      <c r="HC33" s="904"/>
      <c r="HD33" s="901" t="e">
        <f t="shared" si="233"/>
        <v>#N/A</v>
      </c>
      <c r="HE33" s="917"/>
      <c r="HF33" s="917"/>
      <c r="HG33" s="917"/>
      <c r="HH33" s="917"/>
      <c r="HI33" s="917"/>
      <c r="HJ33" s="917"/>
      <c r="HK33" s="896">
        <f t="shared" si="201"/>
        <v>0</v>
      </c>
      <c r="HL33" s="897" t="e">
        <f t="shared" si="150"/>
        <v>#N/A</v>
      </c>
      <c r="HM33" s="904"/>
      <c r="HN33" s="901" t="e">
        <f t="shared" si="234"/>
        <v>#N/A</v>
      </c>
      <c r="HO33" s="905"/>
      <c r="HP33" s="905"/>
      <c r="HQ33" s="905"/>
      <c r="HR33" s="905"/>
      <c r="HS33" s="905"/>
      <c r="HT33" s="905"/>
      <c r="HU33" s="896">
        <f t="shared" si="202"/>
        <v>0</v>
      </c>
      <c r="HV33" s="897" t="e">
        <f t="shared" si="158"/>
        <v>#N/A</v>
      </c>
      <c r="HW33" s="904"/>
      <c r="HX33" s="901" t="e">
        <f t="shared" si="235"/>
        <v>#N/A</v>
      </c>
      <c r="HY33" s="905"/>
      <c r="HZ33" s="905"/>
      <c r="IA33" s="905"/>
      <c r="IB33" s="905"/>
      <c r="IC33" s="905"/>
      <c r="ID33" s="905"/>
      <c r="IE33" s="896">
        <f t="shared" si="203"/>
        <v>0</v>
      </c>
      <c r="IF33" s="897" t="e">
        <f t="shared" si="166"/>
        <v>#N/A</v>
      </c>
      <c r="IG33" s="904"/>
      <c r="IH33" s="919"/>
      <c r="II33" s="917"/>
      <c r="IJ33" s="917"/>
      <c r="IK33" s="917"/>
      <c r="IL33" s="917"/>
      <c r="IM33" s="917"/>
      <c r="IN33" s="917"/>
      <c r="IO33" s="896">
        <f t="shared" si="204"/>
        <v>0</v>
      </c>
      <c r="IP33" s="897" t="e">
        <f t="shared" si="174"/>
        <v>#DIV/0!</v>
      </c>
      <c r="IQ33" s="918"/>
      <c r="IR33" s="919"/>
      <c r="IS33" s="917"/>
      <c r="IT33" s="917"/>
      <c r="IU33" s="917"/>
      <c r="IV33" s="917"/>
      <c r="IW33" s="917"/>
      <c r="IX33" s="917"/>
      <c r="IY33" s="896">
        <f t="shared" si="205"/>
        <v>0</v>
      </c>
      <c r="IZ33" s="897" t="e">
        <f t="shared" si="182"/>
        <v>#DIV/0!</v>
      </c>
      <c r="JA33" s="918"/>
      <c r="JB33" s="621"/>
      <c r="JC33" s="918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6" customFormat="1" ht="20.149999999999999" customHeight="1">
      <c r="A34" s="892">
        <f t="shared" si="212"/>
        <v>45675</v>
      </c>
      <c r="B34" s="893">
        <f t="shared" si="237"/>
        <v>25</v>
      </c>
      <c r="C34" s="920">
        <v>19</v>
      </c>
      <c r="D34" s="920">
        <v>6</v>
      </c>
      <c r="E34" s="920">
        <v>22</v>
      </c>
      <c r="F34" s="920"/>
      <c r="G34" s="920"/>
      <c r="H34" s="920">
        <v>3</v>
      </c>
      <c r="I34" s="915">
        <f t="shared" si="206"/>
        <v>50</v>
      </c>
      <c r="J34" s="897">
        <f t="shared" si="207"/>
        <v>1.6611295681063123E-3</v>
      </c>
      <c r="K34" s="904"/>
      <c r="L34" s="901">
        <f t="shared" si="213"/>
        <v>25</v>
      </c>
      <c r="M34" s="917">
        <v>2</v>
      </c>
      <c r="N34" s="917"/>
      <c r="O34" s="917">
        <v>8</v>
      </c>
      <c r="P34" s="917"/>
      <c r="Q34" s="917"/>
      <c r="R34" s="917">
        <v>2</v>
      </c>
      <c r="S34" s="896">
        <f t="shared" si="208"/>
        <v>12</v>
      </c>
      <c r="T34" s="897">
        <f t="shared" si="209"/>
        <v>5.106382978723404E-4</v>
      </c>
      <c r="U34" s="904"/>
      <c r="V34" s="901">
        <f t="shared" si="214"/>
        <v>25</v>
      </c>
      <c r="W34" s="917">
        <v>9</v>
      </c>
      <c r="X34" s="917"/>
      <c r="Y34" s="917">
        <v>6</v>
      </c>
      <c r="Z34" s="917"/>
      <c r="AA34" s="917"/>
      <c r="AB34" s="917">
        <v>1</v>
      </c>
      <c r="AC34" s="896">
        <f t="shared" si="210"/>
        <v>16</v>
      </c>
      <c r="AD34" s="897">
        <f t="shared" si="211"/>
        <v>5.3156146179401996E-4</v>
      </c>
      <c r="AE34" s="904"/>
      <c r="AF34" s="893" t="e">
        <f t="shared" si="215"/>
        <v>#N/A</v>
      </c>
      <c r="AG34" s="917"/>
      <c r="AH34" s="917"/>
      <c r="AI34" s="917"/>
      <c r="AJ34" s="917"/>
      <c r="AK34" s="917"/>
      <c r="AL34" s="917"/>
      <c r="AM34" s="896">
        <f t="shared" si="183"/>
        <v>0</v>
      </c>
      <c r="AN34" s="897" t="e">
        <f t="shared" si="7"/>
        <v>#N/A</v>
      </c>
      <c r="AO34" s="904"/>
      <c r="AP34" s="901" t="e">
        <f t="shared" si="216"/>
        <v>#N/A</v>
      </c>
      <c r="AQ34" s="917"/>
      <c r="AR34" s="917"/>
      <c r="AS34" s="917"/>
      <c r="AT34" s="917"/>
      <c r="AU34" s="917"/>
      <c r="AV34" s="917"/>
      <c r="AW34" s="896">
        <f t="shared" si="184"/>
        <v>0</v>
      </c>
      <c r="AX34" s="897" t="e">
        <f t="shared" si="15"/>
        <v>#N/A</v>
      </c>
      <c r="AY34" s="904"/>
      <c r="AZ34" s="901" t="e">
        <f t="shared" si="217"/>
        <v>#N/A</v>
      </c>
      <c r="BA34" s="917"/>
      <c r="BB34" s="917"/>
      <c r="BC34" s="917"/>
      <c r="BD34" s="917"/>
      <c r="BE34" s="917"/>
      <c r="BF34" s="917"/>
      <c r="BG34" s="896">
        <f t="shared" si="185"/>
        <v>0</v>
      </c>
      <c r="BH34" s="897" t="e">
        <f t="shared" si="23"/>
        <v>#N/A</v>
      </c>
      <c r="BI34" s="904"/>
      <c r="BJ34" s="893" t="e">
        <f t="shared" si="218"/>
        <v>#N/A</v>
      </c>
      <c r="BK34" s="917"/>
      <c r="BL34" s="917"/>
      <c r="BM34" s="917"/>
      <c r="BN34" s="917"/>
      <c r="BO34" s="917"/>
      <c r="BP34" s="917"/>
      <c r="BQ34" s="896">
        <f t="shared" si="186"/>
        <v>0</v>
      </c>
      <c r="BR34" s="897" t="e">
        <f t="shared" si="30"/>
        <v>#N/A</v>
      </c>
      <c r="BS34" s="904"/>
      <c r="BT34" s="893" t="e">
        <f t="shared" si="219"/>
        <v>#N/A</v>
      </c>
      <c r="BU34" s="917"/>
      <c r="BV34" s="917"/>
      <c r="BW34" s="917"/>
      <c r="BX34" s="917"/>
      <c r="BY34" s="917"/>
      <c r="BZ34" s="917"/>
      <c r="CA34" s="896">
        <f t="shared" si="187"/>
        <v>0</v>
      </c>
      <c r="CB34" s="897" t="e">
        <f t="shared" si="38"/>
        <v>#N/A</v>
      </c>
      <c r="CC34" s="904"/>
      <c r="CD34" s="901" t="e">
        <f t="shared" si="220"/>
        <v>#N/A</v>
      </c>
      <c r="CE34" s="917"/>
      <c r="CF34" s="917"/>
      <c r="CG34" s="917"/>
      <c r="CH34" s="917"/>
      <c r="CI34" s="917"/>
      <c r="CJ34" s="917"/>
      <c r="CK34" s="896">
        <f t="shared" si="188"/>
        <v>0</v>
      </c>
      <c r="CL34" s="897" t="e">
        <f t="shared" si="46"/>
        <v>#N/A</v>
      </c>
      <c r="CM34" s="904"/>
      <c r="CN34" s="901" t="e">
        <f t="shared" si="221"/>
        <v>#N/A</v>
      </c>
      <c r="CO34" s="917"/>
      <c r="CP34" s="917"/>
      <c r="CQ34" s="917"/>
      <c r="CR34" s="917"/>
      <c r="CS34" s="917"/>
      <c r="CT34" s="917"/>
      <c r="CU34" s="896">
        <f t="shared" si="189"/>
        <v>0</v>
      </c>
      <c r="CV34" s="897" t="e">
        <f t="shared" si="54"/>
        <v>#N/A</v>
      </c>
      <c r="CW34" s="904"/>
      <c r="CX34" s="901" t="e">
        <f t="shared" si="222"/>
        <v>#N/A</v>
      </c>
      <c r="CY34" s="917"/>
      <c r="CZ34" s="917"/>
      <c r="DA34" s="917"/>
      <c r="DB34" s="917"/>
      <c r="DC34" s="917"/>
      <c r="DD34" s="917"/>
      <c r="DE34" s="896">
        <f t="shared" si="190"/>
        <v>0</v>
      </c>
      <c r="DF34" s="897" t="e">
        <f t="shared" si="62"/>
        <v>#N/A</v>
      </c>
      <c r="DG34" s="904"/>
      <c r="DH34" s="901" t="e">
        <f t="shared" si="223"/>
        <v>#N/A</v>
      </c>
      <c r="DI34" s="917"/>
      <c r="DJ34" s="917"/>
      <c r="DK34" s="917"/>
      <c r="DL34" s="917"/>
      <c r="DM34" s="917"/>
      <c r="DN34" s="917"/>
      <c r="DO34" s="896">
        <f t="shared" si="191"/>
        <v>0</v>
      </c>
      <c r="DP34" s="897" t="e">
        <f t="shared" si="70"/>
        <v>#N/A</v>
      </c>
      <c r="DQ34" s="904"/>
      <c r="DR34" s="901" t="e">
        <f t="shared" si="224"/>
        <v>#N/A</v>
      </c>
      <c r="DS34" s="917"/>
      <c r="DT34" s="917"/>
      <c r="DU34" s="917"/>
      <c r="DV34" s="917"/>
      <c r="DW34" s="917"/>
      <c r="DX34" s="917"/>
      <c r="DY34" s="896">
        <f t="shared" si="192"/>
        <v>0</v>
      </c>
      <c r="DZ34" s="897" t="e">
        <f t="shared" si="78"/>
        <v>#N/A</v>
      </c>
      <c r="EA34" s="904"/>
      <c r="EB34" s="901" t="e">
        <f t="shared" si="225"/>
        <v>#N/A</v>
      </c>
      <c r="EC34" s="917"/>
      <c r="ED34" s="917"/>
      <c r="EE34" s="917"/>
      <c r="EF34" s="917"/>
      <c r="EG34" s="917"/>
      <c r="EH34" s="917"/>
      <c r="EI34" s="896">
        <f t="shared" si="193"/>
        <v>0</v>
      </c>
      <c r="EJ34" s="897" t="e">
        <f t="shared" si="86"/>
        <v>#N/A</v>
      </c>
      <c r="EK34" s="904"/>
      <c r="EL34" s="901" t="e">
        <f t="shared" si="226"/>
        <v>#N/A</v>
      </c>
      <c r="EM34" s="917"/>
      <c r="EN34" s="917"/>
      <c r="EO34" s="917"/>
      <c r="EP34" s="917"/>
      <c r="EQ34" s="917"/>
      <c r="ER34" s="917"/>
      <c r="ES34" s="896">
        <f t="shared" si="194"/>
        <v>0</v>
      </c>
      <c r="ET34" s="897" t="e">
        <f t="shared" si="94"/>
        <v>#N/A</v>
      </c>
      <c r="EU34" s="904"/>
      <c r="EV34" s="901" t="e">
        <f t="shared" si="227"/>
        <v>#N/A</v>
      </c>
      <c r="EW34" s="917"/>
      <c r="EX34" s="917"/>
      <c r="EY34" s="917"/>
      <c r="EZ34" s="917"/>
      <c r="FA34" s="917"/>
      <c r="FB34" s="917"/>
      <c r="FC34" s="896">
        <f t="shared" si="195"/>
        <v>0</v>
      </c>
      <c r="FD34" s="897" t="e">
        <f t="shared" si="102"/>
        <v>#N/A</v>
      </c>
      <c r="FE34" s="904"/>
      <c r="FF34" s="901" t="e">
        <f t="shared" si="228"/>
        <v>#N/A</v>
      </c>
      <c r="FG34" s="917"/>
      <c r="FH34" s="917"/>
      <c r="FI34" s="917"/>
      <c r="FJ34" s="917"/>
      <c r="FK34" s="917"/>
      <c r="FL34" s="917"/>
      <c r="FM34" s="896">
        <f t="shared" si="196"/>
        <v>0</v>
      </c>
      <c r="FN34" s="897" t="e">
        <f t="shared" si="110"/>
        <v>#N/A</v>
      </c>
      <c r="FO34" s="904"/>
      <c r="FP34" s="901" t="e">
        <f t="shared" si="229"/>
        <v>#N/A</v>
      </c>
      <c r="FQ34" s="917"/>
      <c r="FR34" s="917"/>
      <c r="FS34" s="917"/>
      <c r="FT34" s="917"/>
      <c r="FU34" s="917"/>
      <c r="FV34" s="917"/>
      <c r="FW34" s="896">
        <f t="shared" si="197"/>
        <v>0</v>
      </c>
      <c r="FX34" s="897" t="e">
        <f t="shared" si="118"/>
        <v>#N/A</v>
      </c>
      <c r="FY34" s="904"/>
      <c r="FZ34" s="901" t="e">
        <f t="shared" si="230"/>
        <v>#N/A</v>
      </c>
      <c r="GA34" s="917"/>
      <c r="GB34" s="917"/>
      <c r="GC34" s="917"/>
      <c r="GD34" s="917"/>
      <c r="GE34" s="917"/>
      <c r="GF34" s="917"/>
      <c r="GG34" s="896">
        <f t="shared" si="198"/>
        <v>0</v>
      </c>
      <c r="GH34" s="897" t="e">
        <f t="shared" si="126"/>
        <v>#N/A</v>
      </c>
      <c r="GI34" s="904"/>
      <c r="GJ34" s="901" t="e">
        <f t="shared" si="231"/>
        <v>#N/A</v>
      </c>
      <c r="GK34" s="917"/>
      <c r="GL34" s="917"/>
      <c r="GM34" s="917"/>
      <c r="GN34" s="917"/>
      <c r="GO34" s="917"/>
      <c r="GP34" s="917"/>
      <c r="GQ34" s="896">
        <f t="shared" si="199"/>
        <v>0</v>
      </c>
      <c r="GR34" s="897" t="e">
        <f t="shared" si="134"/>
        <v>#N/A</v>
      </c>
      <c r="GS34" s="904"/>
      <c r="GT34" s="901" t="e">
        <f t="shared" si="232"/>
        <v>#N/A</v>
      </c>
      <c r="GU34" s="917"/>
      <c r="GV34" s="917"/>
      <c r="GW34" s="917"/>
      <c r="GX34" s="917"/>
      <c r="GY34" s="917"/>
      <c r="GZ34" s="917"/>
      <c r="HA34" s="896">
        <f t="shared" si="200"/>
        <v>0</v>
      </c>
      <c r="HB34" s="897" t="e">
        <f t="shared" si="142"/>
        <v>#N/A</v>
      </c>
      <c r="HC34" s="904"/>
      <c r="HD34" s="901" t="e">
        <f t="shared" si="233"/>
        <v>#N/A</v>
      </c>
      <c r="HE34" s="917"/>
      <c r="HF34" s="917"/>
      <c r="HG34" s="917"/>
      <c r="HH34" s="917"/>
      <c r="HI34" s="917"/>
      <c r="HJ34" s="917"/>
      <c r="HK34" s="896">
        <f t="shared" si="201"/>
        <v>0</v>
      </c>
      <c r="HL34" s="897" t="e">
        <f t="shared" si="150"/>
        <v>#N/A</v>
      </c>
      <c r="HM34" s="904"/>
      <c r="HN34" s="901" t="e">
        <f t="shared" si="234"/>
        <v>#N/A</v>
      </c>
      <c r="HO34" s="917"/>
      <c r="HP34" s="917"/>
      <c r="HQ34" s="917"/>
      <c r="HR34" s="917"/>
      <c r="HS34" s="917"/>
      <c r="HT34" s="917"/>
      <c r="HU34" s="896">
        <f t="shared" si="202"/>
        <v>0</v>
      </c>
      <c r="HV34" s="897" t="e">
        <f t="shared" si="158"/>
        <v>#N/A</v>
      </c>
      <c r="HW34" s="904"/>
      <c r="HX34" s="901" t="e">
        <f t="shared" si="235"/>
        <v>#N/A</v>
      </c>
      <c r="HY34" s="917"/>
      <c r="HZ34" s="917"/>
      <c r="IA34" s="917"/>
      <c r="IB34" s="917"/>
      <c r="IC34" s="917"/>
      <c r="ID34" s="917"/>
      <c r="IE34" s="896">
        <f t="shared" si="203"/>
        <v>0</v>
      </c>
      <c r="IF34" s="897" t="e">
        <f t="shared" si="166"/>
        <v>#N/A</v>
      </c>
      <c r="IG34" s="904"/>
      <c r="IH34" s="919"/>
      <c r="II34" s="917"/>
      <c r="IJ34" s="917"/>
      <c r="IK34" s="917"/>
      <c r="IL34" s="917"/>
      <c r="IM34" s="917"/>
      <c r="IN34" s="917"/>
      <c r="IO34" s="896">
        <f t="shared" si="204"/>
        <v>0</v>
      </c>
      <c r="IP34" s="897" t="e">
        <f t="shared" si="174"/>
        <v>#DIV/0!</v>
      </c>
      <c r="IQ34" s="918"/>
      <c r="IR34" s="919"/>
      <c r="IS34" s="917"/>
      <c r="IT34" s="917"/>
      <c r="IU34" s="917"/>
      <c r="IV34" s="917"/>
      <c r="IW34" s="917"/>
      <c r="IX34" s="917"/>
      <c r="IY34" s="896">
        <f t="shared" si="205"/>
        <v>0</v>
      </c>
      <c r="IZ34" s="897" t="e">
        <f t="shared" si="182"/>
        <v>#DIV/0!</v>
      </c>
      <c r="JA34" s="918"/>
      <c r="JB34" s="621"/>
      <c r="JC34" s="918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6" customFormat="1" ht="20.149999999999999" customHeight="1">
      <c r="A35" s="892">
        <f t="shared" si="212"/>
        <v>45676</v>
      </c>
      <c r="B35" s="893">
        <f t="shared" si="237"/>
        <v>26</v>
      </c>
      <c r="C35" s="916">
        <v>31</v>
      </c>
      <c r="D35" s="916">
        <v>32</v>
      </c>
      <c r="E35" s="916">
        <v>11</v>
      </c>
      <c r="F35" s="916"/>
      <c r="G35" s="916"/>
      <c r="H35" s="916">
        <v>21</v>
      </c>
      <c r="I35" s="896">
        <f t="shared" si="206"/>
        <v>95</v>
      </c>
      <c r="J35" s="897">
        <f t="shared" si="207"/>
        <v>3.1561461794019936E-3</v>
      </c>
      <c r="K35" s="904"/>
      <c r="L35" s="901">
        <f t="shared" si="213"/>
        <v>26</v>
      </c>
      <c r="M35" s="917">
        <v>9</v>
      </c>
      <c r="N35" s="917"/>
      <c r="O35" s="917">
        <v>6</v>
      </c>
      <c r="P35" s="917"/>
      <c r="Q35" s="917"/>
      <c r="R35" s="917">
        <v>6</v>
      </c>
      <c r="S35" s="896">
        <f t="shared" si="208"/>
        <v>21</v>
      </c>
      <c r="T35" s="897">
        <f t="shared" si="209"/>
        <v>8.936170212765957E-4</v>
      </c>
      <c r="U35" s="904"/>
      <c r="V35" s="901">
        <f t="shared" si="214"/>
        <v>26</v>
      </c>
      <c r="W35" s="917">
        <v>8</v>
      </c>
      <c r="X35" s="917"/>
      <c r="Y35" s="917">
        <v>9</v>
      </c>
      <c r="Z35" s="917"/>
      <c r="AA35" s="917"/>
      <c r="AB35" s="917">
        <v>2</v>
      </c>
      <c r="AC35" s="896">
        <f t="shared" si="210"/>
        <v>19</v>
      </c>
      <c r="AD35" s="897">
        <f t="shared" si="211"/>
        <v>6.3122923588039863E-4</v>
      </c>
      <c r="AE35" s="904"/>
      <c r="AF35" s="893" t="e">
        <f t="shared" si="215"/>
        <v>#N/A</v>
      </c>
      <c r="AG35" s="917"/>
      <c r="AH35" s="917"/>
      <c r="AI35" s="917"/>
      <c r="AJ35" s="917"/>
      <c r="AK35" s="917"/>
      <c r="AL35" s="917"/>
      <c r="AM35" s="896">
        <f t="shared" si="183"/>
        <v>0</v>
      </c>
      <c r="AN35" s="897" t="e">
        <f t="shared" si="7"/>
        <v>#N/A</v>
      </c>
      <c r="AO35" s="904"/>
      <c r="AP35" s="901" t="e">
        <f t="shared" si="216"/>
        <v>#N/A</v>
      </c>
      <c r="AQ35" s="917"/>
      <c r="AR35" s="917"/>
      <c r="AS35" s="917"/>
      <c r="AT35" s="917"/>
      <c r="AU35" s="917"/>
      <c r="AV35" s="917"/>
      <c r="AW35" s="896">
        <f t="shared" si="184"/>
        <v>0</v>
      </c>
      <c r="AX35" s="897" t="e">
        <f t="shared" si="15"/>
        <v>#N/A</v>
      </c>
      <c r="AY35" s="904"/>
      <c r="AZ35" s="901" t="e">
        <f t="shared" si="217"/>
        <v>#N/A</v>
      </c>
      <c r="BA35" s="917"/>
      <c r="BB35" s="917"/>
      <c r="BC35" s="917"/>
      <c r="BD35" s="917"/>
      <c r="BE35" s="917"/>
      <c r="BF35" s="917"/>
      <c r="BG35" s="896">
        <f t="shared" si="185"/>
        <v>0</v>
      </c>
      <c r="BH35" s="897" t="e">
        <f t="shared" si="23"/>
        <v>#N/A</v>
      </c>
      <c r="BI35" s="904"/>
      <c r="BJ35" s="893" t="e">
        <f t="shared" si="218"/>
        <v>#N/A</v>
      </c>
      <c r="BK35" s="917"/>
      <c r="BL35" s="917"/>
      <c r="BM35" s="917"/>
      <c r="BN35" s="917"/>
      <c r="BO35" s="917"/>
      <c r="BP35" s="917"/>
      <c r="BQ35" s="896">
        <f t="shared" si="186"/>
        <v>0</v>
      </c>
      <c r="BR35" s="897" t="e">
        <f t="shared" si="30"/>
        <v>#N/A</v>
      </c>
      <c r="BS35" s="904"/>
      <c r="BT35" s="893" t="e">
        <f t="shared" si="219"/>
        <v>#N/A</v>
      </c>
      <c r="BU35" s="917"/>
      <c r="BV35" s="917"/>
      <c r="BW35" s="917"/>
      <c r="BX35" s="917"/>
      <c r="BY35" s="917"/>
      <c r="BZ35" s="917"/>
      <c r="CA35" s="896">
        <f t="shared" si="187"/>
        <v>0</v>
      </c>
      <c r="CB35" s="897" t="e">
        <f t="shared" si="38"/>
        <v>#N/A</v>
      </c>
      <c r="CC35" s="904"/>
      <c r="CD35" s="901" t="e">
        <f t="shared" si="220"/>
        <v>#N/A</v>
      </c>
      <c r="CE35" s="917"/>
      <c r="CF35" s="917"/>
      <c r="CG35" s="917"/>
      <c r="CH35" s="917"/>
      <c r="CI35" s="917"/>
      <c r="CJ35" s="917"/>
      <c r="CK35" s="896">
        <f t="shared" si="188"/>
        <v>0</v>
      </c>
      <c r="CL35" s="897" t="e">
        <f t="shared" si="46"/>
        <v>#N/A</v>
      </c>
      <c r="CM35" s="904"/>
      <c r="CN35" s="901" t="e">
        <f t="shared" si="221"/>
        <v>#N/A</v>
      </c>
      <c r="CO35" s="917"/>
      <c r="CP35" s="917"/>
      <c r="CQ35" s="917"/>
      <c r="CR35" s="917"/>
      <c r="CS35" s="917"/>
      <c r="CT35" s="917"/>
      <c r="CU35" s="896">
        <f t="shared" si="189"/>
        <v>0</v>
      </c>
      <c r="CV35" s="897" t="e">
        <f t="shared" si="54"/>
        <v>#N/A</v>
      </c>
      <c r="CW35" s="904"/>
      <c r="CX35" s="901" t="e">
        <f t="shared" si="222"/>
        <v>#N/A</v>
      </c>
      <c r="CY35" s="917"/>
      <c r="CZ35" s="917"/>
      <c r="DA35" s="917"/>
      <c r="DB35" s="917"/>
      <c r="DC35" s="917"/>
      <c r="DD35" s="917"/>
      <c r="DE35" s="896">
        <f t="shared" si="190"/>
        <v>0</v>
      </c>
      <c r="DF35" s="897" t="e">
        <f t="shared" si="62"/>
        <v>#N/A</v>
      </c>
      <c r="DG35" s="904"/>
      <c r="DH35" s="901" t="e">
        <f t="shared" si="223"/>
        <v>#N/A</v>
      </c>
      <c r="DI35" s="917"/>
      <c r="DJ35" s="917"/>
      <c r="DK35" s="917"/>
      <c r="DL35" s="917"/>
      <c r="DM35" s="917"/>
      <c r="DN35" s="917"/>
      <c r="DO35" s="896">
        <f t="shared" si="191"/>
        <v>0</v>
      </c>
      <c r="DP35" s="897" t="e">
        <f t="shared" si="70"/>
        <v>#N/A</v>
      </c>
      <c r="DQ35" s="904"/>
      <c r="DR35" s="901" t="e">
        <f t="shared" si="224"/>
        <v>#N/A</v>
      </c>
      <c r="DS35" s="917"/>
      <c r="DT35" s="917"/>
      <c r="DU35" s="917"/>
      <c r="DV35" s="917"/>
      <c r="DW35" s="917"/>
      <c r="DX35" s="917"/>
      <c r="DY35" s="896">
        <f t="shared" si="192"/>
        <v>0</v>
      </c>
      <c r="DZ35" s="897" t="e">
        <f t="shared" si="78"/>
        <v>#N/A</v>
      </c>
      <c r="EA35" s="904"/>
      <c r="EB35" s="901" t="e">
        <f t="shared" si="225"/>
        <v>#N/A</v>
      </c>
      <c r="EC35" s="917"/>
      <c r="ED35" s="917"/>
      <c r="EE35" s="917"/>
      <c r="EF35" s="917"/>
      <c r="EG35" s="917"/>
      <c r="EH35" s="917"/>
      <c r="EI35" s="896">
        <f t="shared" si="193"/>
        <v>0</v>
      </c>
      <c r="EJ35" s="897" t="e">
        <f t="shared" si="86"/>
        <v>#N/A</v>
      </c>
      <c r="EK35" s="904"/>
      <c r="EL35" s="901" t="e">
        <f t="shared" si="226"/>
        <v>#N/A</v>
      </c>
      <c r="EM35" s="917"/>
      <c r="EN35" s="917"/>
      <c r="EO35" s="917"/>
      <c r="EP35" s="917"/>
      <c r="EQ35" s="917"/>
      <c r="ER35" s="917"/>
      <c r="ES35" s="896">
        <f t="shared" si="194"/>
        <v>0</v>
      </c>
      <c r="ET35" s="897" t="e">
        <f t="shared" si="94"/>
        <v>#N/A</v>
      </c>
      <c r="EU35" s="904"/>
      <c r="EV35" s="901" t="e">
        <f t="shared" si="227"/>
        <v>#N/A</v>
      </c>
      <c r="EW35" s="917"/>
      <c r="EX35" s="917"/>
      <c r="EY35" s="917"/>
      <c r="EZ35" s="917"/>
      <c r="FA35" s="917"/>
      <c r="FB35" s="917"/>
      <c r="FC35" s="896">
        <f t="shared" si="195"/>
        <v>0</v>
      </c>
      <c r="FD35" s="897" t="e">
        <f t="shared" si="102"/>
        <v>#N/A</v>
      </c>
      <c r="FE35" s="904"/>
      <c r="FF35" s="901" t="e">
        <f t="shared" si="228"/>
        <v>#N/A</v>
      </c>
      <c r="FG35" s="917"/>
      <c r="FH35" s="917"/>
      <c r="FI35" s="917"/>
      <c r="FJ35" s="917"/>
      <c r="FK35" s="917"/>
      <c r="FL35" s="917"/>
      <c r="FM35" s="896">
        <f t="shared" si="196"/>
        <v>0</v>
      </c>
      <c r="FN35" s="897" t="e">
        <f t="shared" si="110"/>
        <v>#N/A</v>
      </c>
      <c r="FO35" s="904"/>
      <c r="FP35" s="901" t="e">
        <f t="shared" si="229"/>
        <v>#N/A</v>
      </c>
      <c r="FQ35" s="917"/>
      <c r="FR35" s="917"/>
      <c r="FS35" s="917"/>
      <c r="FT35" s="917"/>
      <c r="FU35" s="917"/>
      <c r="FV35" s="917"/>
      <c r="FW35" s="896">
        <f t="shared" si="197"/>
        <v>0</v>
      </c>
      <c r="FX35" s="897" t="e">
        <f t="shared" si="118"/>
        <v>#N/A</v>
      </c>
      <c r="FY35" s="904"/>
      <c r="FZ35" s="901" t="e">
        <f t="shared" si="230"/>
        <v>#N/A</v>
      </c>
      <c r="GA35" s="917"/>
      <c r="GB35" s="917"/>
      <c r="GC35" s="917"/>
      <c r="GD35" s="917"/>
      <c r="GE35" s="917"/>
      <c r="GF35" s="917"/>
      <c r="GG35" s="896">
        <f t="shared" si="198"/>
        <v>0</v>
      </c>
      <c r="GH35" s="897" t="e">
        <f t="shared" si="126"/>
        <v>#N/A</v>
      </c>
      <c r="GI35" s="904"/>
      <c r="GJ35" s="901" t="e">
        <f t="shared" si="231"/>
        <v>#N/A</v>
      </c>
      <c r="GK35" s="917"/>
      <c r="GL35" s="917"/>
      <c r="GM35" s="917"/>
      <c r="GN35" s="917"/>
      <c r="GO35" s="917"/>
      <c r="GP35" s="917"/>
      <c r="GQ35" s="896">
        <f t="shared" si="199"/>
        <v>0</v>
      </c>
      <c r="GR35" s="897" t="e">
        <f t="shared" si="134"/>
        <v>#N/A</v>
      </c>
      <c r="GS35" s="904"/>
      <c r="GT35" s="901" t="e">
        <f t="shared" si="232"/>
        <v>#N/A</v>
      </c>
      <c r="GU35" s="917"/>
      <c r="GV35" s="917"/>
      <c r="GW35" s="917"/>
      <c r="GX35" s="917"/>
      <c r="GY35" s="917"/>
      <c r="GZ35" s="917"/>
      <c r="HA35" s="896">
        <f t="shared" si="200"/>
        <v>0</v>
      </c>
      <c r="HB35" s="897" t="e">
        <f t="shared" si="142"/>
        <v>#N/A</v>
      </c>
      <c r="HC35" s="904"/>
      <c r="HD35" s="901" t="e">
        <f t="shared" si="233"/>
        <v>#N/A</v>
      </c>
      <c r="HE35" s="917"/>
      <c r="HF35" s="917"/>
      <c r="HG35" s="917"/>
      <c r="HH35" s="917"/>
      <c r="HI35" s="917"/>
      <c r="HJ35" s="917"/>
      <c r="HK35" s="896">
        <f t="shared" si="201"/>
        <v>0</v>
      </c>
      <c r="HL35" s="897" t="e">
        <f t="shared" si="150"/>
        <v>#N/A</v>
      </c>
      <c r="HM35" s="904"/>
      <c r="HN35" s="901" t="e">
        <f t="shared" si="234"/>
        <v>#N/A</v>
      </c>
      <c r="HO35" s="917"/>
      <c r="HP35" s="917"/>
      <c r="HQ35" s="917"/>
      <c r="HR35" s="917"/>
      <c r="HS35" s="917"/>
      <c r="HT35" s="917"/>
      <c r="HU35" s="896">
        <f t="shared" si="202"/>
        <v>0</v>
      </c>
      <c r="HV35" s="897" t="e">
        <f t="shared" si="158"/>
        <v>#N/A</v>
      </c>
      <c r="HW35" s="904"/>
      <c r="HX35" s="901" t="e">
        <f t="shared" si="235"/>
        <v>#N/A</v>
      </c>
      <c r="HY35" s="917"/>
      <c r="HZ35" s="917"/>
      <c r="IA35" s="917"/>
      <c r="IB35" s="917"/>
      <c r="IC35" s="917"/>
      <c r="ID35" s="917"/>
      <c r="IE35" s="896">
        <f t="shared" si="203"/>
        <v>0</v>
      </c>
      <c r="IF35" s="897" t="e">
        <f t="shared" si="166"/>
        <v>#N/A</v>
      </c>
      <c r="IG35" s="904"/>
      <c r="IH35" s="919"/>
      <c r="II35" s="917"/>
      <c r="IJ35" s="917"/>
      <c r="IK35" s="917"/>
      <c r="IL35" s="917"/>
      <c r="IM35" s="917"/>
      <c r="IN35" s="917"/>
      <c r="IO35" s="896">
        <f t="shared" si="204"/>
        <v>0</v>
      </c>
      <c r="IP35" s="897" t="e">
        <f t="shared" si="174"/>
        <v>#DIV/0!</v>
      </c>
      <c r="IQ35" s="918"/>
      <c r="IR35" s="919"/>
      <c r="IS35" s="917"/>
      <c r="IT35" s="917"/>
      <c r="IU35" s="917"/>
      <c r="IV35" s="917"/>
      <c r="IW35" s="917"/>
      <c r="IX35" s="917"/>
      <c r="IY35" s="896">
        <f t="shared" si="205"/>
        <v>0</v>
      </c>
      <c r="IZ35" s="897" t="e">
        <f t="shared" si="182"/>
        <v>#DIV/0!</v>
      </c>
      <c r="JA35" s="918"/>
      <c r="JB35" s="621"/>
      <c r="JC35" s="918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6" customFormat="1" ht="20.149999999999999" customHeight="1">
      <c r="A36" s="892">
        <f t="shared" si="212"/>
        <v>45677</v>
      </c>
      <c r="B36" s="893">
        <f t="shared" si="237"/>
        <v>27</v>
      </c>
      <c r="C36" s="916">
        <v>36</v>
      </c>
      <c r="D36" s="916">
        <v>24</v>
      </c>
      <c r="E36" s="916">
        <v>9</v>
      </c>
      <c r="F36" s="916"/>
      <c r="G36" s="916"/>
      <c r="H36" s="916">
        <v>32</v>
      </c>
      <c r="I36" s="896">
        <f t="shared" si="206"/>
        <v>101</v>
      </c>
      <c r="J36" s="897">
        <f t="shared" si="207"/>
        <v>3.3554817275747509E-3</v>
      </c>
      <c r="K36" s="904"/>
      <c r="L36" s="901">
        <f t="shared" si="213"/>
        <v>27</v>
      </c>
      <c r="M36" s="917">
        <v>15</v>
      </c>
      <c r="N36" s="917"/>
      <c r="O36" s="917">
        <v>8</v>
      </c>
      <c r="P36" s="917"/>
      <c r="Q36" s="917"/>
      <c r="R36" s="917">
        <v>42</v>
      </c>
      <c r="S36" s="896">
        <f t="shared" si="208"/>
        <v>65</v>
      </c>
      <c r="T36" s="897">
        <f t="shared" si="209"/>
        <v>2.7659574468085106E-3</v>
      </c>
      <c r="U36" s="921"/>
      <c r="V36" s="901">
        <f t="shared" si="214"/>
        <v>27</v>
      </c>
      <c r="W36" s="917">
        <v>15</v>
      </c>
      <c r="X36" s="917"/>
      <c r="Y36" s="917">
        <v>9</v>
      </c>
      <c r="Z36" s="917"/>
      <c r="AA36" s="917"/>
      <c r="AB36" s="917">
        <v>5</v>
      </c>
      <c r="AC36" s="896">
        <f t="shared" si="210"/>
        <v>29</v>
      </c>
      <c r="AD36" s="897">
        <f t="shared" si="211"/>
        <v>9.6345514950166116E-4</v>
      </c>
      <c r="AE36" s="918"/>
      <c r="AF36" s="893" t="e">
        <f t="shared" si="215"/>
        <v>#N/A</v>
      </c>
      <c r="AG36" s="917"/>
      <c r="AH36" s="917"/>
      <c r="AI36" s="917"/>
      <c r="AJ36" s="917"/>
      <c r="AK36" s="917"/>
      <c r="AL36" s="917"/>
      <c r="AM36" s="896">
        <f t="shared" si="183"/>
        <v>0</v>
      </c>
      <c r="AN36" s="897" t="e">
        <f t="shared" si="7"/>
        <v>#N/A</v>
      </c>
      <c r="AO36" s="904"/>
      <c r="AP36" s="901" t="e">
        <f t="shared" si="216"/>
        <v>#N/A</v>
      </c>
      <c r="AQ36" s="917"/>
      <c r="AR36" s="917"/>
      <c r="AS36" s="917"/>
      <c r="AT36" s="917"/>
      <c r="AU36" s="917"/>
      <c r="AV36" s="917"/>
      <c r="AW36" s="896">
        <f t="shared" si="184"/>
        <v>0</v>
      </c>
      <c r="AX36" s="897" t="e">
        <f t="shared" si="15"/>
        <v>#N/A</v>
      </c>
      <c r="AY36" s="904"/>
      <c r="AZ36" s="901" t="e">
        <f t="shared" si="217"/>
        <v>#N/A</v>
      </c>
      <c r="BA36" s="917"/>
      <c r="BB36" s="917"/>
      <c r="BC36" s="917"/>
      <c r="BD36" s="917"/>
      <c r="BE36" s="917"/>
      <c r="BF36" s="917"/>
      <c r="BG36" s="896">
        <f t="shared" si="185"/>
        <v>0</v>
      </c>
      <c r="BH36" s="897" t="e">
        <f t="shared" si="23"/>
        <v>#N/A</v>
      </c>
      <c r="BI36" s="904"/>
      <c r="BJ36" s="893" t="e">
        <f t="shared" si="218"/>
        <v>#N/A</v>
      </c>
      <c r="BK36" s="917"/>
      <c r="BL36" s="917"/>
      <c r="BM36" s="917"/>
      <c r="BN36" s="917"/>
      <c r="BO36" s="917"/>
      <c r="BP36" s="917"/>
      <c r="BQ36" s="896">
        <f t="shared" si="186"/>
        <v>0</v>
      </c>
      <c r="BR36" s="897" t="e">
        <f t="shared" si="30"/>
        <v>#N/A</v>
      </c>
      <c r="BS36" s="904"/>
      <c r="BT36" s="893" t="e">
        <f t="shared" si="219"/>
        <v>#N/A</v>
      </c>
      <c r="BU36" s="917"/>
      <c r="BV36" s="917"/>
      <c r="BW36" s="917"/>
      <c r="BX36" s="917"/>
      <c r="BY36" s="917"/>
      <c r="BZ36" s="917"/>
      <c r="CA36" s="896">
        <f t="shared" si="187"/>
        <v>0</v>
      </c>
      <c r="CB36" s="897" t="e">
        <f t="shared" si="38"/>
        <v>#N/A</v>
      </c>
      <c r="CC36" s="904"/>
      <c r="CD36" s="901" t="e">
        <f t="shared" si="220"/>
        <v>#N/A</v>
      </c>
      <c r="CE36" s="917"/>
      <c r="CF36" s="917"/>
      <c r="CG36" s="917"/>
      <c r="CH36" s="917"/>
      <c r="CI36" s="917"/>
      <c r="CJ36" s="917"/>
      <c r="CK36" s="896">
        <f t="shared" si="188"/>
        <v>0</v>
      </c>
      <c r="CL36" s="897" t="e">
        <f t="shared" si="46"/>
        <v>#N/A</v>
      </c>
      <c r="CM36" s="904"/>
      <c r="CN36" s="901" t="e">
        <f t="shared" si="221"/>
        <v>#N/A</v>
      </c>
      <c r="CO36" s="917"/>
      <c r="CP36" s="917"/>
      <c r="CQ36" s="917"/>
      <c r="CR36" s="917"/>
      <c r="CS36" s="917"/>
      <c r="CT36" s="917"/>
      <c r="CU36" s="896">
        <f t="shared" si="189"/>
        <v>0</v>
      </c>
      <c r="CV36" s="897" t="e">
        <f t="shared" si="54"/>
        <v>#N/A</v>
      </c>
      <c r="CW36" s="904"/>
      <c r="CX36" s="901" t="e">
        <f t="shared" si="222"/>
        <v>#N/A</v>
      </c>
      <c r="CY36" s="917"/>
      <c r="CZ36" s="917"/>
      <c r="DA36" s="917"/>
      <c r="DB36" s="917"/>
      <c r="DC36" s="917"/>
      <c r="DD36" s="917"/>
      <c r="DE36" s="896">
        <f t="shared" si="190"/>
        <v>0</v>
      </c>
      <c r="DF36" s="897" t="e">
        <f t="shared" si="62"/>
        <v>#N/A</v>
      </c>
      <c r="DG36" s="904"/>
      <c r="DH36" s="901" t="e">
        <f t="shared" si="223"/>
        <v>#N/A</v>
      </c>
      <c r="DI36" s="917"/>
      <c r="DJ36" s="917"/>
      <c r="DK36" s="917"/>
      <c r="DL36" s="917"/>
      <c r="DM36" s="917"/>
      <c r="DN36" s="917"/>
      <c r="DO36" s="896">
        <f t="shared" si="191"/>
        <v>0</v>
      </c>
      <c r="DP36" s="897" t="e">
        <f t="shared" si="70"/>
        <v>#N/A</v>
      </c>
      <c r="DQ36" s="904"/>
      <c r="DR36" s="901" t="e">
        <f t="shared" si="224"/>
        <v>#N/A</v>
      </c>
      <c r="DS36" s="917"/>
      <c r="DT36" s="917"/>
      <c r="DU36" s="917"/>
      <c r="DV36" s="917"/>
      <c r="DW36" s="917"/>
      <c r="DX36" s="917"/>
      <c r="DY36" s="896">
        <f t="shared" si="192"/>
        <v>0</v>
      </c>
      <c r="DZ36" s="897" t="e">
        <f t="shared" si="78"/>
        <v>#N/A</v>
      </c>
      <c r="EA36" s="904"/>
      <c r="EB36" s="901" t="e">
        <f t="shared" si="225"/>
        <v>#N/A</v>
      </c>
      <c r="EC36" s="917"/>
      <c r="ED36" s="917"/>
      <c r="EE36" s="917"/>
      <c r="EF36" s="917"/>
      <c r="EG36" s="917"/>
      <c r="EH36" s="917"/>
      <c r="EI36" s="896">
        <f t="shared" si="193"/>
        <v>0</v>
      </c>
      <c r="EJ36" s="897" t="e">
        <f t="shared" si="86"/>
        <v>#N/A</v>
      </c>
      <c r="EK36" s="904"/>
      <c r="EL36" s="901" t="e">
        <f t="shared" si="226"/>
        <v>#N/A</v>
      </c>
      <c r="EM36" s="917"/>
      <c r="EN36" s="917"/>
      <c r="EO36" s="917"/>
      <c r="EP36" s="917"/>
      <c r="EQ36" s="917"/>
      <c r="ER36" s="917"/>
      <c r="ES36" s="896">
        <f t="shared" si="194"/>
        <v>0</v>
      </c>
      <c r="ET36" s="897" t="e">
        <f t="shared" si="94"/>
        <v>#N/A</v>
      </c>
      <c r="EU36" s="904"/>
      <c r="EV36" s="901" t="e">
        <f t="shared" si="227"/>
        <v>#N/A</v>
      </c>
      <c r="EW36" s="917"/>
      <c r="EX36" s="917"/>
      <c r="EY36" s="917"/>
      <c r="EZ36" s="917"/>
      <c r="FA36" s="917"/>
      <c r="FB36" s="917"/>
      <c r="FC36" s="896">
        <f t="shared" si="195"/>
        <v>0</v>
      </c>
      <c r="FD36" s="897" t="e">
        <f t="shared" si="102"/>
        <v>#N/A</v>
      </c>
      <c r="FE36" s="904"/>
      <c r="FF36" s="901" t="e">
        <f t="shared" si="228"/>
        <v>#N/A</v>
      </c>
      <c r="FG36" s="917"/>
      <c r="FH36" s="917"/>
      <c r="FI36" s="917"/>
      <c r="FJ36" s="917"/>
      <c r="FK36" s="917"/>
      <c r="FL36" s="917"/>
      <c r="FM36" s="896">
        <f t="shared" si="196"/>
        <v>0</v>
      </c>
      <c r="FN36" s="897" t="e">
        <f t="shared" si="110"/>
        <v>#N/A</v>
      </c>
      <c r="FO36" s="904"/>
      <c r="FP36" s="901" t="e">
        <f t="shared" si="229"/>
        <v>#N/A</v>
      </c>
      <c r="FQ36" s="917"/>
      <c r="FR36" s="917"/>
      <c r="FS36" s="917"/>
      <c r="FT36" s="917"/>
      <c r="FU36" s="917"/>
      <c r="FV36" s="917"/>
      <c r="FW36" s="896">
        <f t="shared" si="197"/>
        <v>0</v>
      </c>
      <c r="FX36" s="897" t="e">
        <f t="shared" si="118"/>
        <v>#N/A</v>
      </c>
      <c r="FY36" s="904"/>
      <c r="FZ36" s="901" t="e">
        <f t="shared" si="230"/>
        <v>#N/A</v>
      </c>
      <c r="GA36" s="917"/>
      <c r="GB36" s="917"/>
      <c r="GC36" s="917"/>
      <c r="GD36" s="917"/>
      <c r="GE36" s="917"/>
      <c r="GF36" s="917"/>
      <c r="GG36" s="896">
        <f t="shared" si="198"/>
        <v>0</v>
      </c>
      <c r="GH36" s="897" t="e">
        <f t="shared" si="126"/>
        <v>#N/A</v>
      </c>
      <c r="GI36" s="904"/>
      <c r="GJ36" s="901" t="e">
        <f t="shared" si="231"/>
        <v>#N/A</v>
      </c>
      <c r="GK36" s="917"/>
      <c r="GL36" s="917"/>
      <c r="GM36" s="917"/>
      <c r="GN36" s="917"/>
      <c r="GO36" s="917"/>
      <c r="GP36" s="917"/>
      <c r="GQ36" s="896">
        <f t="shared" si="199"/>
        <v>0</v>
      </c>
      <c r="GR36" s="897" t="e">
        <f t="shared" si="134"/>
        <v>#N/A</v>
      </c>
      <c r="GS36" s="904"/>
      <c r="GT36" s="901" t="e">
        <f t="shared" si="232"/>
        <v>#N/A</v>
      </c>
      <c r="GU36" s="917"/>
      <c r="GV36" s="917"/>
      <c r="GW36" s="917"/>
      <c r="GX36" s="917"/>
      <c r="GY36" s="917"/>
      <c r="GZ36" s="917"/>
      <c r="HA36" s="896">
        <f t="shared" si="200"/>
        <v>0</v>
      </c>
      <c r="HB36" s="897" t="e">
        <f t="shared" si="142"/>
        <v>#N/A</v>
      </c>
      <c r="HC36" s="904"/>
      <c r="HD36" s="901" t="e">
        <f t="shared" si="233"/>
        <v>#N/A</v>
      </c>
      <c r="HE36" s="917"/>
      <c r="HF36" s="917"/>
      <c r="HG36" s="917"/>
      <c r="HH36" s="917"/>
      <c r="HI36" s="917"/>
      <c r="HJ36" s="917"/>
      <c r="HK36" s="896">
        <f t="shared" si="201"/>
        <v>0</v>
      </c>
      <c r="HL36" s="897" t="e">
        <f t="shared" si="150"/>
        <v>#N/A</v>
      </c>
      <c r="HM36" s="904"/>
      <c r="HN36" s="901" t="e">
        <f t="shared" si="234"/>
        <v>#N/A</v>
      </c>
      <c r="HO36" s="917"/>
      <c r="HP36" s="917"/>
      <c r="HQ36" s="917"/>
      <c r="HR36" s="917"/>
      <c r="HS36" s="917"/>
      <c r="HT36" s="917"/>
      <c r="HU36" s="896">
        <f t="shared" si="202"/>
        <v>0</v>
      </c>
      <c r="HV36" s="897" t="e">
        <f t="shared" si="158"/>
        <v>#N/A</v>
      </c>
      <c r="HW36" s="904"/>
      <c r="HX36" s="901" t="e">
        <f t="shared" si="235"/>
        <v>#N/A</v>
      </c>
      <c r="HY36" s="917"/>
      <c r="HZ36" s="917"/>
      <c r="IA36" s="917"/>
      <c r="IB36" s="917"/>
      <c r="IC36" s="917"/>
      <c r="ID36" s="917"/>
      <c r="IE36" s="896">
        <f t="shared" si="203"/>
        <v>0</v>
      </c>
      <c r="IF36" s="897" t="e">
        <f t="shared" si="166"/>
        <v>#N/A</v>
      </c>
      <c r="IG36" s="904"/>
      <c r="IH36" s="919"/>
      <c r="II36" s="917"/>
      <c r="IJ36" s="917"/>
      <c r="IK36" s="917"/>
      <c r="IL36" s="917"/>
      <c r="IM36" s="917"/>
      <c r="IN36" s="917"/>
      <c r="IO36" s="896">
        <f t="shared" si="204"/>
        <v>0</v>
      </c>
      <c r="IP36" s="897" t="e">
        <f t="shared" si="174"/>
        <v>#DIV/0!</v>
      </c>
      <c r="IQ36" s="918"/>
      <c r="IR36" s="919"/>
      <c r="IS36" s="917"/>
      <c r="IT36" s="917"/>
      <c r="IU36" s="917"/>
      <c r="IV36" s="917"/>
      <c r="IW36" s="917"/>
      <c r="IX36" s="917"/>
      <c r="IY36" s="896">
        <f t="shared" si="205"/>
        <v>0</v>
      </c>
      <c r="IZ36" s="897" t="e">
        <f t="shared" si="182"/>
        <v>#DIV/0!</v>
      </c>
      <c r="JA36" s="918"/>
      <c r="JB36" s="621"/>
      <c r="JC36" s="918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6" customFormat="1" ht="20.149999999999999" customHeight="1">
      <c r="A37" s="892">
        <f t="shared" si="212"/>
        <v>45678</v>
      </c>
      <c r="B37" s="893">
        <f t="shared" si="237"/>
        <v>28</v>
      </c>
      <c r="C37" s="916">
        <v>73</v>
      </c>
      <c r="D37" s="916">
        <v>28</v>
      </c>
      <c r="E37" s="916">
        <v>16</v>
      </c>
      <c r="F37" s="916"/>
      <c r="G37" s="916"/>
      <c r="H37" s="916">
        <v>31</v>
      </c>
      <c r="I37" s="896">
        <f t="shared" si="206"/>
        <v>148</v>
      </c>
      <c r="J37" s="897">
        <f t="shared" si="207"/>
        <v>4.9169435215946841E-3</v>
      </c>
      <c r="K37" s="904"/>
      <c r="L37" s="901">
        <f t="shared" si="213"/>
        <v>28</v>
      </c>
      <c r="M37" s="917">
        <v>16</v>
      </c>
      <c r="N37" s="917"/>
      <c r="O37" s="917">
        <v>12</v>
      </c>
      <c r="P37" s="917"/>
      <c r="Q37" s="917"/>
      <c r="R37" s="917">
        <v>54</v>
      </c>
      <c r="S37" s="896">
        <f t="shared" si="208"/>
        <v>82</v>
      </c>
      <c r="T37" s="897">
        <f t="shared" si="209"/>
        <v>3.4893617021276597E-3</v>
      </c>
      <c r="U37" s="904"/>
      <c r="V37" s="901">
        <f t="shared" si="214"/>
        <v>28</v>
      </c>
      <c r="W37" s="917">
        <v>35</v>
      </c>
      <c r="X37" s="917">
        <v>5</v>
      </c>
      <c r="Y37" s="917">
        <v>15</v>
      </c>
      <c r="Z37" s="917"/>
      <c r="AA37" s="917"/>
      <c r="AB37" s="917"/>
      <c r="AC37" s="896">
        <f t="shared" si="210"/>
        <v>55</v>
      </c>
      <c r="AD37" s="897">
        <f t="shared" si="211"/>
        <v>1.8272425249169434E-3</v>
      </c>
      <c r="AE37" s="918"/>
      <c r="AF37" s="893" t="e">
        <f t="shared" si="215"/>
        <v>#N/A</v>
      </c>
      <c r="AG37" s="917"/>
      <c r="AH37" s="917"/>
      <c r="AI37" s="917"/>
      <c r="AJ37" s="917"/>
      <c r="AK37" s="917"/>
      <c r="AL37" s="917"/>
      <c r="AM37" s="896">
        <f t="shared" si="183"/>
        <v>0</v>
      </c>
      <c r="AN37" s="897" t="e">
        <f t="shared" si="7"/>
        <v>#N/A</v>
      </c>
      <c r="AO37" s="918"/>
      <c r="AP37" s="901" t="e">
        <f t="shared" si="216"/>
        <v>#N/A</v>
      </c>
      <c r="AQ37" s="917"/>
      <c r="AR37" s="917"/>
      <c r="AS37" s="917"/>
      <c r="AT37" s="917"/>
      <c r="AU37" s="917"/>
      <c r="AV37" s="917"/>
      <c r="AW37" s="896">
        <f t="shared" si="184"/>
        <v>0</v>
      </c>
      <c r="AX37" s="897" t="e">
        <f t="shared" si="15"/>
        <v>#N/A</v>
      </c>
      <c r="AY37" s="918"/>
      <c r="AZ37" s="901" t="e">
        <f t="shared" si="217"/>
        <v>#N/A</v>
      </c>
      <c r="BA37" s="917"/>
      <c r="BB37" s="917"/>
      <c r="BC37" s="917"/>
      <c r="BD37" s="917"/>
      <c r="BE37" s="917"/>
      <c r="BF37" s="917"/>
      <c r="BG37" s="896">
        <f t="shared" si="185"/>
        <v>0</v>
      </c>
      <c r="BH37" s="897" t="e">
        <f t="shared" si="23"/>
        <v>#N/A</v>
      </c>
      <c r="BI37" s="904"/>
      <c r="BJ37" s="893" t="e">
        <f t="shared" si="218"/>
        <v>#N/A</v>
      </c>
      <c r="BK37" s="917"/>
      <c r="BL37" s="917"/>
      <c r="BM37" s="917"/>
      <c r="BN37" s="917"/>
      <c r="BO37" s="917"/>
      <c r="BP37" s="917"/>
      <c r="BQ37" s="896">
        <f t="shared" si="186"/>
        <v>0</v>
      </c>
      <c r="BR37" s="897" t="e">
        <f t="shared" si="30"/>
        <v>#N/A</v>
      </c>
      <c r="BS37" s="904"/>
      <c r="BT37" s="893" t="e">
        <f t="shared" si="219"/>
        <v>#N/A</v>
      </c>
      <c r="BU37" s="917"/>
      <c r="BV37" s="917"/>
      <c r="BW37" s="917"/>
      <c r="BX37" s="917"/>
      <c r="BY37" s="917"/>
      <c r="BZ37" s="917"/>
      <c r="CA37" s="896">
        <f t="shared" si="187"/>
        <v>0</v>
      </c>
      <c r="CB37" s="897" t="e">
        <f t="shared" si="38"/>
        <v>#N/A</v>
      </c>
      <c r="CC37" s="904"/>
      <c r="CD37" s="901" t="e">
        <f t="shared" si="220"/>
        <v>#N/A</v>
      </c>
      <c r="CE37" s="917"/>
      <c r="CF37" s="917"/>
      <c r="CG37" s="917"/>
      <c r="CH37" s="917"/>
      <c r="CI37" s="917"/>
      <c r="CJ37" s="917"/>
      <c r="CK37" s="896">
        <f t="shared" si="188"/>
        <v>0</v>
      </c>
      <c r="CL37" s="897" t="e">
        <f t="shared" si="46"/>
        <v>#N/A</v>
      </c>
      <c r="CM37" s="904"/>
      <c r="CN37" s="901" t="e">
        <f t="shared" si="221"/>
        <v>#N/A</v>
      </c>
      <c r="CO37" s="917"/>
      <c r="CP37" s="917"/>
      <c r="CQ37" s="917"/>
      <c r="CR37" s="917"/>
      <c r="CS37" s="917"/>
      <c r="CT37" s="917"/>
      <c r="CU37" s="896">
        <f t="shared" si="189"/>
        <v>0</v>
      </c>
      <c r="CV37" s="897" t="e">
        <f t="shared" si="54"/>
        <v>#N/A</v>
      </c>
      <c r="CW37" s="904"/>
      <c r="CX37" s="901" t="e">
        <f t="shared" si="222"/>
        <v>#N/A</v>
      </c>
      <c r="CY37" s="917"/>
      <c r="CZ37" s="917"/>
      <c r="DA37" s="917"/>
      <c r="DB37" s="917"/>
      <c r="DC37" s="917"/>
      <c r="DD37" s="917"/>
      <c r="DE37" s="896">
        <f t="shared" si="190"/>
        <v>0</v>
      </c>
      <c r="DF37" s="897" t="e">
        <f t="shared" si="62"/>
        <v>#N/A</v>
      </c>
      <c r="DG37" s="904"/>
      <c r="DH37" s="901" t="e">
        <f t="shared" si="223"/>
        <v>#N/A</v>
      </c>
      <c r="DI37" s="917"/>
      <c r="DJ37" s="917"/>
      <c r="DK37" s="917"/>
      <c r="DL37" s="917"/>
      <c r="DM37" s="917"/>
      <c r="DN37" s="917"/>
      <c r="DO37" s="896">
        <f t="shared" si="191"/>
        <v>0</v>
      </c>
      <c r="DP37" s="897" t="e">
        <f t="shared" si="70"/>
        <v>#N/A</v>
      </c>
      <c r="DQ37" s="904"/>
      <c r="DR37" s="901" t="e">
        <f t="shared" si="224"/>
        <v>#N/A</v>
      </c>
      <c r="DS37" s="917"/>
      <c r="DT37" s="917"/>
      <c r="DU37" s="917"/>
      <c r="DV37" s="917"/>
      <c r="DW37" s="917"/>
      <c r="DX37" s="917"/>
      <c r="DY37" s="896">
        <f t="shared" si="192"/>
        <v>0</v>
      </c>
      <c r="DZ37" s="897" t="e">
        <f t="shared" si="78"/>
        <v>#N/A</v>
      </c>
      <c r="EA37" s="904"/>
      <c r="EB37" s="901" t="e">
        <f t="shared" si="225"/>
        <v>#N/A</v>
      </c>
      <c r="EC37" s="917"/>
      <c r="ED37" s="917"/>
      <c r="EE37" s="917"/>
      <c r="EF37" s="917"/>
      <c r="EG37" s="917"/>
      <c r="EH37" s="917"/>
      <c r="EI37" s="896">
        <f t="shared" si="193"/>
        <v>0</v>
      </c>
      <c r="EJ37" s="897" t="e">
        <f t="shared" si="86"/>
        <v>#N/A</v>
      </c>
      <c r="EK37" s="904"/>
      <c r="EL37" s="901" t="e">
        <f t="shared" si="226"/>
        <v>#N/A</v>
      </c>
      <c r="EM37" s="917"/>
      <c r="EN37" s="917"/>
      <c r="EO37" s="917"/>
      <c r="EP37" s="917"/>
      <c r="EQ37" s="917"/>
      <c r="ER37" s="917"/>
      <c r="ES37" s="896">
        <f t="shared" si="194"/>
        <v>0</v>
      </c>
      <c r="ET37" s="897" t="e">
        <f t="shared" si="94"/>
        <v>#N/A</v>
      </c>
      <c r="EU37" s="904"/>
      <c r="EV37" s="901" t="e">
        <f t="shared" si="227"/>
        <v>#N/A</v>
      </c>
      <c r="EW37" s="917"/>
      <c r="EX37" s="917"/>
      <c r="EY37" s="917"/>
      <c r="EZ37" s="917"/>
      <c r="FA37" s="917"/>
      <c r="FB37" s="917"/>
      <c r="FC37" s="896">
        <f t="shared" si="195"/>
        <v>0</v>
      </c>
      <c r="FD37" s="897" t="e">
        <f t="shared" si="102"/>
        <v>#N/A</v>
      </c>
      <c r="FE37" s="904"/>
      <c r="FF37" s="901" t="e">
        <f t="shared" si="228"/>
        <v>#N/A</v>
      </c>
      <c r="FG37" s="917"/>
      <c r="FH37" s="917"/>
      <c r="FI37" s="917"/>
      <c r="FJ37" s="917"/>
      <c r="FK37" s="917"/>
      <c r="FL37" s="917"/>
      <c r="FM37" s="896">
        <f t="shared" si="196"/>
        <v>0</v>
      </c>
      <c r="FN37" s="897" t="e">
        <f t="shared" si="110"/>
        <v>#N/A</v>
      </c>
      <c r="FO37" s="904"/>
      <c r="FP37" s="901" t="e">
        <f t="shared" si="229"/>
        <v>#N/A</v>
      </c>
      <c r="FQ37" s="917"/>
      <c r="FR37" s="917"/>
      <c r="FS37" s="917"/>
      <c r="FT37" s="917"/>
      <c r="FU37" s="917"/>
      <c r="FV37" s="917"/>
      <c r="FW37" s="896">
        <f t="shared" si="197"/>
        <v>0</v>
      </c>
      <c r="FX37" s="897" t="e">
        <f t="shared" si="118"/>
        <v>#N/A</v>
      </c>
      <c r="FY37" s="904"/>
      <c r="FZ37" s="901" t="e">
        <f t="shared" si="230"/>
        <v>#N/A</v>
      </c>
      <c r="GA37" s="917"/>
      <c r="GB37" s="917"/>
      <c r="GC37" s="917"/>
      <c r="GD37" s="917"/>
      <c r="GE37" s="917"/>
      <c r="GF37" s="917"/>
      <c r="GG37" s="896">
        <f t="shared" si="198"/>
        <v>0</v>
      </c>
      <c r="GH37" s="897" t="e">
        <f t="shared" si="126"/>
        <v>#N/A</v>
      </c>
      <c r="GI37" s="904"/>
      <c r="GJ37" s="901" t="e">
        <f t="shared" si="231"/>
        <v>#N/A</v>
      </c>
      <c r="GK37" s="917"/>
      <c r="GL37" s="917"/>
      <c r="GM37" s="917"/>
      <c r="GN37" s="917"/>
      <c r="GO37" s="917"/>
      <c r="GP37" s="917"/>
      <c r="GQ37" s="896">
        <f t="shared" si="199"/>
        <v>0</v>
      </c>
      <c r="GR37" s="897" t="e">
        <f t="shared" si="134"/>
        <v>#N/A</v>
      </c>
      <c r="GS37" s="904"/>
      <c r="GT37" s="901" t="e">
        <f t="shared" si="232"/>
        <v>#N/A</v>
      </c>
      <c r="GU37" s="917"/>
      <c r="GV37" s="917"/>
      <c r="GW37" s="917"/>
      <c r="GX37" s="917"/>
      <c r="GY37" s="917"/>
      <c r="GZ37" s="917"/>
      <c r="HA37" s="896">
        <f t="shared" si="200"/>
        <v>0</v>
      </c>
      <c r="HB37" s="897" t="e">
        <f t="shared" si="142"/>
        <v>#N/A</v>
      </c>
      <c r="HC37" s="904"/>
      <c r="HD37" s="901" t="e">
        <f t="shared" si="233"/>
        <v>#N/A</v>
      </c>
      <c r="HE37" s="917"/>
      <c r="HF37" s="917"/>
      <c r="HG37" s="917"/>
      <c r="HH37" s="917"/>
      <c r="HI37" s="917"/>
      <c r="HJ37" s="917"/>
      <c r="HK37" s="896">
        <f t="shared" si="201"/>
        <v>0</v>
      </c>
      <c r="HL37" s="897" t="e">
        <f t="shared" si="150"/>
        <v>#N/A</v>
      </c>
      <c r="HM37" s="904"/>
      <c r="HN37" s="901" t="e">
        <f t="shared" si="234"/>
        <v>#N/A</v>
      </c>
      <c r="HO37" s="917"/>
      <c r="HP37" s="917"/>
      <c r="HQ37" s="917"/>
      <c r="HR37" s="917"/>
      <c r="HS37" s="917"/>
      <c r="HT37" s="917"/>
      <c r="HU37" s="896">
        <f t="shared" si="202"/>
        <v>0</v>
      </c>
      <c r="HV37" s="897" t="e">
        <f t="shared" si="158"/>
        <v>#N/A</v>
      </c>
      <c r="HW37" s="904"/>
      <c r="HX37" s="901" t="e">
        <f t="shared" si="235"/>
        <v>#N/A</v>
      </c>
      <c r="HY37" s="917"/>
      <c r="HZ37" s="917"/>
      <c r="IA37" s="917"/>
      <c r="IB37" s="917"/>
      <c r="IC37" s="917"/>
      <c r="ID37" s="917"/>
      <c r="IE37" s="896">
        <f t="shared" si="203"/>
        <v>0</v>
      </c>
      <c r="IF37" s="897" t="e">
        <f t="shared" si="166"/>
        <v>#N/A</v>
      </c>
      <c r="IG37" s="904"/>
      <c r="IH37" s="919"/>
      <c r="II37" s="917"/>
      <c r="IJ37" s="917"/>
      <c r="IK37" s="917"/>
      <c r="IL37" s="917"/>
      <c r="IM37" s="917"/>
      <c r="IN37" s="917"/>
      <c r="IO37" s="896">
        <f t="shared" si="204"/>
        <v>0</v>
      </c>
      <c r="IP37" s="897" t="e">
        <f t="shared" si="174"/>
        <v>#DIV/0!</v>
      </c>
      <c r="IQ37" s="918"/>
      <c r="IR37" s="919"/>
      <c r="IS37" s="917"/>
      <c r="IT37" s="917"/>
      <c r="IU37" s="917"/>
      <c r="IV37" s="917"/>
      <c r="IW37" s="917"/>
      <c r="IX37" s="917"/>
      <c r="IY37" s="896">
        <f t="shared" si="205"/>
        <v>0</v>
      </c>
      <c r="IZ37" s="897" t="e">
        <f t="shared" si="182"/>
        <v>#DIV/0!</v>
      </c>
      <c r="JA37" s="918"/>
      <c r="JB37" s="621"/>
      <c r="JC37" s="918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6" customFormat="1" ht="20.149999999999999" customHeight="1">
      <c r="A38" s="892">
        <f t="shared" si="212"/>
        <v>45679</v>
      </c>
      <c r="B38" s="893">
        <f t="shared" si="237"/>
        <v>29</v>
      </c>
      <c r="C38" s="916">
        <v>82</v>
      </c>
      <c r="D38" s="916">
        <v>42</v>
      </c>
      <c r="E38" s="916">
        <v>10</v>
      </c>
      <c r="F38" s="916"/>
      <c r="G38" s="916"/>
      <c r="H38" s="916">
        <v>74</v>
      </c>
      <c r="I38" s="896">
        <f t="shared" si="206"/>
        <v>208</v>
      </c>
      <c r="J38" s="897">
        <f t="shared" si="207"/>
        <v>6.9102990033222591E-3</v>
      </c>
      <c r="K38" s="904"/>
      <c r="L38" s="901">
        <f t="shared" si="213"/>
        <v>29</v>
      </c>
      <c r="M38" s="917">
        <v>33</v>
      </c>
      <c r="N38" s="917"/>
      <c r="O38" s="917">
        <v>9</v>
      </c>
      <c r="P38" s="917"/>
      <c r="Q38" s="917"/>
      <c r="R38" s="917">
        <v>35</v>
      </c>
      <c r="S38" s="896">
        <f t="shared" si="208"/>
        <v>77</v>
      </c>
      <c r="T38" s="897">
        <f t="shared" si="209"/>
        <v>3.276595744680851E-3</v>
      </c>
      <c r="U38" s="904"/>
      <c r="V38" s="901">
        <f t="shared" si="214"/>
        <v>29</v>
      </c>
      <c r="W38" s="917">
        <v>16</v>
      </c>
      <c r="X38" s="917">
        <v>3</v>
      </c>
      <c r="Y38" s="917">
        <v>2</v>
      </c>
      <c r="Z38" s="917"/>
      <c r="AA38" s="917"/>
      <c r="AB38" s="917">
        <v>3</v>
      </c>
      <c r="AC38" s="896">
        <f t="shared" si="210"/>
        <v>24</v>
      </c>
      <c r="AD38" s="897">
        <f t="shared" si="211"/>
        <v>7.9734219269102995E-4</v>
      </c>
      <c r="AE38" s="918"/>
      <c r="AF38" s="893" t="e">
        <f t="shared" si="215"/>
        <v>#N/A</v>
      </c>
      <c r="AG38" s="917"/>
      <c r="AH38" s="917"/>
      <c r="AI38" s="917"/>
      <c r="AJ38" s="917"/>
      <c r="AK38" s="917"/>
      <c r="AL38" s="917"/>
      <c r="AM38" s="896">
        <f t="shared" si="183"/>
        <v>0</v>
      </c>
      <c r="AN38" s="897" t="e">
        <f t="shared" si="7"/>
        <v>#N/A</v>
      </c>
      <c r="AO38" s="918"/>
      <c r="AP38" s="901" t="e">
        <f t="shared" si="216"/>
        <v>#N/A</v>
      </c>
      <c r="AQ38" s="917"/>
      <c r="AR38" s="917"/>
      <c r="AS38" s="917"/>
      <c r="AT38" s="917"/>
      <c r="AU38" s="917"/>
      <c r="AV38" s="917"/>
      <c r="AW38" s="896">
        <f t="shared" si="184"/>
        <v>0</v>
      </c>
      <c r="AX38" s="897" t="e">
        <f t="shared" si="15"/>
        <v>#N/A</v>
      </c>
      <c r="AY38" s="918"/>
      <c r="AZ38" s="901" t="e">
        <f t="shared" si="217"/>
        <v>#N/A</v>
      </c>
      <c r="BA38" s="917"/>
      <c r="BB38" s="917"/>
      <c r="BC38" s="917"/>
      <c r="BD38" s="917"/>
      <c r="BE38" s="917"/>
      <c r="BF38" s="917"/>
      <c r="BG38" s="896">
        <f t="shared" si="185"/>
        <v>0</v>
      </c>
      <c r="BH38" s="897" t="e">
        <f t="shared" si="23"/>
        <v>#N/A</v>
      </c>
      <c r="BI38" s="904"/>
      <c r="BJ38" s="893" t="e">
        <f t="shared" si="218"/>
        <v>#N/A</v>
      </c>
      <c r="BK38" s="917"/>
      <c r="BL38" s="917"/>
      <c r="BM38" s="917"/>
      <c r="BN38" s="917"/>
      <c r="BO38" s="917"/>
      <c r="BP38" s="917"/>
      <c r="BQ38" s="896">
        <f t="shared" si="186"/>
        <v>0</v>
      </c>
      <c r="BR38" s="897" t="e">
        <f t="shared" si="30"/>
        <v>#N/A</v>
      </c>
      <c r="BS38" s="904"/>
      <c r="BT38" s="893" t="e">
        <f t="shared" si="219"/>
        <v>#N/A</v>
      </c>
      <c r="BU38" s="917"/>
      <c r="BV38" s="917"/>
      <c r="BW38" s="917"/>
      <c r="BX38" s="917"/>
      <c r="BY38" s="917"/>
      <c r="BZ38" s="917"/>
      <c r="CA38" s="896">
        <f t="shared" si="187"/>
        <v>0</v>
      </c>
      <c r="CB38" s="897" t="e">
        <f t="shared" si="38"/>
        <v>#N/A</v>
      </c>
      <c r="CC38" s="904"/>
      <c r="CD38" s="901" t="e">
        <f t="shared" si="220"/>
        <v>#N/A</v>
      </c>
      <c r="CE38" s="917"/>
      <c r="CF38" s="917"/>
      <c r="CG38" s="917"/>
      <c r="CH38" s="917"/>
      <c r="CI38" s="917"/>
      <c r="CJ38" s="917"/>
      <c r="CK38" s="896">
        <f t="shared" si="188"/>
        <v>0</v>
      </c>
      <c r="CL38" s="897" t="e">
        <f t="shared" si="46"/>
        <v>#N/A</v>
      </c>
      <c r="CM38" s="904"/>
      <c r="CN38" s="901" t="e">
        <f t="shared" si="221"/>
        <v>#N/A</v>
      </c>
      <c r="CO38" s="917"/>
      <c r="CP38" s="917"/>
      <c r="CQ38" s="917"/>
      <c r="CR38" s="917"/>
      <c r="CS38" s="917"/>
      <c r="CT38" s="917"/>
      <c r="CU38" s="896">
        <f t="shared" si="189"/>
        <v>0</v>
      </c>
      <c r="CV38" s="897" t="e">
        <f t="shared" si="54"/>
        <v>#N/A</v>
      </c>
      <c r="CW38" s="904"/>
      <c r="CX38" s="901" t="e">
        <f t="shared" si="222"/>
        <v>#N/A</v>
      </c>
      <c r="CY38" s="917"/>
      <c r="CZ38" s="917"/>
      <c r="DA38" s="917"/>
      <c r="DB38" s="917"/>
      <c r="DC38" s="917"/>
      <c r="DD38" s="917"/>
      <c r="DE38" s="896">
        <f t="shared" si="190"/>
        <v>0</v>
      </c>
      <c r="DF38" s="897" t="e">
        <f t="shared" si="62"/>
        <v>#N/A</v>
      </c>
      <c r="DG38" s="904"/>
      <c r="DH38" s="901" t="e">
        <f t="shared" si="223"/>
        <v>#N/A</v>
      </c>
      <c r="DI38" s="917"/>
      <c r="DJ38" s="917"/>
      <c r="DK38" s="917"/>
      <c r="DL38" s="917"/>
      <c r="DM38" s="917"/>
      <c r="DN38" s="917"/>
      <c r="DO38" s="896">
        <f t="shared" si="191"/>
        <v>0</v>
      </c>
      <c r="DP38" s="897" t="e">
        <f t="shared" si="70"/>
        <v>#N/A</v>
      </c>
      <c r="DQ38" s="904"/>
      <c r="DR38" s="901" t="e">
        <f t="shared" si="224"/>
        <v>#N/A</v>
      </c>
      <c r="DS38" s="917"/>
      <c r="DT38" s="917"/>
      <c r="DU38" s="917"/>
      <c r="DV38" s="917"/>
      <c r="DW38" s="917"/>
      <c r="DX38" s="917"/>
      <c r="DY38" s="896">
        <f t="shared" si="192"/>
        <v>0</v>
      </c>
      <c r="DZ38" s="897" t="e">
        <f t="shared" si="78"/>
        <v>#N/A</v>
      </c>
      <c r="EA38" s="904"/>
      <c r="EB38" s="901" t="e">
        <f t="shared" si="225"/>
        <v>#N/A</v>
      </c>
      <c r="EC38" s="917"/>
      <c r="ED38" s="917"/>
      <c r="EE38" s="917"/>
      <c r="EF38" s="917"/>
      <c r="EG38" s="917"/>
      <c r="EH38" s="917"/>
      <c r="EI38" s="896">
        <f t="shared" si="193"/>
        <v>0</v>
      </c>
      <c r="EJ38" s="897" t="e">
        <f t="shared" si="86"/>
        <v>#N/A</v>
      </c>
      <c r="EK38" s="904"/>
      <c r="EL38" s="901" t="e">
        <f t="shared" si="226"/>
        <v>#N/A</v>
      </c>
      <c r="EM38" s="917"/>
      <c r="EN38" s="917"/>
      <c r="EO38" s="917"/>
      <c r="EP38" s="917"/>
      <c r="EQ38" s="917"/>
      <c r="ER38" s="917"/>
      <c r="ES38" s="896">
        <f t="shared" si="194"/>
        <v>0</v>
      </c>
      <c r="ET38" s="897" t="e">
        <f t="shared" si="94"/>
        <v>#N/A</v>
      </c>
      <c r="EU38" s="904"/>
      <c r="EV38" s="901" t="e">
        <f t="shared" si="227"/>
        <v>#N/A</v>
      </c>
      <c r="EW38" s="917"/>
      <c r="EX38" s="917"/>
      <c r="EY38" s="917"/>
      <c r="EZ38" s="917"/>
      <c r="FA38" s="917"/>
      <c r="FB38" s="917"/>
      <c r="FC38" s="896">
        <f t="shared" si="195"/>
        <v>0</v>
      </c>
      <c r="FD38" s="897" t="e">
        <f t="shared" si="102"/>
        <v>#N/A</v>
      </c>
      <c r="FE38" s="904"/>
      <c r="FF38" s="901" t="e">
        <f t="shared" si="228"/>
        <v>#N/A</v>
      </c>
      <c r="FG38" s="917"/>
      <c r="FH38" s="917"/>
      <c r="FI38" s="917"/>
      <c r="FJ38" s="917"/>
      <c r="FK38" s="917"/>
      <c r="FL38" s="917"/>
      <c r="FM38" s="896">
        <f t="shared" si="196"/>
        <v>0</v>
      </c>
      <c r="FN38" s="897" t="e">
        <f t="shared" si="110"/>
        <v>#N/A</v>
      </c>
      <c r="FO38" s="904"/>
      <c r="FP38" s="901" t="e">
        <f t="shared" si="229"/>
        <v>#N/A</v>
      </c>
      <c r="FQ38" s="917"/>
      <c r="FR38" s="917"/>
      <c r="FS38" s="917"/>
      <c r="FT38" s="917"/>
      <c r="FU38" s="917"/>
      <c r="FV38" s="917"/>
      <c r="FW38" s="896">
        <f t="shared" si="197"/>
        <v>0</v>
      </c>
      <c r="FX38" s="897" t="e">
        <f t="shared" si="118"/>
        <v>#N/A</v>
      </c>
      <c r="FY38" s="904"/>
      <c r="FZ38" s="901" t="e">
        <f t="shared" si="230"/>
        <v>#N/A</v>
      </c>
      <c r="GA38" s="917"/>
      <c r="GB38" s="917"/>
      <c r="GC38" s="917"/>
      <c r="GD38" s="917"/>
      <c r="GE38" s="917"/>
      <c r="GF38" s="917"/>
      <c r="GG38" s="896">
        <f t="shared" si="198"/>
        <v>0</v>
      </c>
      <c r="GH38" s="897" t="e">
        <f t="shared" si="126"/>
        <v>#N/A</v>
      </c>
      <c r="GI38" s="904"/>
      <c r="GJ38" s="901" t="e">
        <f t="shared" si="231"/>
        <v>#N/A</v>
      </c>
      <c r="GK38" s="917"/>
      <c r="GL38" s="917"/>
      <c r="GM38" s="917"/>
      <c r="GN38" s="917"/>
      <c r="GO38" s="917"/>
      <c r="GP38" s="917"/>
      <c r="GQ38" s="896">
        <f t="shared" si="199"/>
        <v>0</v>
      </c>
      <c r="GR38" s="897" t="e">
        <f t="shared" si="134"/>
        <v>#N/A</v>
      </c>
      <c r="GS38" s="904"/>
      <c r="GT38" s="901" t="e">
        <f t="shared" si="232"/>
        <v>#N/A</v>
      </c>
      <c r="GU38" s="917"/>
      <c r="GV38" s="917"/>
      <c r="GW38" s="917"/>
      <c r="GX38" s="917"/>
      <c r="GY38" s="917"/>
      <c r="GZ38" s="917"/>
      <c r="HA38" s="896">
        <f t="shared" si="200"/>
        <v>0</v>
      </c>
      <c r="HB38" s="897" t="e">
        <f t="shared" si="142"/>
        <v>#N/A</v>
      </c>
      <c r="HC38" s="904"/>
      <c r="HD38" s="901" t="e">
        <f t="shared" si="233"/>
        <v>#N/A</v>
      </c>
      <c r="HE38" s="917"/>
      <c r="HF38" s="917"/>
      <c r="HG38" s="917"/>
      <c r="HH38" s="917"/>
      <c r="HI38" s="917"/>
      <c r="HJ38" s="917"/>
      <c r="HK38" s="896">
        <f t="shared" si="201"/>
        <v>0</v>
      </c>
      <c r="HL38" s="897" t="e">
        <f t="shared" si="150"/>
        <v>#N/A</v>
      </c>
      <c r="HM38" s="904"/>
      <c r="HN38" s="901" t="e">
        <f t="shared" si="234"/>
        <v>#N/A</v>
      </c>
      <c r="HO38" s="917"/>
      <c r="HP38" s="917"/>
      <c r="HQ38" s="917"/>
      <c r="HR38" s="917"/>
      <c r="HS38" s="917"/>
      <c r="HT38" s="917"/>
      <c r="HU38" s="896">
        <f t="shared" si="202"/>
        <v>0</v>
      </c>
      <c r="HV38" s="897" t="e">
        <f t="shared" si="158"/>
        <v>#N/A</v>
      </c>
      <c r="HW38" s="904"/>
      <c r="HX38" s="901" t="e">
        <f t="shared" si="235"/>
        <v>#N/A</v>
      </c>
      <c r="HY38" s="917"/>
      <c r="HZ38" s="917"/>
      <c r="IA38" s="917"/>
      <c r="IB38" s="917"/>
      <c r="IC38" s="917"/>
      <c r="ID38" s="917"/>
      <c r="IE38" s="896">
        <f t="shared" si="203"/>
        <v>0</v>
      </c>
      <c r="IF38" s="897" t="e">
        <f t="shared" si="166"/>
        <v>#N/A</v>
      </c>
      <c r="IG38" s="904"/>
      <c r="IH38" s="919"/>
      <c r="II38" s="917"/>
      <c r="IJ38" s="917"/>
      <c r="IK38" s="917"/>
      <c r="IL38" s="917"/>
      <c r="IM38" s="917"/>
      <c r="IN38" s="917"/>
      <c r="IO38" s="896">
        <f t="shared" si="204"/>
        <v>0</v>
      </c>
      <c r="IP38" s="897" t="e">
        <f t="shared" si="174"/>
        <v>#DIV/0!</v>
      </c>
      <c r="IQ38" s="918"/>
      <c r="IR38" s="919"/>
      <c r="IS38" s="917"/>
      <c r="IT38" s="917"/>
      <c r="IU38" s="917"/>
      <c r="IV38" s="917"/>
      <c r="IW38" s="917"/>
      <c r="IX38" s="917"/>
      <c r="IY38" s="896">
        <f t="shared" si="205"/>
        <v>0</v>
      </c>
      <c r="IZ38" s="897" t="e">
        <f t="shared" si="182"/>
        <v>#DIV/0!</v>
      </c>
      <c r="JA38" s="918"/>
      <c r="JB38" s="621"/>
      <c r="JC38" s="918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6" customFormat="1" ht="20.149999999999999" customHeight="1">
      <c r="A39" s="892">
        <f t="shared" si="212"/>
        <v>45680</v>
      </c>
      <c r="B39" s="893">
        <f t="shared" si="237"/>
        <v>30</v>
      </c>
      <c r="C39" s="916">
        <v>106</v>
      </c>
      <c r="D39" s="916">
        <v>39</v>
      </c>
      <c r="E39" s="916">
        <v>12</v>
      </c>
      <c r="F39" s="916"/>
      <c r="G39" s="916"/>
      <c r="H39" s="916">
        <v>72</v>
      </c>
      <c r="I39" s="896">
        <f t="shared" si="206"/>
        <v>229</v>
      </c>
      <c r="J39" s="897">
        <f t="shared" si="207"/>
        <v>7.6079734219269106E-3</v>
      </c>
      <c r="K39" s="904"/>
      <c r="L39" s="901">
        <f t="shared" si="213"/>
        <v>30</v>
      </c>
      <c r="M39" s="917">
        <v>44</v>
      </c>
      <c r="N39" s="917"/>
      <c r="O39" s="917">
        <v>13</v>
      </c>
      <c r="P39" s="917"/>
      <c r="Q39" s="917"/>
      <c r="R39" s="917">
        <v>49</v>
      </c>
      <c r="S39" s="896">
        <f t="shared" si="208"/>
        <v>106</v>
      </c>
      <c r="T39" s="897">
        <f t="shared" si="209"/>
        <v>4.5106382978723405E-3</v>
      </c>
      <c r="U39" s="918"/>
      <c r="V39" s="901">
        <f t="shared" si="214"/>
        <v>30</v>
      </c>
      <c r="W39" s="917">
        <v>26</v>
      </c>
      <c r="X39" s="917">
        <v>3</v>
      </c>
      <c r="Y39" s="917">
        <v>1</v>
      </c>
      <c r="Z39" s="917"/>
      <c r="AA39" s="917"/>
      <c r="AB39" s="917">
        <v>6</v>
      </c>
      <c r="AC39" s="896">
        <f t="shared" si="210"/>
        <v>36</v>
      </c>
      <c r="AD39" s="897">
        <f t="shared" si="211"/>
        <v>1.1960132890365448E-3</v>
      </c>
      <c r="AE39" s="918"/>
      <c r="AF39" s="893" t="e">
        <f t="shared" si="215"/>
        <v>#N/A</v>
      </c>
      <c r="AG39" s="917"/>
      <c r="AH39" s="917"/>
      <c r="AI39" s="917"/>
      <c r="AJ39" s="917"/>
      <c r="AK39" s="917"/>
      <c r="AL39" s="917"/>
      <c r="AM39" s="896">
        <f t="shared" si="183"/>
        <v>0</v>
      </c>
      <c r="AN39" s="897" t="e">
        <f t="shared" si="7"/>
        <v>#N/A</v>
      </c>
      <c r="AO39" s="918"/>
      <c r="AP39" s="901" t="e">
        <f t="shared" si="216"/>
        <v>#N/A</v>
      </c>
      <c r="AQ39" s="917"/>
      <c r="AR39" s="917"/>
      <c r="AS39" s="917"/>
      <c r="AT39" s="917"/>
      <c r="AU39" s="917"/>
      <c r="AV39" s="917"/>
      <c r="AW39" s="896">
        <f t="shared" si="184"/>
        <v>0</v>
      </c>
      <c r="AX39" s="897" t="e">
        <f t="shared" si="15"/>
        <v>#N/A</v>
      </c>
      <c r="AY39" s="918"/>
      <c r="AZ39" s="901" t="e">
        <f t="shared" si="217"/>
        <v>#N/A</v>
      </c>
      <c r="BA39" s="917"/>
      <c r="BB39" s="917"/>
      <c r="BC39" s="917"/>
      <c r="BD39" s="917"/>
      <c r="BE39" s="917"/>
      <c r="BF39" s="917"/>
      <c r="BG39" s="896">
        <f t="shared" si="185"/>
        <v>0</v>
      </c>
      <c r="BH39" s="897" t="e">
        <f t="shared" si="23"/>
        <v>#N/A</v>
      </c>
      <c r="BI39" s="904"/>
      <c r="BJ39" s="893" t="e">
        <f t="shared" si="218"/>
        <v>#N/A</v>
      </c>
      <c r="BK39" s="917"/>
      <c r="BL39" s="917"/>
      <c r="BM39" s="917"/>
      <c r="BN39" s="917"/>
      <c r="BO39" s="917"/>
      <c r="BP39" s="917"/>
      <c r="BQ39" s="896">
        <f t="shared" si="186"/>
        <v>0</v>
      </c>
      <c r="BR39" s="897" t="e">
        <f t="shared" si="30"/>
        <v>#N/A</v>
      </c>
      <c r="BS39" s="904"/>
      <c r="BT39" s="893" t="e">
        <f t="shared" si="219"/>
        <v>#N/A</v>
      </c>
      <c r="BU39" s="917"/>
      <c r="BV39" s="917"/>
      <c r="BW39" s="917"/>
      <c r="BX39" s="917"/>
      <c r="BY39" s="917"/>
      <c r="BZ39" s="917"/>
      <c r="CA39" s="896">
        <f t="shared" si="187"/>
        <v>0</v>
      </c>
      <c r="CB39" s="897" t="e">
        <f t="shared" si="38"/>
        <v>#N/A</v>
      </c>
      <c r="CC39" s="904"/>
      <c r="CD39" s="901" t="e">
        <f t="shared" si="220"/>
        <v>#N/A</v>
      </c>
      <c r="CE39" s="917"/>
      <c r="CF39" s="917"/>
      <c r="CG39" s="917"/>
      <c r="CH39" s="917"/>
      <c r="CI39" s="917"/>
      <c r="CJ39" s="917"/>
      <c r="CK39" s="896">
        <f t="shared" si="188"/>
        <v>0</v>
      </c>
      <c r="CL39" s="897" t="e">
        <f t="shared" si="46"/>
        <v>#N/A</v>
      </c>
      <c r="CM39" s="904"/>
      <c r="CN39" s="901" t="e">
        <f t="shared" si="221"/>
        <v>#N/A</v>
      </c>
      <c r="CO39" s="917"/>
      <c r="CP39" s="917"/>
      <c r="CQ39" s="917"/>
      <c r="CR39" s="917"/>
      <c r="CS39" s="917"/>
      <c r="CT39" s="917"/>
      <c r="CU39" s="896">
        <f t="shared" si="189"/>
        <v>0</v>
      </c>
      <c r="CV39" s="897" t="e">
        <f t="shared" si="54"/>
        <v>#N/A</v>
      </c>
      <c r="CW39" s="904"/>
      <c r="CX39" s="901" t="e">
        <f t="shared" si="222"/>
        <v>#N/A</v>
      </c>
      <c r="CY39" s="917"/>
      <c r="CZ39" s="917"/>
      <c r="DA39" s="917"/>
      <c r="DB39" s="917"/>
      <c r="DC39" s="917"/>
      <c r="DD39" s="917"/>
      <c r="DE39" s="896">
        <f t="shared" si="190"/>
        <v>0</v>
      </c>
      <c r="DF39" s="897" t="e">
        <f t="shared" si="62"/>
        <v>#N/A</v>
      </c>
      <c r="DG39" s="904"/>
      <c r="DH39" s="901" t="e">
        <f t="shared" si="223"/>
        <v>#N/A</v>
      </c>
      <c r="DI39" s="917"/>
      <c r="DJ39" s="917"/>
      <c r="DK39" s="917"/>
      <c r="DL39" s="917"/>
      <c r="DM39" s="917"/>
      <c r="DN39" s="917"/>
      <c r="DO39" s="896">
        <f t="shared" si="191"/>
        <v>0</v>
      </c>
      <c r="DP39" s="897" t="e">
        <f t="shared" si="70"/>
        <v>#N/A</v>
      </c>
      <c r="DQ39" s="904"/>
      <c r="DR39" s="901" t="e">
        <f t="shared" si="224"/>
        <v>#N/A</v>
      </c>
      <c r="DS39" s="917"/>
      <c r="DT39" s="917"/>
      <c r="DU39" s="917"/>
      <c r="DV39" s="917"/>
      <c r="DW39" s="917"/>
      <c r="DX39" s="917"/>
      <c r="DY39" s="896">
        <f t="shared" si="192"/>
        <v>0</v>
      </c>
      <c r="DZ39" s="897" t="e">
        <f t="shared" si="78"/>
        <v>#N/A</v>
      </c>
      <c r="EA39" s="904"/>
      <c r="EB39" s="901" t="e">
        <f t="shared" si="225"/>
        <v>#N/A</v>
      </c>
      <c r="EC39" s="917"/>
      <c r="ED39" s="917"/>
      <c r="EE39" s="917"/>
      <c r="EF39" s="917"/>
      <c r="EG39" s="917"/>
      <c r="EH39" s="917"/>
      <c r="EI39" s="896">
        <f t="shared" si="193"/>
        <v>0</v>
      </c>
      <c r="EJ39" s="897" t="e">
        <f t="shared" si="86"/>
        <v>#N/A</v>
      </c>
      <c r="EK39" s="904"/>
      <c r="EL39" s="901" t="e">
        <f t="shared" si="226"/>
        <v>#N/A</v>
      </c>
      <c r="EM39" s="917"/>
      <c r="EN39" s="917"/>
      <c r="EO39" s="917"/>
      <c r="EP39" s="917"/>
      <c r="EQ39" s="917"/>
      <c r="ER39" s="917"/>
      <c r="ES39" s="896">
        <f t="shared" si="194"/>
        <v>0</v>
      </c>
      <c r="ET39" s="897" t="e">
        <f t="shared" si="94"/>
        <v>#N/A</v>
      </c>
      <c r="EU39" s="904"/>
      <c r="EV39" s="901" t="e">
        <f t="shared" si="227"/>
        <v>#N/A</v>
      </c>
      <c r="EW39" s="917"/>
      <c r="EX39" s="917"/>
      <c r="EY39" s="917"/>
      <c r="EZ39" s="917"/>
      <c r="FA39" s="917"/>
      <c r="FB39" s="917"/>
      <c r="FC39" s="896">
        <f t="shared" si="195"/>
        <v>0</v>
      </c>
      <c r="FD39" s="897" t="e">
        <f t="shared" si="102"/>
        <v>#N/A</v>
      </c>
      <c r="FE39" s="904"/>
      <c r="FF39" s="901" t="e">
        <f t="shared" si="228"/>
        <v>#N/A</v>
      </c>
      <c r="FG39" s="917"/>
      <c r="FH39" s="917"/>
      <c r="FI39" s="917"/>
      <c r="FJ39" s="917"/>
      <c r="FK39" s="917"/>
      <c r="FL39" s="917"/>
      <c r="FM39" s="896">
        <f t="shared" si="196"/>
        <v>0</v>
      </c>
      <c r="FN39" s="897" t="e">
        <f t="shared" si="110"/>
        <v>#N/A</v>
      </c>
      <c r="FO39" s="904"/>
      <c r="FP39" s="901" t="e">
        <f t="shared" si="229"/>
        <v>#N/A</v>
      </c>
      <c r="FQ39" s="917"/>
      <c r="FR39" s="917"/>
      <c r="FS39" s="917"/>
      <c r="FT39" s="917"/>
      <c r="FU39" s="917"/>
      <c r="FV39" s="917"/>
      <c r="FW39" s="896">
        <f t="shared" si="197"/>
        <v>0</v>
      </c>
      <c r="FX39" s="897" t="e">
        <f t="shared" si="118"/>
        <v>#N/A</v>
      </c>
      <c r="FY39" s="904"/>
      <c r="FZ39" s="901" t="e">
        <f t="shared" si="230"/>
        <v>#N/A</v>
      </c>
      <c r="GA39" s="917"/>
      <c r="GB39" s="917"/>
      <c r="GC39" s="917"/>
      <c r="GD39" s="917"/>
      <c r="GE39" s="917"/>
      <c r="GF39" s="917"/>
      <c r="GG39" s="896">
        <f t="shared" si="198"/>
        <v>0</v>
      </c>
      <c r="GH39" s="897" t="e">
        <f t="shared" si="126"/>
        <v>#N/A</v>
      </c>
      <c r="GI39" s="904"/>
      <c r="GJ39" s="901" t="e">
        <f t="shared" si="231"/>
        <v>#N/A</v>
      </c>
      <c r="GK39" s="917"/>
      <c r="GL39" s="917"/>
      <c r="GM39" s="917"/>
      <c r="GN39" s="917"/>
      <c r="GO39" s="917"/>
      <c r="GP39" s="917"/>
      <c r="GQ39" s="896">
        <f t="shared" si="199"/>
        <v>0</v>
      </c>
      <c r="GR39" s="897" t="e">
        <f t="shared" si="134"/>
        <v>#N/A</v>
      </c>
      <c r="GS39" s="904"/>
      <c r="GT39" s="901" t="e">
        <f t="shared" si="232"/>
        <v>#N/A</v>
      </c>
      <c r="GU39" s="917"/>
      <c r="GV39" s="917"/>
      <c r="GW39" s="917"/>
      <c r="GX39" s="917"/>
      <c r="GY39" s="917"/>
      <c r="GZ39" s="917"/>
      <c r="HA39" s="896">
        <f t="shared" si="200"/>
        <v>0</v>
      </c>
      <c r="HB39" s="897" t="e">
        <f t="shared" si="142"/>
        <v>#N/A</v>
      </c>
      <c r="HC39" s="904"/>
      <c r="HD39" s="901" t="e">
        <f t="shared" si="233"/>
        <v>#N/A</v>
      </c>
      <c r="HE39" s="917"/>
      <c r="HF39" s="917"/>
      <c r="HG39" s="917"/>
      <c r="HH39" s="917"/>
      <c r="HI39" s="917"/>
      <c r="HJ39" s="917"/>
      <c r="HK39" s="896">
        <f t="shared" si="201"/>
        <v>0</v>
      </c>
      <c r="HL39" s="897" t="e">
        <f t="shared" si="150"/>
        <v>#N/A</v>
      </c>
      <c r="HM39" s="904"/>
      <c r="HN39" s="901" t="e">
        <f t="shared" si="234"/>
        <v>#N/A</v>
      </c>
      <c r="HO39" s="917"/>
      <c r="HP39" s="917"/>
      <c r="HQ39" s="917"/>
      <c r="HR39" s="917"/>
      <c r="HS39" s="917"/>
      <c r="HT39" s="917"/>
      <c r="HU39" s="896">
        <f t="shared" si="202"/>
        <v>0</v>
      </c>
      <c r="HV39" s="897" t="e">
        <f t="shared" si="158"/>
        <v>#N/A</v>
      </c>
      <c r="HW39" s="904"/>
      <c r="HX39" s="901" t="e">
        <f t="shared" si="235"/>
        <v>#N/A</v>
      </c>
      <c r="HY39" s="917"/>
      <c r="HZ39" s="917"/>
      <c r="IA39" s="917"/>
      <c r="IB39" s="917"/>
      <c r="IC39" s="917"/>
      <c r="ID39" s="917"/>
      <c r="IE39" s="896">
        <f t="shared" si="203"/>
        <v>0</v>
      </c>
      <c r="IF39" s="897" t="e">
        <f t="shared" si="166"/>
        <v>#N/A</v>
      </c>
      <c r="IG39" s="904"/>
      <c r="IH39" s="919"/>
      <c r="II39" s="917"/>
      <c r="IJ39" s="917"/>
      <c r="IK39" s="917"/>
      <c r="IL39" s="917"/>
      <c r="IM39" s="917"/>
      <c r="IN39" s="917"/>
      <c r="IO39" s="896">
        <f t="shared" si="204"/>
        <v>0</v>
      </c>
      <c r="IP39" s="897" t="e">
        <f t="shared" si="174"/>
        <v>#DIV/0!</v>
      </c>
      <c r="IQ39" s="918"/>
      <c r="IR39" s="919"/>
      <c r="IS39" s="917"/>
      <c r="IT39" s="917"/>
      <c r="IU39" s="917"/>
      <c r="IV39" s="917"/>
      <c r="IW39" s="917"/>
      <c r="IX39" s="917"/>
      <c r="IY39" s="896">
        <f t="shared" si="205"/>
        <v>0</v>
      </c>
      <c r="IZ39" s="897" t="e">
        <f t="shared" si="182"/>
        <v>#DIV/0!</v>
      </c>
      <c r="JA39" s="918"/>
      <c r="JB39" s="621"/>
      <c r="JC39" s="918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6" customFormat="1" ht="20.149999999999999" customHeight="1">
      <c r="A40" s="892">
        <f t="shared" si="212"/>
        <v>45681</v>
      </c>
      <c r="B40" s="893">
        <f t="shared" si="237"/>
        <v>31</v>
      </c>
      <c r="C40" s="916">
        <v>113</v>
      </c>
      <c r="D40" s="916">
        <v>44</v>
      </c>
      <c r="E40" s="916">
        <v>16</v>
      </c>
      <c r="F40" s="916"/>
      <c r="G40" s="916"/>
      <c r="H40" s="916">
        <v>68</v>
      </c>
      <c r="I40" s="896">
        <f t="shared" si="206"/>
        <v>241</v>
      </c>
      <c r="J40" s="897">
        <f t="shared" si="207"/>
        <v>8.0066445182724252E-3</v>
      </c>
      <c r="K40" s="904"/>
      <c r="L40" s="901">
        <f t="shared" si="213"/>
        <v>31</v>
      </c>
      <c r="M40" s="917">
        <v>75</v>
      </c>
      <c r="N40" s="917"/>
      <c r="O40" s="917">
        <v>11</v>
      </c>
      <c r="P40" s="917"/>
      <c r="Q40" s="917"/>
      <c r="R40" s="917">
        <v>39</v>
      </c>
      <c r="S40" s="896">
        <f t="shared" si="208"/>
        <v>125</v>
      </c>
      <c r="T40" s="897">
        <f t="shared" si="209"/>
        <v>5.3191489361702126E-3</v>
      </c>
      <c r="U40" s="918"/>
      <c r="V40" s="901">
        <f t="shared" si="214"/>
        <v>31</v>
      </c>
      <c r="W40" s="917">
        <v>52</v>
      </c>
      <c r="X40" s="917">
        <v>2</v>
      </c>
      <c r="Y40" s="917">
        <v>4</v>
      </c>
      <c r="Z40" s="917"/>
      <c r="AA40" s="917"/>
      <c r="AB40" s="917">
        <v>5</v>
      </c>
      <c r="AC40" s="896">
        <f t="shared" si="210"/>
        <v>63</v>
      </c>
      <c r="AD40" s="897">
        <f t="shared" si="211"/>
        <v>2.0930232558139536E-3</v>
      </c>
      <c r="AE40" s="918"/>
      <c r="AF40" s="893" t="e">
        <f t="shared" si="215"/>
        <v>#N/A</v>
      </c>
      <c r="AG40" s="917"/>
      <c r="AH40" s="917"/>
      <c r="AI40" s="917"/>
      <c r="AJ40" s="917"/>
      <c r="AK40" s="917"/>
      <c r="AL40" s="917"/>
      <c r="AM40" s="896">
        <f t="shared" si="183"/>
        <v>0</v>
      </c>
      <c r="AN40" s="897" t="e">
        <f t="shared" si="7"/>
        <v>#N/A</v>
      </c>
      <c r="AO40" s="918"/>
      <c r="AP40" s="901" t="e">
        <f t="shared" si="216"/>
        <v>#N/A</v>
      </c>
      <c r="AQ40" s="917"/>
      <c r="AR40" s="917"/>
      <c r="AS40" s="917"/>
      <c r="AT40" s="917"/>
      <c r="AU40" s="917"/>
      <c r="AV40" s="917"/>
      <c r="AW40" s="896">
        <f t="shared" si="184"/>
        <v>0</v>
      </c>
      <c r="AX40" s="897" t="e">
        <f t="shared" si="15"/>
        <v>#N/A</v>
      </c>
      <c r="AY40" s="918"/>
      <c r="AZ40" s="901" t="e">
        <f t="shared" si="217"/>
        <v>#N/A</v>
      </c>
      <c r="BA40" s="917"/>
      <c r="BB40" s="917"/>
      <c r="BC40" s="917"/>
      <c r="BD40" s="917"/>
      <c r="BE40" s="917"/>
      <c r="BF40" s="917"/>
      <c r="BG40" s="896">
        <f t="shared" si="185"/>
        <v>0</v>
      </c>
      <c r="BH40" s="897" t="e">
        <f t="shared" si="23"/>
        <v>#N/A</v>
      </c>
      <c r="BI40" s="904"/>
      <c r="BJ40" s="893" t="e">
        <f t="shared" si="218"/>
        <v>#N/A</v>
      </c>
      <c r="BK40" s="917"/>
      <c r="BL40" s="917"/>
      <c r="BM40" s="917"/>
      <c r="BN40" s="917"/>
      <c r="BO40" s="917"/>
      <c r="BP40" s="917"/>
      <c r="BQ40" s="896">
        <f t="shared" si="186"/>
        <v>0</v>
      </c>
      <c r="BR40" s="897" t="e">
        <f t="shared" si="30"/>
        <v>#N/A</v>
      </c>
      <c r="BS40" s="904"/>
      <c r="BT40" s="893" t="e">
        <f t="shared" si="219"/>
        <v>#N/A</v>
      </c>
      <c r="BU40" s="917"/>
      <c r="BV40" s="917"/>
      <c r="BW40" s="917"/>
      <c r="BX40" s="917"/>
      <c r="BY40" s="917"/>
      <c r="BZ40" s="917"/>
      <c r="CA40" s="896">
        <f t="shared" si="187"/>
        <v>0</v>
      </c>
      <c r="CB40" s="897" t="e">
        <f t="shared" si="38"/>
        <v>#N/A</v>
      </c>
      <c r="CC40" s="904"/>
      <c r="CD40" s="901" t="e">
        <f t="shared" si="220"/>
        <v>#N/A</v>
      </c>
      <c r="CE40" s="917"/>
      <c r="CF40" s="917"/>
      <c r="CG40" s="917"/>
      <c r="CH40" s="917"/>
      <c r="CI40" s="917"/>
      <c r="CJ40" s="917"/>
      <c r="CK40" s="896">
        <f t="shared" si="188"/>
        <v>0</v>
      </c>
      <c r="CL40" s="897" t="e">
        <f t="shared" si="46"/>
        <v>#N/A</v>
      </c>
      <c r="CM40" s="904"/>
      <c r="CN40" s="901" t="e">
        <f t="shared" si="221"/>
        <v>#N/A</v>
      </c>
      <c r="CO40" s="917"/>
      <c r="CP40" s="917"/>
      <c r="CQ40" s="917"/>
      <c r="CR40" s="917"/>
      <c r="CS40" s="917"/>
      <c r="CT40" s="917"/>
      <c r="CU40" s="896">
        <f t="shared" si="189"/>
        <v>0</v>
      </c>
      <c r="CV40" s="897" t="e">
        <f t="shared" si="54"/>
        <v>#N/A</v>
      </c>
      <c r="CW40" s="904"/>
      <c r="CX40" s="901" t="e">
        <f t="shared" si="222"/>
        <v>#N/A</v>
      </c>
      <c r="CY40" s="917"/>
      <c r="CZ40" s="917"/>
      <c r="DA40" s="917"/>
      <c r="DB40" s="917"/>
      <c r="DC40" s="917"/>
      <c r="DD40" s="917"/>
      <c r="DE40" s="896">
        <f t="shared" si="190"/>
        <v>0</v>
      </c>
      <c r="DF40" s="897" t="e">
        <f t="shared" si="62"/>
        <v>#N/A</v>
      </c>
      <c r="DG40" s="904"/>
      <c r="DH40" s="901" t="e">
        <f t="shared" si="223"/>
        <v>#N/A</v>
      </c>
      <c r="DI40" s="917"/>
      <c r="DJ40" s="917"/>
      <c r="DK40" s="917"/>
      <c r="DL40" s="917"/>
      <c r="DM40" s="917"/>
      <c r="DN40" s="917"/>
      <c r="DO40" s="896">
        <f t="shared" si="191"/>
        <v>0</v>
      </c>
      <c r="DP40" s="897" t="e">
        <f t="shared" si="70"/>
        <v>#N/A</v>
      </c>
      <c r="DQ40" s="904"/>
      <c r="DR40" s="901" t="e">
        <f t="shared" si="224"/>
        <v>#N/A</v>
      </c>
      <c r="DS40" s="917"/>
      <c r="DT40" s="917"/>
      <c r="DU40" s="917"/>
      <c r="DV40" s="917"/>
      <c r="DW40" s="917"/>
      <c r="DX40" s="917"/>
      <c r="DY40" s="896">
        <f t="shared" si="192"/>
        <v>0</v>
      </c>
      <c r="DZ40" s="897" t="e">
        <f t="shared" si="78"/>
        <v>#N/A</v>
      </c>
      <c r="EA40" s="904"/>
      <c r="EB40" s="901" t="e">
        <f t="shared" si="225"/>
        <v>#N/A</v>
      </c>
      <c r="EC40" s="917"/>
      <c r="ED40" s="917"/>
      <c r="EE40" s="917"/>
      <c r="EF40" s="917"/>
      <c r="EG40" s="917"/>
      <c r="EH40" s="917"/>
      <c r="EI40" s="896">
        <f t="shared" si="193"/>
        <v>0</v>
      </c>
      <c r="EJ40" s="897" t="e">
        <f t="shared" si="86"/>
        <v>#N/A</v>
      </c>
      <c r="EK40" s="904"/>
      <c r="EL40" s="901" t="e">
        <f t="shared" si="226"/>
        <v>#N/A</v>
      </c>
      <c r="EM40" s="917"/>
      <c r="EN40" s="917"/>
      <c r="EO40" s="917"/>
      <c r="EP40" s="917"/>
      <c r="EQ40" s="917"/>
      <c r="ER40" s="917"/>
      <c r="ES40" s="896">
        <f t="shared" si="194"/>
        <v>0</v>
      </c>
      <c r="ET40" s="897" t="e">
        <f t="shared" si="94"/>
        <v>#N/A</v>
      </c>
      <c r="EU40" s="904"/>
      <c r="EV40" s="901" t="e">
        <f t="shared" si="227"/>
        <v>#N/A</v>
      </c>
      <c r="EW40" s="917"/>
      <c r="EX40" s="917"/>
      <c r="EY40" s="917"/>
      <c r="EZ40" s="917"/>
      <c r="FA40" s="917"/>
      <c r="FB40" s="917"/>
      <c r="FC40" s="896">
        <f t="shared" si="195"/>
        <v>0</v>
      </c>
      <c r="FD40" s="897" t="e">
        <f t="shared" si="102"/>
        <v>#N/A</v>
      </c>
      <c r="FE40" s="904"/>
      <c r="FF40" s="901" t="e">
        <f t="shared" si="228"/>
        <v>#N/A</v>
      </c>
      <c r="FG40" s="917"/>
      <c r="FH40" s="917"/>
      <c r="FI40" s="917"/>
      <c r="FJ40" s="917"/>
      <c r="FK40" s="917"/>
      <c r="FL40" s="917"/>
      <c r="FM40" s="896">
        <f t="shared" si="196"/>
        <v>0</v>
      </c>
      <c r="FN40" s="897" t="e">
        <f t="shared" si="110"/>
        <v>#N/A</v>
      </c>
      <c r="FO40" s="904"/>
      <c r="FP40" s="901" t="e">
        <f t="shared" si="229"/>
        <v>#N/A</v>
      </c>
      <c r="FQ40" s="917"/>
      <c r="FR40" s="917"/>
      <c r="FS40" s="917"/>
      <c r="FT40" s="917"/>
      <c r="FU40" s="917"/>
      <c r="FV40" s="917"/>
      <c r="FW40" s="896">
        <f t="shared" si="197"/>
        <v>0</v>
      </c>
      <c r="FX40" s="897" t="e">
        <f t="shared" si="118"/>
        <v>#N/A</v>
      </c>
      <c r="FY40" s="904"/>
      <c r="FZ40" s="901" t="e">
        <f t="shared" si="230"/>
        <v>#N/A</v>
      </c>
      <c r="GA40" s="917"/>
      <c r="GB40" s="917"/>
      <c r="GC40" s="917"/>
      <c r="GD40" s="917"/>
      <c r="GE40" s="917"/>
      <c r="GF40" s="917"/>
      <c r="GG40" s="896">
        <f t="shared" si="198"/>
        <v>0</v>
      </c>
      <c r="GH40" s="897" t="e">
        <f t="shared" si="126"/>
        <v>#N/A</v>
      </c>
      <c r="GI40" s="904"/>
      <c r="GJ40" s="901" t="e">
        <f t="shared" si="231"/>
        <v>#N/A</v>
      </c>
      <c r="GK40" s="917"/>
      <c r="GL40" s="917"/>
      <c r="GM40" s="917"/>
      <c r="GN40" s="917"/>
      <c r="GO40" s="917"/>
      <c r="GP40" s="917"/>
      <c r="GQ40" s="896">
        <f t="shared" si="199"/>
        <v>0</v>
      </c>
      <c r="GR40" s="897" t="e">
        <f t="shared" si="134"/>
        <v>#N/A</v>
      </c>
      <c r="GS40" s="904"/>
      <c r="GT40" s="901" t="e">
        <f t="shared" si="232"/>
        <v>#N/A</v>
      </c>
      <c r="GU40" s="917"/>
      <c r="GV40" s="917"/>
      <c r="GW40" s="917"/>
      <c r="GX40" s="917"/>
      <c r="GY40" s="917"/>
      <c r="GZ40" s="917"/>
      <c r="HA40" s="896">
        <f t="shared" si="200"/>
        <v>0</v>
      </c>
      <c r="HB40" s="897" t="e">
        <f t="shared" si="142"/>
        <v>#N/A</v>
      </c>
      <c r="HC40" s="904"/>
      <c r="HD40" s="901" t="e">
        <f t="shared" si="233"/>
        <v>#N/A</v>
      </c>
      <c r="HE40" s="917"/>
      <c r="HF40" s="917"/>
      <c r="HG40" s="917"/>
      <c r="HH40" s="917"/>
      <c r="HI40" s="917"/>
      <c r="HJ40" s="917"/>
      <c r="HK40" s="896">
        <f t="shared" si="201"/>
        <v>0</v>
      </c>
      <c r="HL40" s="897" t="e">
        <f t="shared" si="150"/>
        <v>#N/A</v>
      </c>
      <c r="HM40" s="904"/>
      <c r="HN40" s="901" t="e">
        <f t="shared" si="234"/>
        <v>#N/A</v>
      </c>
      <c r="HO40" s="917"/>
      <c r="HP40" s="917"/>
      <c r="HQ40" s="917"/>
      <c r="HR40" s="917"/>
      <c r="HS40" s="917"/>
      <c r="HT40" s="917"/>
      <c r="HU40" s="896">
        <f t="shared" si="202"/>
        <v>0</v>
      </c>
      <c r="HV40" s="897" t="e">
        <f t="shared" si="158"/>
        <v>#N/A</v>
      </c>
      <c r="HW40" s="904"/>
      <c r="HX40" s="901" t="e">
        <f t="shared" si="235"/>
        <v>#N/A</v>
      </c>
      <c r="HY40" s="917"/>
      <c r="HZ40" s="917"/>
      <c r="IA40" s="917"/>
      <c r="IB40" s="917"/>
      <c r="IC40" s="917"/>
      <c r="ID40" s="917"/>
      <c r="IE40" s="896">
        <f t="shared" si="203"/>
        <v>0</v>
      </c>
      <c r="IF40" s="897" t="e">
        <f t="shared" si="166"/>
        <v>#N/A</v>
      </c>
      <c r="IG40" s="904"/>
      <c r="IH40" s="919"/>
      <c r="II40" s="917"/>
      <c r="IJ40" s="917"/>
      <c r="IK40" s="917"/>
      <c r="IL40" s="917"/>
      <c r="IM40" s="917"/>
      <c r="IN40" s="917"/>
      <c r="IO40" s="896">
        <f t="shared" si="204"/>
        <v>0</v>
      </c>
      <c r="IP40" s="897" t="e">
        <f t="shared" si="174"/>
        <v>#DIV/0!</v>
      </c>
      <c r="IQ40" s="918"/>
      <c r="IR40" s="919"/>
      <c r="IS40" s="917"/>
      <c r="IT40" s="917"/>
      <c r="IU40" s="917"/>
      <c r="IV40" s="917"/>
      <c r="IW40" s="917"/>
      <c r="IX40" s="917"/>
      <c r="IY40" s="896">
        <f t="shared" si="205"/>
        <v>0</v>
      </c>
      <c r="IZ40" s="897" t="e">
        <f t="shared" si="182"/>
        <v>#DIV/0!</v>
      </c>
      <c r="JA40" s="918"/>
      <c r="JB40" s="621"/>
      <c r="JC40" s="918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6" customFormat="1" ht="20.149999999999999" customHeight="1">
      <c r="A41" s="892">
        <f t="shared" si="212"/>
        <v>45682</v>
      </c>
      <c r="B41" s="893">
        <f t="shared" si="237"/>
        <v>32</v>
      </c>
      <c r="C41" s="916">
        <v>116</v>
      </c>
      <c r="D41" s="916">
        <v>21</v>
      </c>
      <c r="E41" s="916">
        <v>12</v>
      </c>
      <c r="F41" s="916"/>
      <c r="G41" s="916"/>
      <c r="H41" s="916">
        <v>53</v>
      </c>
      <c r="I41" s="896">
        <f t="shared" si="206"/>
        <v>202</v>
      </c>
      <c r="J41" s="897">
        <f t="shared" si="207"/>
        <v>6.7109634551495018E-3</v>
      </c>
      <c r="K41" s="904"/>
      <c r="L41" s="901">
        <f t="shared" si="213"/>
        <v>32</v>
      </c>
      <c r="M41" s="917">
        <v>68</v>
      </c>
      <c r="N41" s="917">
        <v>2</v>
      </c>
      <c r="O41" s="917">
        <v>34</v>
      </c>
      <c r="P41" s="917"/>
      <c r="Q41" s="917"/>
      <c r="R41" s="917">
        <v>65</v>
      </c>
      <c r="S41" s="896">
        <f t="shared" si="208"/>
        <v>169</v>
      </c>
      <c r="T41" s="897">
        <f t="shared" si="209"/>
        <v>7.191489361702128E-3</v>
      </c>
      <c r="U41" s="918"/>
      <c r="V41" s="901">
        <f t="shared" si="214"/>
        <v>32</v>
      </c>
      <c r="W41" s="917">
        <v>54</v>
      </c>
      <c r="X41" s="917">
        <v>4</v>
      </c>
      <c r="Y41" s="917">
        <v>2</v>
      </c>
      <c r="Z41" s="917"/>
      <c r="AA41" s="917"/>
      <c r="AB41" s="917">
        <v>6</v>
      </c>
      <c r="AC41" s="896">
        <f t="shared" si="210"/>
        <v>66</v>
      </c>
      <c r="AD41" s="897">
        <f t="shared" si="211"/>
        <v>2.1926910299003323E-3</v>
      </c>
      <c r="AE41" s="918"/>
      <c r="AF41" s="893" t="e">
        <f t="shared" si="215"/>
        <v>#N/A</v>
      </c>
      <c r="AG41" s="917"/>
      <c r="AH41" s="917"/>
      <c r="AI41" s="917"/>
      <c r="AJ41" s="917"/>
      <c r="AK41" s="917"/>
      <c r="AL41" s="917"/>
      <c r="AM41" s="896">
        <f t="shared" si="183"/>
        <v>0</v>
      </c>
      <c r="AN41" s="897" t="e">
        <f t="shared" si="7"/>
        <v>#N/A</v>
      </c>
      <c r="AO41" s="918"/>
      <c r="AP41" s="901" t="e">
        <f t="shared" si="216"/>
        <v>#N/A</v>
      </c>
      <c r="AQ41" s="917"/>
      <c r="AR41" s="917"/>
      <c r="AS41" s="917"/>
      <c r="AT41" s="917"/>
      <c r="AU41" s="917"/>
      <c r="AV41" s="917"/>
      <c r="AW41" s="896">
        <f t="shared" si="184"/>
        <v>0</v>
      </c>
      <c r="AX41" s="897" t="e">
        <f t="shared" si="15"/>
        <v>#N/A</v>
      </c>
      <c r="AY41" s="918"/>
      <c r="AZ41" s="901" t="e">
        <f t="shared" si="217"/>
        <v>#N/A</v>
      </c>
      <c r="BA41" s="917"/>
      <c r="BB41" s="917"/>
      <c r="BC41" s="917"/>
      <c r="BD41" s="917"/>
      <c r="BE41" s="917"/>
      <c r="BF41" s="917"/>
      <c r="BG41" s="896">
        <f t="shared" si="185"/>
        <v>0</v>
      </c>
      <c r="BH41" s="897" t="e">
        <f t="shared" si="23"/>
        <v>#N/A</v>
      </c>
      <c r="BI41" s="904"/>
      <c r="BJ41" s="893" t="e">
        <f t="shared" si="218"/>
        <v>#N/A</v>
      </c>
      <c r="BK41" s="917"/>
      <c r="BL41" s="917"/>
      <c r="BM41" s="917"/>
      <c r="BN41" s="917"/>
      <c r="BO41" s="917"/>
      <c r="BP41" s="917"/>
      <c r="BQ41" s="896">
        <f t="shared" si="186"/>
        <v>0</v>
      </c>
      <c r="BR41" s="897" t="e">
        <f t="shared" si="30"/>
        <v>#N/A</v>
      </c>
      <c r="BS41" s="904"/>
      <c r="BT41" s="893" t="e">
        <f t="shared" si="219"/>
        <v>#N/A</v>
      </c>
      <c r="BU41" s="917"/>
      <c r="BV41" s="917"/>
      <c r="BW41" s="917"/>
      <c r="BX41" s="917"/>
      <c r="BY41" s="917"/>
      <c r="BZ41" s="917"/>
      <c r="CA41" s="896">
        <f t="shared" si="187"/>
        <v>0</v>
      </c>
      <c r="CB41" s="897" t="e">
        <f t="shared" si="38"/>
        <v>#N/A</v>
      </c>
      <c r="CC41" s="904"/>
      <c r="CD41" s="901" t="e">
        <f t="shared" si="220"/>
        <v>#N/A</v>
      </c>
      <c r="CE41" s="917"/>
      <c r="CF41" s="917"/>
      <c r="CG41" s="917"/>
      <c r="CH41" s="917"/>
      <c r="CI41" s="917"/>
      <c r="CJ41" s="917"/>
      <c r="CK41" s="896">
        <f t="shared" si="188"/>
        <v>0</v>
      </c>
      <c r="CL41" s="897" t="e">
        <f t="shared" si="46"/>
        <v>#N/A</v>
      </c>
      <c r="CM41" s="904"/>
      <c r="CN41" s="901" t="e">
        <f t="shared" si="221"/>
        <v>#N/A</v>
      </c>
      <c r="CO41" s="917"/>
      <c r="CP41" s="917"/>
      <c r="CQ41" s="917"/>
      <c r="CR41" s="917"/>
      <c r="CS41" s="917"/>
      <c r="CT41" s="917"/>
      <c r="CU41" s="896">
        <f t="shared" si="189"/>
        <v>0</v>
      </c>
      <c r="CV41" s="897" t="e">
        <f t="shared" si="54"/>
        <v>#N/A</v>
      </c>
      <c r="CW41" s="904"/>
      <c r="CX41" s="901" t="e">
        <f t="shared" si="222"/>
        <v>#N/A</v>
      </c>
      <c r="CY41" s="917"/>
      <c r="CZ41" s="917"/>
      <c r="DA41" s="917"/>
      <c r="DB41" s="917"/>
      <c r="DC41" s="917"/>
      <c r="DD41" s="917"/>
      <c r="DE41" s="896">
        <f t="shared" si="190"/>
        <v>0</v>
      </c>
      <c r="DF41" s="897" t="e">
        <f t="shared" si="62"/>
        <v>#N/A</v>
      </c>
      <c r="DG41" s="904"/>
      <c r="DH41" s="901" t="e">
        <f t="shared" si="223"/>
        <v>#N/A</v>
      </c>
      <c r="DI41" s="917"/>
      <c r="DJ41" s="917"/>
      <c r="DK41" s="917"/>
      <c r="DL41" s="917"/>
      <c r="DM41" s="917"/>
      <c r="DN41" s="917"/>
      <c r="DO41" s="896">
        <f t="shared" si="191"/>
        <v>0</v>
      </c>
      <c r="DP41" s="897" t="e">
        <f t="shared" si="70"/>
        <v>#N/A</v>
      </c>
      <c r="DQ41" s="904"/>
      <c r="DR41" s="901" t="e">
        <f t="shared" si="224"/>
        <v>#N/A</v>
      </c>
      <c r="DS41" s="917"/>
      <c r="DT41" s="917"/>
      <c r="DU41" s="917"/>
      <c r="DV41" s="917"/>
      <c r="DW41" s="917"/>
      <c r="DX41" s="917"/>
      <c r="DY41" s="896">
        <f t="shared" si="192"/>
        <v>0</v>
      </c>
      <c r="DZ41" s="897" t="e">
        <f t="shared" si="78"/>
        <v>#N/A</v>
      </c>
      <c r="EA41" s="904"/>
      <c r="EB41" s="901" t="e">
        <f t="shared" si="225"/>
        <v>#N/A</v>
      </c>
      <c r="EC41" s="917"/>
      <c r="ED41" s="917"/>
      <c r="EE41" s="917"/>
      <c r="EF41" s="917"/>
      <c r="EG41" s="917"/>
      <c r="EH41" s="917"/>
      <c r="EI41" s="896">
        <f t="shared" si="193"/>
        <v>0</v>
      </c>
      <c r="EJ41" s="897" t="e">
        <f t="shared" si="86"/>
        <v>#N/A</v>
      </c>
      <c r="EK41" s="904"/>
      <c r="EL41" s="901" t="e">
        <f t="shared" si="226"/>
        <v>#N/A</v>
      </c>
      <c r="EM41" s="917"/>
      <c r="EN41" s="917"/>
      <c r="EO41" s="917"/>
      <c r="EP41" s="917"/>
      <c r="EQ41" s="917"/>
      <c r="ER41" s="917"/>
      <c r="ES41" s="896">
        <f t="shared" si="194"/>
        <v>0</v>
      </c>
      <c r="ET41" s="897" t="e">
        <f t="shared" si="94"/>
        <v>#N/A</v>
      </c>
      <c r="EU41" s="904"/>
      <c r="EV41" s="901" t="e">
        <f t="shared" si="227"/>
        <v>#N/A</v>
      </c>
      <c r="EW41" s="917"/>
      <c r="EX41" s="917"/>
      <c r="EY41" s="917"/>
      <c r="EZ41" s="917"/>
      <c r="FA41" s="917"/>
      <c r="FB41" s="917"/>
      <c r="FC41" s="896">
        <f t="shared" si="195"/>
        <v>0</v>
      </c>
      <c r="FD41" s="897" t="e">
        <f t="shared" si="102"/>
        <v>#N/A</v>
      </c>
      <c r="FE41" s="904"/>
      <c r="FF41" s="901" t="e">
        <f t="shared" si="228"/>
        <v>#N/A</v>
      </c>
      <c r="FG41" s="917"/>
      <c r="FH41" s="917"/>
      <c r="FI41" s="917"/>
      <c r="FJ41" s="917"/>
      <c r="FK41" s="917"/>
      <c r="FL41" s="917"/>
      <c r="FM41" s="896">
        <f t="shared" si="196"/>
        <v>0</v>
      </c>
      <c r="FN41" s="897" t="e">
        <f t="shared" si="110"/>
        <v>#N/A</v>
      </c>
      <c r="FO41" s="904"/>
      <c r="FP41" s="901" t="e">
        <f t="shared" si="229"/>
        <v>#N/A</v>
      </c>
      <c r="FQ41" s="917"/>
      <c r="FR41" s="917"/>
      <c r="FS41" s="917"/>
      <c r="FT41" s="917"/>
      <c r="FU41" s="917"/>
      <c r="FV41" s="917"/>
      <c r="FW41" s="896">
        <f t="shared" si="197"/>
        <v>0</v>
      </c>
      <c r="FX41" s="897" t="e">
        <f t="shared" si="118"/>
        <v>#N/A</v>
      </c>
      <c r="FY41" s="904"/>
      <c r="FZ41" s="901" t="e">
        <f t="shared" si="230"/>
        <v>#N/A</v>
      </c>
      <c r="GA41" s="917"/>
      <c r="GB41" s="917"/>
      <c r="GC41" s="917"/>
      <c r="GD41" s="917"/>
      <c r="GE41" s="917"/>
      <c r="GF41" s="917"/>
      <c r="GG41" s="896">
        <f t="shared" si="198"/>
        <v>0</v>
      </c>
      <c r="GH41" s="897" t="e">
        <f t="shared" si="126"/>
        <v>#N/A</v>
      </c>
      <c r="GI41" s="904"/>
      <c r="GJ41" s="901" t="e">
        <f t="shared" si="231"/>
        <v>#N/A</v>
      </c>
      <c r="GK41" s="917"/>
      <c r="GL41" s="917"/>
      <c r="GM41" s="917"/>
      <c r="GN41" s="917"/>
      <c r="GO41" s="917"/>
      <c r="GP41" s="917"/>
      <c r="GQ41" s="896">
        <f t="shared" si="199"/>
        <v>0</v>
      </c>
      <c r="GR41" s="897" t="e">
        <f t="shared" si="134"/>
        <v>#N/A</v>
      </c>
      <c r="GS41" s="904"/>
      <c r="GT41" s="901" t="e">
        <f t="shared" si="232"/>
        <v>#N/A</v>
      </c>
      <c r="GU41" s="917"/>
      <c r="GV41" s="917"/>
      <c r="GW41" s="917"/>
      <c r="GX41" s="917"/>
      <c r="GY41" s="917"/>
      <c r="GZ41" s="917"/>
      <c r="HA41" s="896">
        <f t="shared" si="200"/>
        <v>0</v>
      </c>
      <c r="HB41" s="897" t="e">
        <f t="shared" si="142"/>
        <v>#N/A</v>
      </c>
      <c r="HC41" s="904"/>
      <c r="HD41" s="901" t="e">
        <f t="shared" si="233"/>
        <v>#N/A</v>
      </c>
      <c r="HE41" s="917"/>
      <c r="HF41" s="917"/>
      <c r="HG41" s="917"/>
      <c r="HH41" s="917"/>
      <c r="HI41" s="917"/>
      <c r="HJ41" s="917"/>
      <c r="HK41" s="896">
        <f t="shared" si="201"/>
        <v>0</v>
      </c>
      <c r="HL41" s="897" t="e">
        <f t="shared" si="150"/>
        <v>#N/A</v>
      </c>
      <c r="HM41" s="904"/>
      <c r="HN41" s="901" t="e">
        <f t="shared" si="234"/>
        <v>#N/A</v>
      </c>
      <c r="HO41" s="917"/>
      <c r="HP41" s="917"/>
      <c r="HQ41" s="917"/>
      <c r="HR41" s="917"/>
      <c r="HS41" s="917"/>
      <c r="HT41" s="917"/>
      <c r="HU41" s="896">
        <f t="shared" si="202"/>
        <v>0</v>
      </c>
      <c r="HV41" s="897" t="e">
        <f t="shared" si="158"/>
        <v>#N/A</v>
      </c>
      <c r="HW41" s="904"/>
      <c r="HX41" s="901" t="e">
        <f t="shared" si="235"/>
        <v>#N/A</v>
      </c>
      <c r="HY41" s="917"/>
      <c r="HZ41" s="917"/>
      <c r="IA41" s="917"/>
      <c r="IB41" s="917"/>
      <c r="IC41" s="917"/>
      <c r="ID41" s="917"/>
      <c r="IE41" s="896">
        <f t="shared" si="203"/>
        <v>0</v>
      </c>
      <c r="IF41" s="897" t="e">
        <f t="shared" si="166"/>
        <v>#N/A</v>
      </c>
      <c r="IG41" s="904"/>
      <c r="IH41" s="919"/>
      <c r="II41" s="917"/>
      <c r="IJ41" s="917"/>
      <c r="IK41" s="917"/>
      <c r="IL41" s="917"/>
      <c r="IM41" s="917"/>
      <c r="IN41" s="917"/>
      <c r="IO41" s="896">
        <f t="shared" si="204"/>
        <v>0</v>
      </c>
      <c r="IP41" s="897" t="e">
        <f t="shared" si="174"/>
        <v>#DIV/0!</v>
      </c>
      <c r="IQ41" s="918"/>
      <c r="IR41" s="919"/>
      <c r="IS41" s="917"/>
      <c r="IT41" s="917"/>
      <c r="IU41" s="917"/>
      <c r="IV41" s="917"/>
      <c r="IW41" s="917"/>
      <c r="IX41" s="917"/>
      <c r="IY41" s="896">
        <f t="shared" si="205"/>
        <v>0</v>
      </c>
      <c r="IZ41" s="897" t="e">
        <f t="shared" si="182"/>
        <v>#DIV/0!</v>
      </c>
      <c r="JA41" s="918"/>
      <c r="JB41" s="621"/>
      <c r="JC41" s="918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6" customFormat="1" ht="20.149999999999999" customHeight="1">
      <c r="A42" s="892">
        <f t="shared" si="212"/>
        <v>45683</v>
      </c>
      <c r="B42" s="893">
        <f t="shared" si="237"/>
        <v>33</v>
      </c>
      <c r="C42" s="916">
        <v>157</v>
      </c>
      <c r="D42" s="916">
        <v>18</v>
      </c>
      <c r="E42" s="916">
        <v>12</v>
      </c>
      <c r="F42" s="916"/>
      <c r="G42" s="916"/>
      <c r="H42" s="916">
        <v>12</v>
      </c>
      <c r="I42" s="896">
        <f t="shared" si="206"/>
        <v>199</v>
      </c>
      <c r="J42" s="897">
        <f t="shared" si="207"/>
        <v>6.6112956810631231E-3</v>
      </c>
      <c r="K42" s="904"/>
      <c r="L42" s="901">
        <f t="shared" si="213"/>
        <v>33</v>
      </c>
      <c r="M42" s="917">
        <v>36</v>
      </c>
      <c r="N42" s="917"/>
      <c r="O42" s="917">
        <v>8</v>
      </c>
      <c r="P42" s="917"/>
      <c r="Q42" s="917"/>
      <c r="R42" s="917">
        <v>46</v>
      </c>
      <c r="S42" s="896">
        <f t="shared" si="208"/>
        <v>90</v>
      </c>
      <c r="T42" s="897">
        <f t="shared" si="209"/>
        <v>3.829787234042553E-3</v>
      </c>
      <c r="U42" s="918"/>
      <c r="V42" s="901">
        <f t="shared" si="214"/>
        <v>33</v>
      </c>
      <c r="W42" s="917">
        <v>55</v>
      </c>
      <c r="X42" s="917">
        <v>1</v>
      </c>
      <c r="Y42" s="917">
        <v>2</v>
      </c>
      <c r="Z42" s="917"/>
      <c r="AA42" s="917"/>
      <c r="AB42" s="917">
        <v>3</v>
      </c>
      <c r="AC42" s="896">
        <f t="shared" si="210"/>
        <v>61</v>
      </c>
      <c r="AD42" s="897">
        <f t="shared" si="211"/>
        <v>2.0265780730897012E-3</v>
      </c>
      <c r="AE42" s="918"/>
      <c r="AF42" s="893" t="e">
        <f t="shared" si="215"/>
        <v>#N/A</v>
      </c>
      <c r="AG42" s="917"/>
      <c r="AH42" s="917"/>
      <c r="AI42" s="917"/>
      <c r="AJ42" s="917"/>
      <c r="AK42" s="917"/>
      <c r="AL42" s="917"/>
      <c r="AM42" s="896">
        <f t="shared" si="183"/>
        <v>0</v>
      </c>
      <c r="AN42" s="897" t="e">
        <f t="shared" si="7"/>
        <v>#N/A</v>
      </c>
      <c r="AO42" s="918"/>
      <c r="AP42" s="901" t="e">
        <f t="shared" si="216"/>
        <v>#N/A</v>
      </c>
      <c r="AQ42" s="917"/>
      <c r="AR42" s="917"/>
      <c r="AS42" s="917"/>
      <c r="AT42" s="917"/>
      <c r="AU42" s="917"/>
      <c r="AV42" s="917"/>
      <c r="AW42" s="896">
        <f t="shared" si="184"/>
        <v>0</v>
      </c>
      <c r="AX42" s="897" t="e">
        <f t="shared" si="15"/>
        <v>#N/A</v>
      </c>
      <c r="AY42" s="918"/>
      <c r="AZ42" s="901" t="e">
        <f t="shared" si="217"/>
        <v>#N/A</v>
      </c>
      <c r="BA42" s="917"/>
      <c r="BB42" s="917"/>
      <c r="BC42" s="917"/>
      <c r="BD42" s="917"/>
      <c r="BE42" s="917"/>
      <c r="BF42" s="917"/>
      <c r="BG42" s="896">
        <f t="shared" si="185"/>
        <v>0</v>
      </c>
      <c r="BH42" s="897" t="e">
        <f t="shared" si="23"/>
        <v>#N/A</v>
      </c>
      <c r="BI42" s="904"/>
      <c r="BJ42" s="893" t="e">
        <f t="shared" si="218"/>
        <v>#N/A</v>
      </c>
      <c r="BK42" s="917"/>
      <c r="BL42" s="917"/>
      <c r="BM42" s="917"/>
      <c r="BN42" s="917"/>
      <c r="BO42" s="917"/>
      <c r="BP42" s="917"/>
      <c r="BQ42" s="896">
        <f t="shared" si="186"/>
        <v>0</v>
      </c>
      <c r="BR42" s="897" t="e">
        <f t="shared" si="30"/>
        <v>#N/A</v>
      </c>
      <c r="BS42" s="904"/>
      <c r="BT42" s="893" t="e">
        <f t="shared" si="219"/>
        <v>#N/A</v>
      </c>
      <c r="BU42" s="917"/>
      <c r="BV42" s="917"/>
      <c r="BW42" s="917"/>
      <c r="BX42" s="917"/>
      <c r="BY42" s="917"/>
      <c r="BZ42" s="917"/>
      <c r="CA42" s="896">
        <f t="shared" si="187"/>
        <v>0</v>
      </c>
      <c r="CB42" s="897" t="e">
        <f t="shared" si="38"/>
        <v>#N/A</v>
      </c>
      <c r="CC42" s="904"/>
      <c r="CD42" s="901" t="e">
        <f t="shared" si="220"/>
        <v>#N/A</v>
      </c>
      <c r="CE42" s="917"/>
      <c r="CF42" s="917"/>
      <c r="CG42" s="917"/>
      <c r="CH42" s="917"/>
      <c r="CI42" s="917"/>
      <c r="CJ42" s="917"/>
      <c r="CK42" s="896">
        <f t="shared" si="188"/>
        <v>0</v>
      </c>
      <c r="CL42" s="897" t="e">
        <f t="shared" si="46"/>
        <v>#N/A</v>
      </c>
      <c r="CM42" s="904"/>
      <c r="CN42" s="901" t="e">
        <f t="shared" si="221"/>
        <v>#N/A</v>
      </c>
      <c r="CO42" s="917"/>
      <c r="CP42" s="917"/>
      <c r="CQ42" s="917"/>
      <c r="CR42" s="917"/>
      <c r="CS42" s="917"/>
      <c r="CT42" s="917"/>
      <c r="CU42" s="896">
        <f t="shared" si="189"/>
        <v>0</v>
      </c>
      <c r="CV42" s="897" t="e">
        <f t="shared" si="54"/>
        <v>#N/A</v>
      </c>
      <c r="CW42" s="904"/>
      <c r="CX42" s="901" t="e">
        <f t="shared" si="222"/>
        <v>#N/A</v>
      </c>
      <c r="CY42" s="917"/>
      <c r="CZ42" s="917"/>
      <c r="DA42" s="917"/>
      <c r="DB42" s="917"/>
      <c r="DC42" s="917"/>
      <c r="DD42" s="917"/>
      <c r="DE42" s="896">
        <f t="shared" si="190"/>
        <v>0</v>
      </c>
      <c r="DF42" s="897" t="e">
        <f t="shared" si="62"/>
        <v>#N/A</v>
      </c>
      <c r="DG42" s="904"/>
      <c r="DH42" s="901" t="e">
        <f t="shared" si="223"/>
        <v>#N/A</v>
      </c>
      <c r="DI42" s="917"/>
      <c r="DJ42" s="917"/>
      <c r="DK42" s="917"/>
      <c r="DL42" s="917"/>
      <c r="DM42" s="917"/>
      <c r="DN42" s="917"/>
      <c r="DO42" s="896">
        <f t="shared" si="191"/>
        <v>0</v>
      </c>
      <c r="DP42" s="897" t="e">
        <f t="shared" si="70"/>
        <v>#N/A</v>
      </c>
      <c r="DQ42" s="904"/>
      <c r="DR42" s="901" t="e">
        <f t="shared" si="224"/>
        <v>#N/A</v>
      </c>
      <c r="DS42" s="917"/>
      <c r="DT42" s="917"/>
      <c r="DU42" s="917"/>
      <c r="DV42" s="917"/>
      <c r="DW42" s="917"/>
      <c r="DX42" s="917"/>
      <c r="DY42" s="896">
        <f t="shared" si="192"/>
        <v>0</v>
      </c>
      <c r="DZ42" s="897" t="e">
        <f t="shared" si="78"/>
        <v>#N/A</v>
      </c>
      <c r="EA42" s="904"/>
      <c r="EB42" s="901" t="e">
        <f t="shared" si="225"/>
        <v>#N/A</v>
      </c>
      <c r="EC42" s="917"/>
      <c r="ED42" s="917"/>
      <c r="EE42" s="917"/>
      <c r="EF42" s="917"/>
      <c r="EG42" s="917"/>
      <c r="EH42" s="917"/>
      <c r="EI42" s="896">
        <f t="shared" si="193"/>
        <v>0</v>
      </c>
      <c r="EJ42" s="897" t="e">
        <f t="shared" si="86"/>
        <v>#N/A</v>
      </c>
      <c r="EK42" s="904"/>
      <c r="EL42" s="901" t="e">
        <f t="shared" si="226"/>
        <v>#N/A</v>
      </c>
      <c r="EM42" s="917"/>
      <c r="EN42" s="917"/>
      <c r="EO42" s="917"/>
      <c r="EP42" s="917"/>
      <c r="EQ42" s="917"/>
      <c r="ER42" s="917"/>
      <c r="ES42" s="896">
        <f t="shared" si="194"/>
        <v>0</v>
      </c>
      <c r="ET42" s="897" t="e">
        <f t="shared" si="94"/>
        <v>#N/A</v>
      </c>
      <c r="EU42" s="904"/>
      <c r="EV42" s="901" t="e">
        <f t="shared" si="227"/>
        <v>#N/A</v>
      </c>
      <c r="EW42" s="917"/>
      <c r="EX42" s="917"/>
      <c r="EY42" s="917"/>
      <c r="EZ42" s="917"/>
      <c r="FA42" s="917"/>
      <c r="FB42" s="917"/>
      <c r="FC42" s="896">
        <f t="shared" si="195"/>
        <v>0</v>
      </c>
      <c r="FD42" s="897" t="e">
        <f t="shared" si="102"/>
        <v>#N/A</v>
      </c>
      <c r="FE42" s="904"/>
      <c r="FF42" s="901" t="e">
        <f t="shared" si="228"/>
        <v>#N/A</v>
      </c>
      <c r="FG42" s="917"/>
      <c r="FH42" s="917"/>
      <c r="FI42" s="917"/>
      <c r="FJ42" s="917"/>
      <c r="FK42" s="917"/>
      <c r="FL42" s="917"/>
      <c r="FM42" s="896">
        <f t="shared" si="196"/>
        <v>0</v>
      </c>
      <c r="FN42" s="897" t="e">
        <f t="shared" si="110"/>
        <v>#N/A</v>
      </c>
      <c r="FO42" s="904"/>
      <c r="FP42" s="901" t="e">
        <f t="shared" si="229"/>
        <v>#N/A</v>
      </c>
      <c r="FQ42" s="917"/>
      <c r="FR42" s="917"/>
      <c r="FS42" s="917"/>
      <c r="FT42" s="917"/>
      <c r="FU42" s="917"/>
      <c r="FV42" s="917"/>
      <c r="FW42" s="896">
        <f t="shared" si="197"/>
        <v>0</v>
      </c>
      <c r="FX42" s="897" t="e">
        <f t="shared" si="118"/>
        <v>#N/A</v>
      </c>
      <c r="FY42" s="904"/>
      <c r="FZ42" s="901" t="e">
        <f t="shared" si="230"/>
        <v>#N/A</v>
      </c>
      <c r="GA42" s="917"/>
      <c r="GB42" s="917"/>
      <c r="GC42" s="917"/>
      <c r="GD42" s="917"/>
      <c r="GE42" s="917"/>
      <c r="GF42" s="917"/>
      <c r="GG42" s="896">
        <f t="shared" si="198"/>
        <v>0</v>
      </c>
      <c r="GH42" s="897" t="e">
        <f t="shared" si="126"/>
        <v>#N/A</v>
      </c>
      <c r="GI42" s="904"/>
      <c r="GJ42" s="901" t="e">
        <f t="shared" si="231"/>
        <v>#N/A</v>
      </c>
      <c r="GK42" s="917"/>
      <c r="GL42" s="917"/>
      <c r="GM42" s="917"/>
      <c r="GN42" s="917"/>
      <c r="GO42" s="917"/>
      <c r="GP42" s="917"/>
      <c r="GQ42" s="896">
        <f t="shared" si="199"/>
        <v>0</v>
      </c>
      <c r="GR42" s="897" t="e">
        <f t="shared" si="134"/>
        <v>#N/A</v>
      </c>
      <c r="GS42" s="904"/>
      <c r="GT42" s="901" t="e">
        <f t="shared" si="232"/>
        <v>#N/A</v>
      </c>
      <c r="GU42" s="917"/>
      <c r="GV42" s="917"/>
      <c r="GW42" s="917"/>
      <c r="GX42" s="917"/>
      <c r="GY42" s="917"/>
      <c r="GZ42" s="917"/>
      <c r="HA42" s="896">
        <f t="shared" si="200"/>
        <v>0</v>
      </c>
      <c r="HB42" s="897" t="e">
        <f t="shared" si="142"/>
        <v>#N/A</v>
      </c>
      <c r="HC42" s="904"/>
      <c r="HD42" s="901" t="e">
        <f t="shared" si="233"/>
        <v>#N/A</v>
      </c>
      <c r="HE42" s="917"/>
      <c r="HF42" s="917"/>
      <c r="HG42" s="917"/>
      <c r="HH42" s="917"/>
      <c r="HI42" s="917"/>
      <c r="HJ42" s="917"/>
      <c r="HK42" s="896">
        <f t="shared" si="201"/>
        <v>0</v>
      </c>
      <c r="HL42" s="897" t="e">
        <f t="shared" si="150"/>
        <v>#N/A</v>
      </c>
      <c r="HM42" s="904"/>
      <c r="HN42" s="901" t="e">
        <f t="shared" si="234"/>
        <v>#N/A</v>
      </c>
      <c r="HO42" s="917"/>
      <c r="HP42" s="917"/>
      <c r="HQ42" s="917"/>
      <c r="HR42" s="917"/>
      <c r="HS42" s="917"/>
      <c r="HT42" s="917"/>
      <c r="HU42" s="896">
        <f t="shared" si="202"/>
        <v>0</v>
      </c>
      <c r="HV42" s="897" t="e">
        <f t="shared" si="158"/>
        <v>#N/A</v>
      </c>
      <c r="HW42" s="904"/>
      <c r="HX42" s="901" t="e">
        <f t="shared" si="235"/>
        <v>#N/A</v>
      </c>
      <c r="HY42" s="917"/>
      <c r="HZ42" s="917"/>
      <c r="IA42" s="917"/>
      <c r="IB42" s="917"/>
      <c r="IC42" s="917"/>
      <c r="ID42" s="917"/>
      <c r="IE42" s="896">
        <f t="shared" si="203"/>
        <v>0</v>
      </c>
      <c r="IF42" s="897" t="e">
        <f t="shared" si="166"/>
        <v>#N/A</v>
      </c>
      <c r="IG42" s="904"/>
      <c r="IH42" s="919"/>
      <c r="II42" s="917"/>
      <c r="IJ42" s="917"/>
      <c r="IK42" s="917"/>
      <c r="IL42" s="917"/>
      <c r="IM42" s="917"/>
      <c r="IN42" s="917"/>
      <c r="IO42" s="896">
        <f t="shared" si="204"/>
        <v>0</v>
      </c>
      <c r="IP42" s="897" t="e">
        <f t="shared" si="174"/>
        <v>#DIV/0!</v>
      </c>
      <c r="IQ42" s="918"/>
      <c r="IR42" s="919"/>
      <c r="IS42" s="917"/>
      <c r="IT42" s="917"/>
      <c r="IU42" s="917"/>
      <c r="IV42" s="917"/>
      <c r="IW42" s="917"/>
      <c r="IX42" s="917"/>
      <c r="IY42" s="896">
        <f t="shared" si="205"/>
        <v>0</v>
      </c>
      <c r="IZ42" s="897" t="e">
        <f t="shared" si="182"/>
        <v>#DIV/0!</v>
      </c>
      <c r="JA42" s="918"/>
      <c r="JB42" s="621"/>
      <c r="JC42" s="918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6" customFormat="1" ht="20.149999999999999" customHeight="1">
      <c r="A43" s="892">
        <f t="shared" si="212"/>
        <v>45684</v>
      </c>
      <c r="B43" s="893">
        <f t="shared" ref="B43:B54" si="238">B42+1</f>
        <v>34</v>
      </c>
      <c r="C43" s="916">
        <v>178</v>
      </c>
      <c r="D43" s="916"/>
      <c r="E43" s="916">
        <v>8</v>
      </c>
      <c r="F43" s="916"/>
      <c r="G43" s="916"/>
      <c r="H43" s="916"/>
      <c r="I43" s="896">
        <f t="shared" si="206"/>
        <v>186</v>
      </c>
      <c r="J43" s="897">
        <f t="shared" si="207"/>
        <v>6.1794019933554814E-3</v>
      </c>
      <c r="K43" s="904"/>
      <c r="L43" s="901">
        <f t="shared" si="213"/>
        <v>34</v>
      </c>
      <c r="M43" s="917">
        <v>34</v>
      </c>
      <c r="N43" s="917"/>
      <c r="O43" s="917">
        <v>14</v>
      </c>
      <c r="P43" s="917"/>
      <c r="Q43" s="917"/>
      <c r="R43" s="917">
        <v>69</v>
      </c>
      <c r="S43" s="896">
        <f t="shared" si="208"/>
        <v>117</v>
      </c>
      <c r="T43" s="897">
        <f t="shared" si="209"/>
        <v>4.9787234042553193E-3</v>
      </c>
      <c r="U43" s="918"/>
      <c r="V43" s="901">
        <f t="shared" si="214"/>
        <v>34</v>
      </c>
      <c r="W43" s="917">
        <v>93</v>
      </c>
      <c r="X43" s="917"/>
      <c r="Y43" s="917">
        <v>6</v>
      </c>
      <c r="Z43" s="917"/>
      <c r="AA43" s="917"/>
      <c r="AB43" s="917"/>
      <c r="AC43" s="896">
        <f t="shared" si="210"/>
        <v>99</v>
      </c>
      <c r="AD43" s="897">
        <f t="shared" si="211"/>
        <v>3.2890365448504984E-3</v>
      </c>
      <c r="AE43" s="918"/>
      <c r="AF43" s="893" t="e">
        <f t="shared" si="215"/>
        <v>#N/A</v>
      </c>
      <c r="AG43" s="917"/>
      <c r="AH43" s="917"/>
      <c r="AI43" s="917"/>
      <c r="AJ43" s="917"/>
      <c r="AK43" s="917"/>
      <c r="AL43" s="917"/>
      <c r="AM43" s="896">
        <f t="shared" si="183"/>
        <v>0</v>
      </c>
      <c r="AN43" s="897" t="e">
        <f t="shared" si="7"/>
        <v>#N/A</v>
      </c>
      <c r="AO43" s="918"/>
      <c r="AP43" s="901" t="e">
        <f t="shared" si="216"/>
        <v>#N/A</v>
      </c>
      <c r="AQ43" s="917"/>
      <c r="AR43" s="917"/>
      <c r="AS43" s="917"/>
      <c r="AT43" s="917"/>
      <c r="AU43" s="917"/>
      <c r="AV43" s="917"/>
      <c r="AW43" s="896">
        <f t="shared" si="184"/>
        <v>0</v>
      </c>
      <c r="AX43" s="897" t="e">
        <f t="shared" si="15"/>
        <v>#N/A</v>
      </c>
      <c r="AY43" s="918"/>
      <c r="AZ43" s="901" t="e">
        <f t="shared" si="217"/>
        <v>#N/A</v>
      </c>
      <c r="BA43" s="917"/>
      <c r="BB43" s="917"/>
      <c r="BC43" s="917"/>
      <c r="BD43" s="917"/>
      <c r="BE43" s="917"/>
      <c r="BF43" s="917"/>
      <c r="BG43" s="896">
        <f t="shared" si="185"/>
        <v>0</v>
      </c>
      <c r="BH43" s="897" t="e">
        <f t="shared" si="23"/>
        <v>#N/A</v>
      </c>
      <c r="BI43" s="904"/>
      <c r="BJ43" s="893" t="e">
        <f t="shared" si="218"/>
        <v>#N/A</v>
      </c>
      <c r="BK43" s="917"/>
      <c r="BL43" s="917"/>
      <c r="BM43" s="917"/>
      <c r="BN43" s="917"/>
      <c r="BO43" s="917"/>
      <c r="BP43" s="917"/>
      <c r="BQ43" s="896">
        <f t="shared" si="186"/>
        <v>0</v>
      </c>
      <c r="BR43" s="897" t="e">
        <f t="shared" si="30"/>
        <v>#N/A</v>
      </c>
      <c r="BS43" s="904"/>
      <c r="BT43" s="893" t="e">
        <f t="shared" si="219"/>
        <v>#N/A</v>
      </c>
      <c r="BU43" s="917"/>
      <c r="BV43" s="917"/>
      <c r="BW43" s="917"/>
      <c r="BX43" s="917"/>
      <c r="BY43" s="917"/>
      <c r="BZ43" s="917"/>
      <c r="CA43" s="896">
        <f t="shared" si="187"/>
        <v>0</v>
      </c>
      <c r="CB43" s="897" t="e">
        <f t="shared" si="38"/>
        <v>#N/A</v>
      </c>
      <c r="CC43" s="904"/>
      <c r="CD43" s="901" t="e">
        <f t="shared" si="220"/>
        <v>#N/A</v>
      </c>
      <c r="CE43" s="917"/>
      <c r="CF43" s="917"/>
      <c r="CG43" s="917"/>
      <c r="CH43" s="917"/>
      <c r="CI43" s="917"/>
      <c r="CJ43" s="917"/>
      <c r="CK43" s="896">
        <f t="shared" si="188"/>
        <v>0</v>
      </c>
      <c r="CL43" s="897" t="e">
        <f t="shared" si="46"/>
        <v>#N/A</v>
      </c>
      <c r="CM43" s="904"/>
      <c r="CN43" s="901" t="e">
        <f t="shared" si="221"/>
        <v>#N/A</v>
      </c>
      <c r="CO43" s="917"/>
      <c r="CP43" s="917"/>
      <c r="CQ43" s="917"/>
      <c r="CR43" s="917"/>
      <c r="CS43" s="917"/>
      <c r="CT43" s="917"/>
      <c r="CU43" s="896">
        <f t="shared" si="189"/>
        <v>0</v>
      </c>
      <c r="CV43" s="897" t="e">
        <f t="shared" si="54"/>
        <v>#N/A</v>
      </c>
      <c r="CW43" s="904"/>
      <c r="CX43" s="901" t="e">
        <f t="shared" si="222"/>
        <v>#N/A</v>
      </c>
      <c r="CY43" s="917"/>
      <c r="CZ43" s="917"/>
      <c r="DA43" s="917"/>
      <c r="DB43" s="917"/>
      <c r="DC43" s="917"/>
      <c r="DD43" s="917"/>
      <c r="DE43" s="896">
        <f t="shared" si="190"/>
        <v>0</v>
      </c>
      <c r="DF43" s="897" t="e">
        <f t="shared" si="62"/>
        <v>#N/A</v>
      </c>
      <c r="DG43" s="904"/>
      <c r="DH43" s="901" t="e">
        <f t="shared" si="223"/>
        <v>#N/A</v>
      </c>
      <c r="DI43" s="917"/>
      <c r="DJ43" s="917"/>
      <c r="DK43" s="917"/>
      <c r="DL43" s="917"/>
      <c r="DM43" s="917"/>
      <c r="DN43" s="917"/>
      <c r="DO43" s="896">
        <f t="shared" si="191"/>
        <v>0</v>
      </c>
      <c r="DP43" s="897" t="e">
        <f t="shared" si="70"/>
        <v>#N/A</v>
      </c>
      <c r="DQ43" s="904"/>
      <c r="DR43" s="901" t="e">
        <f t="shared" si="224"/>
        <v>#N/A</v>
      </c>
      <c r="DS43" s="917"/>
      <c r="DT43" s="917"/>
      <c r="DU43" s="917"/>
      <c r="DV43" s="917"/>
      <c r="DW43" s="917"/>
      <c r="DX43" s="917"/>
      <c r="DY43" s="896">
        <f t="shared" si="192"/>
        <v>0</v>
      </c>
      <c r="DZ43" s="897" t="e">
        <f t="shared" si="78"/>
        <v>#N/A</v>
      </c>
      <c r="EA43" s="904"/>
      <c r="EB43" s="901" t="e">
        <f t="shared" si="225"/>
        <v>#N/A</v>
      </c>
      <c r="EC43" s="917"/>
      <c r="ED43" s="917"/>
      <c r="EE43" s="917"/>
      <c r="EF43" s="917"/>
      <c r="EG43" s="917"/>
      <c r="EH43" s="917"/>
      <c r="EI43" s="896">
        <f t="shared" si="193"/>
        <v>0</v>
      </c>
      <c r="EJ43" s="897" t="e">
        <f t="shared" si="86"/>
        <v>#N/A</v>
      </c>
      <c r="EK43" s="904"/>
      <c r="EL43" s="901" t="e">
        <f t="shared" si="226"/>
        <v>#N/A</v>
      </c>
      <c r="EM43" s="917"/>
      <c r="EN43" s="917"/>
      <c r="EO43" s="917"/>
      <c r="EP43" s="917"/>
      <c r="EQ43" s="917"/>
      <c r="ER43" s="917"/>
      <c r="ES43" s="896">
        <f t="shared" si="194"/>
        <v>0</v>
      </c>
      <c r="ET43" s="897" t="e">
        <f t="shared" si="94"/>
        <v>#N/A</v>
      </c>
      <c r="EU43" s="904"/>
      <c r="EV43" s="901" t="e">
        <f t="shared" si="227"/>
        <v>#N/A</v>
      </c>
      <c r="EW43" s="917"/>
      <c r="EX43" s="917"/>
      <c r="EY43" s="917"/>
      <c r="EZ43" s="917"/>
      <c r="FA43" s="917"/>
      <c r="FB43" s="917"/>
      <c r="FC43" s="896">
        <f t="shared" si="195"/>
        <v>0</v>
      </c>
      <c r="FD43" s="897" t="e">
        <f t="shared" si="102"/>
        <v>#N/A</v>
      </c>
      <c r="FE43" s="904"/>
      <c r="FF43" s="901" t="e">
        <f t="shared" si="228"/>
        <v>#N/A</v>
      </c>
      <c r="FG43" s="917"/>
      <c r="FH43" s="917"/>
      <c r="FI43" s="917"/>
      <c r="FJ43" s="917"/>
      <c r="FK43" s="917"/>
      <c r="FL43" s="917"/>
      <c r="FM43" s="896">
        <f t="shared" si="196"/>
        <v>0</v>
      </c>
      <c r="FN43" s="897" t="e">
        <f t="shared" si="110"/>
        <v>#N/A</v>
      </c>
      <c r="FO43" s="904"/>
      <c r="FP43" s="901" t="e">
        <f t="shared" si="229"/>
        <v>#N/A</v>
      </c>
      <c r="FQ43" s="917"/>
      <c r="FR43" s="917"/>
      <c r="FS43" s="917"/>
      <c r="FT43" s="917"/>
      <c r="FU43" s="917"/>
      <c r="FV43" s="917"/>
      <c r="FW43" s="896">
        <f t="shared" si="197"/>
        <v>0</v>
      </c>
      <c r="FX43" s="897" t="e">
        <f t="shared" si="118"/>
        <v>#N/A</v>
      </c>
      <c r="FY43" s="904"/>
      <c r="FZ43" s="901" t="e">
        <f t="shared" si="230"/>
        <v>#N/A</v>
      </c>
      <c r="GA43" s="917"/>
      <c r="GB43" s="917"/>
      <c r="GC43" s="917"/>
      <c r="GD43" s="917"/>
      <c r="GE43" s="917"/>
      <c r="GF43" s="917"/>
      <c r="GG43" s="896">
        <f t="shared" si="198"/>
        <v>0</v>
      </c>
      <c r="GH43" s="897" t="e">
        <f t="shared" si="126"/>
        <v>#N/A</v>
      </c>
      <c r="GI43" s="904"/>
      <c r="GJ43" s="901" t="e">
        <f t="shared" si="231"/>
        <v>#N/A</v>
      </c>
      <c r="GK43" s="917"/>
      <c r="GL43" s="917"/>
      <c r="GM43" s="917"/>
      <c r="GN43" s="917"/>
      <c r="GO43" s="917"/>
      <c r="GP43" s="917"/>
      <c r="GQ43" s="896">
        <f t="shared" si="199"/>
        <v>0</v>
      </c>
      <c r="GR43" s="897" t="e">
        <f t="shared" si="134"/>
        <v>#N/A</v>
      </c>
      <c r="GS43" s="904"/>
      <c r="GT43" s="901" t="e">
        <f t="shared" si="232"/>
        <v>#N/A</v>
      </c>
      <c r="GU43" s="917"/>
      <c r="GV43" s="917"/>
      <c r="GW43" s="917"/>
      <c r="GX43" s="917"/>
      <c r="GY43" s="917"/>
      <c r="GZ43" s="917"/>
      <c r="HA43" s="896">
        <f t="shared" si="200"/>
        <v>0</v>
      </c>
      <c r="HB43" s="897" t="e">
        <f t="shared" si="142"/>
        <v>#N/A</v>
      </c>
      <c r="HC43" s="904"/>
      <c r="HD43" s="901" t="e">
        <f t="shared" si="233"/>
        <v>#N/A</v>
      </c>
      <c r="HE43" s="917"/>
      <c r="HF43" s="917"/>
      <c r="HG43" s="917"/>
      <c r="HH43" s="917"/>
      <c r="HI43" s="917"/>
      <c r="HJ43" s="917"/>
      <c r="HK43" s="896">
        <f t="shared" si="201"/>
        <v>0</v>
      </c>
      <c r="HL43" s="897" t="e">
        <f t="shared" si="150"/>
        <v>#N/A</v>
      </c>
      <c r="HM43" s="904"/>
      <c r="HN43" s="901" t="e">
        <f t="shared" si="234"/>
        <v>#N/A</v>
      </c>
      <c r="HO43" s="917"/>
      <c r="HP43" s="917"/>
      <c r="HQ43" s="917"/>
      <c r="HR43" s="917"/>
      <c r="HS43" s="917"/>
      <c r="HT43" s="917"/>
      <c r="HU43" s="896">
        <f t="shared" si="202"/>
        <v>0</v>
      </c>
      <c r="HV43" s="897" t="e">
        <f t="shared" si="158"/>
        <v>#N/A</v>
      </c>
      <c r="HW43" s="904"/>
      <c r="HX43" s="901" t="e">
        <f t="shared" si="235"/>
        <v>#N/A</v>
      </c>
      <c r="HY43" s="917"/>
      <c r="HZ43" s="917"/>
      <c r="IA43" s="917"/>
      <c r="IB43" s="917"/>
      <c r="IC43" s="917"/>
      <c r="ID43" s="917"/>
      <c r="IE43" s="896">
        <f t="shared" si="203"/>
        <v>0</v>
      </c>
      <c r="IF43" s="897" t="e">
        <f t="shared" si="166"/>
        <v>#N/A</v>
      </c>
      <c r="IG43" s="904"/>
      <c r="IH43" s="919"/>
      <c r="II43" s="917"/>
      <c r="IJ43" s="917"/>
      <c r="IK43" s="917"/>
      <c r="IL43" s="917"/>
      <c r="IM43" s="917"/>
      <c r="IN43" s="917"/>
      <c r="IO43" s="896">
        <f t="shared" si="204"/>
        <v>0</v>
      </c>
      <c r="IP43" s="897" t="e">
        <f t="shared" si="174"/>
        <v>#DIV/0!</v>
      </c>
      <c r="IQ43" s="918"/>
      <c r="IR43" s="919"/>
      <c r="IS43" s="917"/>
      <c r="IT43" s="917"/>
      <c r="IU43" s="917"/>
      <c r="IV43" s="917"/>
      <c r="IW43" s="917"/>
      <c r="IX43" s="917"/>
      <c r="IY43" s="896">
        <f t="shared" si="205"/>
        <v>0</v>
      </c>
      <c r="IZ43" s="897" t="e">
        <f t="shared" si="182"/>
        <v>#DIV/0!</v>
      </c>
      <c r="JA43" s="918"/>
      <c r="JB43" s="621"/>
      <c r="JC43" s="918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6" customFormat="1" ht="20.149999999999999" customHeight="1">
      <c r="A44" s="892">
        <f t="shared" si="212"/>
        <v>45685</v>
      </c>
      <c r="B44" s="893">
        <f t="shared" si="238"/>
        <v>35</v>
      </c>
      <c r="C44" s="916">
        <v>195</v>
      </c>
      <c r="D44" s="916"/>
      <c r="E44" s="916">
        <v>5</v>
      </c>
      <c r="F44" s="916"/>
      <c r="G44" s="916"/>
      <c r="H44" s="916"/>
      <c r="I44" s="896">
        <f t="shared" si="206"/>
        <v>200</v>
      </c>
      <c r="J44" s="897">
        <f t="shared" si="207"/>
        <v>6.6445182724252493E-3</v>
      </c>
      <c r="K44" s="904"/>
      <c r="L44" s="901">
        <f t="shared" si="213"/>
        <v>35</v>
      </c>
      <c r="M44" s="917">
        <v>59</v>
      </c>
      <c r="N44" s="917"/>
      <c r="O44" s="917">
        <v>5</v>
      </c>
      <c r="P44" s="917"/>
      <c r="Q44" s="917"/>
      <c r="R44" s="917"/>
      <c r="S44" s="896">
        <f t="shared" si="208"/>
        <v>64</v>
      </c>
      <c r="T44" s="897">
        <f t="shared" si="209"/>
        <v>2.7234042553191491E-3</v>
      </c>
      <c r="U44" s="918"/>
      <c r="V44" s="901">
        <f t="shared" si="214"/>
        <v>35</v>
      </c>
      <c r="W44" s="917">
        <v>140</v>
      </c>
      <c r="X44" s="917"/>
      <c r="Y44" s="917">
        <v>5</v>
      </c>
      <c r="Z44" s="917"/>
      <c r="AA44" s="917"/>
      <c r="AB44" s="917"/>
      <c r="AC44" s="896">
        <f t="shared" si="210"/>
        <v>145</v>
      </c>
      <c r="AD44" s="897">
        <f t="shared" si="211"/>
        <v>4.8172757475083055E-3</v>
      </c>
      <c r="AE44" s="918"/>
      <c r="AF44" s="893" t="e">
        <f t="shared" si="215"/>
        <v>#N/A</v>
      </c>
      <c r="AG44" s="917"/>
      <c r="AH44" s="917"/>
      <c r="AI44" s="917"/>
      <c r="AJ44" s="917"/>
      <c r="AK44" s="917"/>
      <c r="AL44" s="917"/>
      <c r="AM44" s="896">
        <f t="shared" si="183"/>
        <v>0</v>
      </c>
      <c r="AN44" s="897" t="e">
        <f t="shared" si="7"/>
        <v>#N/A</v>
      </c>
      <c r="AO44" s="918"/>
      <c r="AP44" s="901" t="e">
        <f t="shared" si="216"/>
        <v>#N/A</v>
      </c>
      <c r="AQ44" s="917"/>
      <c r="AR44" s="917"/>
      <c r="AS44" s="917"/>
      <c r="AT44" s="917"/>
      <c r="AU44" s="917"/>
      <c r="AV44" s="917"/>
      <c r="AW44" s="896">
        <f t="shared" si="184"/>
        <v>0</v>
      </c>
      <c r="AX44" s="897" t="e">
        <f t="shared" si="15"/>
        <v>#N/A</v>
      </c>
      <c r="AY44" s="918"/>
      <c r="AZ44" s="901" t="e">
        <f t="shared" si="217"/>
        <v>#N/A</v>
      </c>
      <c r="BA44" s="917"/>
      <c r="BB44" s="917"/>
      <c r="BC44" s="917"/>
      <c r="BD44" s="917"/>
      <c r="BE44" s="917"/>
      <c r="BF44" s="917"/>
      <c r="BG44" s="896">
        <f t="shared" si="185"/>
        <v>0</v>
      </c>
      <c r="BH44" s="897" t="e">
        <f t="shared" si="23"/>
        <v>#N/A</v>
      </c>
      <c r="BI44" s="904"/>
      <c r="BJ44" s="893" t="e">
        <f t="shared" si="218"/>
        <v>#N/A</v>
      </c>
      <c r="BK44" s="917"/>
      <c r="BL44" s="917"/>
      <c r="BM44" s="917"/>
      <c r="BN44" s="917"/>
      <c r="BO44" s="917"/>
      <c r="BP44" s="917"/>
      <c r="BQ44" s="896">
        <f t="shared" si="186"/>
        <v>0</v>
      </c>
      <c r="BR44" s="897" t="e">
        <f t="shared" si="30"/>
        <v>#N/A</v>
      </c>
      <c r="BS44" s="904"/>
      <c r="BT44" s="893" t="e">
        <f t="shared" si="219"/>
        <v>#N/A</v>
      </c>
      <c r="BU44" s="917"/>
      <c r="BV44" s="917"/>
      <c r="BW44" s="917"/>
      <c r="BX44" s="917"/>
      <c r="BY44" s="917"/>
      <c r="BZ44" s="917"/>
      <c r="CA44" s="896">
        <f t="shared" si="187"/>
        <v>0</v>
      </c>
      <c r="CB44" s="897" t="e">
        <f t="shared" si="38"/>
        <v>#N/A</v>
      </c>
      <c r="CC44" s="904"/>
      <c r="CD44" s="901" t="e">
        <f t="shared" si="220"/>
        <v>#N/A</v>
      </c>
      <c r="CE44" s="917"/>
      <c r="CF44" s="917"/>
      <c r="CG44" s="917"/>
      <c r="CH44" s="917"/>
      <c r="CI44" s="917"/>
      <c r="CJ44" s="917"/>
      <c r="CK44" s="896">
        <f t="shared" si="188"/>
        <v>0</v>
      </c>
      <c r="CL44" s="897" t="e">
        <f t="shared" si="46"/>
        <v>#N/A</v>
      </c>
      <c r="CM44" s="904"/>
      <c r="CN44" s="901" t="e">
        <f t="shared" si="221"/>
        <v>#N/A</v>
      </c>
      <c r="CO44" s="917"/>
      <c r="CP44" s="917"/>
      <c r="CQ44" s="917"/>
      <c r="CR44" s="917"/>
      <c r="CS44" s="917"/>
      <c r="CT44" s="917"/>
      <c r="CU44" s="896">
        <f t="shared" si="189"/>
        <v>0</v>
      </c>
      <c r="CV44" s="897" t="e">
        <f t="shared" si="54"/>
        <v>#N/A</v>
      </c>
      <c r="CW44" s="904"/>
      <c r="CX44" s="901" t="e">
        <f t="shared" si="222"/>
        <v>#N/A</v>
      </c>
      <c r="CY44" s="917"/>
      <c r="CZ44" s="917"/>
      <c r="DA44" s="917"/>
      <c r="DB44" s="917"/>
      <c r="DC44" s="917"/>
      <c r="DD44" s="917"/>
      <c r="DE44" s="896">
        <f t="shared" si="190"/>
        <v>0</v>
      </c>
      <c r="DF44" s="897" t="e">
        <f t="shared" si="62"/>
        <v>#N/A</v>
      </c>
      <c r="DG44" s="904"/>
      <c r="DH44" s="901" t="e">
        <f t="shared" si="223"/>
        <v>#N/A</v>
      </c>
      <c r="DI44" s="917"/>
      <c r="DJ44" s="917"/>
      <c r="DK44" s="917"/>
      <c r="DL44" s="917"/>
      <c r="DM44" s="917"/>
      <c r="DN44" s="917"/>
      <c r="DO44" s="896">
        <f t="shared" si="191"/>
        <v>0</v>
      </c>
      <c r="DP44" s="897" t="e">
        <f t="shared" si="70"/>
        <v>#N/A</v>
      </c>
      <c r="DQ44" s="904"/>
      <c r="DR44" s="901" t="e">
        <f t="shared" si="224"/>
        <v>#N/A</v>
      </c>
      <c r="DS44" s="917"/>
      <c r="DT44" s="917"/>
      <c r="DU44" s="917"/>
      <c r="DV44" s="917"/>
      <c r="DW44" s="917"/>
      <c r="DX44" s="917"/>
      <c r="DY44" s="896">
        <f t="shared" si="192"/>
        <v>0</v>
      </c>
      <c r="DZ44" s="897" t="e">
        <f t="shared" si="78"/>
        <v>#N/A</v>
      </c>
      <c r="EA44" s="904"/>
      <c r="EB44" s="901" t="e">
        <f t="shared" si="225"/>
        <v>#N/A</v>
      </c>
      <c r="EC44" s="917"/>
      <c r="ED44" s="917"/>
      <c r="EE44" s="917"/>
      <c r="EF44" s="917"/>
      <c r="EG44" s="917"/>
      <c r="EH44" s="917"/>
      <c r="EI44" s="896">
        <f t="shared" si="193"/>
        <v>0</v>
      </c>
      <c r="EJ44" s="897" t="e">
        <f t="shared" si="86"/>
        <v>#N/A</v>
      </c>
      <c r="EK44" s="904"/>
      <c r="EL44" s="901" t="e">
        <f t="shared" si="226"/>
        <v>#N/A</v>
      </c>
      <c r="EM44" s="917"/>
      <c r="EN44" s="917"/>
      <c r="EO44" s="917"/>
      <c r="EP44" s="917"/>
      <c r="EQ44" s="917"/>
      <c r="ER44" s="917"/>
      <c r="ES44" s="896">
        <f t="shared" si="194"/>
        <v>0</v>
      </c>
      <c r="ET44" s="897" t="e">
        <f t="shared" si="94"/>
        <v>#N/A</v>
      </c>
      <c r="EU44" s="904"/>
      <c r="EV44" s="901" t="e">
        <f t="shared" si="227"/>
        <v>#N/A</v>
      </c>
      <c r="EW44" s="917"/>
      <c r="EX44" s="917"/>
      <c r="EY44" s="917"/>
      <c r="EZ44" s="917"/>
      <c r="FA44" s="917"/>
      <c r="FB44" s="917"/>
      <c r="FC44" s="896">
        <f t="shared" si="195"/>
        <v>0</v>
      </c>
      <c r="FD44" s="897" t="e">
        <f t="shared" si="102"/>
        <v>#N/A</v>
      </c>
      <c r="FE44" s="904"/>
      <c r="FF44" s="901" t="e">
        <f t="shared" si="228"/>
        <v>#N/A</v>
      </c>
      <c r="FG44" s="917"/>
      <c r="FH44" s="917"/>
      <c r="FI44" s="917"/>
      <c r="FJ44" s="917"/>
      <c r="FK44" s="917"/>
      <c r="FL44" s="917"/>
      <c r="FM44" s="896">
        <f t="shared" si="196"/>
        <v>0</v>
      </c>
      <c r="FN44" s="897" t="e">
        <f t="shared" si="110"/>
        <v>#N/A</v>
      </c>
      <c r="FO44" s="904"/>
      <c r="FP44" s="901" t="e">
        <f t="shared" si="229"/>
        <v>#N/A</v>
      </c>
      <c r="FQ44" s="917"/>
      <c r="FR44" s="917"/>
      <c r="FS44" s="917"/>
      <c r="FT44" s="917"/>
      <c r="FU44" s="917"/>
      <c r="FV44" s="917"/>
      <c r="FW44" s="896">
        <f t="shared" si="197"/>
        <v>0</v>
      </c>
      <c r="FX44" s="897" t="e">
        <f t="shared" si="118"/>
        <v>#N/A</v>
      </c>
      <c r="FY44" s="904"/>
      <c r="FZ44" s="901" t="e">
        <f t="shared" si="230"/>
        <v>#N/A</v>
      </c>
      <c r="GA44" s="917"/>
      <c r="GB44" s="917"/>
      <c r="GC44" s="917"/>
      <c r="GD44" s="917"/>
      <c r="GE44" s="917"/>
      <c r="GF44" s="917"/>
      <c r="GG44" s="896">
        <f t="shared" si="198"/>
        <v>0</v>
      </c>
      <c r="GH44" s="897" t="e">
        <f t="shared" si="126"/>
        <v>#N/A</v>
      </c>
      <c r="GI44" s="904"/>
      <c r="GJ44" s="901" t="e">
        <f t="shared" si="231"/>
        <v>#N/A</v>
      </c>
      <c r="GK44" s="917"/>
      <c r="GL44" s="917"/>
      <c r="GM44" s="917"/>
      <c r="GN44" s="917"/>
      <c r="GO44" s="917"/>
      <c r="GP44" s="917"/>
      <c r="GQ44" s="896">
        <f t="shared" si="199"/>
        <v>0</v>
      </c>
      <c r="GR44" s="897" t="e">
        <f t="shared" si="134"/>
        <v>#N/A</v>
      </c>
      <c r="GS44" s="904"/>
      <c r="GT44" s="901" t="e">
        <f t="shared" si="232"/>
        <v>#N/A</v>
      </c>
      <c r="GU44" s="917"/>
      <c r="GV44" s="917"/>
      <c r="GW44" s="917"/>
      <c r="GX44" s="917"/>
      <c r="GY44" s="917"/>
      <c r="GZ44" s="917"/>
      <c r="HA44" s="896">
        <f t="shared" si="200"/>
        <v>0</v>
      </c>
      <c r="HB44" s="897" t="e">
        <f t="shared" si="142"/>
        <v>#N/A</v>
      </c>
      <c r="HC44" s="904"/>
      <c r="HD44" s="901" t="e">
        <f t="shared" si="233"/>
        <v>#N/A</v>
      </c>
      <c r="HE44" s="917"/>
      <c r="HF44" s="917"/>
      <c r="HG44" s="917"/>
      <c r="HH44" s="917"/>
      <c r="HI44" s="917"/>
      <c r="HJ44" s="917"/>
      <c r="HK44" s="896">
        <f t="shared" si="201"/>
        <v>0</v>
      </c>
      <c r="HL44" s="897" t="e">
        <f t="shared" si="150"/>
        <v>#N/A</v>
      </c>
      <c r="HM44" s="904"/>
      <c r="HN44" s="901" t="e">
        <f t="shared" si="234"/>
        <v>#N/A</v>
      </c>
      <c r="HO44" s="917"/>
      <c r="HP44" s="917"/>
      <c r="HQ44" s="917"/>
      <c r="HR44" s="917"/>
      <c r="HS44" s="917"/>
      <c r="HT44" s="917"/>
      <c r="HU44" s="896">
        <f t="shared" si="202"/>
        <v>0</v>
      </c>
      <c r="HV44" s="897" t="e">
        <f t="shared" si="158"/>
        <v>#N/A</v>
      </c>
      <c r="HW44" s="904"/>
      <c r="HX44" s="901" t="e">
        <f t="shared" si="235"/>
        <v>#N/A</v>
      </c>
      <c r="HY44" s="917"/>
      <c r="HZ44" s="917"/>
      <c r="IA44" s="917"/>
      <c r="IB44" s="917"/>
      <c r="IC44" s="917"/>
      <c r="ID44" s="917"/>
      <c r="IE44" s="896">
        <f t="shared" si="203"/>
        <v>0</v>
      </c>
      <c r="IF44" s="897" t="e">
        <f t="shared" si="166"/>
        <v>#N/A</v>
      </c>
      <c r="IG44" s="904"/>
      <c r="IH44" s="919"/>
      <c r="II44" s="917"/>
      <c r="IJ44" s="917"/>
      <c r="IK44" s="917"/>
      <c r="IL44" s="917"/>
      <c r="IM44" s="917"/>
      <c r="IN44" s="917"/>
      <c r="IO44" s="896">
        <f t="shared" si="204"/>
        <v>0</v>
      </c>
      <c r="IP44" s="897" t="e">
        <f t="shared" si="174"/>
        <v>#DIV/0!</v>
      </c>
      <c r="IQ44" s="918"/>
      <c r="IR44" s="919"/>
      <c r="IS44" s="917"/>
      <c r="IT44" s="917"/>
      <c r="IU44" s="917"/>
      <c r="IV44" s="917"/>
      <c r="IW44" s="917"/>
      <c r="IX44" s="917"/>
      <c r="IY44" s="896">
        <f t="shared" si="205"/>
        <v>0</v>
      </c>
      <c r="IZ44" s="897" t="e">
        <f t="shared" si="182"/>
        <v>#DIV/0!</v>
      </c>
      <c r="JA44" s="918"/>
      <c r="JB44" s="621"/>
      <c r="JC44" s="918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6" customFormat="1" ht="20.149999999999999" customHeight="1">
      <c r="A45" s="892">
        <f t="shared" si="212"/>
        <v>45686</v>
      </c>
      <c r="B45" s="893">
        <f t="shared" si="238"/>
        <v>36</v>
      </c>
      <c r="C45" s="916">
        <v>241</v>
      </c>
      <c r="D45" s="916"/>
      <c r="E45" s="916">
        <v>9</v>
      </c>
      <c r="F45" s="916"/>
      <c r="G45" s="916"/>
      <c r="H45" s="916"/>
      <c r="I45" s="896">
        <f t="shared" si="206"/>
        <v>250</v>
      </c>
      <c r="J45" s="897">
        <f t="shared" si="207"/>
        <v>8.3056478405315621E-3</v>
      </c>
      <c r="K45" s="904"/>
      <c r="L45" s="901">
        <f t="shared" si="213"/>
        <v>36</v>
      </c>
      <c r="M45" s="917">
        <v>30</v>
      </c>
      <c r="N45" s="917"/>
      <c r="O45" s="917"/>
      <c r="P45" s="917"/>
      <c r="Q45" s="917"/>
      <c r="R45" s="917"/>
      <c r="S45" s="896">
        <f t="shared" si="208"/>
        <v>30</v>
      </c>
      <c r="T45" s="897">
        <f t="shared" si="209"/>
        <v>1.276595744680851E-3</v>
      </c>
      <c r="U45" s="918"/>
      <c r="V45" s="901">
        <f t="shared" si="214"/>
        <v>36</v>
      </c>
      <c r="W45" s="917">
        <v>212</v>
      </c>
      <c r="X45" s="917"/>
      <c r="Y45" s="917">
        <v>10</v>
      </c>
      <c r="Z45" s="917"/>
      <c r="AA45" s="917"/>
      <c r="AB45" s="917"/>
      <c r="AC45" s="896">
        <f t="shared" si="210"/>
        <v>222</v>
      </c>
      <c r="AD45" s="897">
        <f t="shared" si="211"/>
        <v>7.3754152823920262E-3</v>
      </c>
      <c r="AE45" s="918"/>
      <c r="AF45" s="893" t="e">
        <f t="shared" si="215"/>
        <v>#N/A</v>
      </c>
      <c r="AG45" s="917"/>
      <c r="AH45" s="917"/>
      <c r="AI45" s="917"/>
      <c r="AJ45" s="917"/>
      <c r="AK45" s="917"/>
      <c r="AL45" s="917"/>
      <c r="AM45" s="896">
        <f t="shared" si="183"/>
        <v>0</v>
      </c>
      <c r="AN45" s="897" t="e">
        <f t="shared" si="7"/>
        <v>#N/A</v>
      </c>
      <c r="AO45" s="918"/>
      <c r="AP45" s="901" t="e">
        <f t="shared" si="216"/>
        <v>#N/A</v>
      </c>
      <c r="AQ45" s="917"/>
      <c r="AR45" s="917"/>
      <c r="AS45" s="917"/>
      <c r="AT45" s="917"/>
      <c r="AU45" s="917"/>
      <c r="AV45" s="917"/>
      <c r="AW45" s="896">
        <f t="shared" si="184"/>
        <v>0</v>
      </c>
      <c r="AX45" s="897" t="e">
        <f t="shared" si="15"/>
        <v>#N/A</v>
      </c>
      <c r="AY45" s="918"/>
      <c r="AZ45" s="901" t="e">
        <f t="shared" si="217"/>
        <v>#N/A</v>
      </c>
      <c r="BA45" s="917"/>
      <c r="BB45" s="917"/>
      <c r="BC45" s="917"/>
      <c r="BD45" s="917"/>
      <c r="BE45" s="917"/>
      <c r="BF45" s="917"/>
      <c r="BG45" s="896">
        <f t="shared" si="185"/>
        <v>0</v>
      </c>
      <c r="BH45" s="897" t="e">
        <f t="shared" si="23"/>
        <v>#N/A</v>
      </c>
      <c r="BI45" s="904"/>
      <c r="BJ45" s="893" t="e">
        <f t="shared" si="218"/>
        <v>#N/A</v>
      </c>
      <c r="BK45" s="917"/>
      <c r="BL45" s="917"/>
      <c r="BM45" s="917"/>
      <c r="BN45" s="917"/>
      <c r="BO45" s="917"/>
      <c r="BP45" s="917"/>
      <c r="BQ45" s="896">
        <f t="shared" si="186"/>
        <v>0</v>
      </c>
      <c r="BR45" s="897" t="e">
        <f t="shared" si="30"/>
        <v>#N/A</v>
      </c>
      <c r="BS45" s="904"/>
      <c r="BT45" s="893" t="e">
        <f t="shared" si="219"/>
        <v>#N/A</v>
      </c>
      <c r="BU45" s="917"/>
      <c r="BV45" s="917"/>
      <c r="BW45" s="917"/>
      <c r="BX45" s="917"/>
      <c r="BY45" s="917"/>
      <c r="BZ45" s="917"/>
      <c r="CA45" s="896">
        <f t="shared" si="187"/>
        <v>0</v>
      </c>
      <c r="CB45" s="897" t="e">
        <f t="shared" si="38"/>
        <v>#N/A</v>
      </c>
      <c r="CC45" s="904"/>
      <c r="CD45" s="901" t="e">
        <f t="shared" si="220"/>
        <v>#N/A</v>
      </c>
      <c r="CE45" s="917"/>
      <c r="CF45" s="917"/>
      <c r="CG45" s="917"/>
      <c r="CH45" s="917"/>
      <c r="CI45" s="917"/>
      <c r="CJ45" s="917"/>
      <c r="CK45" s="896">
        <f t="shared" si="188"/>
        <v>0</v>
      </c>
      <c r="CL45" s="897" t="e">
        <f t="shared" si="46"/>
        <v>#N/A</v>
      </c>
      <c r="CM45" s="904"/>
      <c r="CN45" s="901" t="e">
        <f t="shared" si="221"/>
        <v>#N/A</v>
      </c>
      <c r="CO45" s="917"/>
      <c r="CP45" s="917"/>
      <c r="CQ45" s="917"/>
      <c r="CR45" s="917"/>
      <c r="CS45" s="917"/>
      <c r="CT45" s="917"/>
      <c r="CU45" s="896">
        <f t="shared" si="189"/>
        <v>0</v>
      </c>
      <c r="CV45" s="897" t="e">
        <f t="shared" si="54"/>
        <v>#N/A</v>
      </c>
      <c r="CW45" s="904"/>
      <c r="CX45" s="901" t="e">
        <f t="shared" si="222"/>
        <v>#N/A</v>
      </c>
      <c r="CY45" s="917"/>
      <c r="CZ45" s="917"/>
      <c r="DA45" s="917"/>
      <c r="DB45" s="917"/>
      <c r="DC45" s="917"/>
      <c r="DD45" s="917"/>
      <c r="DE45" s="896">
        <f t="shared" si="190"/>
        <v>0</v>
      </c>
      <c r="DF45" s="897" t="e">
        <f t="shared" si="62"/>
        <v>#N/A</v>
      </c>
      <c r="DG45" s="904"/>
      <c r="DH45" s="901" t="e">
        <f t="shared" si="223"/>
        <v>#N/A</v>
      </c>
      <c r="DI45" s="917"/>
      <c r="DJ45" s="917"/>
      <c r="DK45" s="917"/>
      <c r="DL45" s="917"/>
      <c r="DM45" s="917"/>
      <c r="DN45" s="917"/>
      <c r="DO45" s="896">
        <f t="shared" si="191"/>
        <v>0</v>
      </c>
      <c r="DP45" s="897" t="e">
        <f t="shared" si="70"/>
        <v>#N/A</v>
      </c>
      <c r="DQ45" s="904"/>
      <c r="DR45" s="901" t="e">
        <f t="shared" si="224"/>
        <v>#N/A</v>
      </c>
      <c r="DS45" s="917"/>
      <c r="DT45" s="917"/>
      <c r="DU45" s="917"/>
      <c r="DV45" s="917"/>
      <c r="DW45" s="917"/>
      <c r="DX45" s="917"/>
      <c r="DY45" s="896">
        <f t="shared" si="192"/>
        <v>0</v>
      </c>
      <c r="DZ45" s="897" t="e">
        <f t="shared" si="78"/>
        <v>#N/A</v>
      </c>
      <c r="EA45" s="904"/>
      <c r="EB45" s="901" t="e">
        <f t="shared" si="225"/>
        <v>#N/A</v>
      </c>
      <c r="EC45" s="917"/>
      <c r="ED45" s="917"/>
      <c r="EE45" s="917"/>
      <c r="EF45" s="917"/>
      <c r="EG45" s="917"/>
      <c r="EH45" s="917"/>
      <c r="EI45" s="896">
        <f t="shared" si="193"/>
        <v>0</v>
      </c>
      <c r="EJ45" s="897" t="e">
        <f t="shared" si="86"/>
        <v>#N/A</v>
      </c>
      <c r="EK45" s="904"/>
      <c r="EL45" s="901" t="e">
        <f t="shared" si="226"/>
        <v>#N/A</v>
      </c>
      <c r="EM45" s="917"/>
      <c r="EN45" s="917"/>
      <c r="EO45" s="917"/>
      <c r="EP45" s="917"/>
      <c r="EQ45" s="917"/>
      <c r="ER45" s="917"/>
      <c r="ES45" s="896">
        <f t="shared" si="194"/>
        <v>0</v>
      </c>
      <c r="ET45" s="897" t="e">
        <f t="shared" si="94"/>
        <v>#N/A</v>
      </c>
      <c r="EU45" s="904"/>
      <c r="EV45" s="901" t="e">
        <f t="shared" si="227"/>
        <v>#N/A</v>
      </c>
      <c r="EW45" s="917"/>
      <c r="EX45" s="917"/>
      <c r="EY45" s="917"/>
      <c r="EZ45" s="917"/>
      <c r="FA45" s="917"/>
      <c r="FB45" s="917"/>
      <c r="FC45" s="896">
        <f t="shared" si="195"/>
        <v>0</v>
      </c>
      <c r="FD45" s="897" t="e">
        <f t="shared" si="102"/>
        <v>#N/A</v>
      </c>
      <c r="FE45" s="904"/>
      <c r="FF45" s="901" t="e">
        <f t="shared" si="228"/>
        <v>#N/A</v>
      </c>
      <c r="FG45" s="917"/>
      <c r="FH45" s="917"/>
      <c r="FI45" s="917"/>
      <c r="FJ45" s="917"/>
      <c r="FK45" s="917"/>
      <c r="FL45" s="917"/>
      <c r="FM45" s="896">
        <f t="shared" si="196"/>
        <v>0</v>
      </c>
      <c r="FN45" s="897" t="e">
        <f t="shared" si="110"/>
        <v>#N/A</v>
      </c>
      <c r="FO45" s="904"/>
      <c r="FP45" s="901" t="e">
        <f t="shared" si="229"/>
        <v>#N/A</v>
      </c>
      <c r="FQ45" s="917"/>
      <c r="FR45" s="917"/>
      <c r="FS45" s="917"/>
      <c r="FT45" s="917"/>
      <c r="FU45" s="917"/>
      <c r="FV45" s="917"/>
      <c r="FW45" s="896">
        <f t="shared" si="197"/>
        <v>0</v>
      </c>
      <c r="FX45" s="897" t="e">
        <f t="shared" si="118"/>
        <v>#N/A</v>
      </c>
      <c r="FY45" s="904"/>
      <c r="FZ45" s="901" t="e">
        <f t="shared" si="230"/>
        <v>#N/A</v>
      </c>
      <c r="GA45" s="917"/>
      <c r="GB45" s="917"/>
      <c r="GC45" s="917"/>
      <c r="GD45" s="917"/>
      <c r="GE45" s="917"/>
      <c r="GF45" s="917"/>
      <c r="GG45" s="896">
        <f t="shared" si="198"/>
        <v>0</v>
      </c>
      <c r="GH45" s="897" t="e">
        <f t="shared" si="126"/>
        <v>#N/A</v>
      </c>
      <c r="GI45" s="904"/>
      <c r="GJ45" s="901" t="e">
        <f t="shared" si="231"/>
        <v>#N/A</v>
      </c>
      <c r="GK45" s="917"/>
      <c r="GL45" s="917"/>
      <c r="GM45" s="917"/>
      <c r="GN45" s="917"/>
      <c r="GO45" s="917"/>
      <c r="GP45" s="917"/>
      <c r="GQ45" s="896">
        <f t="shared" si="199"/>
        <v>0</v>
      </c>
      <c r="GR45" s="897" t="e">
        <f t="shared" si="134"/>
        <v>#N/A</v>
      </c>
      <c r="GS45" s="904"/>
      <c r="GT45" s="901" t="e">
        <f t="shared" si="232"/>
        <v>#N/A</v>
      </c>
      <c r="GU45" s="917"/>
      <c r="GV45" s="917"/>
      <c r="GW45" s="917"/>
      <c r="GX45" s="917"/>
      <c r="GY45" s="917"/>
      <c r="GZ45" s="917"/>
      <c r="HA45" s="896">
        <f t="shared" si="200"/>
        <v>0</v>
      </c>
      <c r="HB45" s="897" t="e">
        <f t="shared" si="142"/>
        <v>#N/A</v>
      </c>
      <c r="HC45" s="904"/>
      <c r="HD45" s="901" t="e">
        <f t="shared" si="233"/>
        <v>#N/A</v>
      </c>
      <c r="HE45" s="917"/>
      <c r="HF45" s="917"/>
      <c r="HG45" s="917"/>
      <c r="HH45" s="917"/>
      <c r="HI45" s="917"/>
      <c r="HJ45" s="917"/>
      <c r="HK45" s="896">
        <f t="shared" si="201"/>
        <v>0</v>
      </c>
      <c r="HL45" s="897" t="e">
        <f t="shared" si="150"/>
        <v>#N/A</v>
      </c>
      <c r="HM45" s="904"/>
      <c r="HN45" s="901" t="e">
        <f t="shared" si="234"/>
        <v>#N/A</v>
      </c>
      <c r="HO45" s="917"/>
      <c r="HP45" s="917"/>
      <c r="HQ45" s="917"/>
      <c r="HR45" s="917"/>
      <c r="HS45" s="917"/>
      <c r="HT45" s="917"/>
      <c r="HU45" s="896">
        <f t="shared" si="202"/>
        <v>0</v>
      </c>
      <c r="HV45" s="897" t="e">
        <f t="shared" si="158"/>
        <v>#N/A</v>
      </c>
      <c r="HW45" s="904"/>
      <c r="HX45" s="901" t="e">
        <f t="shared" si="235"/>
        <v>#N/A</v>
      </c>
      <c r="HY45" s="917"/>
      <c r="HZ45" s="917"/>
      <c r="IA45" s="917"/>
      <c r="IB45" s="917"/>
      <c r="IC45" s="917"/>
      <c r="ID45" s="917"/>
      <c r="IE45" s="896">
        <f t="shared" si="203"/>
        <v>0</v>
      </c>
      <c r="IF45" s="897" t="e">
        <f t="shared" si="166"/>
        <v>#N/A</v>
      </c>
      <c r="IG45" s="904"/>
      <c r="IH45" s="919"/>
      <c r="II45" s="917"/>
      <c r="IJ45" s="917"/>
      <c r="IK45" s="917"/>
      <c r="IL45" s="917"/>
      <c r="IM45" s="917"/>
      <c r="IN45" s="917"/>
      <c r="IO45" s="896">
        <f t="shared" si="204"/>
        <v>0</v>
      </c>
      <c r="IP45" s="897" t="e">
        <f t="shared" si="174"/>
        <v>#DIV/0!</v>
      </c>
      <c r="IQ45" s="918"/>
      <c r="IR45" s="919"/>
      <c r="IS45" s="917"/>
      <c r="IT45" s="917"/>
      <c r="IU45" s="917"/>
      <c r="IV45" s="917"/>
      <c r="IW45" s="917"/>
      <c r="IX45" s="917"/>
      <c r="IY45" s="896">
        <f t="shared" si="205"/>
        <v>0</v>
      </c>
      <c r="IZ45" s="897" t="e">
        <f t="shared" si="182"/>
        <v>#DIV/0!</v>
      </c>
      <c r="JA45" s="918"/>
      <c r="JB45" s="621"/>
      <c r="JC45" s="918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6" customFormat="1" ht="20.149999999999999" customHeight="1">
      <c r="A46" s="892">
        <f t="shared" si="212"/>
        <v>45687</v>
      </c>
      <c r="B46" s="893">
        <f t="shared" si="238"/>
        <v>37</v>
      </c>
      <c r="C46" s="916"/>
      <c r="D46" s="916"/>
      <c r="E46" s="916"/>
      <c r="F46" s="916"/>
      <c r="G46" s="916"/>
      <c r="H46" s="916"/>
      <c r="I46" s="896">
        <f t="shared" si="206"/>
        <v>0</v>
      </c>
      <c r="J46" s="897">
        <f t="shared" si="207"/>
        <v>0</v>
      </c>
      <c r="K46" s="904"/>
      <c r="L46" s="901">
        <f t="shared" si="213"/>
        <v>37</v>
      </c>
      <c r="M46" s="917"/>
      <c r="N46" s="917"/>
      <c r="O46" s="917"/>
      <c r="P46" s="917"/>
      <c r="Q46" s="917"/>
      <c r="R46" s="917"/>
      <c r="S46" s="896">
        <f t="shared" si="208"/>
        <v>0</v>
      </c>
      <c r="T46" s="897">
        <f t="shared" si="209"/>
        <v>0</v>
      </c>
      <c r="U46" s="918"/>
      <c r="V46" s="901">
        <f t="shared" si="214"/>
        <v>37</v>
      </c>
      <c r="W46" s="917"/>
      <c r="X46" s="917"/>
      <c r="Y46" s="917"/>
      <c r="Z46" s="917"/>
      <c r="AA46" s="917"/>
      <c r="AB46" s="917"/>
      <c r="AC46" s="896">
        <f t="shared" si="210"/>
        <v>0</v>
      </c>
      <c r="AD46" s="897">
        <f t="shared" si="211"/>
        <v>0</v>
      </c>
      <c r="AE46" s="918"/>
      <c r="AF46" s="893" t="e">
        <f t="shared" si="215"/>
        <v>#N/A</v>
      </c>
      <c r="AG46" s="917"/>
      <c r="AH46" s="917"/>
      <c r="AI46" s="917"/>
      <c r="AJ46" s="917"/>
      <c r="AK46" s="917"/>
      <c r="AL46" s="917"/>
      <c r="AM46" s="896">
        <f t="shared" si="183"/>
        <v>0</v>
      </c>
      <c r="AN46" s="897" t="e">
        <f t="shared" si="7"/>
        <v>#N/A</v>
      </c>
      <c r="AO46" s="918"/>
      <c r="AP46" s="901" t="e">
        <f t="shared" si="216"/>
        <v>#N/A</v>
      </c>
      <c r="AQ46" s="917"/>
      <c r="AR46" s="917"/>
      <c r="AS46" s="917"/>
      <c r="AT46" s="917"/>
      <c r="AU46" s="917"/>
      <c r="AV46" s="917"/>
      <c r="AW46" s="896">
        <f t="shared" si="184"/>
        <v>0</v>
      </c>
      <c r="AX46" s="897" t="e">
        <f t="shared" si="15"/>
        <v>#N/A</v>
      </c>
      <c r="AY46" s="918"/>
      <c r="AZ46" s="901" t="e">
        <f t="shared" si="217"/>
        <v>#N/A</v>
      </c>
      <c r="BA46" s="917"/>
      <c r="BB46" s="917"/>
      <c r="BC46" s="917"/>
      <c r="BD46" s="917"/>
      <c r="BE46" s="917"/>
      <c r="BF46" s="917"/>
      <c r="BG46" s="896">
        <f t="shared" si="185"/>
        <v>0</v>
      </c>
      <c r="BH46" s="897" t="e">
        <f t="shared" si="23"/>
        <v>#N/A</v>
      </c>
      <c r="BI46" s="904"/>
      <c r="BJ46" s="893" t="e">
        <f t="shared" si="218"/>
        <v>#N/A</v>
      </c>
      <c r="BK46" s="917"/>
      <c r="BL46" s="917"/>
      <c r="BM46" s="917"/>
      <c r="BN46" s="917"/>
      <c r="BO46" s="917"/>
      <c r="BP46" s="917"/>
      <c r="BQ46" s="896">
        <f t="shared" si="186"/>
        <v>0</v>
      </c>
      <c r="BR46" s="897" t="e">
        <f t="shared" si="30"/>
        <v>#N/A</v>
      </c>
      <c r="BS46" s="904"/>
      <c r="BT46" s="893" t="e">
        <f t="shared" si="219"/>
        <v>#N/A</v>
      </c>
      <c r="BU46" s="917"/>
      <c r="BV46" s="917"/>
      <c r="BW46" s="917"/>
      <c r="BX46" s="917"/>
      <c r="BY46" s="917"/>
      <c r="BZ46" s="917"/>
      <c r="CA46" s="896">
        <f t="shared" si="187"/>
        <v>0</v>
      </c>
      <c r="CB46" s="897" t="e">
        <f t="shared" si="38"/>
        <v>#N/A</v>
      </c>
      <c r="CC46" s="904"/>
      <c r="CD46" s="901" t="e">
        <f t="shared" si="220"/>
        <v>#N/A</v>
      </c>
      <c r="CE46" s="917"/>
      <c r="CF46" s="917"/>
      <c r="CG46" s="917"/>
      <c r="CH46" s="917"/>
      <c r="CI46" s="917"/>
      <c r="CJ46" s="917"/>
      <c r="CK46" s="896">
        <f t="shared" si="188"/>
        <v>0</v>
      </c>
      <c r="CL46" s="897" t="e">
        <f t="shared" si="46"/>
        <v>#N/A</v>
      </c>
      <c r="CM46" s="904"/>
      <c r="CN46" s="901" t="e">
        <f t="shared" si="221"/>
        <v>#N/A</v>
      </c>
      <c r="CO46" s="917"/>
      <c r="CP46" s="917"/>
      <c r="CQ46" s="917"/>
      <c r="CR46" s="917"/>
      <c r="CS46" s="917"/>
      <c r="CT46" s="917"/>
      <c r="CU46" s="896">
        <f t="shared" si="189"/>
        <v>0</v>
      </c>
      <c r="CV46" s="897" t="e">
        <f t="shared" si="54"/>
        <v>#N/A</v>
      </c>
      <c r="CW46" s="904"/>
      <c r="CX46" s="901" t="e">
        <f t="shared" si="222"/>
        <v>#N/A</v>
      </c>
      <c r="CY46" s="917"/>
      <c r="CZ46" s="917"/>
      <c r="DA46" s="917"/>
      <c r="DB46" s="917"/>
      <c r="DC46" s="917"/>
      <c r="DD46" s="917"/>
      <c r="DE46" s="896">
        <f t="shared" si="190"/>
        <v>0</v>
      </c>
      <c r="DF46" s="897" t="e">
        <f t="shared" si="62"/>
        <v>#N/A</v>
      </c>
      <c r="DG46" s="904"/>
      <c r="DH46" s="901" t="e">
        <f t="shared" si="223"/>
        <v>#N/A</v>
      </c>
      <c r="DI46" s="917"/>
      <c r="DJ46" s="917"/>
      <c r="DK46" s="917"/>
      <c r="DL46" s="917"/>
      <c r="DM46" s="917"/>
      <c r="DN46" s="917"/>
      <c r="DO46" s="896">
        <f t="shared" si="191"/>
        <v>0</v>
      </c>
      <c r="DP46" s="897" t="e">
        <f t="shared" si="70"/>
        <v>#N/A</v>
      </c>
      <c r="DQ46" s="904"/>
      <c r="DR46" s="901" t="e">
        <f t="shared" si="224"/>
        <v>#N/A</v>
      </c>
      <c r="DS46" s="917"/>
      <c r="DT46" s="917"/>
      <c r="DU46" s="917"/>
      <c r="DV46" s="917"/>
      <c r="DW46" s="917"/>
      <c r="DX46" s="917"/>
      <c r="DY46" s="896">
        <f t="shared" si="192"/>
        <v>0</v>
      </c>
      <c r="DZ46" s="897" t="e">
        <f t="shared" si="78"/>
        <v>#N/A</v>
      </c>
      <c r="EA46" s="904"/>
      <c r="EB46" s="901" t="e">
        <f t="shared" si="225"/>
        <v>#N/A</v>
      </c>
      <c r="EC46" s="917"/>
      <c r="ED46" s="917"/>
      <c r="EE46" s="917"/>
      <c r="EF46" s="917"/>
      <c r="EG46" s="917"/>
      <c r="EH46" s="917"/>
      <c r="EI46" s="896">
        <f t="shared" si="193"/>
        <v>0</v>
      </c>
      <c r="EJ46" s="897" t="e">
        <f t="shared" si="86"/>
        <v>#N/A</v>
      </c>
      <c r="EK46" s="904"/>
      <c r="EL46" s="901" t="e">
        <f t="shared" si="226"/>
        <v>#N/A</v>
      </c>
      <c r="EM46" s="917"/>
      <c r="EN46" s="917"/>
      <c r="EO46" s="917"/>
      <c r="EP46" s="917"/>
      <c r="EQ46" s="917"/>
      <c r="ER46" s="917"/>
      <c r="ES46" s="896">
        <f t="shared" si="194"/>
        <v>0</v>
      </c>
      <c r="ET46" s="897" t="e">
        <f t="shared" si="94"/>
        <v>#N/A</v>
      </c>
      <c r="EU46" s="904"/>
      <c r="EV46" s="901" t="e">
        <f t="shared" si="227"/>
        <v>#N/A</v>
      </c>
      <c r="EW46" s="917"/>
      <c r="EX46" s="917"/>
      <c r="EY46" s="917"/>
      <c r="EZ46" s="917"/>
      <c r="FA46" s="917"/>
      <c r="FB46" s="917"/>
      <c r="FC46" s="896">
        <f t="shared" si="195"/>
        <v>0</v>
      </c>
      <c r="FD46" s="897" t="e">
        <f t="shared" si="102"/>
        <v>#N/A</v>
      </c>
      <c r="FE46" s="904"/>
      <c r="FF46" s="901" t="e">
        <f t="shared" si="228"/>
        <v>#N/A</v>
      </c>
      <c r="FG46" s="917"/>
      <c r="FH46" s="917"/>
      <c r="FI46" s="917"/>
      <c r="FJ46" s="917"/>
      <c r="FK46" s="917"/>
      <c r="FL46" s="917"/>
      <c r="FM46" s="896">
        <f t="shared" si="196"/>
        <v>0</v>
      </c>
      <c r="FN46" s="897" t="e">
        <f t="shared" si="110"/>
        <v>#N/A</v>
      </c>
      <c r="FO46" s="904"/>
      <c r="FP46" s="901" t="e">
        <f t="shared" si="229"/>
        <v>#N/A</v>
      </c>
      <c r="FQ46" s="917"/>
      <c r="FR46" s="917"/>
      <c r="FS46" s="917"/>
      <c r="FT46" s="917"/>
      <c r="FU46" s="917"/>
      <c r="FV46" s="917"/>
      <c r="FW46" s="896">
        <f t="shared" si="197"/>
        <v>0</v>
      </c>
      <c r="FX46" s="897" t="e">
        <f t="shared" si="118"/>
        <v>#N/A</v>
      </c>
      <c r="FY46" s="904"/>
      <c r="FZ46" s="901" t="e">
        <f t="shared" si="230"/>
        <v>#N/A</v>
      </c>
      <c r="GA46" s="917"/>
      <c r="GB46" s="917"/>
      <c r="GC46" s="917"/>
      <c r="GD46" s="917"/>
      <c r="GE46" s="917"/>
      <c r="GF46" s="917"/>
      <c r="GG46" s="896">
        <f t="shared" si="198"/>
        <v>0</v>
      </c>
      <c r="GH46" s="897" t="e">
        <f t="shared" si="126"/>
        <v>#N/A</v>
      </c>
      <c r="GI46" s="904"/>
      <c r="GJ46" s="901" t="e">
        <f t="shared" si="231"/>
        <v>#N/A</v>
      </c>
      <c r="GK46" s="917"/>
      <c r="GL46" s="917"/>
      <c r="GM46" s="917"/>
      <c r="GN46" s="917"/>
      <c r="GO46" s="917"/>
      <c r="GP46" s="917"/>
      <c r="GQ46" s="896">
        <f t="shared" si="199"/>
        <v>0</v>
      </c>
      <c r="GR46" s="897" t="e">
        <f t="shared" si="134"/>
        <v>#N/A</v>
      </c>
      <c r="GS46" s="904"/>
      <c r="GT46" s="901" t="e">
        <f t="shared" si="232"/>
        <v>#N/A</v>
      </c>
      <c r="GU46" s="917"/>
      <c r="GV46" s="917"/>
      <c r="GW46" s="917"/>
      <c r="GX46" s="917"/>
      <c r="GY46" s="917"/>
      <c r="GZ46" s="917"/>
      <c r="HA46" s="896">
        <f t="shared" si="200"/>
        <v>0</v>
      </c>
      <c r="HB46" s="897" t="e">
        <f t="shared" si="142"/>
        <v>#N/A</v>
      </c>
      <c r="HC46" s="904"/>
      <c r="HD46" s="901" t="e">
        <f t="shared" si="233"/>
        <v>#N/A</v>
      </c>
      <c r="HE46" s="917"/>
      <c r="HF46" s="917"/>
      <c r="HG46" s="917"/>
      <c r="HH46" s="917"/>
      <c r="HI46" s="917"/>
      <c r="HJ46" s="917"/>
      <c r="HK46" s="896">
        <f t="shared" si="201"/>
        <v>0</v>
      </c>
      <c r="HL46" s="897" t="e">
        <f t="shared" si="150"/>
        <v>#N/A</v>
      </c>
      <c r="HM46" s="904"/>
      <c r="HN46" s="901" t="e">
        <f t="shared" si="234"/>
        <v>#N/A</v>
      </c>
      <c r="HO46" s="917"/>
      <c r="HP46" s="917"/>
      <c r="HQ46" s="917"/>
      <c r="HR46" s="917"/>
      <c r="HS46" s="917"/>
      <c r="HT46" s="917"/>
      <c r="HU46" s="896">
        <f t="shared" si="202"/>
        <v>0</v>
      </c>
      <c r="HV46" s="897" t="e">
        <f t="shared" si="158"/>
        <v>#N/A</v>
      </c>
      <c r="HW46" s="904"/>
      <c r="HX46" s="901" t="e">
        <f t="shared" si="235"/>
        <v>#N/A</v>
      </c>
      <c r="HY46" s="917"/>
      <c r="HZ46" s="917"/>
      <c r="IA46" s="917"/>
      <c r="IB46" s="917"/>
      <c r="IC46" s="917"/>
      <c r="ID46" s="917"/>
      <c r="IE46" s="896">
        <f t="shared" si="203"/>
        <v>0</v>
      </c>
      <c r="IF46" s="897" t="e">
        <f t="shared" si="166"/>
        <v>#N/A</v>
      </c>
      <c r="IG46" s="904"/>
      <c r="IH46" s="919"/>
      <c r="II46" s="917"/>
      <c r="IJ46" s="917"/>
      <c r="IK46" s="917"/>
      <c r="IL46" s="917"/>
      <c r="IM46" s="917"/>
      <c r="IN46" s="917"/>
      <c r="IO46" s="896">
        <f t="shared" si="204"/>
        <v>0</v>
      </c>
      <c r="IP46" s="897" t="e">
        <f t="shared" si="174"/>
        <v>#DIV/0!</v>
      </c>
      <c r="IQ46" s="918"/>
      <c r="IR46" s="919"/>
      <c r="IS46" s="917"/>
      <c r="IT46" s="917"/>
      <c r="IU46" s="917"/>
      <c r="IV46" s="917"/>
      <c r="IW46" s="917"/>
      <c r="IX46" s="917"/>
      <c r="IY46" s="896">
        <f t="shared" si="205"/>
        <v>0</v>
      </c>
      <c r="IZ46" s="897" t="e">
        <f t="shared" si="182"/>
        <v>#DIV/0!</v>
      </c>
      <c r="JA46" s="918"/>
      <c r="JB46" s="621"/>
      <c r="JC46" s="918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6" customFormat="1" ht="20.149999999999999" customHeight="1">
      <c r="A47" s="892">
        <f t="shared" si="212"/>
        <v>45688</v>
      </c>
      <c r="B47" s="893">
        <f t="shared" si="238"/>
        <v>38</v>
      </c>
      <c r="C47" s="916"/>
      <c r="D47" s="916"/>
      <c r="E47" s="916"/>
      <c r="F47" s="916"/>
      <c r="G47" s="916"/>
      <c r="H47" s="916"/>
      <c r="I47" s="896">
        <f t="shared" si="206"/>
        <v>0</v>
      </c>
      <c r="J47" s="897">
        <f t="shared" si="207"/>
        <v>0</v>
      </c>
      <c r="K47" s="904"/>
      <c r="L47" s="901">
        <f t="shared" si="213"/>
        <v>38</v>
      </c>
      <c r="M47" s="917"/>
      <c r="N47" s="917"/>
      <c r="O47" s="917"/>
      <c r="P47" s="917"/>
      <c r="Q47" s="917"/>
      <c r="R47" s="917"/>
      <c r="S47" s="896">
        <f t="shared" si="208"/>
        <v>0</v>
      </c>
      <c r="T47" s="897">
        <f t="shared" si="209"/>
        <v>0</v>
      </c>
      <c r="U47" s="918"/>
      <c r="V47" s="901">
        <f t="shared" si="214"/>
        <v>38</v>
      </c>
      <c r="W47" s="917"/>
      <c r="X47" s="917"/>
      <c r="Y47" s="917"/>
      <c r="Z47" s="917"/>
      <c r="AA47" s="917"/>
      <c r="AB47" s="917"/>
      <c r="AC47" s="896">
        <f t="shared" si="210"/>
        <v>0</v>
      </c>
      <c r="AD47" s="897">
        <f t="shared" si="211"/>
        <v>0</v>
      </c>
      <c r="AE47" s="918"/>
      <c r="AF47" s="893" t="e">
        <f t="shared" si="215"/>
        <v>#N/A</v>
      </c>
      <c r="AG47" s="917"/>
      <c r="AH47" s="917"/>
      <c r="AI47" s="917"/>
      <c r="AJ47" s="917"/>
      <c r="AK47" s="917"/>
      <c r="AL47" s="917"/>
      <c r="AM47" s="896">
        <f t="shared" si="183"/>
        <v>0</v>
      </c>
      <c r="AN47" s="897" t="e">
        <f t="shared" si="7"/>
        <v>#N/A</v>
      </c>
      <c r="AO47" s="918"/>
      <c r="AP47" s="901" t="e">
        <f t="shared" si="216"/>
        <v>#N/A</v>
      </c>
      <c r="AQ47" s="917"/>
      <c r="AR47" s="917"/>
      <c r="AS47" s="917"/>
      <c r="AT47" s="917"/>
      <c r="AU47" s="917"/>
      <c r="AV47" s="917"/>
      <c r="AW47" s="896">
        <f t="shared" si="184"/>
        <v>0</v>
      </c>
      <c r="AX47" s="897" t="e">
        <f t="shared" si="15"/>
        <v>#N/A</v>
      </c>
      <c r="AY47" s="918"/>
      <c r="AZ47" s="901" t="e">
        <f t="shared" si="217"/>
        <v>#N/A</v>
      </c>
      <c r="BA47" s="917"/>
      <c r="BB47" s="917"/>
      <c r="BC47" s="917"/>
      <c r="BD47" s="917"/>
      <c r="BE47" s="917"/>
      <c r="BF47" s="917"/>
      <c r="BG47" s="896">
        <f t="shared" si="185"/>
        <v>0</v>
      </c>
      <c r="BH47" s="897" t="e">
        <f t="shared" si="23"/>
        <v>#N/A</v>
      </c>
      <c r="BI47" s="904"/>
      <c r="BJ47" s="893" t="e">
        <f t="shared" si="218"/>
        <v>#N/A</v>
      </c>
      <c r="BK47" s="917"/>
      <c r="BL47" s="917"/>
      <c r="BM47" s="917"/>
      <c r="BN47" s="917"/>
      <c r="BO47" s="917"/>
      <c r="BP47" s="917"/>
      <c r="BQ47" s="896">
        <f t="shared" si="186"/>
        <v>0</v>
      </c>
      <c r="BR47" s="897" t="e">
        <f t="shared" si="30"/>
        <v>#N/A</v>
      </c>
      <c r="BS47" s="904"/>
      <c r="BT47" s="893" t="e">
        <f t="shared" si="219"/>
        <v>#N/A</v>
      </c>
      <c r="BU47" s="917"/>
      <c r="BV47" s="917"/>
      <c r="BW47" s="917"/>
      <c r="BX47" s="917"/>
      <c r="BY47" s="917"/>
      <c r="BZ47" s="917"/>
      <c r="CA47" s="896">
        <f t="shared" si="187"/>
        <v>0</v>
      </c>
      <c r="CB47" s="897" t="e">
        <f t="shared" si="38"/>
        <v>#N/A</v>
      </c>
      <c r="CC47" s="904"/>
      <c r="CD47" s="901" t="e">
        <f t="shared" si="220"/>
        <v>#N/A</v>
      </c>
      <c r="CE47" s="917"/>
      <c r="CF47" s="917"/>
      <c r="CG47" s="917"/>
      <c r="CH47" s="917"/>
      <c r="CI47" s="917"/>
      <c r="CJ47" s="917"/>
      <c r="CK47" s="896">
        <f t="shared" si="188"/>
        <v>0</v>
      </c>
      <c r="CL47" s="897" t="e">
        <f t="shared" si="46"/>
        <v>#N/A</v>
      </c>
      <c r="CM47" s="904"/>
      <c r="CN47" s="901" t="e">
        <f t="shared" si="221"/>
        <v>#N/A</v>
      </c>
      <c r="CO47" s="917"/>
      <c r="CP47" s="917"/>
      <c r="CQ47" s="917"/>
      <c r="CR47" s="917"/>
      <c r="CS47" s="917"/>
      <c r="CT47" s="917"/>
      <c r="CU47" s="896">
        <f t="shared" si="189"/>
        <v>0</v>
      </c>
      <c r="CV47" s="897" t="e">
        <f t="shared" si="54"/>
        <v>#N/A</v>
      </c>
      <c r="CW47" s="904"/>
      <c r="CX47" s="901" t="e">
        <f t="shared" si="222"/>
        <v>#N/A</v>
      </c>
      <c r="CY47" s="917"/>
      <c r="CZ47" s="917"/>
      <c r="DA47" s="917"/>
      <c r="DB47" s="917"/>
      <c r="DC47" s="917"/>
      <c r="DD47" s="917"/>
      <c r="DE47" s="896">
        <f t="shared" si="190"/>
        <v>0</v>
      </c>
      <c r="DF47" s="897" t="e">
        <f t="shared" si="62"/>
        <v>#N/A</v>
      </c>
      <c r="DG47" s="904"/>
      <c r="DH47" s="901" t="e">
        <f t="shared" si="223"/>
        <v>#N/A</v>
      </c>
      <c r="DI47" s="917"/>
      <c r="DJ47" s="917"/>
      <c r="DK47" s="917"/>
      <c r="DL47" s="917"/>
      <c r="DM47" s="917"/>
      <c r="DN47" s="917"/>
      <c r="DO47" s="896">
        <f t="shared" si="191"/>
        <v>0</v>
      </c>
      <c r="DP47" s="897" t="e">
        <f t="shared" si="70"/>
        <v>#N/A</v>
      </c>
      <c r="DQ47" s="904"/>
      <c r="DR47" s="901" t="e">
        <f t="shared" si="224"/>
        <v>#N/A</v>
      </c>
      <c r="DS47" s="917"/>
      <c r="DT47" s="917"/>
      <c r="DU47" s="917"/>
      <c r="DV47" s="917"/>
      <c r="DW47" s="917"/>
      <c r="DX47" s="917"/>
      <c r="DY47" s="896">
        <f t="shared" si="192"/>
        <v>0</v>
      </c>
      <c r="DZ47" s="897" t="e">
        <f t="shared" si="78"/>
        <v>#N/A</v>
      </c>
      <c r="EA47" s="904"/>
      <c r="EB47" s="901" t="e">
        <f t="shared" si="225"/>
        <v>#N/A</v>
      </c>
      <c r="EC47" s="917"/>
      <c r="ED47" s="917"/>
      <c r="EE47" s="917"/>
      <c r="EF47" s="917"/>
      <c r="EG47" s="917"/>
      <c r="EH47" s="917"/>
      <c r="EI47" s="896">
        <f t="shared" si="193"/>
        <v>0</v>
      </c>
      <c r="EJ47" s="897" t="e">
        <f t="shared" si="86"/>
        <v>#N/A</v>
      </c>
      <c r="EK47" s="904"/>
      <c r="EL47" s="901" t="e">
        <f t="shared" si="226"/>
        <v>#N/A</v>
      </c>
      <c r="EM47" s="917"/>
      <c r="EN47" s="917"/>
      <c r="EO47" s="917"/>
      <c r="EP47" s="917"/>
      <c r="EQ47" s="917"/>
      <c r="ER47" s="917"/>
      <c r="ES47" s="896">
        <f t="shared" si="194"/>
        <v>0</v>
      </c>
      <c r="ET47" s="897" t="e">
        <f t="shared" si="94"/>
        <v>#N/A</v>
      </c>
      <c r="EU47" s="904"/>
      <c r="EV47" s="901" t="e">
        <f t="shared" si="227"/>
        <v>#N/A</v>
      </c>
      <c r="EW47" s="917"/>
      <c r="EX47" s="917"/>
      <c r="EY47" s="917"/>
      <c r="EZ47" s="917"/>
      <c r="FA47" s="917"/>
      <c r="FB47" s="917"/>
      <c r="FC47" s="896">
        <f t="shared" si="195"/>
        <v>0</v>
      </c>
      <c r="FD47" s="897" t="e">
        <f t="shared" si="102"/>
        <v>#N/A</v>
      </c>
      <c r="FE47" s="904"/>
      <c r="FF47" s="901" t="e">
        <f t="shared" si="228"/>
        <v>#N/A</v>
      </c>
      <c r="FG47" s="917"/>
      <c r="FH47" s="917"/>
      <c r="FI47" s="917"/>
      <c r="FJ47" s="917"/>
      <c r="FK47" s="917"/>
      <c r="FL47" s="917"/>
      <c r="FM47" s="896">
        <f t="shared" si="196"/>
        <v>0</v>
      </c>
      <c r="FN47" s="897" t="e">
        <f t="shared" si="110"/>
        <v>#N/A</v>
      </c>
      <c r="FO47" s="904"/>
      <c r="FP47" s="901" t="e">
        <f t="shared" si="229"/>
        <v>#N/A</v>
      </c>
      <c r="FQ47" s="917"/>
      <c r="FR47" s="917"/>
      <c r="FS47" s="917"/>
      <c r="FT47" s="917"/>
      <c r="FU47" s="917"/>
      <c r="FV47" s="917"/>
      <c r="FW47" s="896">
        <f t="shared" si="197"/>
        <v>0</v>
      </c>
      <c r="FX47" s="897" t="e">
        <f t="shared" si="118"/>
        <v>#N/A</v>
      </c>
      <c r="FY47" s="904"/>
      <c r="FZ47" s="901" t="e">
        <f t="shared" si="230"/>
        <v>#N/A</v>
      </c>
      <c r="GA47" s="917"/>
      <c r="GB47" s="917"/>
      <c r="GC47" s="917"/>
      <c r="GD47" s="917"/>
      <c r="GE47" s="917"/>
      <c r="GF47" s="917"/>
      <c r="GG47" s="896">
        <f t="shared" si="198"/>
        <v>0</v>
      </c>
      <c r="GH47" s="897" t="e">
        <f t="shared" si="126"/>
        <v>#N/A</v>
      </c>
      <c r="GI47" s="904"/>
      <c r="GJ47" s="901" t="e">
        <f t="shared" si="231"/>
        <v>#N/A</v>
      </c>
      <c r="GK47" s="917"/>
      <c r="GL47" s="917"/>
      <c r="GM47" s="917"/>
      <c r="GN47" s="917"/>
      <c r="GO47" s="917"/>
      <c r="GP47" s="917"/>
      <c r="GQ47" s="896">
        <f t="shared" si="199"/>
        <v>0</v>
      </c>
      <c r="GR47" s="897" t="e">
        <f t="shared" si="134"/>
        <v>#N/A</v>
      </c>
      <c r="GS47" s="904"/>
      <c r="GT47" s="901" t="e">
        <f t="shared" si="232"/>
        <v>#N/A</v>
      </c>
      <c r="GU47" s="917"/>
      <c r="GV47" s="917"/>
      <c r="GW47" s="917"/>
      <c r="GX47" s="917"/>
      <c r="GY47" s="917"/>
      <c r="GZ47" s="917"/>
      <c r="HA47" s="896">
        <f t="shared" si="200"/>
        <v>0</v>
      </c>
      <c r="HB47" s="897" t="e">
        <f t="shared" si="142"/>
        <v>#N/A</v>
      </c>
      <c r="HC47" s="904"/>
      <c r="HD47" s="901" t="e">
        <f t="shared" si="233"/>
        <v>#N/A</v>
      </c>
      <c r="HE47" s="917"/>
      <c r="HF47" s="917"/>
      <c r="HG47" s="917"/>
      <c r="HH47" s="917"/>
      <c r="HI47" s="917"/>
      <c r="HJ47" s="917"/>
      <c r="HK47" s="896">
        <f t="shared" si="201"/>
        <v>0</v>
      </c>
      <c r="HL47" s="897" t="e">
        <f t="shared" si="150"/>
        <v>#N/A</v>
      </c>
      <c r="HM47" s="904"/>
      <c r="HN47" s="901" t="e">
        <f t="shared" si="234"/>
        <v>#N/A</v>
      </c>
      <c r="HO47" s="917"/>
      <c r="HP47" s="917"/>
      <c r="HQ47" s="917"/>
      <c r="HR47" s="917"/>
      <c r="HS47" s="917"/>
      <c r="HT47" s="917"/>
      <c r="HU47" s="896">
        <f t="shared" si="202"/>
        <v>0</v>
      </c>
      <c r="HV47" s="897" t="e">
        <f t="shared" si="158"/>
        <v>#N/A</v>
      </c>
      <c r="HW47" s="904"/>
      <c r="HX47" s="901" t="e">
        <f t="shared" si="235"/>
        <v>#N/A</v>
      </c>
      <c r="HY47" s="917"/>
      <c r="HZ47" s="917"/>
      <c r="IA47" s="917"/>
      <c r="IB47" s="917"/>
      <c r="IC47" s="917"/>
      <c r="ID47" s="917"/>
      <c r="IE47" s="896">
        <f t="shared" si="203"/>
        <v>0</v>
      </c>
      <c r="IF47" s="897" t="e">
        <f t="shared" si="166"/>
        <v>#N/A</v>
      </c>
      <c r="IG47" s="904"/>
      <c r="IH47" s="919"/>
      <c r="II47" s="917"/>
      <c r="IJ47" s="917"/>
      <c r="IK47" s="917"/>
      <c r="IL47" s="917"/>
      <c r="IM47" s="917"/>
      <c r="IN47" s="917"/>
      <c r="IO47" s="896">
        <f t="shared" si="204"/>
        <v>0</v>
      </c>
      <c r="IP47" s="897" t="e">
        <f t="shared" si="174"/>
        <v>#DIV/0!</v>
      </c>
      <c r="IQ47" s="918"/>
      <c r="IR47" s="919"/>
      <c r="IS47" s="917"/>
      <c r="IT47" s="917"/>
      <c r="IU47" s="917"/>
      <c r="IV47" s="917"/>
      <c r="IW47" s="917"/>
      <c r="IX47" s="917"/>
      <c r="IY47" s="896">
        <f t="shared" si="205"/>
        <v>0</v>
      </c>
      <c r="IZ47" s="897" t="e">
        <f t="shared" si="182"/>
        <v>#DIV/0!</v>
      </c>
      <c r="JA47" s="918"/>
      <c r="JB47" s="621"/>
      <c r="JC47" s="918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6" customFormat="1" ht="20.149999999999999" customHeight="1">
      <c r="A48" s="892">
        <f t="shared" si="212"/>
        <v>45689</v>
      </c>
      <c r="B48" s="893">
        <f t="shared" si="238"/>
        <v>39</v>
      </c>
      <c r="C48" s="916"/>
      <c r="D48" s="916"/>
      <c r="E48" s="916"/>
      <c r="F48" s="916"/>
      <c r="G48" s="916"/>
      <c r="H48" s="916"/>
      <c r="I48" s="896">
        <f t="shared" si="206"/>
        <v>0</v>
      </c>
      <c r="J48" s="897">
        <f t="shared" si="207"/>
        <v>0</v>
      </c>
      <c r="K48" s="918"/>
      <c r="L48" s="901">
        <f t="shared" si="213"/>
        <v>39</v>
      </c>
      <c r="M48" s="917"/>
      <c r="N48" s="917"/>
      <c r="O48" s="917"/>
      <c r="P48" s="917"/>
      <c r="Q48" s="917"/>
      <c r="R48" s="917"/>
      <c r="S48" s="896">
        <f t="shared" si="208"/>
        <v>0</v>
      </c>
      <c r="T48" s="897">
        <f t="shared" si="209"/>
        <v>0</v>
      </c>
      <c r="U48" s="918"/>
      <c r="V48" s="901">
        <f t="shared" si="214"/>
        <v>39</v>
      </c>
      <c r="W48" s="917"/>
      <c r="X48" s="917"/>
      <c r="Y48" s="917"/>
      <c r="Z48" s="917"/>
      <c r="AA48" s="917"/>
      <c r="AB48" s="917"/>
      <c r="AC48" s="896">
        <f t="shared" si="210"/>
        <v>0</v>
      </c>
      <c r="AD48" s="897">
        <f t="shared" si="211"/>
        <v>0</v>
      </c>
      <c r="AE48" s="918"/>
      <c r="AF48" s="893" t="e">
        <f t="shared" si="215"/>
        <v>#N/A</v>
      </c>
      <c r="AG48" s="917"/>
      <c r="AH48" s="917"/>
      <c r="AI48" s="917"/>
      <c r="AJ48" s="917"/>
      <c r="AK48" s="917"/>
      <c r="AL48" s="917"/>
      <c r="AM48" s="896">
        <f t="shared" si="183"/>
        <v>0</v>
      </c>
      <c r="AN48" s="897" t="e">
        <f t="shared" si="7"/>
        <v>#N/A</v>
      </c>
      <c r="AO48" s="918"/>
      <c r="AP48" s="901" t="e">
        <f t="shared" si="216"/>
        <v>#N/A</v>
      </c>
      <c r="AQ48" s="917"/>
      <c r="AR48" s="917"/>
      <c r="AS48" s="917"/>
      <c r="AT48" s="917"/>
      <c r="AU48" s="917"/>
      <c r="AV48" s="917"/>
      <c r="AW48" s="896">
        <f t="shared" si="184"/>
        <v>0</v>
      </c>
      <c r="AX48" s="897" t="e">
        <f t="shared" si="15"/>
        <v>#N/A</v>
      </c>
      <c r="AY48" s="918"/>
      <c r="AZ48" s="901" t="e">
        <f t="shared" si="217"/>
        <v>#N/A</v>
      </c>
      <c r="BA48" s="917"/>
      <c r="BB48" s="917"/>
      <c r="BC48" s="917"/>
      <c r="BD48" s="917"/>
      <c r="BE48" s="917"/>
      <c r="BF48" s="917"/>
      <c r="BG48" s="896">
        <f t="shared" si="185"/>
        <v>0</v>
      </c>
      <c r="BH48" s="897" t="e">
        <f t="shared" si="23"/>
        <v>#N/A</v>
      </c>
      <c r="BI48" s="918"/>
      <c r="BJ48" s="893" t="e">
        <f t="shared" si="218"/>
        <v>#N/A</v>
      </c>
      <c r="BK48" s="917"/>
      <c r="BL48" s="917"/>
      <c r="BM48" s="917"/>
      <c r="BN48" s="917"/>
      <c r="BO48" s="917"/>
      <c r="BP48" s="917"/>
      <c r="BQ48" s="896">
        <f t="shared" si="186"/>
        <v>0</v>
      </c>
      <c r="BR48" s="897" t="e">
        <f t="shared" si="30"/>
        <v>#N/A</v>
      </c>
      <c r="BS48" s="918"/>
      <c r="BT48" s="893" t="e">
        <f t="shared" si="219"/>
        <v>#N/A</v>
      </c>
      <c r="BU48" s="917"/>
      <c r="BV48" s="917"/>
      <c r="BW48" s="917"/>
      <c r="BX48" s="917"/>
      <c r="BY48" s="917"/>
      <c r="BZ48" s="917"/>
      <c r="CA48" s="896">
        <f t="shared" si="187"/>
        <v>0</v>
      </c>
      <c r="CB48" s="897" t="e">
        <f t="shared" si="38"/>
        <v>#N/A</v>
      </c>
      <c r="CC48" s="918"/>
      <c r="CD48" s="901" t="e">
        <f t="shared" si="220"/>
        <v>#N/A</v>
      </c>
      <c r="CE48" s="917"/>
      <c r="CF48" s="917"/>
      <c r="CG48" s="917"/>
      <c r="CH48" s="917"/>
      <c r="CI48" s="917"/>
      <c r="CJ48" s="917"/>
      <c r="CK48" s="896">
        <f t="shared" si="188"/>
        <v>0</v>
      </c>
      <c r="CL48" s="897" t="e">
        <f t="shared" si="46"/>
        <v>#N/A</v>
      </c>
      <c r="CM48" s="904"/>
      <c r="CN48" s="901" t="e">
        <f t="shared" si="221"/>
        <v>#N/A</v>
      </c>
      <c r="CO48" s="917"/>
      <c r="CP48" s="917"/>
      <c r="CQ48" s="917"/>
      <c r="CR48" s="917"/>
      <c r="CS48" s="917"/>
      <c r="CT48" s="917"/>
      <c r="CU48" s="896">
        <f t="shared" si="189"/>
        <v>0</v>
      </c>
      <c r="CV48" s="897" t="e">
        <f t="shared" si="54"/>
        <v>#N/A</v>
      </c>
      <c r="CW48" s="904"/>
      <c r="CX48" s="901" t="e">
        <f t="shared" si="222"/>
        <v>#N/A</v>
      </c>
      <c r="CY48" s="917"/>
      <c r="CZ48" s="917"/>
      <c r="DA48" s="917"/>
      <c r="DB48" s="917"/>
      <c r="DC48" s="917"/>
      <c r="DD48" s="917"/>
      <c r="DE48" s="896">
        <f t="shared" si="190"/>
        <v>0</v>
      </c>
      <c r="DF48" s="897" t="e">
        <f t="shared" si="62"/>
        <v>#N/A</v>
      </c>
      <c r="DG48" s="904"/>
      <c r="DH48" s="901" t="e">
        <f t="shared" si="223"/>
        <v>#N/A</v>
      </c>
      <c r="DI48" s="917"/>
      <c r="DJ48" s="917"/>
      <c r="DK48" s="917"/>
      <c r="DL48" s="917"/>
      <c r="DM48" s="917"/>
      <c r="DN48" s="917"/>
      <c r="DO48" s="896">
        <f t="shared" si="191"/>
        <v>0</v>
      </c>
      <c r="DP48" s="897" t="e">
        <f t="shared" si="70"/>
        <v>#N/A</v>
      </c>
      <c r="DQ48" s="904"/>
      <c r="DR48" s="901" t="e">
        <f t="shared" si="224"/>
        <v>#N/A</v>
      </c>
      <c r="DS48" s="917"/>
      <c r="DT48" s="917"/>
      <c r="DU48" s="917"/>
      <c r="DV48" s="917"/>
      <c r="DW48" s="917"/>
      <c r="DX48" s="917"/>
      <c r="DY48" s="896">
        <f t="shared" si="192"/>
        <v>0</v>
      </c>
      <c r="DZ48" s="897" t="e">
        <f t="shared" si="78"/>
        <v>#N/A</v>
      </c>
      <c r="EA48" s="904"/>
      <c r="EB48" s="901" t="e">
        <f t="shared" si="225"/>
        <v>#N/A</v>
      </c>
      <c r="EC48" s="917"/>
      <c r="ED48" s="917"/>
      <c r="EE48" s="917"/>
      <c r="EF48" s="917"/>
      <c r="EG48" s="917"/>
      <c r="EH48" s="917"/>
      <c r="EI48" s="896">
        <f t="shared" si="193"/>
        <v>0</v>
      </c>
      <c r="EJ48" s="897" t="e">
        <f t="shared" si="86"/>
        <v>#N/A</v>
      </c>
      <c r="EK48" s="904"/>
      <c r="EL48" s="901" t="e">
        <f t="shared" si="226"/>
        <v>#N/A</v>
      </c>
      <c r="EM48" s="917"/>
      <c r="EN48" s="917"/>
      <c r="EO48" s="917"/>
      <c r="EP48" s="917"/>
      <c r="EQ48" s="917"/>
      <c r="ER48" s="917"/>
      <c r="ES48" s="896">
        <f t="shared" si="194"/>
        <v>0</v>
      </c>
      <c r="ET48" s="897" t="e">
        <f t="shared" si="94"/>
        <v>#N/A</v>
      </c>
      <c r="EU48" s="904"/>
      <c r="EV48" s="901" t="e">
        <f t="shared" si="227"/>
        <v>#N/A</v>
      </c>
      <c r="EW48" s="917"/>
      <c r="EX48" s="917"/>
      <c r="EY48" s="917"/>
      <c r="EZ48" s="917"/>
      <c r="FA48" s="917"/>
      <c r="FB48" s="917"/>
      <c r="FC48" s="896">
        <f t="shared" si="195"/>
        <v>0</v>
      </c>
      <c r="FD48" s="897" t="e">
        <f t="shared" si="102"/>
        <v>#N/A</v>
      </c>
      <c r="FE48" s="904"/>
      <c r="FF48" s="901" t="e">
        <f t="shared" si="228"/>
        <v>#N/A</v>
      </c>
      <c r="FG48" s="917"/>
      <c r="FH48" s="917"/>
      <c r="FI48" s="917"/>
      <c r="FJ48" s="917"/>
      <c r="FK48" s="917"/>
      <c r="FL48" s="917"/>
      <c r="FM48" s="896">
        <f t="shared" si="196"/>
        <v>0</v>
      </c>
      <c r="FN48" s="897" t="e">
        <f t="shared" si="110"/>
        <v>#N/A</v>
      </c>
      <c r="FO48" s="904"/>
      <c r="FP48" s="901" t="e">
        <f t="shared" si="229"/>
        <v>#N/A</v>
      </c>
      <c r="FQ48" s="917"/>
      <c r="FR48" s="917"/>
      <c r="FS48" s="917"/>
      <c r="FT48" s="917"/>
      <c r="FU48" s="917"/>
      <c r="FV48" s="917"/>
      <c r="FW48" s="896">
        <f t="shared" si="197"/>
        <v>0</v>
      </c>
      <c r="FX48" s="897" t="e">
        <f t="shared" si="118"/>
        <v>#N/A</v>
      </c>
      <c r="FY48" s="904"/>
      <c r="FZ48" s="901" t="e">
        <f t="shared" si="230"/>
        <v>#N/A</v>
      </c>
      <c r="GA48" s="917"/>
      <c r="GB48" s="917"/>
      <c r="GC48" s="917"/>
      <c r="GD48" s="917"/>
      <c r="GE48" s="917"/>
      <c r="GF48" s="917"/>
      <c r="GG48" s="896">
        <f t="shared" si="198"/>
        <v>0</v>
      </c>
      <c r="GH48" s="897" t="e">
        <f t="shared" si="126"/>
        <v>#N/A</v>
      </c>
      <c r="GI48" s="904"/>
      <c r="GJ48" s="901" t="e">
        <f t="shared" si="231"/>
        <v>#N/A</v>
      </c>
      <c r="GK48" s="917"/>
      <c r="GL48" s="917"/>
      <c r="GM48" s="917"/>
      <c r="GN48" s="917"/>
      <c r="GO48" s="917"/>
      <c r="GP48" s="917"/>
      <c r="GQ48" s="896">
        <f t="shared" si="199"/>
        <v>0</v>
      </c>
      <c r="GR48" s="897" t="e">
        <f t="shared" si="134"/>
        <v>#N/A</v>
      </c>
      <c r="GS48" s="904"/>
      <c r="GT48" s="901" t="e">
        <f t="shared" si="232"/>
        <v>#N/A</v>
      </c>
      <c r="GU48" s="917"/>
      <c r="GV48" s="917"/>
      <c r="GW48" s="917"/>
      <c r="GX48" s="917"/>
      <c r="GY48" s="917"/>
      <c r="GZ48" s="917"/>
      <c r="HA48" s="896">
        <f t="shared" si="200"/>
        <v>0</v>
      </c>
      <c r="HB48" s="897" t="e">
        <f t="shared" si="142"/>
        <v>#N/A</v>
      </c>
      <c r="HC48" s="904"/>
      <c r="HD48" s="901" t="e">
        <f t="shared" si="233"/>
        <v>#N/A</v>
      </c>
      <c r="HE48" s="917"/>
      <c r="HF48" s="917"/>
      <c r="HG48" s="917"/>
      <c r="HH48" s="917"/>
      <c r="HI48" s="917"/>
      <c r="HJ48" s="917"/>
      <c r="HK48" s="896">
        <f t="shared" si="201"/>
        <v>0</v>
      </c>
      <c r="HL48" s="897" t="e">
        <f t="shared" si="150"/>
        <v>#N/A</v>
      </c>
      <c r="HM48" s="904"/>
      <c r="HN48" s="901" t="e">
        <f t="shared" si="234"/>
        <v>#N/A</v>
      </c>
      <c r="HO48" s="917"/>
      <c r="HP48" s="917"/>
      <c r="HQ48" s="917"/>
      <c r="HR48" s="917"/>
      <c r="HS48" s="917"/>
      <c r="HT48" s="917"/>
      <c r="HU48" s="896">
        <f t="shared" si="202"/>
        <v>0</v>
      </c>
      <c r="HV48" s="897" t="e">
        <f t="shared" si="158"/>
        <v>#N/A</v>
      </c>
      <c r="HW48" s="904"/>
      <c r="HX48" s="901" t="e">
        <f t="shared" si="235"/>
        <v>#N/A</v>
      </c>
      <c r="HY48" s="917"/>
      <c r="HZ48" s="917"/>
      <c r="IA48" s="917"/>
      <c r="IB48" s="917"/>
      <c r="IC48" s="917"/>
      <c r="ID48" s="917"/>
      <c r="IE48" s="896">
        <f t="shared" si="203"/>
        <v>0</v>
      </c>
      <c r="IF48" s="897" t="e">
        <f t="shared" si="166"/>
        <v>#N/A</v>
      </c>
      <c r="IG48" s="904"/>
      <c r="IH48" s="919"/>
      <c r="II48" s="917"/>
      <c r="IJ48" s="917"/>
      <c r="IK48" s="917"/>
      <c r="IL48" s="917"/>
      <c r="IM48" s="917"/>
      <c r="IN48" s="917"/>
      <c r="IO48" s="896">
        <f t="shared" si="204"/>
        <v>0</v>
      </c>
      <c r="IP48" s="897" t="e">
        <f t="shared" si="174"/>
        <v>#DIV/0!</v>
      </c>
      <c r="IQ48" s="918"/>
      <c r="IR48" s="919"/>
      <c r="IS48" s="917"/>
      <c r="IT48" s="917"/>
      <c r="IU48" s="917"/>
      <c r="IV48" s="917"/>
      <c r="IW48" s="917"/>
      <c r="IX48" s="917"/>
      <c r="IY48" s="896">
        <f t="shared" si="205"/>
        <v>0</v>
      </c>
      <c r="IZ48" s="897" t="e">
        <f t="shared" si="182"/>
        <v>#DIV/0!</v>
      </c>
      <c r="JA48" s="918"/>
      <c r="JB48" s="621"/>
      <c r="JC48" s="918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6" customFormat="1" ht="20.149999999999999" customHeight="1">
      <c r="A49" s="892">
        <f t="shared" si="212"/>
        <v>45690</v>
      </c>
      <c r="B49" s="893">
        <f t="shared" si="238"/>
        <v>40</v>
      </c>
      <c r="C49" s="916"/>
      <c r="D49" s="916"/>
      <c r="E49" s="916"/>
      <c r="F49" s="916"/>
      <c r="G49" s="916"/>
      <c r="H49" s="916"/>
      <c r="I49" s="896">
        <f t="shared" si="206"/>
        <v>0</v>
      </c>
      <c r="J49" s="897">
        <f t="shared" si="207"/>
        <v>0</v>
      </c>
      <c r="K49" s="918"/>
      <c r="L49" s="901">
        <f t="shared" si="213"/>
        <v>40</v>
      </c>
      <c r="M49" s="917"/>
      <c r="N49" s="917"/>
      <c r="O49" s="917"/>
      <c r="P49" s="917"/>
      <c r="Q49" s="917"/>
      <c r="R49" s="917"/>
      <c r="S49" s="896">
        <f t="shared" si="208"/>
        <v>0</v>
      </c>
      <c r="T49" s="897">
        <f t="shared" si="209"/>
        <v>0</v>
      </c>
      <c r="U49" s="918"/>
      <c r="V49" s="901">
        <f t="shared" si="214"/>
        <v>40</v>
      </c>
      <c r="W49" s="917"/>
      <c r="X49" s="917"/>
      <c r="Y49" s="917"/>
      <c r="Z49" s="917"/>
      <c r="AA49" s="917"/>
      <c r="AB49" s="917"/>
      <c r="AC49" s="896">
        <f t="shared" si="210"/>
        <v>0</v>
      </c>
      <c r="AD49" s="897">
        <f t="shared" si="211"/>
        <v>0</v>
      </c>
      <c r="AE49" s="918"/>
      <c r="AF49" s="893" t="e">
        <f t="shared" si="215"/>
        <v>#N/A</v>
      </c>
      <c r="AG49" s="917"/>
      <c r="AH49" s="917"/>
      <c r="AI49" s="917"/>
      <c r="AJ49" s="917"/>
      <c r="AK49" s="917"/>
      <c r="AL49" s="917"/>
      <c r="AM49" s="896">
        <f t="shared" si="183"/>
        <v>0</v>
      </c>
      <c r="AN49" s="897" t="e">
        <f t="shared" si="7"/>
        <v>#N/A</v>
      </c>
      <c r="AO49" s="918"/>
      <c r="AP49" s="901" t="e">
        <f t="shared" si="216"/>
        <v>#N/A</v>
      </c>
      <c r="AQ49" s="917"/>
      <c r="AR49" s="917"/>
      <c r="AS49" s="917"/>
      <c r="AT49" s="917"/>
      <c r="AU49" s="917"/>
      <c r="AV49" s="917"/>
      <c r="AW49" s="896">
        <f t="shared" si="184"/>
        <v>0</v>
      </c>
      <c r="AX49" s="897" t="e">
        <f t="shared" si="15"/>
        <v>#N/A</v>
      </c>
      <c r="AY49" s="918"/>
      <c r="AZ49" s="901" t="e">
        <f t="shared" si="217"/>
        <v>#N/A</v>
      </c>
      <c r="BA49" s="917"/>
      <c r="BB49" s="917"/>
      <c r="BC49" s="917"/>
      <c r="BD49" s="917"/>
      <c r="BE49" s="917"/>
      <c r="BF49" s="917"/>
      <c r="BG49" s="896">
        <f t="shared" si="185"/>
        <v>0</v>
      </c>
      <c r="BH49" s="897" t="e">
        <f t="shared" si="23"/>
        <v>#N/A</v>
      </c>
      <c r="BI49" s="918"/>
      <c r="BJ49" s="893" t="e">
        <f t="shared" si="218"/>
        <v>#N/A</v>
      </c>
      <c r="BK49" s="917"/>
      <c r="BL49" s="917"/>
      <c r="BM49" s="917"/>
      <c r="BN49" s="917"/>
      <c r="BO49" s="917"/>
      <c r="BP49" s="917"/>
      <c r="BQ49" s="896">
        <f t="shared" si="186"/>
        <v>0</v>
      </c>
      <c r="BR49" s="897" t="e">
        <f t="shared" si="30"/>
        <v>#N/A</v>
      </c>
      <c r="BS49" s="918"/>
      <c r="BT49" s="893" t="e">
        <f t="shared" si="219"/>
        <v>#N/A</v>
      </c>
      <c r="BU49" s="917"/>
      <c r="BV49" s="917"/>
      <c r="BW49" s="917"/>
      <c r="BX49" s="917"/>
      <c r="BY49" s="917"/>
      <c r="BZ49" s="917"/>
      <c r="CA49" s="896">
        <f t="shared" si="187"/>
        <v>0</v>
      </c>
      <c r="CB49" s="897" t="e">
        <f t="shared" si="38"/>
        <v>#N/A</v>
      </c>
      <c r="CC49" s="918"/>
      <c r="CD49" s="901" t="e">
        <f t="shared" si="220"/>
        <v>#N/A</v>
      </c>
      <c r="CE49" s="917"/>
      <c r="CF49" s="917"/>
      <c r="CG49" s="917"/>
      <c r="CH49" s="917"/>
      <c r="CI49" s="917"/>
      <c r="CJ49" s="917"/>
      <c r="CK49" s="896">
        <f t="shared" si="188"/>
        <v>0</v>
      </c>
      <c r="CL49" s="897" t="e">
        <f t="shared" si="46"/>
        <v>#N/A</v>
      </c>
      <c r="CM49" s="904"/>
      <c r="CN49" s="901" t="e">
        <f t="shared" si="221"/>
        <v>#N/A</v>
      </c>
      <c r="CO49" s="917"/>
      <c r="CP49" s="917"/>
      <c r="CQ49" s="917"/>
      <c r="CR49" s="917"/>
      <c r="CS49" s="917"/>
      <c r="CT49" s="917"/>
      <c r="CU49" s="896">
        <f t="shared" si="189"/>
        <v>0</v>
      </c>
      <c r="CV49" s="897" t="e">
        <f t="shared" si="54"/>
        <v>#N/A</v>
      </c>
      <c r="CW49" s="904"/>
      <c r="CX49" s="901" t="e">
        <f t="shared" si="222"/>
        <v>#N/A</v>
      </c>
      <c r="CY49" s="917"/>
      <c r="CZ49" s="917"/>
      <c r="DA49" s="917"/>
      <c r="DB49" s="917"/>
      <c r="DC49" s="917"/>
      <c r="DD49" s="917"/>
      <c r="DE49" s="896">
        <f t="shared" si="190"/>
        <v>0</v>
      </c>
      <c r="DF49" s="897" t="e">
        <f t="shared" si="62"/>
        <v>#N/A</v>
      </c>
      <c r="DG49" s="904"/>
      <c r="DH49" s="901" t="e">
        <f t="shared" si="223"/>
        <v>#N/A</v>
      </c>
      <c r="DI49" s="917"/>
      <c r="DJ49" s="917"/>
      <c r="DK49" s="917"/>
      <c r="DL49" s="917"/>
      <c r="DM49" s="917"/>
      <c r="DN49" s="917"/>
      <c r="DO49" s="896">
        <f t="shared" si="191"/>
        <v>0</v>
      </c>
      <c r="DP49" s="897" t="e">
        <f t="shared" si="70"/>
        <v>#N/A</v>
      </c>
      <c r="DQ49" s="904"/>
      <c r="DR49" s="901" t="e">
        <f t="shared" si="224"/>
        <v>#N/A</v>
      </c>
      <c r="DS49" s="917"/>
      <c r="DT49" s="917"/>
      <c r="DU49" s="917"/>
      <c r="DV49" s="917"/>
      <c r="DW49" s="917"/>
      <c r="DX49" s="917"/>
      <c r="DY49" s="896">
        <f t="shared" si="192"/>
        <v>0</v>
      </c>
      <c r="DZ49" s="897" t="e">
        <f t="shared" si="78"/>
        <v>#N/A</v>
      </c>
      <c r="EA49" s="904"/>
      <c r="EB49" s="901" t="e">
        <f t="shared" si="225"/>
        <v>#N/A</v>
      </c>
      <c r="EC49" s="917"/>
      <c r="ED49" s="917"/>
      <c r="EE49" s="917"/>
      <c r="EF49" s="917"/>
      <c r="EG49" s="917"/>
      <c r="EH49" s="917"/>
      <c r="EI49" s="896">
        <f t="shared" si="193"/>
        <v>0</v>
      </c>
      <c r="EJ49" s="897" t="e">
        <f t="shared" si="86"/>
        <v>#N/A</v>
      </c>
      <c r="EK49" s="904"/>
      <c r="EL49" s="901" t="e">
        <f t="shared" si="226"/>
        <v>#N/A</v>
      </c>
      <c r="EM49" s="917"/>
      <c r="EN49" s="917"/>
      <c r="EO49" s="917"/>
      <c r="EP49" s="917"/>
      <c r="EQ49" s="917"/>
      <c r="ER49" s="917"/>
      <c r="ES49" s="896">
        <f t="shared" si="194"/>
        <v>0</v>
      </c>
      <c r="ET49" s="897" t="e">
        <f t="shared" si="94"/>
        <v>#N/A</v>
      </c>
      <c r="EU49" s="904"/>
      <c r="EV49" s="901" t="e">
        <f t="shared" si="227"/>
        <v>#N/A</v>
      </c>
      <c r="EW49" s="917"/>
      <c r="EX49" s="917"/>
      <c r="EY49" s="917"/>
      <c r="EZ49" s="917"/>
      <c r="FA49" s="917"/>
      <c r="FB49" s="917"/>
      <c r="FC49" s="896">
        <f t="shared" si="195"/>
        <v>0</v>
      </c>
      <c r="FD49" s="897" t="e">
        <f t="shared" si="102"/>
        <v>#N/A</v>
      </c>
      <c r="FE49" s="904"/>
      <c r="FF49" s="901" t="e">
        <f t="shared" si="228"/>
        <v>#N/A</v>
      </c>
      <c r="FG49" s="917"/>
      <c r="FH49" s="917"/>
      <c r="FI49" s="917"/>
      <c r="FJ49" s="917"/>
      <c r="FK49" s="917"/>
      <c r="FL49" s="917"/>
      <c r="FM49" s="896">
        <f t="shared" si="196"/>
        <v>0</v>
      </c>
      <c r="FN49" s="897" t="e">
        <f t="shared" si="110"/>
        <v>#N/A</v>
      </c>
      <c r="FO49" s="904"/>
      <c r="FP49" s="901" t="e">
        <f t="shared" si="229"/>
        <v>#N/A</v>
      </c>
      <c r="FQ49" s="917"/>
      <c r="FR49" s="917"/>
      <c r="FS49" s="917"/>
      <c r="FT49" s="917"/>
      <c r="FU49" s="917"/>
      <c r="FV49" s="917"/>
      <c r="FW49" s="896">
        <f t="shared" si="197"/>
        <v>0</v>
      </c>
      <c r="FX49" s="897" t="e">
        <f t="shared" si="118"/>
        <v>#N/A</v>
      </c>
      <c r="FY49" s="904"/>
      <c r="FZ49" s="901" t="e">
        <f t="shared" si="230"/>
        <v>#N/A</v>
      </c>
      <c r="GA49" s="917"/>
      <c r="GB49" s="917"/>
      <c r="GC49" s="917"/>
      <c r="GD49" s="917"/>
      <c r="GE49" s="917"/>
      <c r="GF49" s="917"/>
      <c r="GG49" s="896">
        <f t="shared" si="198"/>
        <v>0</v>
      </c>
      <c r="GH49" s="897" t="e">
        <f t="shared" si="126"/>
        <v>#N/A</v>
      </c>
      <c r="GI49" s="904"/>
      <c r="GJ49" s="901" t="e">
        <f t="shared" si="231"/>
        <v>#N/A</v>
      </c>
      <c r="GK49" s="917"/>
      <c r="GL49" s="917"/>
      <c r="GM49" s="917"/>
      <c r="GN49" s="917"/>
      <c r="GO49" s="917"/>
      <c r="GP49" s="917"/>
      <c r="GQ49" s="896">
        <f t="shared" si="199"/>
        <v>0</v>
      </c>
      <c r="GR49" s="897" t="e">
        <f t="shared" si="134"/>
        <v>#N/A</v>
      </c>
      <c r="GS49" s="904"/>
      <c r="GT49" s="901" t="e">
        <f t="shared" si="232"/>
        <v>#N/A</v>
      </c>
      <c r="GU49" s="917"/>
      <c r="GV49" s="917"/>
      <c r="GW49" s="917"/>
      <c r="GX49" s="917"/>
      <c r="GY49" s="917"/>
      <c r="GZ49" s="917"/>
      <c r="HA49" s="896">
        <f t="shared" si="200"/>
        <v>0</v>
      </c>
      <c r="HB49" s="897" t="e">
        <f t="shared" si="142"/>
        <v>#N/A</v>
      </c>
      <c r="HC49" s="904"/>
      <c r="HD49" s="901" t="e">
        <f t="shared" si="233"/>
        <v>#N/A</v>
      </c>
      <c r="HE49" s="917"/>
      <c r="HF49" s="917"/>
      <c r="HG49" s="917"/>
      <c r="HH49" s="917"/>
      <c r="HI49" s="917"/>
      <c r="HJ49" s="917"/>
      <c r="HK49" s="896">
        <f t="shared" si="201"/>
        <v>0</v>
      </c>
      <c r="HL49" s="897" t="e">
        <f t="shared" si="150"/>
        <v>#N/A</v>
      </c>
      <c r="HM49" s="904"/>
      <c r="HN49" s="901" t="e">
        <f t="shared" si="234"/>
        <v>#N/A</v>
      </c>
      <c r="HO49" s="917"/>
      <c r="HP49" s="917"/>
      <c r="HQ49" s="917"/>
      <c r="HR49" s="917"/>
      <c r="HS49" s="917"/>
      <c r="HT49" s="917"/>
      <c r="HU49" s="896">
        <f t="shared" si="202"/>
        <v>0</v>
      </c>
      <c r="HV49" s="897" t="e">
        <f t="shared" si="158"/>
        <v>#N/A</v>
      </c>
      <c r="HW49" s="904"/>
      <c r="HX49" s="901" t="e">
        <f t="shared" si="235"/>
        <v>#N/A</v>
      </c>
      <c r="HY49" s="917"/>
      <c r="HZ49" s="917"/>
      <c r="IA49" s="917"/>
      <c r="IB49" s="917"/>
      <c r="IC49" s="917"/>
      <c r="ID49" s="917"/>
      <c r="IE49" s="896">
        <f t="shared" si="203"/>
        <v>0</v>
      </c>
      <c r="IF49" s="897" t="e">
        <f t="shared" si="166"/>
        <v>#N/A</v>
      </c>
      <c r="IG49" s="904"/>
      <c r="IH49" s="919"/>
      <c r="II49" s="917"/>
      <c r="IJ49" s="917"/>
      <c r="IK49" s="917"/>
      <c r="IL49" s="917"/>
      <c r="IM49" s="917"/>
      <c r="IN49" s="917"/>
      <c r="IO49" s="896">
        <f t="shared" si="204"/>
        <v>0</v>
      </c>
      <c r="IP49" s="897" t="e">
        <f t="shared" si="174"/>
        <v>#DIV/0!</v>
      </c>
      <c r="IQ49" s="918"/>
      <c r="IR49" s="919"/>
      <c r="IS49" s="917"/>
      <c r="IT49" s="917"/>
      <c r="IU49" s="917"/>
      <c r="IV49" s="917"/>
      <c r="IW49" s="917"/>
      <c r="IX49" s="917"/>
      <c r="IY49" s="896">
        <f t="shared" si="205"/>
        <v>0</v>
      </c>
      <c r="IZ49" s="897" t="e">
        <f t="shared" si="182"/>
        <v>#DIV/0!</v>
      </c>
      <c r="JA49" s="918"/>
      <c r="JB49" s="621"/>
      <c r="JC49" s="918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6" customFormat="1" ht="20.149999999999999" customHeight="1">
      <c r="A50" s="892">
        <f t="shared" si="212"/>
        <v>45691</v>
      </c>
      <c r="B50" s="893">
        <f t="shared" si="238"/>
        <v>41</v>
      </c>
      <c r="C50" s="916"/>
      <c r="D50" s="916"/>
      <c r="E50" s="916"/>
      <c r="F50" s="916"/>
      <c r="G50" s="916"/>
      <c r="H50" s="916"/>
      <c r="I50" s="896">
        <f t="shared" si="206"/>
        <v>0</v>
      </c>
      <c r="J50" s="897">
        <f t="shared" si="207"/>
        <v>0</v>
      </c>
      <c r="K50" s="918"/>
      <c r="L50" s="901">
        <f t="shared" si="213"/>
        <v>41</v>
      </c>
      <c r="M50" s="917"/>
      <c r="N50" s="917"/>
      <c r="O50" s="917"/>
      <c r="P50" s="917"/>
      <c r="Q50" s="917"/>
      <c r="R50" s="917"/>
      <c r="S50" s="896">
        <f t="shared" si="208"/>
        <v>0</v>
      </c>
      <c r="T50" s="897">
        <f t="shared" si="209"/>
        <v>0</v>
      </c>
      <c r="U50" s="918"/>
      <c r="V50" s="901">
        <f t="shared" si="214"/>
        <v>41</v>
      </c>
      <c r="W50" s="917"/>
      <c r="X50" s="917"/>
      <c r="Y50" s="917"/>
      <c r="Z50" s="917"/>
      <c r="AA50" s="917"/>
      <c r="AB50" s="917"/>
      <c r="AC50" s="896">
        <f t="shared" si="210"/>
        <v>0</v>
      </c>
      <c r="AD50" s="897">
        <f t="shared" si="211"/>
        <v>0</v>
      </c>
      <c r="AE50" s="918"/>
      <c r="AF50" s="893" t="e">
        <f t="shared" si="215"/>
        <v>#N/A</v>
      </c>
      <c r="AG50" s="917"/>
      <c r="AH50" s="917"/>
      <c r="AI50" s="917"/>
      <c r="AJ50" s="917"/>
      <c r="AK50" s="917"/>
      <c r="AL50" s="917"/>
      <c r="AM50" s="896">
        <f t="shared" si="183"/>
        <v>0</v>
      </c>
      <c r="AN50" s="897" t="e">
        <f t="shared" si="7"/>
        <v>#N/A</v>
      </c>
      <c r="AO50" s="918"/>
      <c r="AP50" s="901" t="e">
        <f t="shared" si="216"/>
        <v>#N/A</v>
      </c>
      <c r="AQ50" s="917"/>
      <c r="AR50" s="917"/>
      <c r="AS50" s="917"/>
      <c r="AT50" s="917"/>
      <c r="AU50" s="917"/>
      <c r="AV50" s="917"/>
      <c r="AW50" s="896">
        <f t="shared" si="184"/>
        <v>0</v>
      </c>
      <c r="AX50" s="897" t="e">
        <f t="shared" si="15"/>
        <v>#N/A</v>
      </c>
      <c r="AY50" s="918"/>
      <c r="AZ50" s="901" t="e">
        <f t="shared" si="217"/>
        <v>#N/A</v>
      </c>
      <c r="BA50" s="917"/>
      <c r="BB50" s="917"/>
      <c r="BC50" s="917"/>
      <c r="BD50" s="917"/>
      <c r="BE50" s="917"/>
      <c r="BF50" s="917"/>
      <c r="BG50" s="896">
        <f t="shared" si="185"/>
        <v>0</v>
      </c>
      <c r="BH50" s="897" t="e">
        <f t="shared" si="23"/>
        <v>#N/A</v>
      </c>
      <c r="BI50" s="918"/>
      <c r="BJ50" s="893" t="e">
        <f t="shared" si="218"/>
        <v>#N/A</v>
      </c>
      <c r="BK50" s="917"/>
      <c r="BL50" s="917"/>
      <c r="BM50" s="917"/>
      <c r="BN50" s="917"/>
      <c r="BO50" s="917"/>
      <c r="BP50" s="917"/>
      <c r="BQ50" s="896">
        <f t="shared" si="186"/>
        <v>0</v>
      </c>
      <c r="BR50" s="897" t="e">
        <f t="shared" si="30"/>
        <v>#N/A</v>
      </c>
      <c r="BS50" s="918"/>
      <c r="BT50" s="893" t="e">
        <f t="shared" si="219"/>
        <v>#N/A</v>
      </c>
      <c r="BU50" s="917"/>
      <c r="BV50" s="917"/>
      <c r="BW50" s="917"/>
      <c r="BX50" s="917"/>
      <c r="BY50" s="917"/>
      <c r="BZ50" s="917"/>
      <c r="CA50" s="896">
        <f t="shared" si="187"/>
        <v>0</v>
      </c>
      <c r="CB50" s="897" t="e">
        <f t="shared" si="38"/>
        <v>#N/A</v>
      </c>
      <c r="CC50" s="918"/>
      <c r="CD50" s="901" t="e">
        <f t="shared" si="220"/>
        <v>#N/A</v>
      </c>
      <c r="CE50" s="917"/>
      <c r="CF50" s="917"/>
      <c r="CG50" s="917"/>
      <c r="CH50" s="917"/>
      <c r="CI50" s="917"/>
      <c r="CJ50" s="917"/>
      <c r="CK50" s="896">
        <f t="shared" si="188"/>
        <v>0</v>
      </c>
      <c r="CL50" s="897" t="e">
        <f t="shared" si="46"/>
        <v>#N/A</v>
      </c>
      <c r="CM50" s="918"/>
      <c r="CN50" s="901" t="e">
        <f t="shared" si="221"/>
        <v>#N/A</v>
      </c>
      <c r="CO50" s="917"/>
      <c r="CP50" s="917"/>
      <c r="CQ50" s="917"/>
      <c r="CR50" s="917"/>
      <c r="CS50" s="917"/>
      <c r="CT50" s="917"/>
      <c r="CU50" s="896">
        <f t="shared" si="189"/>
        <v>0</v>
      </c>
      <c r="CV50" s="897" t="e">
        <f t="shared" si="54"/>
        <v>#N/A</v>
      </c>
      <c r="CW50" s="918"/>
      <c r="CX50" s="901" t="e">
        <f t="shared" si="222"/>
        <v>#N/A</v>
      </c>
      <c r="CY50" s="917"/>
      <c r="CZ50" s="917"/>
      <c r="DA50" s="917"/>
      <c r="DB50" s="917"/>
      <c r="DC50" s="917"/>
      <c r="DD50" s="917"/>
      <c r="DE50" s="896">
        <f t="shared" si="190"/>
        <v>0</v>
      </c>
      <c r="DF50" s="897" t="e">
        <f t="shared" si="62"/>
        <v>#N/A</v>
      </c>
      <c r="DG50" s="918"/>
      <c r="DH50" s="901" t="e">
        <f t="shared" si="223"/>
        <v>#N/A</v>
      </c>
      <c r="DI50" s="917"/>
      <c r="DJ50" s="917"/>
      <c r="DK50" s="917"/>
      <c r="DL50" s="917"/>
      <c r="DM50" s="917"/>
      <c r="DN50" s="917"/>
      <c r="DO50" s="896">
        <f t="shared" si="191"/>
        <v>0</v>
      </c>
      <c r="DP50" s="897" t="e">
        <f t="shared" si="70"/>
        <v>#N/A</v>
      </c>
      <c r="DQ50" s="918"/>
      <c r="DR50" s="901" t="e">
        <f t="shared" si="224"/>
        <v>#N/A</v>
      </c>
      <c r="DS50" s="917"/>
      <c r="DT50" s="917"/>
      <c r="DU50" s="917"/>
      <c r="DV50" s="917"/>
      <c r="DW50" s="917"/>
      <c r="DX50" s="917"/>
      <c r="DY50" s="896">
        <f t="shared" si="192"/>
        <v>0</v>
      </c>
      <c r="DZ50" s="897" t="e">
        <f t="shared" si="78"/>
        <v>#N/A</v>
      </c>
      <c r="EA50" s="918"/>
      <c r="EB50" s="901" t="e">
        <f t="shared" si="225"/>
        <v>#N/A</v>
      </c>
      <c r="EC50" s="917"/>
      <c r="ED50" s="917"/>
      <c r="EE50" s="917"/>
      <c r="EF50" s="917"/>
      <c r="EG50" s="917"/>
      <c r="EH50" s="917"/>
      <c r="EI50" s="896">
        <f t="shared" si="193"/>
        <v>0</v>
      </c>
      <c r="EJ50" s="897" t="e">
        <f t="shared" si="86"/>
        <v>#N/A</v>
      </c>
      <c r="EK50" s="918"/>
      <c r="EL50" s="901" t="e">
        <f t="shared" si="226"/>
        <v>#N/A</v>
      </c>
      <c r="EM50" s="917"/>
      <c r="EN50" s="917"/>
      <c r="EO50" s="917"/>
      <c r="EP50" s="917"/>
      <c r="EQ50" s="917"/>
      <c r="ER50" s="917"/>
      <c r="ES50" s="896">
        <f t="shared" si="194"/>
        <v>0</v>
      </c>
      <c r="ET50" s="897" t="e">
        <f t="shared" si="94"/>
        <v>#N/A</v>
      </c>
      <c r="EU50" s="918"/>
      <c r="EV50" s="901" t="e">
        <f t="shared" si="227"/>
        <v>#N/A</v>
      </c>
      <c r="EW50" s="917"/>
      <c r="EX50" s="917"/>
      <c r="EY50" s="917"/>
      <c r="EZ50" s="917"/>
      <c r="FA50" s="917"/>
      <c r="FB50" s="917"/>
      <c r="FC50" s="896">
        <f t="shared" si="195"/>
        <v>0</v>
      </c>
      <c r="FD50" s="897" t="e">
        <f t="shared" si="102"/>
        <v>#N/A</v>
      </c>
      <c r="FE50" s="904"/>
      <c r="FF50" s="901" t="e">
        <f t="shared" si="228"/>
        <v>#N/A</v>
      </c>
      <c r="FG50" s="917"/>
      <c r="FH50" s="917"/>
      <c r="FI50" s="917"/>
      <c r="FJ50" s="917"/>
      <c r="FK50" s="917"/>
      <c r="FL50" s="917"/>
      <c r="FM50" s="896">
        <f t="shared" si="196"/>
        <v>0</v>
      </c>
      <c r="FN50" s="897" t="e">
        <f t="shared" si="110"/>
        <v>#N/A</v>
      </c>
      <c r="FO50" s="904"/>
      <c r="FP50" s="901" t="e">
        <f t="shared" si="229"/>
        <v>#N/A</v>
      </c>
      <c r="FQ50" s="917"/>
      <c r="FR50" s="917"/>
      <c r="FS50" s="917"/>
      <c r="FT50" s="917"/>
      <c r="FU50" s="917"/>
      <c r="FV50" s="917"/>
      <c r="FW50" s="896">
        <f t="shared" si="197"/>
        <v>0</v>
      </c>
      <c r="FX50" s="897" t="e">
        <f t="shared" si="118"/>
        <v>#N/A</v>
      </c>
      <c r="FY50" s="904"/>
      <c r="FZ50" s="901" t="e">
        <f t="shared" si="230"/>
        <v>#N/A</v>
      </c>
      <c r="GA50" s="917"/>
      <c r="GB50" s="917"/>
      <c r="GC50" s="917"/>
      <c r="GD50" s="917"/>
      <c r="GE50" s="917"/>
      <c r="GF50" s="917"/>
      <c r="GG50" s="896">
        <f t="shared" si="198"/>
        <v>0</v>
      </c>
      <c r="GH50" s="897" t="e">
        <f t="shared" si="126"/>
        <v>#N/A</v>
      </c>
      <c r="GI50" s="904"/>
      <c r="GJ50" s="901" t="e">
        <f t="shared" si="231"/>
        <v>#N/A</v>
      </c>
      <c r="GK50" s="917"/>
      <c r="GL50" s="917"/>
      <c r="GM50" s="917"/>
      <c r="GN50" s="917"/>
      <c r="GO50" s="917"/>
      <c r="GP50" s="917"/>
      <c r="GQ50" s="896">
        <f t="shared" si="199"/>
        <v>0</v>
      </c>
      <c r="GR50" s="897" t="e">
        <f t="shared" si="134"/>
        <v>#N/A</v>
      </c>
      <c r="GS50" s="904"/>
      <c r="GT50" s="901" t="e">
        <f t="shared" si="232"/>
        <v>#N/A</v>
      </c>
      <c r="GU50" s="917"/>
      <c r="GV50" s="917"/>
      <c r="GW50" s="917"/>
      <c r="GX50" s="917"/>
      <c r="GY50" s="917"/>
      <c r="GZ50" s="917"/>
      <c r="HA50" s="896">
        <f t="shared" si="200"/>
        <v>0</v>
      </c>
      <c r="HB50" s="897" t="e">
        <f t="shared" si="142"/>
        <v>#N/A</v>
      </c>
      <c r="HC50" s="904"/>
      <c r="HD50" s="901" t="e">
        <f t="shared" si="233"/>
        <v>#N/A</v>
      </c>
      <c r="HE50" s="917"/>
      <c r="HF50" s="917"/>
      <c r="HG50" s="917"/>
      <c r="HH50" s="917"/>
      <c r="HI50" s="917"/>
      <c r="HJ50" s="917"/>
      <c r="HK50" s="896">
        <f t="shared" si="201"/>
        <v>0</v>
      </c>
      <c r="HL50" s="897" t="e">
        <f t="shared" si="150"/>
        <v>#N/A</v>
      </c>
      <c r="HM50" s="904"/>
      <c r="HN50" s="901" t="e">
        <f t="shared" si="234"/>
        <v>#N/A</v>
      </c>
      <c r="HO50" s="917"/>
      <c r="HP50" s="917"/>
      <c r="HQ50" s="917"/>
      <c r="HR50" s="917"/>
      <c r="HS50" s="917"/>
      <c r="HT50" s="917"/>
      <c r="HU50" s="896">
        <f t="shared" si="202"/>
        <v>0</v>
      </c>
      <c r="HV50" s="897" t="e">
        <f t="shared" si="158"/>
        <v>#N/A</v>
      </c>
      <c r="HW50" s="904"/>
      <c r="HX50" s="901" t="e">
        <f t="shared" si="235"/>
        <v>#N/A</v>
      </c>
      <c r="HY50" s="917"/>
      <c r="HZ50" s="917"/>
      <c r="IA50" s="917"/>
      <c r="IB50" s="917"/>
      <c r="IC50" s="917"/>
      <c r="ID50" s="917"/>
      <c r="IE50" s="896">
        <f t="shared" si="203"/>
        <v>0</v>
      </c>
      <c r="IF50" s="897" t="e">
        <f t="shared" si="166"/>
        <v>#N/A</v>
      </c>
      <c r="IG50" s="904"/>
      <c r="IH50" s="919"/>
      <c r="II50" s="917"/>
      <c r="IJ50" s="917"/>
      <c r="IK50" s="917"/>
      <c r="IL50" s="917"/>
      <c r="IM50" s="917"/>
      <c r="IN50" s="917"/>
      <c r="IO50" s="896">
        <f t="shared" si="204"/>
        <v>0</v>
      </c>
      <c r="IP50" s="897" t="e">
        <f t="shared" si="174"/>
        <v>#DIV/0!</v>
      </c>
      <c r="IQ50" s="918"/>
      <c r="IR50" s="919"/>
      <c r="IS50" s="917"/>
      <c r="IT50" s="917"/>
      <c r="IU50" s="917"/>
      <c r="IV50" s="917"/>
      <c r="IW50" s="917"/>
      <c r="IX50" s="917"/>
      <c r="IY50" s="896">
        <f t="shared" si="205"/>
        <v>0</v>
      </c>
      <c r="IZ50" s="897" t="e">
        <f t="shared" si="182"/>
        <v>#DIV/0!</v>
      </c>
      <c r="JA50" s="918"/>
      <c r="JB50" s="621"/>
      <c r="JC50" s="918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6" customFormat="1" ht="20.149999999999999" customHeight="1">
      <c r="A51" s="892">
        <f t="shared" si="212"/>
        <v>45692</v>
      </c>
      <c r="B51" s="893">
        <f t="shared" si="238"/>
        <v>42</v>
      </c>
      <c r="C51" s="916"/>
      <c r="D51" s="916"/>
      <c r="E51" s="916"/>
      <c r="F51" s="916"/>
      <c r="G51" s="916"/>
      <c r="H51" s="916"/>
      <c r="I51" s="896">
        <f t="shared" si="206"/>
        <v>0</v>
      </c>
      <c r="J51" s="897">
        <f t="shared" si="207"/>
        <v>0</v>
      </c>
      <c r="K51" s="918"/>
      <c r="L51" s="901">
        <f t="shared" si="213"/>
        <v>42</v>
      </c>
      <c r="M51" s="917"/>
      <c r="N51" s="917"/>
      <c r="O51" s="917"/>
      <c r="P51" s="917"/>
      <c r="Q51" s="917"/>
      <c r="R51" s="917"/>
      <c r="S51" s="896">
        <f t="shared" si="208"/>
        <v>0</v>
      </c>
      <c r="T51" s="897">
        <f t="shared" si="209"/>
        <v>0</v>
      </c>
      <c r="U51" s="918"/>
      <c r="V51" s="901">
        <f t="shared" si="214"/>
        <v>42</v>
      </c>
      <c r="W51" s="917"/>
      <c r="X51" s="917"/>
      <c r="Y51" s="917"/>
      <c r="Z51" s="917"/>
      <c r="AA51" s="917"/>
      <c r="AB51" s="917"/>
      <c r="AC51" s="896">
        <f t="shared" si="210"/>
        <v>0</v>
      </c>
      <c r="AD51" s="897">
        <f t="shared" si="211"/>
        <v>0</v>
      </c>
      <c r="AE51" s="918"/>
      <c r="AF51" s="893" t="e">
        <f t="shared" si="215"/>
        <v>#N/A</v>
      </c>
      <c r="AG51" s="917"/>
      <c r="AH51" s="917"/>
      <c r="AI51" s="917"/>
      <c r="AJ51" s="917"/>
      <c r="AK51" s="917"/>
      <c r="AL51" s="917"/>
      <c r="AM51" s="896">
        <f t="shared" si="183"/>
        <v>0</v>
      </c>
      <c r="AN51" s="897" t="e">
        <f t="shared" si="7"/>
        <v>#N/A</v>
      </c>
      <c r="AO51" s="918"/>
      <c r="AP51" s="901" t="e">
        <f t="shared" si="216"/>
        <v>#N/A</v>
      </c>
      <c r="AQ51" s="917"/>
      <c r="AR51" s="917"/>
      <c r="AS51" s="917"/>
      <c r="AT51" s="917"/>
      <c r="AU51" s="917"/>
      <c r="AV51" s="917"/>
      <c r="AW51" s="896">
        <f t="shared" si="184"/>
        <v>0</v>
      </c>
      <c r="AX51" s="897" t="e">
        <f t="shared" si="15"/>
        <v>#N/A</v>
      </c>
      <c r="AY51" s="918"/>
      <c r="AZ51" s="901" t="e">
        <f t="shared" si="217"/>
        <v>#N/A</v>
      </c>
      <c r="BA51" s="917"/>
      <c r="BB51" s="917"/>
      <c r="BC51" s="917"/>
      <c r="BD51" s="917"/>
      <c r="BE51" s="917"/>
      <c r="BF51" s="917"/>
      <c r="BG51" s="896">
        <f t="shared" si="185"/>
        <v>0</v>
      </c>
      <c r="BH51" s="897" t="e">
        <f t="shared" si="23"/>
        <v>#N/A</v>
      </c>
      <c r="BI51" s="918"/>
      <c r="BJ51" s="893" t="e">
        <f t="shared" si="218"/>
        <v>#N/A</v>
      </c>
      <c r="BK51" s="917"/>
      <c r="BL51" s="917"/>
      <c r="BM51" s="917"/>
      <c r="BN51" s="917"/>
      <c r="BO51" s="917"/>
      <c r="BP51" s="917"/>
      <c r="BQ51" s="896">
        <f t="shared" si="186"/>
        <v>0</v>
      </c>
      <c r="BR51" s="897" t="e">
        <f t="shared" si="30"/>
        <v>#N/A</v>
      </c>
      <c r="BS51" s="918"/>
      <c r="BT51" s="893" t="e">
        <f t="shared" si="219"/>
        <v>#N/A</v>
      </c>
      <c r="BU51" s="917"/>
      <c r="BV51" s="917"/>
      <c r="BW51" s="917"/>
      <c r="BX51" s="917"/>
      <c r="BY51" s="917"/>
      <c r="BZ51" s="917"/>
      <c r="CA51" s="896">
        <f t="shared" si="187"/>
        <v>0</v>
      </c>
      <c r="CB51" s="897" t="e">
        <f t="shared" si="38"/>
        <v>#N/A</v>
      </c>
      <c r="CC51" s="918"/>
      <c r="CD51" s="901" t="e">
        <f t="shared" si="220"/>
        <v>#N/A</v>
      </c>
      <c r="CE51" s="917"/>
      <c r="CF51" s="917"/>
      <c r="CG51" s="917"/>
      <c r="CH51" s="917"/>
      <c r="CI51" s="917"/>
      <c r="CJ51" s="917"/>
      <c r="CK51" s="896">
        <f t="shared" si="188"/>
        <v>0</v>
      </c>
      <c r="CL51" s="897" t="e">
        <f t="shared" si="46"/>
        <v>#N/A</v>
      </c>
      <c r="CM51" s="918"/>
      <c r="CN51" s="901" t="e">
        <f t="shared" si="221"/>
        <v>#N/A</v>
      </c>
      <c r="CO51" s="917"/>
      <c r="CP51" s="917"/>
      <c r="CQ51" s="917"/>
      <c r="CR51" s="917"/>
      <c r="CS51" s="917"/>
      <c r="CT51" s="917"/>
      <c r="CU51" s="896">
        <f t="shared" si="189"/>
        <v>0</v>
      </c>
      <c r="CV51" s="897" t="e">
        <f t="shared" si="54"/>
        <v>#N/A</v>
      </c>
      <c r="CW51" s="918"/>
      <c r="CX51" s="901" t="e">
        <f t="shared" si="222"/>
        <v>#N/A</v>
      </c>
      <c r="CY51" s="917"/>
      <c r="CZ51" s="917"/>
      <c r="DA51" s="917"/>
      <c r="DB51" s="917"/>
      <c r="DC51" s="917"/>
      <c r="DD51" s="917"/>
      <c r="DE51" s="896">
        <f t="shared" si="190"/>
        <v>0</v>
      </c>
      <c r="DF51" s="897" t="e">
        <f t="shared" si="62"/>
        <v>#N/A</v>
      </c>
      <c r="DG51" s="918"/>
      <c r="DH51" s="901" t="e">
        <f t="shared" si="223"/>
        <v>#N/A</v>
      </c>
      <c r="DI51" s="917"/>
      <c r="DJ51" s="917"/>
      <c r="DK51" s="917"/>
      <c r="DL51" s="917"/>
      <c r="DM51" s="917"/>
      <c r="DN51" s="917"/>
      <c r="DO51" s="896">
        <f t="shared" si="191"/>
        <v>0</v>
      </c>
      <c r="DP51" s="897" t="e">
        <f t="shared" si="70"/>
        <v>#N/A</v>
      </c>
      <c r="DQ51" s="918"/>
      <c r="DR51" s="901" t="e">
        <f t="shared" si="224"/>
        <v>#N/A</v>
      </c>
      <c r="DS51" s="917"/>
      <c r="DT51" s="917"/>
      <c r="DU51" s="917"/>
      <c r="DV51" s="917"/>
      <c r="DW51" s="917"/>
      <c r="DX51" s="917"/>
      <c r="DY51" s="896">
        <f t="shared" si="192"/>
        <v>0</v>
      </c>
      <c r="DZ51" s="897" t="e">
        <f t="shared" si="78"/>
        <v>#N/A</v>
      </c>
      <c r="EA51" s="918"/>
      <c r="EB51" s="901" t="e">
        <f t="shared" si="225"/>
        <v>#N/A</v>
      </c>
      <c r="EC51" s="917"/>
      <c r="ED51" s="917"/>
      <c r="EE51" s="917"/>
      <c r="EF51" s="917"/>
      <c r="EG51" s="917"/>
      <c r="EH51" s="917"/>
      <c r="EI51" s="896">
        <f t="shared" si="193"/>
        <v>0</v>
      </c>
      <c r="EJ51" s="897" t="e">
        <f t="shared" si="86"/>
        <v>#N/A</v>
      </c>
      <c r="EK51" s="918"/>
      <c r="EL51" s="901" t="e">
        <f t="shared" si="226"/>
        <v>#N/A</v>
      </c>
      <c r="EM51" s="917"/>
      <c r="EN51" s="917"/>
      <c r="EO51" s="917"/>
      <c r="EP51" s="917"/>
      <c r="EQ51" s="917"/>
      <c r="ER51" s="917"/>
      <c r="ES51" s="896">
        <f t="shared" si="194"/>
        <v>0</v>
      </c>
      <c r="ET51" s="897" t="e">
        <f t="shared" si="94"/>
        <v>#N/A</v>
      </c>
      <c r="EU51" s="918"/>
      <c r="EV51" s="901" t="e">
        <f t="shared" si="227"/>
        <v>#N/A</v>
      </c>
      <c r="EW51" s="917"/>
      <c r="EX51" s="917"/>
      <c r="EY51" s="917"/>
      <c r="EZ51" s="917"/>
      <c r="FA51" s="917"/>
      <c r="FB51" s="917"/>
      <c r="FC51" s="896">
        <f t="shared" si="195"/>
        <v>0</v>
      </c>
      <c r="FD51" s="897" t="e">
        <f t="shared" si="102"/>
        <v>#N/A</v>
      </c>
      <c r="FE51" s="918"/>
      <c r="FF51" s="901" t="e">
        <f t="shared" si="228"/>
        <v>#N/A</v>
      </c>
      <c r="FG51" s="917"/>
      <c r="FH51" s="917"/>
      <c r="FI51" s="917"/>
      <c r="FJ51" s="917"/>
      <c r="FK51" s="917"/>
      <c r="FL51" s="917"/>
      <c r="FM51" s="896">
        <f t="shared" si="196"/>
        <v>0</v>
      </c>
      <c r="FN51" s="897" t="e">
        <f t="shared" si="110"/>
        <v>#N/A</v>
      </c>
      <c r="FO51" s="904"/>
      <c r="FP51" s="901" t="e">
        <f t="shared" si="229"/>
        <v>#N/A</v>
      </c>
      <c r="FQ51" s="917"/>
      <c r="FR51" s="917"/>
      <c r="FS51" s="917"/>
      <c r="FT51" s="917"/>
      <c r="FU51" s="917"/>
      <c r="FV51" s="917"/>
      <c r="FW51" s="896">
        <f t="shared" si="197"/>
        <v>0</v>
      </c>
      <c r="FX51" s="897" t="e">
        <f t="shared" si="118"/>
        <v>#N/A</v>
      </c>
      <c r="FY51" s="904"/>
      <c r="FZ51" s="901" t="e">
        <f t="shared" si="230"/>
        <v>#N/A</v>
      </c>
      <c r="GA51" s="917"/>
      <c r="GB51" s="917"/>
      <c r="GC51" s="917"/>
      <c r="GD51" s="917"/>
      <c r="GE51" s="917"/>
      <c r="GF51" s="917"/>
      <c r="GG51" s="896">
        <f t="shared" si="198"/>
        <v>0</v>
      </c>
      <c r="GH51" s="897" t="e">
        <f t="shared" si="126"/>
        <v>#N/A</v>
      </c>
      <c r="GI51" s="904"/>
      <c r="GJ51" s="901" t="e">
        <f t="shared" si="231"/>
        <v>#N/A</v>
      </c>
      <c r="GK51" s="917"/>
      <c r="GL51" s="917"/>
      <c r="GM51" s="917"/>
      <c r="GN51" s="917"/>
      <c r="GO51" s="917"/>
      <c r="GP51" s="917"/>
      <c r="GQ51" s="896">
        <f t="shared" si="199"/>
        <v>0</v>
      </c>
      <c r="GR51" s="897" t="e">
        <f t="shared" si="134"/>
        <v>#N/A</v>
      </c>
      <c r="GS51" s="904"/>
      <c r="GT51" s="901" t="e">
        <f t="shared" si="232"/>
        <v>#N/A</v>
      </c>
      <c r="GU51" s="917"/>
      <c r="GV51" s="917"/>
      <c r="GW51" s="917"/>
      <c r="GX51" s="917"/>
      <c r="GY51" s="917"/>
      <c r="GZ51" s="917"/>
      <c r="HA51" s="896">
        <f t="shared" si="200"/>
        <v>0</v>
      </c>
      <c r="HB51" s="897" t="e">
        <f t="shared" si="142"/>
        <v>#N/A</v>
      </c>
      <c r="HC51" s="904"/>
      <c r="HD51" s="901" t="e">
        <f t="shared" si="233"/>
        <v>#N/A</v>
      </c>
      <c r="HE51" s="917"/>
      <c r="HF51" s="917"/>
      <c r="HG51" s="917"/>
      <c r="HH51" s="917"/>
      <c r="HI51" s="917"/>
      <c r="HJ51" s="917"/>
      <c r="HK51" s="896">
        <f t="shared" si="201"/>
        <v>0</v>
      </c>
      <c r="HL51" s="897" t="e">
        <f t="shared" si="150"/>
        <v>#N/A</v>
      </c>
      <c r="HM51" s="904"/>
      <c r="HN51" s="901" t="e">
        <f t="shared" si="234"/>
        <v>#N/A</v>
      </c>
      <c r="HO51" s="917"/>
      <c r="HP51" s="917"/>
      <c r="HQ51" s="917"/>
      <c r="HR51" s="917"/>
      <c r="HS51" s="917"/>
      <c r="HT51" s="917"/>
      <c r="HU51" s="896">
        <f t="shared" si="202"/>
        <v>0</v>
      </c>
      <c r="HV51" s="897" t="e">
        <f t="shared" si="158"/>
        <v>#N/A</v>
      </c>
      <c r="HW51" s="904"/>
      <c r="HX51" s="901" t="e">
        <f t="shared" si="235"/>
        <v>#N/A</v>
      </c>
      <c r="HY51" s="917"/>
      <c r="HZ51" s="917"/>
      <c r="IA51" s="917"/>
      <c r="IB51" s="917"/>
      <c r="IC51" s="917"/>
      <c r="ID51" s="917"/>
      <c r="IE51" s="896">
        <f t="shared" si="203"/>
        <v>0</v>
      </c>
      <c r="IF51" s="897" t="e">
        <f t="shared" si="166"/>
        <v>#N/A</v>
      </c>
      <c r="IG51" s="904"/>
      <c r="IH51" s="919"/>
      <c r="II51" s="917"/>
      <c r="IJ51" s="917"/>
      <c r="IK51" s="917"/>
      <c r="IL51" s="917"/>
      <c r="IM51" s="917"/>
      <c r="IN51" s="917"/>
      <c r="IO51" s="896">
        <f t="shared" si="204"/>
        <v>0</v>
      </c>
      <c r="IP51" s="897" t="e">
        <f t="shared" si="174"/>
        <v>#DIV/0!</v>
      </c>
      <c r="IQ51" s="918"/>
      <c r="IR51" s="919"/>
      <c r="IS51" s="917"/>
      <c r="IT51" s="917"/>
      <c r="IU51" s="917"/>
      <c r="IV51" s="917"/>
      <c r="IW51" s="917"/>
      <c r="IX51" s="917"/>
      <c r="IY51" s="896">
        <f t="shared" si="205"/>
        <v>0</v>
      </c>
      <c r="IZ51" s="897" t="e">
        <f t="shared" si="182"/>
        <v>#DIV/0!</v>
      </c>
      <c r="JA51" s="918"/>
      <c r="JB51" s="621"/>
      <c r="JC51" s="918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6" customFormat="1" ht="20.149999999999999" customHeight="1">
      <c r="A52" s="892">
        <f t="shared" si="212"/>
        <v>45693</v>
      </c>
      <c r="B52" s="893">
        <f t="shared" si="238"/>
        <v>43</v>
      </c>
      <c r="C52" s="916"/>
      <c r="D52" s="916"/>
      <c r="E52" s="916"/>
      <c r="F52" s="916"/>
      <c r="G52" s="916"/>
      <c r="H52" s="916"/>
      <c r="I52" s="896">
        <f t="shared" si="206"/>
        <v>0</v>
      </c>
      <c r="J52" s="897">
        <f t="shared" si="207"/>
        <v>0</v>
      </c>
      <c r="K52" s="918"/>
      <c r="L52" s="901">
        <f t="shared" si="213"/>
        <v>43</v>
      </c>
      <c r="M52" s="917"/>
      <c r="N52" s="917"/>
      <c r="O52" s="917"/>
      <c r="P52" s="917"/>
      <c r="Q52" s="917"/>
      <c r="R52" s="917"/>
      <c r="S52" s="896">
        <f t="shared" si="208"/>
        <v>0</v>
      </c>
      <c r="T52" s="897">
        <f t="shared" si="209"/>
        <v>0</v>
      </c>
      <c r="U52" s="918"/>
      <c r="V52" s="901">
        <f t="shared" si="214"/>
        <v>43</v>
      </c>
      <c r="W52" s="917"/>
      <c r="X52" s="917"/>
      <c r="Y52" s="917"/>
      <c r="Z52" s="917"/>
      <c r="AA52" s="917"/>
      <c r="AB52" s="917"/>
      <c r="AC52" s="896">
        <f t="shared" si="210"/>
        <v>0</v>
      </c>
      <c r="AD52" s="897">
        <f t="shared" si="211"/>
        <v>0</v>
      </c>
      <c r="AE52" s="918"/>
      <c r="AF52" s="893" t="e">
        <f t="shared" si="215"/>
        <v>#N/A</v>
      </c>
      <c r="AG52" s="917"/>
      <c r="AH52" s="917"/>
      <c r="AI52" s="917"/>
      <c r="AJ52" s="917"/>
      <c r="AK52" s="917"/>
      <c r="AL52" s="917"/>
      <c r="AM52" s="896">
        <f t="shared" si="183"/>
        <v>0</v>
      </c>
      <c r="AN52" s="897" t="e">
        <f t="shared" si="7"/>
        <v>#N/A</v>
      </c>
      <c r="AO52" s="918"/>
      <c r="AP52" s="901" t="e">
        <f t="shared" si="216"/>
        <v>#N/A</v>
      </c>
      <c r="AQ52" s="917"/>
      <c r="AR52" s="917"/>
      <c r="AS52" s="917"/>
      <c r="AT52" s="917"/>
      <c r="AU52" s="917"/>
      <c r="AV52" s="917"/>
      <c r="AW52" s="896">
        <f t="shared" si="184"/>
        <v>0</v>
      </c>
      <c r="AX52" s="897" t="e">
        <f t="shared" si="15"/>
        <v>#N/A</v>
      </c>
      <c r="AY52" s="918"/>
      <c r="AZ52" s="901" t="e">
        <f t="shared" si="217"/>
        <v>#N/A</v>
      </c>
      <c r="BA52" s="917"/>
      <c r="BB52" s="917"/>
      <c r="BC52" s="917"/>
      <c r="BD52" s="917"/>
      <c r="BE52" s="917"/>
      <c r="BF52" s="917"/>
      <c r="BG52" s="896">
        <f t="shared" si="185"/>
        <v>0</v>
      </c>
      <c r="BH52" s="897" t="e">
        <f t="shared" si="23"/>
        <v>#N/A</v>
      </c>
      <c r="BI52" s="918"/>
      <c r="BJ52" s="893" t="e">
        <f t="shared" si="218"/>
        <v>#N/A</v>
      </c>
      <c r="BK52" s="917"/>
      <c r="BL52" s="917"/>
      <c r="BM52" s="917"/>
      <c r="BN52" s="917"/>
      <c r="BO52" s="917"/>
      <c r="BP52" s="917"/>
      <c r="BQ52" s="896">
        <f t="shared" si="186"/>
        <v>0</v>
      </c>
      <c r="BR52" s="897" t="e">
        <f t="shared" si="30"/>
        <v>#N/A</v>
      </c>
      <c r="BS52" s="918"/>
      <c r="BT52" s="893" t="e">
        <f t="shared" si="219"/>
        <v>#N/A</v>
      </c>
      <c r="BU52" s="917"/>
      <c r="BV52" s="917"/>
      <c r="BW52" s="917"/>
      <c r="BX52" s="917"/>
      <c r="BY52" s="917"/>
      <c r="BZ52" s="917"/>
      <c r="CA52" s="896">
        <f t="shared" si="187"/>
        <v>0</v>
      </c>
      <c r="CB52" s="897" t="e">
        <f t="shared" si="38"/>
        <v>#N/A</v>
      </c>
      <c r="CC52" s="918"/>
      <c r="CD52" s="901" t="e">
        <f t="shared" si="220"/>
        <v>#N/A</v>
      </c>
      <c r="CE52" s="917"/>
      <c r="CF52" s="917"/>
      <c r="CG52" s="917"/>
      <c r="CH52" s="917"/>
      <c r="CI52" s="917"/>
      <c r="CJ52" s="917"/>
      <c r="CK52" s="896">
        <f t="shared" si="188"/>
        <v>0</v>
      </c>
      <c r="CL52" s="897" t="e">
        <f t="shared" si="46"/>
        <v>#N/A</v>
      </c>
      <c r="CM52" s="918"/>
      <c r="CN52" s="901" t="e">
        <f t="shared" si="221"/>
        <v>#N/A</v>
      </c>
      <c r="CO52" s="917"/>
      <c r="CP52" s="917"/>
      <c r="CQ52" s="917"/>
      <c r="CR52" s="917"/>
      <c r="CS52" s="917"/>
      <c r="CT52" s="917"/>
      <c r="CU52" s="896">
        <f t="shared" si="189"/>
        <v>0</v>
      </c>
      <c r="CV52" s="897" t="e">
        <f t="shared" si="54"/>
        <v>#N/A</v>
      </c>
      <c r="CW52" s="918"/>
      <c r="CX52" s="901" t="e">
        <f t="shared" si="222"/>
        <v>#N/A</v>
      </c>
      <c r="CY52" s="917"/>
      <c r="CZ52" s="917"/>
      <c r="DA52" s="917"/>
      <c r="DB52" s="917"/>
      <c r="DC52" s="917"/>
      <c r="DD52" s="917"/>
      <c r="DE52" s="896">
        <f t="shared" si="190"/>
        <v>0</v>
      </c>
      <c r="DF52" s="897" t="e">
        <f t="shared" si="62"/>
        <v>#N/A</v>
      </c>
      <c r="DG52" s="918"/>
      <c r="DH52" s="901" t="e">
        <f t="shared" si="223"/>
        <v>#N/A</v>
      </c>
      <c r="DI52" s="917"/>
      <c r="DJ52" s="917"/>
      <c r="DK52" s="917"/>
      <c r="DL52" s="917"/>
      <c r="DM52" s="917"/>
      <c r="DN52" s="917"/>
      <c r="DO52" s="896">
        <f t="shared" si="191"/>
        <v>0</v>
      </c>
      <c r="DP52" s="897" t="e">
        <f t="shared" si="70"/>
        <v>#N/A</v>
      </c>
      <c r="DQ52" s="918"/>
      <c r="DR52" s="901" t="e">
        <f t="shared" si="224"/>
        <v>#N/A</v>
      </c>
      <c r="DS52" s="917"/>
      <c r="DT52" s="917"/>
      <c r="DU52" s="917"/>
      <c r="DV52" s="917"/>
      <c r="DW52" s="917"/>
      <c r="DX52" s="917"/>
      <c r="DY52" s="896">
        <f t="shared" si="192"/>
        <v>0</v>
      </c>
      <c r="DZ52" s="897" t="e">
        <f t="shared" si="78"/>
        <v>#N/A</v>
      </c>
      <c r="EA52" s="918"/>
      <c r="EB52" s="901" t="e">
        <f t="shared" si="225"/>
        <v>#N/A</v>
      </c>
      <c r="EC52" s="917"/>
      <c r="ED52" s="917"/>
      <c r="EE52" s="917"/>
      <c r="EF52" s="917"/>
      <c r="EG52" s="917"/>
      <c r="EH52" s="917"/>
      <c r="EI52" s="896">
        <f t="shared" si="193"/>
        <v>0</v>
      </c>
      <c r="EJ52" s="897" t="e">
        <f t="shared" si="86"/>
        <v>#N/A</v>
      </c>
      <c r="EK52" s="918"/>
      <c r="EL52" s="901" t="e">
        <f t="shared" si="226"/>
        <v>#N/A</v>
      </c>
      <c r="EM52" s="917"/>
      <c r="EN52" s="917"/>
      <c r="EO52" s="917"/>
      <c r="EP52" s="917"/>
      <c r="EQ52" s="917"/>
      <c r="ER52" s="917"/>
      <c r="ES52" s="896">
        <f t="shared" si="194"/>
        <v>0</v>
      </c>
      <c r="ET52" s="897" t="e">
        <f t="shared" si="94"/>
        <v>#N/A</v>
      </c>
      <c r="EU52" s="918"/>
      <c r="EV52" s="901" t="e">
        <f t="shared" si="227"/>
        <v>#N/A</v>
      </c>
      <c r="EW52" s="917"/>
      <c r="EX52" s="917"/>
      <c r="EY52" s="917"/>
      <c r="EZ52" s="917"/>
      <c r="FA52" s="917"/>
      <c r="FB52" s="917"/>
      <c r="FC52" s="896">
        <f t="shared" si="195"/>
        <v>0</v>
      </c>
      <c r="FD52" s="897" t="e">
        <f t="shared" si="102"/>
        <v>#N/A</v>
      </c>
      <c r="FE52" s="918"/>
      <c r="FF52" s="901" t="e">
        <f t="shared" si="228"/>
        <v>#N/A</v>
      </c>
      <c r="FG52" s="917"/>
      <c r="FH52" s="917"/>
      <c r="FI52" s="917"/>
      <c r="FJ52" s="917"/>
      <c r="FK52" s="917"/>
      <c r="FL52" s="917"/>
      <c r="FM52" s="896">
        <f t="shared" si="196"/>
        <v>0</v>
      </c>
      <c r="FN52" s="897" t="e">
        <f t="shared" si="110"/>
        <v>#N/A</v>
      </c>
      <c r="FO52" s="918"/>
      <c r="FP52" s="901" t="e">
        <f t="shared" si="229"/>
        <v>#N/A</v>
      </c>
      <c r="FQ52" s="917"/>
      <c r="FR52" s="917"/>
      <c r="FS52" s="917"/>
      <c r="FT52" s="917"/>
      <c r="FU52" s="917"/>
      <c r="FV52" s="917"/>
      <c r="FW52" s="896">
        <f t="shared" si="197"/>
        <v>0</v>
      </c>
      <c r="FX52" s="897" t="e">
        <f t="shared" si="118"/>
        <v>#N/A</v>
      </c>
      <c r="FY52" s="918"/>
      <c r="FZ52" s="901" t="e">
        <f t="shared" si="230"/>
        <v>#N/A</v>
      </c>
      <c r="GA52" s="917"/>
      <c r="GB52" s="917"/>
      <c r="GC52" s="917"/>
      <c r="GD52" s="917"/>
      <c r="GE52" s="917"/>
      <c r="GF52" s="917"/>
      <c r="GG52" s="896">
        <f t="shared" si="198"/>
        <v>0</v>
      </c>
      <c r="GH52" s="897" t="e">
        <f t="shared" si="126"/>
        <v>#N/A</v>
      </c>
      <c r="GI52" s="918"/>
      <c r="GJ52" s="901" t="e">
        <f t="shared" si="231"/>
        <v>#N/A</v>
      </c>
      <c r="GK52" s="917"/>
      <c r="GL52" s="917"/>
      <c r="GM52" s="917"/>
      <c r="GN52" s="917"/>
      <c r="GO52" s="917"/>
      <c r="GP52" s="917"/>
      <c r="GQ52" s="896">
        <f t="shared" si="199"/>
        <v>0</v>
      </c>
      <c r="GR52" s="897" t="e">
        <f t="shared" si="134"/>
        <v>#N/A</v>
      </c>
      <c r="GS52" s="918"/>
      <c r="GT52" s="901" t="e">
        <f t="shared" si="232"/>
        <v>#N/A</v>
      </c>
      <c r="GU52" s="917"/>
      <c r="GV52" s="917"/>
      <c r="GW52" s="917"/>
      <c r="GX52" s="917"/>
      <c r="GY52" s="917"/>
      <c r="GZ52" s="917"/>
      <c r="HA52" s="896">
        <f t="shared" si="200"/>
        <v>0</v>
      </c>
      <c r="HB52" s="897" t="e">
        <f t="shared" si="142"/>
        <v>#N/A</v>
      </c>
      <c r="HC52" s="918"/>
      <c r="HD52" s="901" t="e">
        <f t="shared" si="233"/>
        <v>#N/A</v>
      </c>
      <c r="HE52" s="917"/>
      <c r="HF52" s="917"/>
      <c r="HG52" s="917"/>
      <c r="HH52" s="917"/>
      <c r="HI52" s="917"/>
      <c r="HJ52" s="917"/>
      <c r="HK52" s="896">
        <f t="shared" si="201"/>
        <v>0</v>
      </c>
      <c r="HL52" s="897" t="e">
        <f t="shared" si="150"/>
        <v>#N/A</v>
      </c>
      <c r="HM52" s="918"/>
      <c r="HN52" s="901" t="e">
        <f t="shared" si="234"/>
        <v>#N/A</v>
      </c>
      <c r="HO52" s="917"/>
      <c r="HP52" s="917"/>
      <c r="HQ52" s="917"/>
      <c r="HR52" s="917"/>
      <c r="HS52" s="917"/>
      <c r="HT52" s="917"/>
      <c r="HU52" s="896">
        <f t="shared" si="202"/>
        <v>0</v>
      </c>
      <c r="HV52" s="897" t="e">
        <f t="shared" si="158"/>
        <v>#N/A</v>
      </c>
      <c r="HW52" s="918"/>
      <c r="HX52" s="901" t="e">
        <f t="shared" si="235"/>
        <v>#N/A</v>
      </c>
      <c r="HY52" s="917"/>
      <c r="HZ52" s="917"/>
      <c r="IA52" s="917"/>
      <c r="IB52" s="917"/>
      <c r="IC52" s="917"/>
      <c r="ID52" s="917"/>
      <c r="IE52" s="896">
        <f t="shared" si="203"/>
        <v>0</v>
      </c>
      <c r="IF52" s="897" t="e">
        <f t="shared" si="166"/>
        <v>#N/A</v>
      </c>
      <c r="IG52" s="918"/>
      <c r="IH52" s="919"/>
      <c r="II52" s="917"/>
      <c r="IJ52" s="917"/>
      <c r="IK52" s="917"/>
      <c r="IL52" s="917"/>
      <c r="IM52" s="917"/>
      <c r="IN52" s="917"/>
      <c r="IO52" s="896">
        <f t="shared" si="204"/>
        <v>0</v>
      </c>
      <c r="IP52" s="897" t="e">
        <f t="shared" si="174"/>
        <v>#DIV/0!</v>
      </c>
      <c r="IQ52" s="918"/>
      <c r="IR52" s="919"/>
      <c r="IS52" s="917"/>
      <c r="IT52" s="917"/>
      <c r="IU52" s="917"/>
      <c r="IV52" s="917"/>
      <c r="IW52" s="917"/>
      <c r="IX52" s="917"/>
      <c r="IY52" s="896">
        <f t="shared" si="205"/>
        <v>0</v>
      </c>
      <c r="IZ52" s="897" t="e">
        <f t="shared" si="182"/>
        <v>#DIV/0!</v>
      </c>
      <c r="JA52" s="918"/>
      <c r="JB52" s="621"/>
      <c r="JC52" s="918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6" customFormat="1" ht="20.149999999999999" customHeight="1">
      <c r="A53" s="892">
        <f t="shared" si="212"/>
        <v>45694</v>
      </c>
      <c r="B53" s="893">
        <f t="shared" si="238"/>
        <v>44</v>
      </c>
      <c r="C53" s="916"/>
      <c r="D53" s="916"/>
      <c r="E53" s="916"/>
      <c r="F53" s="916"/>
      <c r="G53" s="916"/>
      <c r="H53" s="916"/>
      <c r="I53" s="896">
        <f t="shared" si="206"/>
        <v>0</v>
      </c>
      <c r="J53" s="897">
        <f t="shared" si="207"/>
        <v>0</v>
      </c>
      <c r="K53" s="918"/>
      <c r="L53" s="901">
        <f t="shared" si="213"/>
        <v>44</v>
      </c>
      <c r="M53" s="917"/>
      <c r="N53" s="917"/>
      <c r="O53" s="917"/>
      <c r="P53" s="917"/>
      <c r="Q53" s="917"/>
      <c r="R53" s="917"/>
      <c r="S53" s="896">
        <f t="shared" si="208"/>
        <v>0</v>
      </c>
      <c r="T53" s="897">
        <f t="shared" si="209"/>
        <v>0</v>
      </c>
      <c r="U53" s="918"/>
      <c r="V53" s="901">
        <f t="shared" si="214"/>
        <v>44</v>
      </c>
      <c r="W53" s="917"/>
      <c r="X53" s="917"/>
      <c r="Y53" s="917"/>
      <c r="Z53" s="917"/>
      <c r="AA53" s="917"/>
      <c r="AB53" s="917"/>
      <c r="AC53" s="896">
        <f t="shared" si="210"/>
        <v>0</v>
      </c>
      <c r="AD53" s="897">
        <f t="shared" si="211"/>
        <v>0</v>
      </c>
      <c r="AE53" s="918"/>
      <c r="AF53" s="893" t="e">
        <f t="shared" si="215"/>
        <v>#N/A</v>
      </c>
      <c r="AG53" s="917"/>
      <c r="AH53" s="917"/>
      <c r="AI53" s="917"/>
      <c r="AJ53" s="917"/>
      <c r="AK53" s="917"/>
      <c r="AL53" s="917"/>
      <c r="AM53" s="896">
        <f t="shared" si="183"/>
        <v>0</v>
      </c>
      <c r="AN53" s="897" t="e">
        <f t="shared" si="7"/>
        <v>#N/A</v>
      </c>
      <c r="AO53" s="918"/>
      <c r="AP53" s="901" t="e">
        <f t="shared" si="216"/>
        <v>#N/A</v>
      </c>
      <c r="AQ53" s="917"/>
      <c r="AR53" s="917"/>
      <c r="AS53" s="917"/>
      <c r="AT53" s="917"/>
      <c r="AU53" s="917"/>
      <c r="AV53" s="917"/>
      <c r="AW53" s="896">
        <f t="shared" si="184"/>
        <v>0</v>
      </c>
      <c r="AX53" s="897" t="e">
        <f t="shared" si="15"/>
        <v>#N/A</v>
      </c>
      <c r="AY53" s="918"/>
      <c r="AZ53" s="901" t="e">
        <f t="shared" si="217"/>
        <v>#N/A</v>
      </c>
      <c r="BA53" s="917"/>
      <c r="BB53" s="917"/>
      <c r="BC53" s="917"/>
      <c r="BD53" s="917"/>
      <c r="BE53" s="917"/>
      <c r="BF53" s="917"/>
      <c r="BG53" s="896">
        <f t="shared" si="185"/>
        <v>0</v>
      </c>
      <c r="BH53" s="897" t="e">
        <f t="shared" si="23"/>
        <v>#N/A</v>
      </c>
      <c r="BI53" s="918"/>
      <c r="BJ53" s="893" t="e">
        <f t="shared" si="218"/>
        <v>#N/A</v>
      </c>
      <c r="BK53" s="917"/>
      <c r="BL53" s="917"/>
      <c r="BM53" s="917"/>
      <c r="BN53" s="917"/>
      <c r="BO53" s="917"/>
      <c r="BP53" s="917"/>
      <c r="BQ53" s="896">
        <f t="shared" si="186"/>
        <v>0</v>
      </c>
      <c r="BR53" s="897" t="e">
        <f t="shared" si="30"/>
        <v>#N/A</v>
      </c>
      <c r="BS53" s="918"/>
      <c r="BT53" s="893" t="e">
        <f t="shared" si="219"/>
        <v>#N/A</v>
      </c>
      <c r="BU53" s="917"/>
      <c r="BV53" s="917"/>
      <c r="BW53" s="917"/>
      <c r="BX53" s="917"/>
      <c r="BY53" s="917"/>
      <c r="BZ53" s="917"/>
      <c r="CA53" s="896">
        <f t="shared" si="187"/>
        <v>0</v>
      </c>
      <c r="CB53" s="897" t="e">
        <f t="shared" si="38"/>
        <v>#N/A</v>
      </c>
      <c r="CC53" s="918"/>
      <c r="CD53" s="901" t="e">
        <f t="shared" si="220"/>
        <v>#N/A</v>
      </c>
      <c r="CE53" s="917"/>
      <c r="CF53" s="917"/>
      <c r="CG53" s="917"/>
      <c r="CH53" s="917"/>
      <c r="CI53" s="917"/>
      <c r="CJ53" s="917"/>
      <c r="CK53" s="896">
        <f t="shared" si="188"/>
        <v>0</v>
      </c>
      <c r="CL53" s="897" t="e">
        <f t="shared" si="46"/>
        <v>#N/A</v>
      </c>
      <c r="CM53" s="918"/>
      <c r="CN53" s="901" t="e">
        <f t="shared" si="221"/>
        <v>#N/A</v>
      </c>
      <c r="CO53" s="917"/>
      <c r="CP53" s="917"/>
      <c r="CQ53" s="917"/>
      <c r="CR53" s="917"/>
      <c r="CS53" s="917"/>
      <c r="CT53" s="917"/>
      <c r="CU53" s="896">
        <f t="shared" si="189"/>
        <v>0</v>
      </c>
      <c r="CV53" s="897" t="e">
        <f t="shared" si="54"/>
        <v>#N/A</v>
      </c>
      <c r="CW53" s="918"/>
      <c r="CX53" s="901" t="e">
        <f t="shared" si="222"/>
        <v>#N/A</v>
      </c>
      <c r="CY53" s="917"/>
      <c r="CZ53" s="917"/>
      <c r="DA53" s="917"/>
      <c r="DB53" s="917"/>
      <c r="DC53" s="917"/>
      <c r="DD53" s="917"/>
      <c r="DE53" s="896">
        <f t="shared" si="190"/>
        <v>0</v>
      </c>
      <c r="DF53" s="897" t="e">
        <f t="shared" si="62"/>
        <v>#N/A</v>
      </c>
      <c r="DG53" s="918"/>
      <c r="DH53" s="901" t="e">
        <f t="shared" si="223"/>
        <v>#N/A</v>
      </c>
      <c r="DI53" s="917"/>
      <c r="DJ53" s="917"/>
      <c r="DK53" s="917"/>
      <c r="DL53" s="917"/>
      <c r="DM53" s="917"/>
      <c r="DN53" s="917"/>
      <c r="DO53" s="896">
        <f t="shared" si="191"/>
        <v>0</v>
      </c>
      <c r="DP53" s="897" t="e">
        <f t="shared" si="70"/>
        <v>#N/A</v>
      </c>
      <c r="DQ53" s="918"/>
      <c r="DR53" s="901" t="e">
        <f t="shared" si="224"/>
        <v>#N/A</v>
      </c>
      <c r="DS53" s="917"/>
      <c r="DT53" s="917"/>
      <c r="DU53" s="917"/>
      <c r="DV53" s="917"/>
      <c r="DW53" s="917"/>
      <c r="DX53" s="917"/>
      <c r="DY53" s="896">
        <f t="shared" si="192"/>
        <v>0</v>
      </c>
      <c r="DZ53" s="897" t="e">
        <f t="shared" si="78"/>
        <v>#N/A</v>
      </c>
      <c r="EA53" s="918"/>
      <c r="EB53" s="901" t="e">
        <f t="shared" si="225"/>
        <v>#N/A</v>
      </c>
      <c r="EC53" s="917"/>
      <c r="ED53" s="917"/>
      <c r="EE53" s="917"/>
      <c r="EF53" s="917"/>
      <c r="EG53" s="917"/>
      <c r="EH53" s="917"/>
      <c r="EI53" s="896">
        <f t="shared" si="193"/>
        <v>0</v>
      </c>
      <c r="EJ53" s="897" t="e">
        <f t="shared" si="86"/>
        <v>#N/A</v>
      </c>
      <c r="EK53" s="918"/>
      <c r="EL53" s="901" t="e">
        <f t="shared" si="226"/>
        <v>#N/A</v>
      </c>
      <c r="EM53" s="917"/>
      <c r="EN53" s="917"/>
      <c r="EO53" s="917"/>
      <c r="EP53" s="917"/>
      <c r="EQ53" s="917"/>
      <c r="ER53" s="917"/>
      <c r="ES53" s="896">
        <f t="shared" si="194"/>
        <v>0</v>
      </c>
      <c r="ET53" s="897" t="e">
        <f t="shared" si="94"/>
        <v>#N/A</v>
      </c>
      <c r="EU53" s="918"/>
      <c r="EV53" s="901" t="e">
        <f t="shared" si="227"/>
        <v>#N/A</v>
      </c>
      <c r="EW53" s="917"/>
      <c r="EX53" s="917"/>
      <c r="EY53" s="917"/>
      <c r="EZ53" s="917"/>
      <c r="FA53" s="917"/>
      <c r="FB53" s="917"/>
      <c r="FC53" s="896">
        <f t="shared" si="195"/>
        <v>0</v>
      </c>
      <c r="FD53" s="897" t="e">
        <f t="shared" si="102"/>
        <v>#N/A</v>
      </c>
      <c r="FE53" s="918"/>
      <c r="FF53" s="901" t="e">
        <f t="shared" si="228"/>
        <v>#N/A</v>
      </c>
      <c r="FG53" s="917"/>
      <c r="FH53" s="917"/>
      <c r="FI53" s="917"/>
      <c r="FJ53" s="917"/>
      <c r="FK53" s="917"/>
      <c r="FL53" s="917"/>
      <c r="FM53" s="896">
        <f t="shared" si="196"/>
        <v>0</v>
      </c>
      <c r="FN53" s="897" t="e">
        <f t="shared" si="110"/>
        <v>#N/A</v>
      </c>
      <c r="FO53" s="918"/>
      <c r="FP53" s="901" t="e">
        <f t="shared" si="229"/>
        <v>#N/A</v>
      </c>
      <c r="FQ53" s="917"/>
      <c r="FR53" s="917"/>
      <c r="FS53" s="917"/>
      <c r="FT53" s="917"/>
      <c r="FU53" s="917"/>
      <c r="FV53" s="917"/>
      <c r="FW53" s="896">
        <f t="shared" si="197"/>
        <v>0</v>
      </c>
      <c r="FX53" s="897" t="e">
        <f t="shared" si="118"/>
        <v>#N/A</v>
      </c>
      <c r="FY53" s="918"/>
      <c r="FZ53" s="901" t="e">
        <f t="shared" si="230"/>
        <v>#N/A</v>
      </c>
      <c r="GA53" s="917"/>
      <c r="GB53" s="917"/>
      <c r="GC53" s="917"/>
      <c r="GD53" s="917"/>
      <c r="GE53" s="917"/>
      <c r="GF53" s="917"/>
      <c r="GG53" s="896">
        <f t="shared" si="198"/>
        <v>0</v>
      </c>
      <c r="GH53" s="897" t="e">
        <f t="shared" si="126"/>
        <v>#N/A</v>
      </c>
      <c r="GI53" s="918"/>
      <c r="GJ53" s="901" t="e">
        <f t="shared" si="231"/>
        <v>#N/A</v>
      </c>
      <c r="GK53" s="917"/>
      <c r="GL53" s="917"/>
      <c r="GM53" s="917"/>
      <c r="GN53" s="917"/>
      <c r="GO53" s="917"/>
      <c r="GP53" s="917"/>
      <c r="GQ53" s="896">
        <f t="shared" si="199"/>
        <v>0</v>
      </c>
      <c r="GR53" s="897" t="e">
        <f t="shared" si="134"/>
        <v>#N/A</v>
      </c>
      <c r="GS53" s="918"/>
      <c r="GT53" s="901" t="e">
        <f t="shared" si="232"/>
        <v>#N/A</v>
      </c>
      <c r="GU53" s="917"/>
      <c r="GV53" s="917"/>
      <c r="GW53" s="917"/>
      <c r="GX53" s="917"/>
      <c r="GY53" s="917"/>
      <c r="GZ53" s="917"/>
      <c r="HA53" s="896">
        <f t="shared" si="200"/>
        <v>0</v>
      </c>
      <c r="HB53" s="897" t="e">
        <f t="shared" si="142"/>
        <v>#N/A</v>
      </c>
      <c r="HC53" s="918"/>
      <c r="HD53" s="901" t="e">
        <f t="shared" si="233"/>
        <v>#N/A</v>
      </c>
      <c r="HE53" s="917"/>
      <c r="HF53" s="917"/>
      <c r="HG53" s="917"/>
      <c r="HH53" s="917"/>
      <c r="HI53" s="917"/>
      <c r="HJ53" s="917"/>
      <c r="HK53" s="896">
        <f t="shared" si="201"/>
        <v>0</v>
      </c>
      <c r="HL53" s="897" t="e">
        <f t="shared" si="150"/>
        <v>#N/A</v>
      </c>
      <c r="HM53" s="918"/>
      <c r="HN53" s="901" t="e">
        <f t="shared" si="234"/>
        <v>#N/A</v>
      </c>
      <c r="HO53" s="917"/>
      <c r="HP53" s="917"/>
      <c r="HQ53" s="917"/>
      <c r="HR53" s="917"/>
      <c r="HS53" s="917"/>
      <c r="HT53" s="917"/>
      <c r="HU53" s="896">
        <f t="shared" si="202"/>
        <v>0</v>
      </c>
      <c r="HV53" s="897" t="e">
        <f t="shared" si="158"/>
        <v>#N/A</v>
      </c>
      <c r="HW53" s="918"/>
      <c r="HX53" s="901" t="e">
        <f t="shared" si="235"/>
        <v>#N/A</v>
      </c>
      <c r="HY53" s="917"/>
      <c r="HZ53" s="917"/>
      <c r="IA53" s="917"/>
      <c r="IB53" s="917"/>
      <c r="IC53" s="917"/>
      <c r="ID53" s="917"/>
      <c r="IE53" s="896">
        <f t="shared" si="203"/>
        <v>0</v>
      </c>
      <c r="IF53" s="897" t="e">
        <f t="shared" si="166"/>
        <v>#N/A</v>
      </c>
      <c r="IG53" s="918"/>
      <c r="IH53" s="919"/>
      <c r="II53" s="917"/>
      <c r="IJ53" s="917"/>
      <c r="IK53" s="917"/>
      <c r="IL53" s="917"/>
      <c r="IM53" s="917"/>
      <c r="IN53" s="917"/>
      <c r="IO53" s="896">
        <f t="shared" si="204"/>
        <v>0</v>
      </c>
      <c r="IP53" s="897" t="e">
        <f t="shared" si="174"/>
        <v>#DIV/0!</v>
      </c>
      <c r="IQ53" s="918"/>
      <c r="IR53" s="919"/>
      <c r="IS53" s="917"/>
      <c r="IT53" s="917"/>
      <c r="IU53" s="917"/>
      <c r="IV53" s="917"/>
      <c r="IW53" s="917"/>
      <c r="IX53" s="917"/>
      <c r="IY53" s="896">
        <f t="shared" si="205"/>
        <v>0</v>
      </c>
      <c r="IZ53" s="897" t="e">
        <f t="shared" si="182"/>
        <v>#DIV/0!</v>
      </c>
      <c r="JA53" s="918"/>
      <c r="JB53" s="621"/>
      <c r="JC53" s="918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6" customFormat="1" ht="20.149999999999999" customHeight="1">
      <c r="A54" s="892">
        <f t="shared" si="212"/>
        <v>45695</v>
      </c>
      <c r="B54" s="893">
        <f t="shared" si="238"/>
        <v>45</v>
      </c>
      <c r="C54" s="916"/>
      <c r="D54" s="916"/>
      <c r="E54" s="916"/>
      <c r="F54" s="916"/>
      <c r="G54" s="916"/>
      <c r="H54" s="916"/>
      <c r="I54" s="896">
        <f t="shared" si="206"/>
        <v>0</v>
      </c>
      <c r="J54" s="897">
        <f t="shared" si="207"/>
        <v>0</v>
      </c>
      <c r="K54" s="918"/>
      <c r="L54" s="901">
        <f t="shared" si="213"/>
        <v>45</v>
      </c>
      <c r="M54" s="917"/>
      <c r="N54" s="917"/>
      <c r="O54" s="917"/>
      <c r="P54" s="917"/>
      <c r="Q54" s="917"/>
      <c r="R54" s="917"/>
      <c r="S54" s="896">
        <f t="shared" si="208"/>
        <v>0</v>
      </c>
      <c r="T54" s="897">
        <f t="shared" si="209"/>
        <v>0</v>
      </c>
      <c r="U54" s="918"/>
      <c r="V54" s="901">
        <f t="shared" si="214"/>
        <v>45</v>
      </c>
      <c r="W54" s="917"/>
      <c r="X54" s="917"/>
      <c r="Y54" s="917"/>
      <c r="Z54" s="917"/>
      <c r="AA54" s="917"/>
      <c r="AB54" s="917"/>
      <c r="AC54" s="896">
        <f t="shared" si="210"/>
        <v>0</v>
      </c>
      <c r="AD54" s="897">
        <f t="shared" si="211"/>
        <v>0</v>
      </c>
      <c r="AE54" s="918"/>
      <c r="AF54" s="893" t="e">
        <f t="shared" si="215"/>
        <v>#N/A</v>
      </c>
      <c r="AG54" s="917"/>
      <c r="AH54" s="917"/>
      <c r="AI54" s="917"/>
      <c r="AJ54" s="917"/>
      <c r="AK54" s="917"/>
      <c r="AL54" s="917"/>
      <c r="AM54" s="896">
        <f t="shared" si="183"/>
        <v>0</v>
      </c>
      <c r="AN54" s="897" t="e">
        <f t="shared" si="7"/>
        <v>#N/A</v>
      </c>
      <c r="AO54" s="918"/>
      <c r="AP54" s="901" t="e">
        <f t="shared" si="216"/>
        <v>#N/A</v>
      </c>
      <c r="AQ54" s="917"/>
      <c r="AR54" s="917"/>
      <c r="AS54" s="917"/>
      <c r="AT54" s="917"/>
      <c r="AU54" s="917"/>
      <c r="AV54" s="917"/>
      <c r="AW54" s="896">
        <f t="shared" si="184"/>
        <v>0</v>
      </c>
      <c r="AX54" s="897" t="e">
        <f t="shared" si="15"/>
        <v>#N/A</v>
      </c>
      <c r="AY54" s="918"/>
      <c r="AZ54" s="901" t="e">
        <f t="shared" si="217"/>
        <v>#N/A</v>
      </c>
      <c r="BA54" s="917"/>
      <c r="BB54" s="917"/>
      <c r="BC54" s="917"/>
      <c r="BD54" s="917"/>
      <c r="BE54" s="917"/>
      <c r="BF54" s="917"/>
      <c r="BG54" s="896">
        <f t="shared" si="185"/>
        <v>0</v>
      </c>
      <c r="BH54" s="897" t="e">
        <f t="shared" si="23"/>
        <v>#N/A</v>
      </c>
      <c r="BI54" s="918"/>
      <c r="BJ54" s="893" t="e">
        <f t="shared" si="218"/>
        <v>#N/A</v>
      </c>
      <c r="BK54" s="917"/>
      <c r="BL54" s="917"/>
      <c r="BM54" s="917"/>
      <c r="BN54" s="917"/>
      <c r="BO54" s="917"/>
      <c r="BP54" s="917"/>
      <c r="BQ54" s="896">
        <f t="shared" si="186"/>
        <v>0</v>
      </c>
      <c r="BR54" s="897" t="e">
        <f t="shared" si="30"/>
        <v>#N/A</v>
      </c>
      <c r="BS54" s="918"/>
      <c r="BT54" s="893" t="e">
        <f t="shared" si="219"/>
        <v>#N/A</v>
      </c>
      <c r="BU54" s="917"/>
      <c r="BV54" s="917"/>
      <c r="BW54" s="917"/>
      <c r="BX54" s="917"/>
      <c r="BY54" s="917"/>
      <c r="BZ54" s="917"/>
      <c r="CA54" s="896">
        <f t="shared" si="187"/>
        <v>0</v>
      </c>
      <c r="CB54" s="897" t="e">
        <f t="shared" si="38"/>
        <v>#N/A</v>
      </c>
      <c r="CC54" s="918"/>
      <c r="CD54" s="901" t="e">
        <f t="shared" si="220"/>
        <v>#N/A</v>
      </c>
      <c r="CE54" s="917"/>
      <c r="CF54" s="917"/>
      <c r="CG54" s="917"/>
      <c r="CH54" s="917"/>
      <c r="CI54" s="917"/>
      <c r="CJ54" s="917"/>
      <c r="CK54" s="896">
        <f t="shared" si="188"/>
        <v>0</v>
      </c>
      <c r="CL54" s="897" t="e">
        <f t="shared" si="46"/>
        <v>#N/A</v>
      </c>
      <c r="CM54" s="918"/>
      <c r="CN54" s="901" t="e">
        <f t="shared" si="221"/>
        <v>#N/A</v>
      </c>
      <c r="CO54" s="917"/>
      <c r="CP54" s="917"/>
      <c r="CQ54" s="917"/>
      <c r="CR54" s="917"/>
      <c r="CS54" s="917"/>
      <c r="CT54" s="917"/>
      <c r="CU54" s="896">
        <f t="shared" si="189"/>
        <v>0</v>
      </c>
      <c r="CV54" s="897" t="e">
        <f t="shared" si="54"/>
        <v>#N/A</v>
      </c>
      <c r="CW54" s="918"/>
      <c r="CX54" s="901" t="e">
        <f t="shared" si="222"/>
        <v>#N/A</v>
      </c>
      <c r="CY54" s="917"/>
      <c r="CZ54" s="917"/>
      <c r="DA54" s="917"/>
      <c r="DB54" s="917"/>
      <c r="DC54" s="917"/>
      <c r="DD54" s="917"/>
      <c r="DE54" s="896">
        <f t="shared" si="190"/>
        <v>0</v>
      </c>
      <c r="DF54" s="897" t="e">
        <f t="shared" si="62"/>
        <v>#N/A</v>
      </c>
      <c r="DG54" s="918"/>
      <c r="DH54" s="901" t="e">
        <f t="shared" si="223"/>
        <v>#N/A</v>
      </c>
      <c r="DI54" s="917"/>
      <c r="DJ54" s="917"/>
      <c r="DK54" s="917"/>
      <c r="DL54" s="917"/>
      <c r="DM54" s="917"/>
      <c r="DN54" s="917"/>
      <c r="DO54" s="896">
        <f t="shared" si="191"/>
        <v>0</v>
      </c>
      <c r="DP54" s="897" t="e">
        <f t="shared" si="70"/>
        <v>#N/A</v>
      </c>
      <c r="DQ54" s="918"/>
      <c r="DR54" s="901" t="e">
        <f t="shared" si="224"/>
        <v>#N/A</v>
      </c>
      <c r="DS54" s="917"/>
      <c r="DT54" s="917"/>
      <c r="DU54" s="917"/>
      <c r="DV54" s="917"/>
      <c r="DW54" s="917"/>
      <c r="DX54" s="917"/>
      <c r="DY54" s="896">
        <f t="shared" si="192"/>
        <v>0</v>
      </c>
      <c r="DZ54" s="897" t="e">
        <f t="shared" si="78"/>
        <v>#N/A</v>
      </c>
      <c r="EA54" s="918"/>
      <c r="EB54" s="901" t="e">
        <f t="shared" si="225"/>
        <v>#N/A</v>
      </c>
      <c r="EC54" s="917"/>
      <c r="ED54" s="917"/>
      <c r="EE54" s="917"/>
      <c r="EF54" s="917"/>
      <c r="EG54" s="917"/>
      <c r="EH54" s="917"/>
      <c r="EI54" s="896">
        <f t="shared" si="193"/>
        <v>0</v>
      </c>
      <c r="EJ54" s="897" t="e">
        <f t="shared" si="86"/>
        <v>#N/A</v>
      </c>
      <c r="EK54" s="918"/>
      <c r="EL54" s="901" t="e">
        <f t="shared" si="226"/>
        <v>#N/A</v>
      </c>
      <c r="EM54" s="917"/>
      <c r="EN54" s="917"/>
      <c r="EO54" s="917"/>
      <c r="EP54" s="917"/>
      <c r="EQ54" s="917"/>
      <c r="ER54" s="917"/>
      <c r="ES54" s="896">
        <f t="shared" si="194"/>
        <v>0</v>
      </c>
      <c r="ET54" s="897" t="e">
        <f t="shared" si="94"/>
        <v>#N/A</v>
      </c>
      <c r="EU54" s="918"/>
      <c r="EV54" s="901" t="e">
        <f t="shared" si="227"/>
        <v>#N/A</v>
      </c>
      <c r="EW54" s="917"/>
      <c r="EX54" s="917"/>
      <c r="EY54" s="917"/>
      <c r="EZ54" s="917"/>
      <c r="FA54" s="917"/>
      <c r="FB54" s="917"/>
      <c r="FC54" s="896">
        <f t="shared" si="195"/>
        <v>0</v>
      </c>
      <c r="FD54" s="897" t="e">
        <f t="shared" si="102"/>
        <v>#N/A</v>
      </c>
      <c r="FE54" s="918"/>
      <c r="FF54" s="901" t="e">
        <f t="shared" si="228"/>
        <v>#N/A</v>
      </c>
      <c r="FG54" s="917"/>
      <c r="FH54" s="917"/>
      <c r="FI54" s="917"/>
      <c r="FJ54" s="917"/>
      <c r="FK54" s="917"/>
      <c r="FL54" s="917"/>
      <c r="FM54" s="896">
        <f t="shared" si="196"/>
        <v>0</v>
      </c>
      <c r="FN54" s="897" t="e">
        <f t="shared" si="110"/>
        <v>#N/A</v>
      </c>
      <c r="FO54" s="918"/>
      <c r="FP54" s="901" t="e">
        <f t="shared" si="229"/>
        <v>#N/A</v>
      </c>
      <c r="FQ54" s="917"/>
      <c r="FR54" s="917"/>
      <c r="FS54" s="917"/>
      <c r="FT54" s="917"/>
      <c r="FU54" s="917"/>
      <c r="FV54" s="917"/>
      <c r="FW54" s="896">
        <f t="shared" si="197"/>
        <v>0</v>
      </c>
      <c r="FX54" s="897" t="e">
        <f t="shared" si="118"/>
        <v>#N/A</v>
      </c>
      <c r="FY54" s="918"/>
      <c r="FZ54" s="901" t="e">
        <f t="shared" si="230"/>
        <v>#N/A</v>
      </c>
      <c r="GA54" s="917"/>
      <c r="GB54" s="917"/>
      <c r="GC54" s="917"/>
      <c r="GD54" s="917"/>
      <c r="GE54" s="917"/>
      <c r="GF54" s="917"/>
      <c r="GG54" s="896">
        <f t="shared" si="198"/>
        <v>0</v>
      </c>
      <c r="GH54" s="897" t="e">
        <f t="shared" si="126"/>
        <v>#N/A</v>
      </c>
      <c r="GI54" s="918"/>
      <c r="GJ54" s="901" t="e">
        <f t="shared" si="231"/>
        <v>#N/A</v>
      </c>
      <c r="GK54" s="917"/>
      <c r="GL54" s="917"/>
      <c r="GM54" s="917"/>
      <c r="GN54" s="917"/>
      <c r="GO54" s="917"/>
      <c r="GP54" s="917"/>
      <c r="GQ54" s="896">
        <f t="shared" si="199"/>
        <v>0</v>
      </c>
      <c r="GR54" s="897" t="e">
        <f t="shared" si="134"/>
        <v>#N/A</v>
      </c>
      <c r="GS54" s="918"/>
      <c r="GT54" s="901" t="e">
        <f t="shared" si="232"/>
        <v>#N/A</v>
      </c>
      <c r="GU54" s="917"/>
      <c r="GV54" s="917"/>
      <c r="GW54" s="917"/>
      <c r="GX54" s="917"/>
      <c r="GY54" s="917"/>
      <c r="GZ54" s="917"/>
      <c r="HA54" s="896">
        <f t="shared" si="200"/>
        <v>0</v>
      </c>
      <c r="HB54" s="897" t="e">
        <f t="shared" si="142"/>
        <v>#N/A</v>
      </c>
      <c r="HC54" s="918"/>
      <c r="HD54" s="901" t="e">
        <f t="shared" si="233"/>
        <v>#N/A</v>
      </c>
      <c r="HE54" s="917"/>
      <c r="HF54" s="917"/>
      <c r="HG54" s="917"/>
      <c r="HH54" s="917"/>
      <c r="HI54" s="917"/>
      <c r="HJ54" s="917"/>
      <c r="HK54" s="896">
        <f t="shared" si="201"/>
        <v>0</v>
      </c>
      <c r="HL54" s="897" t="e">
        <f t="shared" si="150"/>
        <v>#N/A</v>
      </c>
      <c r="HM54" s="918"/>
      <c r="HN54" s="901" t="e">
        <f t="shared" si="234"/>
        <v>#N/A</v>
      </c>
      <c r="HO54" s="917"/>
      <c r="HP54" s="917"/>
      <c r="HQ54" s="917"/>
      <c r="HR54" s="917"/>
      <c r="HS54" s="917"/>
      <c r="HT54" s="917"/>
      <c r="HU54" s="896">
        <f t="shared" si="202"/>
        <v>0</v>
      </c>
      <c r="HV54" s="897" t="e">
        <f t="shared" si="158"/>
        <v>#N/A</v>
      </c>
      <c r="HW54" s="918"/>
      <c r="HX54" s="901" t="e">
        <f t="shared" si="235"/>
        <v>#N/A</v>
      </c>
      <c r="HY54" s="917"/>
      <c r="HZ54" s="917"/>
      <c r="IA54" s="917"/>
      <c r="IB54" s="917"/>
      <c r="IC54" s="917"/>
      <c r="ID54" s="917"/>
      <c r="IE54" s="896">
        <f t="shared" si="203"/>
        <v>0</v>
      </c>
      <c r="IF54" s="897" t="e">
        <f t="shared" si="166"/>
        <v>#N/A</v>
      </c>
      <c r="IG54" s="918"/>
      <c r="IH54" s="919"/>
      <c r="II54" s="917"/>
      <c r="IJ54" s="917"/>
      <c r="IK54" s="917"/>
      <c r="IL54" s="917"/>
      <c r="IM54" s="917"/>
      <c r="IN54" s="917"/>
      <c r="IO54" s="896">
        <f t="shared" si="204"/>
        <v>0</v>
      </c>
      <c r="IP54" s="897" t="e">
        <f t="shared" si="174"/>
        <v>#DIV/0!</v>
      </c>
      <c r="IQ54" s="918"/>
      <c r="IR54" s="919"/>
      <c r="IS54" s="917"/>
      <c r="IT54" s="917"/>
      <c r="IU54" s="917"/>
      <c r="IV54" s="917"/>
      <c r="IW54" s="917"/>
      <c r="IX54" s="917"/>
      <c r="IY54" s="896">
        <f t="shared" si="205"/>
        <v>0</v>
      </c>
      <c r="IZ54" s="897" t="e">
        <f t="shared" si="182"/>
        <v>#DIV/0!</v>
      </c>
      <c r="JA54" s="918"/>
      <c r="JB54" s="621"/>
      <c r="JC54" s="918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0" customFormat="1" ht="20.149999999999999" customHeight="1" thickBot="1">
      <c r="A55" s="922" t="s">
        <v>615</v>
      </c>
      <c r="B55" s="923"/>
      <c r="C55" s="924">
        <f>SUM(C9:C54)</f>
        <v>1607</v>
      </c>
      <c r="D55" s="925">
        <f t="shared" ref="D55:G55" si="239">SUM(D9:D54)</f>
        <v>258</v>
      </c>
      <c r="E55" s="925">
        <f t="shared" si="239"/>
        <v>903</v>
      </c>
      <c r="F55" s="925">
        <f t="shared" si="239"/>
        <v>0</v>
      </c>
      <c r="G55" s="925">
        <f t="shared" si="239"/>
        <v>0</v>
      </c>
      <c r="H55" s="925">
        <f>SUM(H9:H54)</f>
        <v>445</v>
      </c>
      <c r="I55" s="925">
        <f>SUM(C55:H55)</f>
        <v>3213</v>
      </c>
      <c r="J55" s="926">
        <f>I55/F$3</f>
        <v>0.10674418604651163</v>
      </c>
      <c r="K55" s="927"/>
      <c r="L55" s="928"/>
      <c r="M55" s="925">
        <f>SUM(M9:M54)</f>
        <v>641</v>
      </c>
      <c r="N55" s="925">
        <f t="shared" ref="N55:Q55" si="240">SUM(N9:N54)</f>
        <v>2</v>
      </c>
      <c r="O55" s="925">
        <f t="shared" si="240"/>
        <v>565</v>
      </c>
      <c r="P55" s="925">
        <f t="shared" si="240"/>
        <v>0</v>
      </c>
      <c r="Q55" s="925">
        <f t="shared" si="240"/>
        <v>0</v>
      </c>
      <c r="R55" s="925">
        <f>SUM(R9:R54)</f>
        <v>477</v>
      </c>
      <c r="S55" s="925">
        <f>SUM(M55:R55)</f>
        <v>1685</v>
      </c>
      <c r="T55" s="926">
        <f>S55/P$3</f>
        <v>7.1702127659574469E-2</v>
      </c>
      <c r="U55" s="927"/>
      <c r="V55" s="928"/>
      <c r="W55" s="925">
        <f>SUM(W9:W54)</f>
        <v>862</v>
      </c>
      <c r="X55" s="925">
        <f t="shared" ref="X55:AA55" si="241">SUM(X9:X54)</f>
        <v>18</v>
      </c>
      <c r="Y55" s="925">
        <f t="shared" si="241"/>
        <v>541</v>
      </c>
      <c r="Z55" s="925">
        <f t="shared" si="241"/>
        <v>0</v>
      </c>
      <c r="AA55" s="925">
        <f t="shared" si="241"/>
        <v>0</v>
      </c>
      <c r="AB55" s="925">
        <f>SUM(AB9:AB54)</f>
        <v>92</v>
      </c>
      <c r="AC55" s="925">
        <f>SUM(W55:AB55)</f>
        <v>1513</v>
      </c>
      <c r="AD55" s="926">
        <f>AC55/Z$3</f>
        <v>5.0265780730897013E-2</v>
      </c>
      <c r="AE55" s="927"/>
      <c r="AF55" s="928"/>
      <c r="AG55" s="925">
        <f t="shared" ref="AG55:AL55" si="242">SUM(AG9:AG54)</f>
        <v>0</v>
      </c>
      <c r="AH55" s="925">
        <f t="shared" si="242"/>
        <v>0</v>
      </c>
      <c r="AI55" s="925">
        <f t="shared" si="242"/>
        <v>0</v>
      </c>
      <c r="AJ55" s="925">
        <f t="shared" si="242"/>
        <v>0</v>
      </c>
      <c r="AK55" s="925">
        <f t="shared" si="242"/>
        <v>0</v>
      </c>
      <c r="AL55" s="925">
        <f t="shared" si="242"/>
        <v>0</v>
      </c>
      <c r="AM55" s="925">
        <f t="shared" si="183"/>
        <v>0</v>
      </c>
      <c r="AN55" s="926" t="e">
        <f t="shared" si="7"/>
        <v>#N/A</v>
      </c>
      <c r="AO55" s="927"/>
      <c r="AP55" s="928"/>
      <c r="AQ55" s="925">
        <f t="shared" ref="AQ55:AV55" si="243">SUM(AQ9:AQ54)</f>
        <v>0</v>
      </c>
      <c r="AR55" s="925">
        <f t="shared" si="243"/>
        <v>0</v>
      </c>
      <c r="AS55" s="925">
        <f t="shared" si="243"/>
        <v>0</v>
      </c>
      <c r="AT55" s="925">
        <f t="shared" si="243"/>
        <v>0</v>
      </c>
      <c r="AU55" s="925">
        <f t="shared" si="243"/>
        <v>0</v>
      </c>
      <c r="AV55" s="925">
        <f t="shared" si="243"/>
        <v>0</v>
      </c>
      <c r="AW55" s="925">
        <f t="shared" si="184"/>
        <v>0</v>
      </c>
      <c r="AX55" s="926" t="e">
        <f t="shared" si="15"/>
        <v>#N/A</v>
      </c>
      <c r="AY55" s="927"/>
      <c r="AZ55" s="928"/>
      <c r="BA55" s="925">
        <f t="shared" ref="BA55:BF55" si="244">SUM(BA9:BA54)</f>
        <v>0</v>
      </c>
      <c r="BB55" s="925">
        <f t="shared" si="244"/>
        <v>0</v>
      </c>
      <c r="BC55" s="925">
        <f t="shared" si="244"/>
        <v>0</v>
      </c>
      <c r="BD55" s="925">
        <f t="shared" si="244"/>
        <v>0</v>
      </c>
      <c r="BE55" s="925">
        <f t="shared" si="244"/>
        <v>0</v>
      </c>
      <c r="BF55" s="925">
        <f t="shared" si="244"/>
        <v>0</v>
      </c>
      <c r="BG55" s="925">
        <f t="shared" si="185"/>
        <v>0</v>
      </c>
      <c r="BH55" s="926" t="e">
        <f t="shared" si="23"/>
        <v>#N/A</v>
      </c>
      <c r="BI55" s="927"/>
      <c r="BJ55" s="928"/>
      <c r="BK55" s="925">
        <f t="shared" ref="BK55:BP55" si="245">SUM(BK9:BK54)</f>
        <v>0</v>
      </c>
      <c r="BL55" s="925">
        <f t="shared" si="245"/>
        <v>0</v>
      </c>
      <c r="BM55" s="925">
        <f t="shared" si="245"/>
        <v>0</v>
      </c>
      <c r="BN55" s="925">
        <f t="shared" si="245"/>
        <v>0</v>
      </c>
      <c r="BO55" s="925">
        <f t="shared" si="245"/>
        <v>0</v>
      </c>
      <c r="BP55" s="925">
        <f t="shared" si="245"/>
        <v>0</v>
      </c>
      <c r="BQ55" s="925">
        <f t="shared" si="186"/>
        <v>0</v>
      </c>
      <c r="BR55" s="926" t="e">
        <f t="shared" si="30"/>
        <v>#N/A</v>
      </c>
      <c r="BS55" s="927"/>
      <c r="BT55" s="928"/>
      <c r="BU55" s="925">
        <f t="shared" ref="BU55:BZ55" si="246">SUM(BU9:BU54)</f>
        <v>0</v>
      </c>
      <c r="BV55" s="925">
        <f t="shared" si="246"/>
        <v>0</v>
      </c>
      <c r="BW55" s="925">
        <f t="shared" si="246"/>
        <v>0</v>
      </c>
      <c r="BX55" s="925">
        <f t="shared" si="246"/>
        <v>0</v>
      </c>
      <c r="BY55" s="925">
        <f t="shared" si="246"/>
        <v>0</v>
      </c>
      <c r="BZ55" s="925">
        <f t="shared" si="246"/>
        <v>0</v>
      </c>
      <c r="CA55" s="925">
        <f t="shared" si="187"/>
        <v>0</v>
      </c>
      <c r="CB55" s="926" t="e">
        <f t="shared" si="38"/>
        <v>#N/A</v>
      </c>
      <c r="CC55" s="927"/>
      <c r="CD55" s="928"/>
      <c r="CE55" s="925">
        <f t="shared" ref="CE55:CJ55" si="247">SUM(CE9:CE54)</f>
        <v>0</v>
      </c>
      <c r="CF55" s="925">
        <f t="shared" si="247"/>
        <v>0</v>
      </c>
      <c r="CG55" s="925">
        <f t="shared" si="247"/>
        <v>0</v>
      </c>
      <c r="CH55" s="925">
        <f t="shared" si="247"/>
        <v>0</v>
      </c>
      <c r="CI55" s="925">
        <f t="shared" si="247"/>
        <v>0</v>
      </c>
      <c r="CJ55" s="925">
        <f t="shared" si="247"/>
        <v>0</v>
      </c>
      <c r="CK55" s="925">
        <f t="shared" si="188"/>
        <v>0</v>
      </c>
      <c r="CL55" s="926" t="e">
        <f t="shared" si="46"/>
        <v>#N/A</v>
      </c>
      <c r="CM55" s="918"/>
      <c r="CN55" s="928"/>
      <c r="CO55" s="925">
        <f t="shared" ref="CO55:CT55" si="248">SUM(CO9:CO54)</f>
        <v>0</v>
      </c>
      <c r="CP55" s="925">
        <f t="shared" si="248"/>
        <v>0</v>
      </c>
      <c r="CQ55" s="925">
        <f t="shared" si="248"/>
        <v>0</v>
      </c>
      <c r="CR55" s="925">
        <f t="shared" si="248"/>
        <v>0</v>
      </c>
      <c r="CS55" s="925">
        <f t="shared" si="248"/>
        <v>0</v>
      </c>
      <c r="CT55" s="925">
        <f t="shared" si="248"/>
        <v>0</v>
      </c>
      <c r="CU55" s="925">
        <f t="shared" si="189"/>
        <v>0</v>
      </c>
      <c r="CV55" s="926" t="e">
        <f t="shared" si="54"/>
        <v>#N/A</v>
      </c>
      <c r="CW55" s="918"/>
      <c r="CX55" s="928"/>
      <c r="CY55" s="925">
        <f t="shared" ref="CY55:DD55" si="249">SUM(CY9:CY54)</f>
        <v>0</v>
      </c>
      <c r="CZ55" s="925">
        <f t="shared" si="249"/>
        <v>0</v>
      </c>
      <c r="DA55" s="925">
        <f t="shared" si="249"/>
        <v>0</v>
      </c>
      <c r="DB55" s="925">
        <f t="shared" si="249"/>
        <v>0</v>
      </c>
      <c r="DC55" s="925">
        <f t="shared" si="249"/>
        <v>0</v>
      </c>
      <c r="DD55" s="925">
        <f t="shared" si="249"/>
        <v>0</v>
      </c>
      <c r="DE55" s="925">
        <f t="shared" si="190"/>
        <v>0</v>
      </c>
      <c r="DF55" s="926" t="e">
        <f t="shared" si="62"/>
        <v>#N/A</v>
      </c>
      <c r="DG55" s="918"/>
      <c r="DH55" s="928"/>
      <c r="DI55" s="925">
        <f t="shared" ref="DI55:DN55" si="250">SUM(DI9:DI54)</f>
        <v>0</v>
      </c>
      <c r="DJ55" s="925">
        <f t="shared" si="250"/>
        <v>0</v>
      </c>
      <c r="DK55" s="925">
        <f t="shared" si="250"/>
        <v>0</v>
      </c>
      <c r="DL55" s="925">
        <f t="shared" si="250"/>
        <v>0</v>
      </c>
      <c r="DM55" s="925">
        <f t="shared" si="250"/>
        <v>0</v>
      </c>
      <c r="DN55" s="925">
        <f t="shared" si="250"/>
        <v>0</v>
      </c>
      <c r="DO55" s="925">
        <f t="shared" si="191"/>
        <v>0</v>
      </c>
      <c r="DP55" s="926" t="e">
        <f t="shared" si="70"/>
        <v>#N/A</v>
      </c>
      <c r="DQ55" s="918"/>
      <c r="DR55" s="928"/>
      <c r="DS55" s="925">
        <f t="shared" ref="DS55:DX55" si="251">SUM(DS9:DS54)</f>
        <v>0</v>
      </c>
      <c r="DT55" s="925">
        <f t="shared" si="251"/>
        <v>0</v>
      </c>
      <c r="DU55" s="925">
        <f t="shared" si="251"/>
        <v>0</v>
      </c>
      <c r="DV55" s="925">
        <f t="shared" si="251"/>
        <v>0</v>
      </c>
      <c r="DW55" s="925">
        <f t="shared" si="251"/>
        <v>0</v>
      </c>
      <c r="DX55" s="925">
        <f t="shared" si="251"/>
        <v>0</v>
      </c>
      <c r="DY55" s="925">
        <f t="shared" si="192"/>
        <v>0</v>
      </c>
      <c r="DZ55" s="926" t="e">
        <f t="shared" si="78"/>
        <v>#N/A</v>
      </c>
      <c r="EA55" s="918"/>
      <c r="EB55" s="928"/>
      <c r="EC55" s="925">
        <f t="shared" ref="EC55:EH55" si="252">SUM(EC9:EC54)</f>
        <v>0</v>
      </c>
      <c r="ED55" s="925">
        <f t="shared" si="252"/>
        <v>0</v>
      </c>
      <c r="EE55" s="925">
        <f t="shared" si="252"/>
        <v>0</v>
      </c>
      <c r="EF55" s="925">
        <f t="shared" si="252"/>
        <v>0</v>
      </c>
      <c r="EG55" s="925">
        <f t="shared" si="252"/>
        <v>0</v>
      </c>
      <c r="EH55" s="925">
        <f t="shared" si="252"/>
        <v>0</v>
      </c>
      <c r="EI55" s="925">
        <f t="shared" si="193"/>
        <v>0</v>
      </c>
      <c r="EJ55" s="926" t="e">
        <f t="shared" si="86"/>
        <v>#N/A</v>
      </c>
      <c r="EK55" s="918"/>
      <c r="EL55" s="928"/>
      <c r="EM55" s="925">
        <f t="shared" ref="EM55:ER55" si="253">SUM(EM9:EM54)</f>
        <v>0</v>
      </c>
      <c r="EN55" s="925">
        <f t="shared" si="253"/>
        <v>0</v>
      </c>
      <c r="EO55" s="925">
        <f t="shared" si="253"/>
        <v>0</v>
      </c>
      <c r="EP55" s="925">
        <f t="shared" si="253"/>
        <v>0</v>
      </c>
      <c r="EQ55" s="925">
        <f t="shared" si="253"/>
        <v>0</v>
      </c>
      <c r="ER55" s="925">
        <f t="shared" si="253"/>
        <v>0</v>
      </c>
      <c r="ES55" s="925">
        <f t="shared" si="194"/>
        <v>0</v>
      </c>
      <c r="ET55" s="926" t="e">
        <f t="shared" si="94"/>
        <v>#N/A</v>
      </c>
      <c r="EU55" s="918"/>
      <c r="EV55" s="928"/>
      <c r="EW55" s="925">
        <f t="shared" ref="EW55:FB55" si="254">SUM(EW9:EW54)</f>
        <v>0</v>
      </c>
      <c r="EX55" s="925">
        <f t="shared" si="254"/>
        <v>0</v>
      </c>
      <c r="EY55" s="925">
        <f t="shared" si="254"/>
        <v>0</v>
      </c>
      <c r="EZ55" s="925">
        <f t="shared" si="254"/>
        <v>0</v>
      </c>
      <c r="FA55" s="925">
        <f t="shared" si="254"/>
        <v>0</v>
      </c>
      <c r="FB55" s="925">
        <f t="shared" si="254"/>
        <v>0</v>
      </c>
      <c r="FC55" s="925">
        <f t="shared" si="195"/>
        <v>0</v>
      </c>
      <c r="FD55" s="926" t="e">
        <f t="shared" si="102"/>
        <v>#N/A</v>
      </c>
      <c r="FE55" s="918"/>
      <c r="FF55" s="928"/>
      <c r="FG55" s="925">
        <f t="shared" ref="FG55:FL55" si="255">SUM(FG9:FG54)</f>
        <v>0</v>
      </c>
      <c r="FH55" s="925">
        <f t="shared" si="255"/>
        <v>0</v>
      </c>
      <c r="FI55" s="925">
        <f t="shared" si="255"/>
        <v>0</v>
      </c>
      <c r="FJ55" s="925">
        <f t="shared" si="255"/>
        <v>0</v>
      </c>
      <c r="FK55" s="925">
        <f t="shared" si="255"/>
        <v>0</v>
      </c>
      <c r="FL55" s="925">
        <f t="shared" si="255"/>
        <v>0</v>
      </c>
      <c r="FM55" s="925">
        <f t="shared" si="196"/>
        <v>0</v>
      </c>
      <c r="FN55" s="926" t="e">
        <f t="shared" si="110"/>
        <v>#N/A</v>
      </c>
      <c r="FO55" s="918"/>
      <c r="FP55" s="928"/>
      <c r="FQ55" s="925">
        <f t="shared" ref="FQ55:FV55" si="256">SUM(FQ9:FQ54)</f>
        <v>0</v>
      </c>
      <c r="FR55" s="925">
        <f t="shared" si="256"/>
        <v>0</v>
      </c>
      <c r="FS55" s="925">
        <f t="shared" si="256"/>
        <v>0</v>
      </c>
      <c r="FT55" s="925">
        <f t="shared" si="256"/>
        <v>0</v>
      </c>
      <c r="FU55" s="925">
        <f t="shared" si="256"/>
        <v>0</v>
      </c>
      <c r="FV55" s="925">
        <f t="shared" si="256"/>
        <v>0</v>
      </c>
      <c r="FW55" s="925">
        <f t="shared" si="197"/>
        <v>0</v>
      </c>
      <c r="FX55" s="926" t="e">
        <f t="shared" si="118"/>
        <v>#N/A</v>
      </c>
      <c r="FY55" s="918"/>
      <c r="FZ55" s="928"/>
      <c r="GA55" s="925">
        <f t="shared" ref="GA55:GF55" si="257">SUM(GA9:GA54)</f>
        <v>0</v>
      </c>
      <c r="GB55" s="925">
        <f t="shared" si="257"/>
        <v>0</v>
      </c>
      <c r="GC55" s="925">
        <f t="shared" si="257"/>
        <v>0</v>
      </c>
      <c r="GD55" s="925">
        <f t="shared" si="257"/>
        <v>0</v>
      </c>
      <c r="GE55" s="925">
        <f t="shared" si="257"/>
        <v>0</v>
      </c>
      <c r="GF55" s="925">
        <f t="shared" si="257"/>
        <v>0</v>
      </c>
      <c r="GG55" s="925">
        <f t="shared" si="198"/>
        <v>0</v>
      </c>
      <c r="GH55" s="926" t="e">
        <f t="shared" si="126"/>
        <v>#N/A</v>
      </c>
      <c r="GI55" s="918"/>
      <c r="GJ55" s="928"/>
      <c r="GK55" s="925">
        <f t="shared" ref="GK55:GP55" si="258">SUM(GK9:GK54)</f>
        <v>0</v>
      </c>
      <c r="GL55" s="925">
        <f t="shared" si="258"/>
        <v>0</v>
      </c>
      <c r="GM55" s="925">
        <f t="shared" si="258"/>
        <v>0</v>
      </c>
      <c r="GN55" s="925">
        <f t="shared" si="258"/>
        <v>0</v>
      </c>
      <c r="GO55" s="925">
        <f t="shared" si="258"/>
        <v>0</v>
      </c>
      <c r="GP55" s="925">
        <f t="shared" si="258"/>
        <v>0</v>
      </c>
      <c r="GQ55" s="925">
        <f t="shared" si="199"/>
        <v>0</v>
      </c>
      <c r="GR55" s="926" t="e">
        <f t="shared" si="134"/>
        <v>#N/A</v>
      </c>
      <c r="GS55" s="918"/>
      <c r="GT55" s="928"/>
      <c r="GU55" s="925">
        <f t="shared" ref="GU55:GZ55" si="259">SUM(GU9:GU54)</f>
        <v>0</v>
      </c>
      <c r="GV55" s="925">
        <f t="shared" si="259"/>
        <v>0</v>
      </c>
      <c r="GW55" s="925">
        <f t="shared" si="259"/>
        <v>0</v>
      </c>
      <c r="GX55" s="925">
        <f t="shared" si="259"/>
        <v>0</v>
      </c>
      <c r="GY55" s="925">
        <f t="shared" si="259"/>
        <v>0</v>
      </c>
      <c r="GZ55" s="925">
        <f t="shared" si="259"/>
        <v>0</v>
      </c>
      <c r="HA55" s="925">
        <f t="shared" si="200"/>
        <v>0</v>
      </c>
      <c r="HB55" s="926" t="e">
        <f t="shared" si="142"/>
        <v>#N/A</v>
      </c>
      <c r="HC55" s="918"/>
      <c r="HD55" s="928"/>
      <c r="HE55" s="925">
        <f t="shared" ref="HE55:HJ55" si="260">SUM(HE9:HE54)</f>
        <v>0</v>
      </c>
      <c r="HF55" s="925">
        <f t="shared" si="260"/>
        <v>0</v>
      </c>
      <c r="HG55" s="925">
        <f t="shared" si="260"/>
        <v>0</v>
      </c>
      <c r="HH55" s="925">
        <f t="shared" si="260"/>
        <v>0</v>
      </c>
      <c r="HI55" s="925">
        <f t="shared" si="260"/>
        <v>0</v>
      </c>
      <c r="HJ55" s="925">
        <f t="shared" si="260"/>
        <v>0</v>
      </c>
      <c r="HK55" s="925">
        <f t="shared" si="201"/>
        <v>0</v>
      </c>
      <c r="HL55" s="926" t="e">
        <f t="shared" si="150"/>
        <v>#N/A</v>
      </c>
      <c r="HM55" s="918"/>
      <c r="HN55" s="928"/>
      <c r="HO55" s="925">
        <f t="shared" ref="HO55:HT55" si="261">SUM(HO9:HO54)</f>
        <v>0</v>
      </c>
      <c r="HP55" s="925">
        <f t="shared" si="261"/>
        <v>0</v>
      </c>
      <c r="HQ55" s="925">
        <f t="shared" si="261"/>
        <v>0</v>
      </c>
      <c r="HR55" s="925">
        <f t="shared" si="261"/>
        <v>0</v>
      </c>
      <c r="HS55" s="925">
        <f t="shared" si="261"/>
        <v>0</v>
      </c>
      <c r="HT55" s="925">
        <f t="shared" si="261"/>
        <v>0</v>
      </c>
      <c r="HU55" s="925">
        <f t="shared" si="202"/>
        <v>0</v>
      </c>
      <c r="HV55" s="926" t="e">
        <f t="shared" si="158"/>
        <v>#N/A</v>
      </c>
      <c r="HW55" s="918"/>
      <c r="HX55" s="928"/>
      <c r="HY55" s="925">
        <f t="shared" ref="HY55:ID55" si="262">SUM(HY9:HY54)</f>
        <v>0</v>
      </c>
      <c r="HZ55" s="925">
        <f t="shared" si="262"/>
        <v>0</v>
      </c>
      <c r="IA55" s="925">
        <f t="shared" si="262"/>
        <v>0</v>
      </c>
      <c r="IB55" s="925">
        <f t="shared" si="262"/>
        <v>0</v>
      </c>
      <c r="IC55" s="925">
        <f t="shared" si="262"/>
        <v>0</v>
      </c>
      <c r="ID55" s="925">
        <f t="shared" si="262"/>
        <v>0</v>
      </c>
      <c r="IE55" s="925">
        <f t="shared" si="203"/>
        <v>0</v>
      </c>
      <c r="IF55" s="926" t="e">
        <f t="shared" si="166"/>
        <v>#N/A</v>
      </c>
      <c r="IG55" s="918"/>
      <c r="IH55" s="928"/>
      <c r="II55" s="925">
        <f t="shared" ref="II55:IN55" si="263">SUM(II9:II54)</f>
        <v>0</v>
      </c>
      <c r="IJ55" s="925">
        <f t="shared" si="263"/>
        <v>0</v>
      </c>
      <c r="IK55" s="925">
        <f t="shared" si="263"/>
        <v>0</v>
      </c>
      <c r="IL55" s="925">
        <f t="shared" si="263"/>
        <v>0</v>
      </c>
      <c r="IM55" s="925">
        <f t="shared" si="263"/>
        <v>0</v>
      </c>
      <c r="IN55" s="925">
        <f t="shared" si="263"/>
        <v>0</v>
      </c>
      <c r="IO55" s="925">
        <f t="shared" si="204"/>
        <v>0</v>
      </c>
      <c r="IP55" s="926" t="e">
        <f t="shared" si="174"/>
        <v>#DIV/0!</v>
      </c>
      <c r="IQ55" s="927"/>
      <c r="IR55" s="928"/>
      <c r="IS55" s="925">
        <f t="shared" ref="IS55:IX55" si="264">SUM(IS9:IS54)</f>
        <v>0</v>
      </c>
      <c r="IT55" s="925">
        <f t="shared" si="264"/>
        <v>0</v>
      </c>
      <c r="IU55" s="925">
        <f t="shared" si="264"/>
        <v>0</v>
      </c>
      <c r="IV55" s="925">
        <f t="shared" si="264"/>
        <v>0</v>
      </c>
      <c r="IW55" s="925">
        <f t="shared" si="264"/>
        <v>0</v>
      </c>
      <c r="IX55" s="925">
        <f t="shared" si="264"/>
        <v>0</v>
      </c>
      <c r="IY55" s="925">
        <f t="shared" si="205"/>
        <v>0</v>
      </c>
      <c r="IZ55" s="926" t="e">
        <f t="shared" si="182"/>
        <v>#DIV/0!</v>
      </c>
      <c r="JA55" s="927"/>
      <c r="JB55" s="929"/>
      <c r="JC55" s="927"/>
      <c r="JD55" s="929"/>
      <c r="JE55" s="929"/>
      <c r="JF55" s="929"/>
      <c r="JG55" s="929"/>
      <c r="JH55" s="929"/>
      <c r="JI55" s="929"/>
      <c r="JJ55" s="929"/>
      <c r="JK55" s="929"/>
      <c r="JL55" s="929"/>
      <c r="JM55" s="929"/>
      <c r="JN55" s="929"/>
      <c r="JO55" s="929"/>
      <c r="JP55" s="929"/>
      <c r="JQ55" s="929"/>
      <c r="JR55" s="929"/>
      <c r="JS55" s="929"/>
      <c r="JT55" s="929"/>
      <c r="JU55" s="929"/>
      <c r="JV55" s="929"/>
      <c r="JW55" s="929"/>
      <c r="JX55" s="929"/>
      <c r="JY55" s="929"/>
      <c r="JZ55" s="929"/>
      <c r="KA55" s="929"/>
      <c r="KB55" s="929"/>
      <c r="KC55" s="929"/>
      <c r="KD55" s="929"/>
      <c r="KE55" s="929"/>
      <c r="KF55" s="929"/>
    </row>
    <row r="56" spans="1:292" ht="18.75" hidden="1" customHeight="1">
      <c r="FE56" s="918"/>
      <c r="FO56" s="918"/>
      <c r="FY56" s="918"/>
      <c r="GI56" s="918"/>
      <c r="GS56" s="918"/>
      <c r="HC56" s="918"/>
      <c r="HM56" s="918"/>
      <c r="HW56" s="918"/>
      <c r="IG56" s="918"/>
    </row>
    <row r="57" spans="1:292" ht="25" hidden="1" customHeight="1">
      <c r="A57" s="839" t="s">
        <v>584</v>
      </c>
      <c r="B57" s="840" t="s">
        <v>594</v>
      </c>
      <c r="C57" s="837">
        <f>IF(C$7="Dead",C$55,0)</f>
        <v>1607</v>
      </c>
      <c r="D57" s="837">
        <f t="shared" ref="D57:BY57" si="265">IF(D$7="Dead",D$55,0)</f>
        <v>0</v>
      </c>
      <c r="E57" s="837">
        <f t="shared" si="265"/>
        <v>0</v>
      </c>
      <c r="F57" s="837">
        <f t="shared" si="265"/>
        <v>0</v>
      </c>
      <c r="G57" s="837">
        <f t="shared" si="265"/>
        <v>0</v>
      </c>
      <c r="H57" s="837">
        <f t="shared" si="265"/>
        <v>0</v>
      </c>
      <c r="I57" s="837">
        <f t="shared" si="265"/>
        <v>0</v>
      </c>
      <c r="J57" s="837">
        <f t="shared" si="265"/>
        <v>0</v>
      </c>
      <c r="K57" s="837">
        <f t="shared" si="265"/>
        <v>0</v>
      </c>
      <c r="L57" s="837">
        <f t="shared" si="265"/>
        <v>0</v>
      </c>
      <c r="M57" s="837">
        <f t="shared" si="265"/>
        <v>641</v>
      </c>
      <c r="N57" s="837">
        <f t="shared" si="265"/>
        <v>0</v>
      </c>
      <c r="O57" s="837">
        <f t="shared" si="265"/>
        <v>0</v>
      </c>
      <c r="P57" s="837">
        <f t="shared" si="265"/>
        <v>0</v>
      </c>
      <c r="Q57" s="837">
        <f t="shared" si="265"/>
        <v>0</v>
      </c>
      <c r="R57" s="837">
        <f t="shared" si="265"/>
        <v>0</v>
      </c>
      <c r="S57" s="837">
        <f t="shared" si="265"/>
        <v>0</v>
      </c>
      <c r="T57" s="837">
        <f t="shared" si="265"/>
        <v>0</v>
      </c>
      <c r="U57" s="837">
        <f t="shared" si="265"/>
        <v>0</v>
      </c>
      <c r="V57" s="837">
        <f t="shared" si="265"/>
        <v>0</v>
      </c>
      <c r="W57" s="837">
        <f t="shared" si="265"/>
        <v>862</v>
      </c>
      <c r="X57" s="837">
        <f t="shared" si="265"/>
        <v>0</v>
      </c>
      <c r="Y57" s="837">
        <f t="shared" si="265"/>
        <v>0</v>
      </c>
      <c r="Z57" s="837">
        <f t="shared" si="265"/>
        <v>0</v>
      </c>
      <c r="AA57" s="837">
        <f t="shared" si="265"/>
        <v>0</v>
      </c>
      <c r="AB57" s="837">
        <f t="shared" si="265"/>
        <v>0</v>
      </c>
      <c r="AC57" s="837">
        <f t="shared" si="265"/>
        <v>0</v>
      </c>
      <c r="AD57" s="837">
        <f t="shared" si="265"/>
        <v>0</v>
      </c>
      <c r="AE57" s="837">
        <f t="shared" si="265"/>
        <v>0</v>
      </c>
      <c r="AF57" s="837">
        <f t="shared" si="265"/>
        <v>0</v>
      </c>
      <c r="AG57" s="837">
        <f t="shared" si="265"/>
        <v>0</v>
      </c>
      <c r="AH57" s="837">
        <f t="shared" si="265"/>
        <v>0</v>
      </c>
      <c r="AI57" s="837">
        <f t="shared" si="265"/>
        <v>0</v>
      </c>
      <c r="AJ57" s="837">
        <f t="shared" si="265"/>
        <v>0</v>
      </c>
      <c r="AK57" s="837">
        <f t="shared" si="265"/>
        <v>0</v>
      </c>
      <c r="AL57" s="837">
        <f t="shared" si="265"/>
        <v>0</v>
      </c>
      <c r="AM57" s="837">
        <f t="shared" si="265"/>
        <v>0</v>
      </c>
      <c r="AN57" s="837">
        <f t="shared" si="265"/>
        <v>0</v>
      </c>
      <c r="AO57" s="837">
        <f t="shared" si="265"/>
        <v>0</v>
      </c>
      <c r="AP57" s="837">
        <f t="shared" si="265"/>
        <v>0</v>
      </c>
      <c r="AQ57" s="837">
        <f t="shared" si="265"/>
        <v>0</v>
      </c>
      <c r="AR57" s="837">
        <f t="shared" si="265"/>
        <v>0</v>
      </c>
      <c r="AS57" s="837">
        <f t="shared" si="265"/>
        <v>0</v>
      </c>
      <c r="AT57" s="837">
        <f t="shared" si="265"/>
        <v>0</v>
      </c>
      <c r="AU57" s="837">
        <f t="shared" si="265"/>
        <v>0</v>
      </c>
      <c r="AV57" s="837">
        <f t="shared" si="265"/>
        <v>0</v>
      </c>
      <c r="AW57" s="837">
        <f t="shared" si="265"/>
        <v>0</v>
      </c>
      <c r="AX57" s="837">
        <f t="shared" si="265"/>
        <v>0</v>
      </c>
      <c r="AY57" s="837">
        <f t="shared" si="265"/>
        <v>0</v>
      </c>
      <c r="AZ57" s="837">
        <f t="shared" si="265"/>
        <v>0</v>
      </c>
      <c r="BA57" s="837">
        <f t="shared" si="265"/>
        <v>0</v>
      </c>
      <c r="BB57" s="837">
        <f t="shared" si="265"/>
        <v>0</v>
      </c>
      <c r="BC57" s="837">
        <f t="shared" si="265"/>
        <v>0</v>
      </c>
      <c r="BD57" s="837">
        <f t="shared" si="265"/>
        <v>0</v>
      </c>
      <c r="BE57" s="837">
        <f t="shared" si="265"/>
        <v>0</v>
      </c>
      <c r="BF57" s="837">
        <f t="shared" si="265"/>
        <v>0</v>
      </c>
      <c r="BG57" s="837">
        <f t="shared" si="265"/>
        <v>0</v>
      </c>
      <c r="BH57" s="837">
        <f t="shared" si="265"/>
        <v>0</v>
      </c>
      <c r="BI57" s="837">
        <f t="shared" si="265"/>
        <v>0</v>
      </c>
      <c r="BJ57" s="837">
        <f t="shared" si="265"/>
        <v>0</v>
      </c>
      <c r="BK57" s="837">
        <f t="shared" si="265"/>
        <v>0</v>
      </c>
      <c r="BL57" s="837">
        <f t="shared" si="265"/>
        <v>0</v>
      </c>
      <c r="BM57" s="837">
        <f t="shared" si="265"/>
        <v>0</v>
      </c>
      <c r="BN57" s="837">
        <f t="shared" si="265"/>
        <v>0</v>
      </c>
      <c r="BO57" s="837">
        <f t="shared" si="265"/>
        <v>0</v>
      </c>
      <c r="BP57" s="837">
        <f t="shared" si="265"/>
        <v>0</v>
      </c>
      <c r="BQ57" s="837">
        <f t="shared" si="265"/>
        <v>0</v>
      </c>
      <c r="BR57" s="837">
        <f t="shared" si="265"/>
        <v>0</v>
      </c>
      <c r="BS57" s="837">
        <f t="shared" si="265"/>
        <v>0</v>
      </c>
      <c r="BT57" s="837">
        <f t="shared" si="265"/>
        <v>0</v>
      </c>
      <c r="BU57" s="837">
        <f t="shared" si="265"/>
        <v>0</v>
      </c>
      <c r="BV57" s="837">
        <f t="shared" si="265"/>
        <v>0</v>
      </c>
      <c r="BW57" s="837">
        <f t="shared" si="265"/>
        <v>0</v>
      </c>
      <c r="BX57" s="837">
        <f t="shared" si="265"/>
        <v>0</v>
      </c>
      <c r="BY57" s="837">
        <f t="shared" si="265"/>
        <v>0</v>
      </c>
      <c r="BZ57" s="837">
        <f t="shared" ref="BZ57:EK57" si="266">IF(BZ$7="Dead",BZ$55,0)</f>
        <v>0</v>
      </c>
      <c r="CA57" s="837">
        <f t="shared" si="266"/>
        <v>0</v>
      </c>
      <c r="CB57" s="837">
        <f t="shared" si="266"/>
        <v>0</v>
      </c>
      <c r="CC57" s="837">
        <f t="shared" si="266"/>
        <v>0</v>
      </c>
      <c r="CD57" s="837">
        <f t="shared" si="266"/>
        <v>0</v>
      </c>
      <c r="CE57" s="837">
        <f t="shared" si="266"/>
        <v>0</v>
      </c>
      <c r="CF57" s="837">
        <f t="shared" si="266"/>
        <v>0</v>
      </c>
      <c r="CG57" s="837">
        <f t="shared" si="266"/>
        <v>0</v>
      </c>
      <c r="CH57" s="837">
        <f t="shared" si="266"/>
        <v>0</v>
      </c>
      <c r="CI57" s="837">
        <f t="shared" si="266"/>
        <v>0</v>
      </c>
      <c r="CJ57" s="837">
        <f t="shared" si="266"/>
        <v>0</v>
      </c>
      <c r="CK57" s="837">
        <f t="shared" si="266"/>
        <v>0</v>
      </c>
      <c r="CL57" s="837">
        <f t="shared" si="266"/>
        <v>0</v>
      </c>
      <c r="CM57" s="837">
        <f t="shared" si="266"/>
        <v>0</v>
      </c>
      <c r="CN57" s="837">
        <f t="shared" si="266"/>
        <v>0</v>
      </c>
      <c r="CO57" s="837">
        <f t="shared" si="266"/>
        <v>0</v>
      </c>
      <c r="CP57" s="837">
        <f t="shared" si="266"/>
        <v>0</v>
      </c>
      <c r="CQ57" s="837">
        <f t="shared" si="266"/>
        <v>0</v>
      </c>
      <c r="CR57" s="837">
        <f t="shared" si="266"/>
        <v>0</v>
      </c>
      <c r="CS57" s="837">
        <f t="shared" si="266"/>
        <v>0</v>
      </c>
      <c r="CT57" s="837">
        <f t="shared" si="266"/>
        <v>0</v>
      </c>
      <c r="CU57" s="837">
        <f t="shared" si="266"/>
        <v>0</v>
      </c>
      <c r="CV57" s="837">
        <f t="shared" si="266"/>
        <v>0</v>
      </c>
      <c r="CW57" s="837">
        <f t="shared" si="266"/>
        <v>0</v>
      </c>
      <c r="CX57" s="837">
        <f t="shared" si="266"/>
        <v>0</v>
      </c>
      <c r="CY57" s="837">
        <f t="shared" si="266"/>
        <v>0</v>
      </c>
      <c r="CZ57" s="837">
        <f t="shared" si="266"/>
        <v>0</v>
      </c>
      <c r="DA57" s="837">
        <f t="shared" si="266"/>
        <v>0</v>
      </c>
      <c r="DB57" s="837">
        <f t="shared" si="266"/>
        <v>0</v>
      </c>
      <c r="DC57" s="837">
        <f t="shared" si="266"/>
        <v>0</v>
      </c>
      <c r="DD57" s="837">
        <f t="shared" si="266"/>
        <v>0</v>
      </c>
      <c r="DE57" s="837">
        <f t="shared" si="266"/>
        <v>0</v>
      </c>
      <c r="DF57" s="837">
        <f t="shared" si="266"/>
        <v>0</v>
      </c>
      <c r="DG57" s="837">
        <f t="shared" si="266"/>
        <v>0</v>
      </c>
      <c r="DH57" s="837">
        <f t="shared" si="266"/>
        <v>0</v>
      </c>
      <c r="DI57" s="837">
        <f t="shared" si="266"/>
        <v>0</v>
      </c>
      <c r="DJ57" s="837">
        <f t="shared" si="266"/>
        <v>0</v>
      </c>
      <c r="DK57" s="837">
        <f t="shared" si="266"/>
        <v>0</v>
      </c>
      <c r="DL57" s="837">
        <f t="shared" si="266"/>
        <v>0</v>
      </c>
      <c r="DM57" s="837">
        <f t="shared" si="266"/>
        <v>0</v>
      </c>
      <c r="DN57" s="837">
        <f t="shared" si="266"/>
        <v>0</v>
      </c>
      <c r="DO57" s="837">
        <f t="shared" si="266"/>
        <v>0</v>
      </c>
      <c r="DP57" s="837">
        <f t="shared" si="266"/>
        <v>0</v>
      </c>
      <c r="DQ57" s="837">
        <f t="shared" si="266"/>
        <v>0</v>
      </c>
      <c r="DR57" s="837">
        <f t="shared" si="266"/>
        <v>0</v>
      </c>
      <c r="DS57" s="837">
        <f t="shared" si="266"/>
        <v>0</v>
      </c>
      <c r="DT57" s="837">
        <f t="shared" si="266"/>
        <v>0</v>
      </c>
      <c r="DU57" s="837">
        <f t="shared" si="266"/>
        <v>0</v>
      </c>
      <c r="DV57" s="837">
        <f t="shared" si="266"/>
        <v>0</v>
      </c>
      <c r="DW57" s="837">
        <f t="shared" si="266"/>
        <v>0</v>
      </c>
      <c r="DX57" s="837">
        <f t="shared" si="266"/>
        <v>0</v>
      </c>
      <c r="DY57" s="837">
        <f t="shared" si="266"/>
        <v>0</v>
      </c>
      <c r="DZ57" s="837">
        <f t="shared" si="266"/>
        <v>0</v>
      </c>
      <c r="EA57" s="837">
        <f t="shared" si="266"/>
        <v>0</v>
      </c>
      <c r="EB57" s="837">
        <f t="shared" si="266"/>
        <v>0</v>
      </c>
      <c r="EC57" s="837">
        <f t="shared" si="266"/>
        <v>0</v>
      </c>
      <c r="ED57" s="837">
        <f t="shared" si="266"/>
        <v>0</v>
      </c>
      <c r="EE57" s="837">
        <f t="shared" si="266"/>
        <v>0</v>
      </c>
      <c r="EF57" s="837">
        <f t="shared" si="266"/>
        <v>0</v>
      </c>
      <c r="EG57" s="837">
        <f t="shared" si="266"/>
        <v>0</v>
      </c>
      <c r="EH57" s="837">
        <f t="shared" si="266"/>
        <v>0</v>
      </c>
      <c r="EI57" s="837">
        <f t="shared" si="266"/>
        <v>0</v>
      </c>
      <c r="EJ57" s="837">
        <f t="shared" si="266"/>
        <v>0</v>
      </c>
      <c r="EK57" s="837">
        <f t="shared" si="266"/>
        <v>0</v>
      </c>
      <c r="EL57" s="837">
        <f t="shared" ref="EL57:GW57" si="267">IF(EL$7="Dead",EL$55,0)</f>
        <v>0</v>
      </c>
      <c r="EM57" s="837">
        <f t="shared" si="267"/>
        <v>0</v>
      </c>
      <c r="EN57" s="837">
        <f t="shared" si="267"/>
        <v>0</v>
      </c>
      <c r="EO57" s="837">
        <f t="shared" si="267"/>
        <v>0</v>
      </c>
      <c r="EP57" s="837">
        <f t="shared" si="267"/>
        <v>0</v>
      </c>
      <c r="EQ57" s="837">
        <f t="shared" si="267"/>
        <v>0</v>
      </c>
      <c r="ER57" s="837">
        <f t="shared" si="267"/>
        <v>0</v>
      </c>
      <c r="ES57" s="837">
        <f t="shared" si="267"/>
        <v>0</v>
      </c>
      <c r="ET57" s="837">
        <f t="shared" si="267"/>
        <v>0</v>
      </c>
      <c r="EU57" s="837">
        <f t="shared" si="267"/>
        <v>0</v>
      </c>
      <c r="EV57" s="837">
        <f t="shared" si="267"/>
        <v>0</v>
      </c>
      <c r="EW57" s="837">
        <f t="shared" si="267"/>
        <v>0</v>
      </c>
      <c r="EX57" s="837">
        <f t="shared" si="267"/>
        <v>0</v>
      </c>
      <c r="EY57" s="837">
        <f t="shared" si="267"/>
        <v>0</v>
      </c>
      <c r="EZ57" s="837">
        <f t="shared" si="267"/>
        <v>0</v>
      </c>
      <c r="FA57" s="837">
        <f t="shared" si="267"/>
        <v>0</v>
      </c>
      <c r="FB57" s="837">
        <f t="shared" si="267"/>
        <v>0</v>
      </c>
      <c r="FC57" s="837">
        <f t="shared" si="267"/>
        <v>0</v>
      </c>
      <c r="FD57" s="837">
        <f t="shared" si="267"/>
        <v>0</v>
      </c>
      <c r="FE57" s="837">
        <f t="shared" si="267"/>
        <v>0</v>
      </c>
      <c r="FF57" s="837">
        <f t="shared" si="267"/>
        <v>0</v>
      </c>
      <c r="FG57" s="837">
        <f t="shared" si="267"/>
        <v>0</v>
      </c>
      <c r="FH57" s="837">
        <f t="shared" si="267"/>
        <v>0</v>
      </c>
      <c r="FI57" s="837">
        <f t="shared" si="267"/>
        <v>0</v>
      </c>
      <c r="FJ57" s="837">
        <f t="shared" si="267"/>
        <v>0</v>
      </c>
      <c r="FK57" s="837">
        <f t="shared" si="267"/>
        <v>0</v>
      </c>
      <c r="FL57" s="837">
        <f t="shared" si="267"/>
        <v>0</v>
      </c>
      <c r="FM57" s="837">
        <f t="shared" si="267"/>
        <v>0</v>
      </c>
      <c r="FN57" s="837">
        <f t="shared" si="267"/>
        <v>0</v>
      </c>
      <c r="FO57" s="918"/>
      <c r="FP57" s="837">
        <f t="shared" si="267"/>
        <v>0</v>
      </c>
      <c r="FQ57" s="837">
        <f t="shared" si="267"/>
        <v>0</v>
      </c>
      <c r="FR57" s="837">
        <f t="shared" si="267"/>
        <v>0</v>
      </c>
      <c r="FS57" s="837">
        <f t="shared" si="267"/>
        <v>0</v>
      </c>
      <c r="FT57" s="837">
        <f t="shared" si="267"/>
        <v>0</v>
      </c>
      <c r="FU57" s="837">
        <f t="shared" si="267"/>
        <v>0</v>
      </c>
      <c r="FV57" s="837">
        <f t="shared" si="267"/>
        <v>0</v>
      </c>
      <c r="FW57" s="837">
        <f t="shared" si="267"/>
        <v>0</v>
      </c>
      <c r="FX57" s="837">
        <f t="shared" si="267"/>
        <v>0</v>
      </c>
      <c r="FY57" s="918"/>
      <c r="FZ57" s="837">
        <f t="shared" si="267"/>
        <v>0</v>
      </c>
      <c r="GA57" s="837">
        <f t="shared" si="267"/>
        <v>0</v>
      </c>
      <c r="GB57" s="837">
        <f t="shared" si="267"/>
        <v>0</v>
      </c>
      <c r="GC57" s="837">
        <f t="shared" si="267"/>
        <v>0</v>
      </c>
      <c r="GD57" s="837">
        <f t="shared" si="267"/>
        <v>0</v>
      </c>
      <c r="GE57" s="837">
        <f t="shared" si="267"/>
        <v>0</v>
      </c>
      <c r="GF57" s="837">
        <f t="shared" si="267"/>
        <v>0</v>
      </c>
      <c r="GG57" s="837">
        <f t="shared" si="267"/>
        <v>0</v>
      </c>
      <c r="GH57" s="837">
        <f t="shared" si="267"/>
        <v>0</v>
      </c>
      <c r="GI57" s="918"/>
      <c r="GJ57" s="837">
        <f t="shared" si="267"/>
        <v>0</v>
      </c>
      <c r="GK57" s="837">
        <f t="shared" si="267"/>
        <v>0</v>
      </c>
      <c r="GL57" s="837">
        <f t="shared" si="267"/>
        <v>0</v>
      </c>
      <c r="GM57" s="837">
        <f t="shared" si="267"/>
        <v>0</v>
      </c>
      <c r="GN57" s="837">
        <f t="shared" si="267"/>
        <v>0</v>
      </c>
      <c r="GO57" s="837">
        <f t="shared" si="267"/>
        <v>0</v>
      </c>
      <c r="GP57" s="837">
        <f t="shared" si="267"/>
        <v>0</v>
      </c>
      <c r="GQ57" s="837">
        <f t="shared" si="267"/>
        <v>0</v>
      </c>
      <c r="GR57" s="837">
        <f t="shared" si="267"/>
        <v>0</v>
      </c>
      <c r="GS57" s="918"/>
      <c r="GT57" s="837">
        <f t="shared" si="267"/>
        <v>0</v>
      </c>
      <c r="GU57" s="837">
        <f t="shared" si="267"/>
        <v>0</v>
      </c>
      <c r="GV57" s="837">
        <f t="shared" si="267"/>
        <v>0</v>
      </c>
      <c r="GW57" s="837">
        <f t="shared" si="267"/>
        <v>0</v>
      </c>
      <c r="GX57" s="837">
        <f t="shared" ref="GX57:IZ57" si="268">IF(GX$7="Dead",GX$55,0)</f>
        <v>0</v>
      </c>
      <c r="GY57" s="837">
        <f t="shared" si="268"/>
        <v>0</v>
      </c>
      <c r="GZ57" s="837">
        <f t="shared" si="268"/>
        <v>0</v>
      </c>
      <c r="HA57" s="837">
        <f t="shared" si="268"/>
        <v>0</v>
      </c>
      <c r="HB57" s="837">
        <f t="shared" si="268"/>
        <v>0</v>
      </c>
      <c r="HC57" s="918"/>
      <c r="HD57" s="837">
        <f t="shared" si="268"/>
        <v>0</v>
      </c>
      <c r="HE57" s="837">
        <f t="shared" si="268"/>
        <v>0</v>
      </c>
      <c r="HF57" s="837">
        <f t="shared" si="268"/>
        <v>0</v>
      </c>
      <c r="HG57" s="837">
        <f t="shared" si="268"/>
        <v>0</v>
      </c>
      <c r="HH57" s="837">
        <f t="shared" si="268"/>
        <v>0</v>
      </c>
      <c r="HI57" s="837">
        <f t="shared" si="268"/>
        <v>0</v>
      </c>
      <c r="HJ57" s="837">
        <f t="shared" si="268"/>
        <v>0</v>
      </c>
      <c r="HK57" s="837">
        <f t="shared" si="268"/>
        <v>0</v>
      </c>
      <c r="HL57" s="837">
        <f t="shared" si="268"/>
        <v>0</v>
      </c>
      <c r="HM57" s="918"/>
      <c r="HN57" s="837">
        <f t="shared" si="268"/>
        <v>0</v>
      </c>
      <c r="HO57" s="837">
        <f t="shared" si="268"/>
        <v>0</v>
      </c>
      <c r="HP57" s="837">
        <f t="shared" si="268"/>
        <v>0</v>
      </c>
      <c r="HQ57" s="837">
        <f t="shared" si="268"/>
        <v>0</v>
      </c>
      <c r="HR57" s="837">
        <f t="shared" si="268"/>
        <v>0</v>
      </c>
      <c r="HS57" s="837">
        <f t="shared" si="268"/>
        <v>0</v>
      </c>
      <c r="HT57" s="837">
        <f t="shared" si="268"/>
        <v>0</v>
      </c>
      <c r="HU57" s="837">
        <f t="shared" si="268"/>
        <v>0</v>
      </c>
      <c r="HV57" s="837">
        <f t="shared" si="268"/>
        <v>0</v>
      </c>
      <c r="HW57" s="918"/>
      <c r="HX57" s="837">
        <f t="shared" si="268"/>
        <v>0</v>
      </c>
      <c r="HY57" s="837">
        <f t="shared" si="268"/>
        <v>0</v>
      </c>
      <c r="HZ57" s="837">
        <f t="shared" si="268"/>
        <v>0</v>
      </c>
      <c r="IA57" s="837">
        <f t="shared" si="268"/>
        <v>0</v>
      </c>
      <c r="IB57" s="837">
        <f t="shared" si="268"/>
        <v>0</v>
      </c>
      <c r="IC57" s="837">
        <f t="shared" si="268"/>
        <v>0</v>
      </c>
      <c r="ID57" s="837">
        <f t="shared" si="268"/>
        <v>0</v>
      </c>
      <c r="IE57" s="837">
        <f t="shared" si="268"/>
        <v>0</v>
      </c>
      <c r="IF57" s="837">
        <f t="shared" si="268"/>
        <v>0</v>
      </c>
      <c r="IG57" s="918"/>
      <c r="IH57" s="837">
        <f t="shared" si="268"/>
        <v>0</v>
      </c>
      <c r="II57" s="837">
        <f t="shared" si="268"/>
        <v>0</v>
      </c>
      <c r="IJ57" s="837">
        <f t="shared" si="268"/>
        <v>0</v>
      </c>
      <c r="IK57" s="837">
        <f t="shared" si="268"/>
        <v>0</v>
      </c>
      <c r="IL57" s="837">
        <f t="shared" si="268"/>
        <v>0</v>
      </c>
      <c r="IM57" s="837">
        <f t="shared" si="268"/>
        <v>0</v>
      </c>
      <c r="IN57" s="837">
        <f t="shared" si="268"/>
        <v>0</v>
      </c>
      <c r="IO57" s="837">
        <f t="shared" si="268"/>
        <v>0</v>
      </c>
      <c r="IP57" s="837">
        <f t="shared" si="268"/>
        <v>0</v>
      </c>
      <c r="IQ57" s="837">
        <f t="shared" si="268"/>
        <v>0</v>
      </c>
      <c r="IR57" s="837">
        <f t="shared" si="268"/>
        <v>0</v>
      </c>
      <c r="IS57" s="837">
        <f t="shared" si="268"/>
        <v>0</v>
      </c>
      <c r="IT57" s="837">
        <f t="shared" si="268"/>
        <v>0</v>
      </c>
      <c r="IU57" s="837">
        <f t="shared" si="268"/>
        <v>0</v>
      </c>
      <c r="IV57" s="837">
        <f t="shared" si="268"/>
        <v>0</v>
      </c>
      <c r="IW57" s="837">
        <f t="shared" si="268"/>
        <v>0</v>
      </c>
      <c r="IX57" s="837">
        <f t="shared" si="268"/>
        <v>0</v>
      </c>
      <c r="IY57" s="837">
        <f t="shared" si="268"/>
        <v>0</v>
      </c>
      <c r="IZ57" s="837">
        <f t="shared" si="268"/>
        <v>0</v>
      </c>
      <c r="JA57" s="841">
        <f>SUM(C57:IZ57)</f>
        <v>3110</v>
      </c>
    </row>
    <row r="58" spans="1:292" ht="25" hidden="1" customHeight="1">
      <c r="A58" s="842" t="s">
        <v>585</v>
      </c>
      <c r="B58" s="843" t="s">
        <v>577</v>
      </c>
      <c r="C58" s="837">
        <f>IF(C$7="Swollen Head",C$55,0)</f>
        <v>0</v>
      </c>
      <c r="D58" s="837">
        <f t="shared" ref="D58:BY58" si="269">IF(D$7="Swollen Head",D$55,0)</f>
        <v>258</v>
      </c>
      <c r="E58" s="837">
        <f t="shared" si="269"/>
        <v>0</v>
      </c>
      <c r="F58" s="837">
        <f t="shared" si="269"/>
        <v>0</v>
      </c>
      <c r="G58" s="837">
        <f t="shared" si="269"/>
        <v>0</v>
      </c>
      <c r="H58" s="837">
        <f t="shared" si="269"/>
        <v>0</v>
      </c>
      <c r="I58" s="837">
        <f t="shared" si="269"/>
        <v>0</v>
      </c>
      <c r="J58" s="837">
        <f t="shared" si="269"/>
        <v>0</v>
      </c>
      <c r="K58" s="837">
        <f t="shared" si="269"/>
        <v>0</v>
      </c>
      <c r="L58" s="837">
        <f t="shared" si="269"/>
        <v>0</v>
      </c>
      <c r="M58" s="837">
        <f t="shared" si="269"/>
        <v>0</v>
      </c>
      <c r="N58" s="837">
        <f t="shared" si="269"/>
        <v>2</v>
      </c>
      <c r="O58" s="837">
        <f t="shared" si="269"/>
        <v>0</v>
      </c>
      <c r="P58" s="837">
        <f t="shared" si="269"/>
        <v>0</v>
      </c>
      <c r="Q58" s="837">
        <f t="shared" si="269"/>
        <v>0</v>
      </c>
      <c r="R58" s="837">
        <f t="shared" si="269"/>
        <v>0</v>
      </c>
      <c r="S58" s="837">
        <f t="shared" si="269"/>
        <v>0</v>
      </c>
      <c r="T58" s="837">
        <f t="shared" si="269"/>
        <v>0</v>
      </c>
      <c r="U58" s="837">
        <f t="shared" si="269"/>
        <v>0</v>
      </c>
      <c r="V58" s="837">
        <f t="shared" si="269"/>
        <v>0</v>
      </c>
      <c r="W58" s="837">
        <f t="shared" si="269"/>
        <v>0</v>
      </c>
      <c r="X58" s="837">
        <f t="shared" si="269"/>
        <v>18</v>
      </c>
      <c r="Y58" s="837">
        <f t="shared" si="269"/>
        <v>0</v>
      </c>
      <c r="Z58" s="837">
        <f t="shared" si="269"/>
        <v>0</v>
      </c>
      <c r="AA58" s="837">
        <f t="shared" si="269"/>
        <v>0</v>
      </c>
      <c r="AB58" s="837">
        <f t="shared" si="269"/>
        <v>0</v>
      </c>
      <c r="AC58" s="837">
        <f t="shared" si="269"/>
        <v>0</v>
      </c>
      <c r="AD58" s="837">
        <f t="shared" si="269"/>
        <v>0</v>
      </c>
      <c r="AE58" s="837">
        <f t="shared" si="269"/>
        <v>0</v>
      </c>
      <c r="AF58" s="837">
        <f t="shared" si="269"/>
        <v>0</v>
      </c>
      <c r="AG58" s="837">
        <f t="shared" si="269"/>
        <v>0</v>
      </c>
      <c r="AH58" s="837">
        <f t="shared" si="269"/>
        <v>0</v>
      </c>
      <c r="AI58" s="837">
        <f t="shared" si="269"/>
        <v>0</v>
      </c>
      <c r="AJ58" s="837">
        <f t="shared" si="269"/>
        <v>0</v>
      </c>
      <c r="AK58" s="837">
        <f t="shared" si="269"/>
        <v>0</v>
      </c>
      <c r="AL58" s="837">
        <f t="shared" si="269"/>
        <v>0</v>
      </c>
      <c r="AM58" s="837">
        <f t="shared" si="269"/>
        <v>0</v>
      </c>
      <c r="AN58" s="837">
        <f t="shared" si="269"/>
        <v>0</v>
      </c>
      <c r="AO58" s="837">
        <f t="shared" si="269"/>
        <v>0</v>
      </c>
      <c r="AP58" s="837">
        <f t="shared" si="269"/>
        <v>0</v>
      </c>
      <c r="AQ58" s="837">
        <f t="shared" si="269"/>
        <v>0</v>
      </c>
      <c r="AR58" s="837">
        <f t="shared" si="269"/>
        <v>0</v>
      </c>
      <c r="AS58" s="837">
        <f t="shared" si="269"/>
        <v>0</v>
      </c>
      <c r="AT58" s="837">
        <f t="shared" si="269"/>
        <v>0</v>
      </c>
      <c r="AU58" s="837">
        <f t="shared" si="269"/>
        <v>0</v>
      </c>
      <c r="AV58" s="837">
        <f t="shared" si="269"/>
        <v>0</v>
      </c>
      <c r="AW58" s="837">
        <f t="shared" si="269"/>
        <v>0</v>
      </c>
      <c r="AX58" s="837">
        <f t="shared" si="269"/>
        <v>0</v>
      </c>
      <c r="AY58" s="837">
        <f t="shared" si="269"/>
        <v>0</v>
      </c>
      <c r="AZ58" s="837">
        <f t="shared" si="269"/>
        <v>0</v>
      </c>
      <c r="BA58" s="837">
        <f t="shared" si="269"/>
        <v>0</v>
      </c>
      <c r="BB58" s="837">
        <f t="shared" si="269"/>
        <v>0</v>
      </c>
      <c r="BC58" s="837">
        <f t="shared" si="269"/>
        <v>0</v>
      </c>
      <c r="BD58" s="837">
        <f t="shared" si="269"/>
        <v>0</v>
      </c>
      <c r="BE58" s="837">
        <f t="shared" si="269"/>
        <v>0</v>
      </c>
      <c r="BF58" s="837">
        <f t="shared" si="269"/>
        <v>0</v>
      </c>
      <c r="BG58" s="837">
        <f t="shared" si="269"/>
        <v>0</v>
      </c>
      <c r="BH58" s="837">
        <f t="shared" si="269"/>
        <v>0</v>
      </c>
      <c r="BI58" s="837">
        <f t="shared" si="269"/>
        <v>0</v>
      </c>
      <c r="BJ58" s="837">
        <f t="shared" si="269"/>
        <v>0</v>
      </c>
      <c r="BK58" s="837">
        <f t="shared" si="269"/>
        <v>0</v>
      </c>
      <c r="BL58" s="837">
        <f t="shared" si="269"/>
        <v>0</v>
      </c>
      <c r="BM58" s="837">
        <f t="shared" si="269"/>
        <v>0</v>
      </c>
      <c r="BN58" s="837">
        <f t="shared" si="269"/>
        <v>0</v>
      </c>
      <c r="BO58" s="837">
        <f t="shared" si="269"/>
        <v>0</v>
      </c>
      <c r="BP58" s="837">
        <f t="shared" si="269"/>
        <v>0</v>
      </c>
      <c r="BQ58" s="837">
        <f t="shared" si="269"/>
        <v>0</v>
      </c>
      <c r="BR58" s="837">
        <f t="shared" si="269"/>
        <v>0</v>
      </c>
      <c r="BS58" s="837">
        <f t="shared" si="269"/>
        <v>0</v>
      </c>
      <c r="BT58" s="837">
        <f t="shared" si="269"/>
        <v>0</v>
      </c>
      <c r="BU58" s="837">
        <f t="shared" si="269"/>
        <v>0</v>
      </c>
      <c r="BV58" s="837">
        <f t="shared" si="269"/>
        <v>0</v>
      </c>
      <c r="BW58" s="837">
        <f t="shared" si="269"/>
        <v>0</v>
      </c>
      <c r="BX58" s="837">
        <f t="shared" si="269"/>
        <v>0</v>
      </c>
      <c r="BY58" s="837">
        <f t="shared" si="269"/>
        <v>0</v>
      </c>
      <c r="BZ58" s="837">
        <f t="shared" ref="BZ58:EK58" si="270">IF(BZ$7="Swollen Head",BZ$55,0)</f>
        <v>0</v>
      </c>
      <c r="CA58" s="837">
        <f t="shared" si="270"/>
        <v>0</v>
      </c>
      <c r="CB58" s="837">
        <f t="shared" si="270"/>
        <v>0</v>
      </c>
      <c r="CC58" s="837">
        <f t="shared" si="270"/>
        <v>0</v>
      </c>
      <c r="CD58" s="837">
        <f t="shared" si="270"/>
        <v>0</v>
      </c>
      <c r="CE58" s="837">
        <f t="shared" si="270"/>
        <v>0</v>
      </c>
      <c r="CF58" s="837">
        <f t="shared" si="270"/>
        <v>0</v>
      </c>
      <c r="CG58" s="837">
        <f t="shared" si="270"/>
        <v>0</v>
      </c>
      <c r="CH58" s="837">
        <f t="shared" si="270"/>
        <v>0</v>
      </c>
      <c r="CI58" s="837">
        <f t="shared" si="270"/>
        <v>0</v>
      </c>
      <c r="CJ58" s="837">
        <f t="shared" si="270"/>
        <v>0</v>
      </c>
      <c r="CK58" s="837">
        <f t="shared" si="270"/>
        <v>0</v>
      </c>
      <c r="CL58" s="837">
        <f t="shared" si="270"/>
        <v>0</v>
      </c>
      <c r="CM58" s="837">
        <f t="shared" si="270"/>
        <v>0</v>
      </c>
      <c r="CN58" s="837">
        <f t="shared" si="270"/>
        <v>0</v>
      </c>
      <c r="CO58" s="837">
        <f t="shared" si="270"/>
        <v>0</v>
      </c>
      <c r="CP58" s="837">
        <f t="shared" si="270"/>
        <v>0</v>
      </c>
      <c r="CQ58" s="837">
        <f t="shared" si="270"/>
        <v>0</v>
      </c>
      <c r="CR58" s="837">
        <f t="shared" si="270"/>
        <v>0</v>
      </c>
      <c r="CS58" s="837">
        <f t="shared" si="270"/>
        <v>0</v>
      </c>
      <c r="CT58" s="837">
        <f t="shared" si="270"/>
        <v>0</v>
      </c>
      <c r="CU58" s="837">
        <f t="shared" si="270"/>
        <v>0</v>
      </c>
      <c r="CV58" s="837">
        <f t="shared" si="270"/>
        <v>0</v>
      </c>
      <c r="CW58" s="837">
        <f t="shared" si="270"/>
        <v>0</v>
      </c>
      <c r="CX58" s="837">
        <f t="shared" si="270"/>
        <v>0</v>
      </c>
      <c r="CY58" s="837">
        <f t="shared" si="270"/>
        <v>0</v>
      </c>
      <c r="CZ58" s="837">
        <f t="shared" si="270"/>
        <v>0</v>
      </c>
      <c r="DA58" s="837">
        <f t="shared" si="270"/>
        <v>0</v>
      </c>
      <c r="DB58" s="837">
        <f t="shared" si="270"/>
        <v>0</v>
      </c>
      <c r="DC58" s="837">
        <f t="shared" si="270"/>
        <v>0</v>
      </c>
      <c r="DD58" s="837">
        <f t="shared" si="270"/>
        <v>0</v>
      </c>
      <c r="DE58" s="837">
        <f t="shared" si="270"/>
        <v>0</v>
      </c>
      <c r="DF58" s="837">
        <f t="shared" si="270"/>
        <v>0</v>
      </c>
      <c r="DG58" s="837">
        <f t="shared" si="270"/>
        <v>0</v>
      </c>
      <c r="DH58" s="837">
        <f t="shared" si="270"/>
        <v>0</v>
      </c>
      <c r="DI58" s="837">
        <f t="shared" si="270"/>
        <v>0</v>
      </c>
      <c r="DJ58" s="837">
        <f t="shared" si="270"/>
        <v>0</v>
      </c>
      <c r="DK58" s="837">
        <f t="shared" si="270"/>
        <v>0</v>
      </c>
      <c r="DL58" s="837">
        <f t="shared" si="270"/>
        <v>0</v>
      </c>
      <c r="DM58" s="837">
        <f t="shared" si="270"/>
        <v>0</v>
      </c>
      <c r="DN58" s="837">
        <f t="shared" si="270"/>
        <v>0</v>
      </c>
      <c r="DO58" s="837">
        <f t="shared" si="270"/>
        <v>0</v>
      </c>
      <c r="DP58" s="837">
        <f t="shared" si="270"/>
        <v>0</v>
      </c>
      <c r="DQ58" s="837">
        <f t="shared" si="270"/>
        <v>0</v>
      </c>
      <c r="DR58" s="837">
        <f t="shared" si="270"/>
        <v>0</v>
      </c>
      <c r="DS58" s="837">
        <f t="shared" si="270"/>
        <v>0</v>
      </c>
      <c r="DT58" s="837">
        <f t="shared" si="270"/>
        <v>0</v>
      </c>
      <c r="DU58" s="837">
        <f t="shared" si="270"/>
        <v>0</v>
      </c>
      <c r="DV58" s="837">
        <f t="shared" si="270"/>
        <v>0</v>
      </c>
      <c r="DW58" s="837">
        <f t="shared" si="270"/>
        <v>0</v>
      </c>
      <c r="DX58" s="837">
        <f t="shared" si="270"/>
        <v>0</v>
      </c>
      <c r="DY58" s="837">
        <f t="shared" si="270"/>
        <v>0</v>
      </c>
      <c r="DZ58" s="837">
        <f t="shared" si="270"/>
        <v>0</v>
      </c>
      <c r="EA58" s="837">
        <f t="shared" si="270"/>
        <v>0</v>
      </c>
      <c r="EB58" s="837">
        <f t="shared" si="270"/>
        <v>0</v>
      </c>
      <c r="EC58" s="837">
        <f t="shared" si="270"/>
        <v>0</v>
      </c>
      <c r="ED58" s="837">
        <f t="shared" si="270"/>
        <v>0</v>
      </c>
      <c r="EE58" s="837">
        <f t="shared" si="270"/>
        <v>0</v>
      </c>
      <c r="EF58" s="837">
        <f t="shared" si="270"/>
        <v>0</v>
      </c>
      <c r="EG58" s="837">
        <f t="shared" si="270"/>
        <v>0</v>
      </c>
      <c r="EH58" s="837">
        <f t="shared" si="270"/>
        <v>0</v>
      </c>
      <c r="EI58" s="837">
        <f t="shared" si="270"/>
        <v>0</v>
      </c>
      <c r="EJ58" s="837">
        <f t="shared" si="270"/>
        <v>0</v>
      </c>
      <c r="EK58" s="837">
        <f t="shared" si="270"/>
        <v>0</v>
      </c>
      <c r="EL58" s="837">
        <f t="shared" ref="EL58:GW58" si="271">IF(EL$7="Swollen Head",EL$55,0)</f>
        <v>0</v>
      </c>
      <c r="EM58" s="837">
        <f t="shared" si="271"/>
        <v>0</v>
      </c>
      <c r="EN58" s="837">
        <f t="shared" si="271"/>
        <v>0</v>
      </c>
      <c r="EO58" s="837">
        <f t="shared" si="271"/>
        <v>0</v>
      </c>
      <c r="EP58" s="837">
        <f t="shared" si="271"/>
        <v>0</v>
      </c>
      <c r="EQ58" s="837">
        <f t="shared" si="271"/>
        <v>0</v>
      </c>
      <c r="ER58" s="837">
        <f t="shared" si="271"/>
        <v>0</v>
      </c>
      <c r="ES58" s="837">
        <f t="shared" si="271"/>
        <v>0</v>
      </c>
      <c r="ET58" s="837">
        <f t="shared" si="271"/>
        <v>0</v>
      </c>
      <c r="EU58" s="837">
        <f t="shared" si="271"/>
        <v>0</v>
      </c>
      <c r="EV58" s="837">
        <f t="shared" si="271"/>
        <v>0</v>
      </c>
      <c r="EW58" s="837">
        <f t="shared" si="271"/>
        <v>0</v>
      </c>
      <c r="EX58" s="837">
        <f t="shared" si="271"/>
        <v>0</v>
      </c>
      <c r="EY58" s="837">
        <f t="shared" si="271"/>
        <v>0</v>
      </c>
      <c r="EZ58" s="837">
        <f t="shared" si="271"/>
        <v>0</v>
      </c>
      <c r="FA58" s="837">
        <f t="shared" si="271"/>
        <v>0</v>
      </c>
      <c r="FB58" s="837">
        <f t="shared" si="271"/>
        <v>0</v>
      </c>
      <c r="FC58" s="837">
        <f t="shared" si="271"/>
        <v>0</v>
      </c>
      <c r="FD58" s="837">
        <f t="shared" si="271"/>
        <v>0</v>
      </c>
      <c r="FE58" s="837">
        <f t="shared" si="271"/>
        <v>0</v>
      </c>
      <c r="FF58" s="837">
        <f t="shared" si="271"/>
        <v>0</v>
      </c>
      <c r="FG58" s="837">
        <f t="shared" si="271"/>
        <v>0</v>
      </c>
      <c r="FH58" s="837">
        <f t="shared" si="271"/>
        <v>0</v>
      </c>
      <c r="FI58" s="837">
        <f t="shared" si="271"/>
        <v>0</v>
      </c>
      <c r="FJ58" s="837">
        <f t="shared" si="271"/>
        <v>0</v>
      </c>
      <c r="FK58" s="837">
        <f t="shared" si="271"/>
        <v>0</v>
      </c>
      <c r="FL58" s="837">
        <f t="shared" si="271"/>
        <v>0</v>
      </c>
      <c r="FM58" s="837">
        <f t="shared" si="271"/>
        <v>0</v>
      </c>
      <c r="FN58" s="837">
        <f t="shared" si="271"/>
        <v>0</v>
      </c>
      <c r="FO58" s="837">
        <f t="shared" si="271"/>
        <v>0</v>
      </c>
      <c r="FP58" s="837">
        <f t="shared" si="271"/>
        <v>0</v>
      </c>
      <c r="FQ58" s="837">
        <f t="shared" si="271"/>
        <v>0</v>
      </c>
      <c r="FR58" s="837">
        <f t="shared" si="271"/>
        <v>0</v>
      </c>
      <c r="FS58" s="837">
        <f t="shared" si="271"/>
        <v>0</v>
      </c>
      <c r="FT58" s="837">
        <f t="shared" si="271"/>
        <v>0</v>
      </c>
      <c r="FU58" s="837">
        <f t="shared" si="271"/>
        <v>0</v>
      </c>
      <c r="FV58" s="837">
        <f t="shared" si="271"/>
        <v>0</v>
      </c>
      <c r="FW58" s="837">
        <f t="shared" si="271"/>
        <v>0</v>
      </c>
      <c r="FX58" s="837">
        <f t="shared" si="271"/>
        <v>0</v>
      </c>
      <c r="FY58" s="837">
        <f t="shared" si="271"/>
        <v>0</v>
      </c>
      <c r="FZ58" s="837">
        <f t="shared" si="271"/>
        <v>0</v>
      </c>
      <c r="GA58" s="837">
        <f t="shared" si="271"/>
        <v>0</v>
      </c>
      <c r="GB58" s="837">
        <f t="shared" si="271"/>
        <v>0</v>
      </c>
      <c r="GC58" s="837">
        <f t="shared" si="271"/>
        <v>0</v>
      </c>
      <c r="GD58" s="837">
        <f t="shared" si="271"/>
        <v>0</v>
      </c>
      <c r="GE58" s="837">
        <f t="shared" si="271"/>
        <v>0</v>
      </c>
      <c r="GF58" s="837">
        <f t="shared" si="271"/>
        <v>0</v>
      </c>
      <c r="GG58" s="837">
        <f t="shared" si="271"/>
        <v>0</v>
      </c>
      <c r="GH58" s="837">
        <f t="shared" si="271"/>
        <v>0</v>
      </c>
      <c r="GI58" s="837">
        <f t="shared" si="271"/>
        <v>0</v>
      </c>
      <c r="GJ58" s="837">
        <f t="shared" si="271"/>
        <v>0</v>
      </c>
      <c r="GK58" s="837">
        <f t="shared" si="271"/>
        <v>0</v>
      </c>
      <c r="GL58" s="837">
        <f t="shared" si="271"/>
        <v>0</v>
      </c>
      <c r="GM58" s="837">
        <f t="shared" si="271"/>
        <v>0</v>
      </c>
      <c r="GN58" s="837">
        <f t="shared" si="271"/>
        <v>0</v>
      </c>
      <c r="GO58" s="837">
        <f t="shared" si="271"/>
        <v>0</v>
      </c>
      <c r="GP58" s="837">
        <f t="shared" si="271"/>
        <v>0</v>
      </c>
      <c r="GQ58" s="837">
        <f t="shared" si="271"/>
        <v>0</v>
      </c>
      <c r="GR58" s="837">
        <f t="shared" si="271"/>
        <v>0</v>
      </c>
      <c r="GS58" s="837">
        <f t="shared" si="271"/>
        <v>0</v>
      </c>
      <c r="GT58" s="837">
        <f t="shared" si="271"/>
        <v>0</v>
      </c>
      <c r="GU58" s="837">
        <f t="shared" si="271"/>
        <v>0</v>
      </c>
      <c r="GV58" s="837">
        <f t="shared" si="271"/>
        <v>0</v>
      </c>
      <c r="GW58" s="837">
        <f t="shared" si="271"/>
        <v>0</v>
      </c>
      <c r="GX58" s="837">
        <f t="shared" ref="GX58:IZ58" si="272">IF(GX$7="Swollen Head",GX$55,0)</f>
        <v>0</v>
      </c>
      <c r="GY58" s="837">
        <f t="shared" si="272"/>
        <v>0</v>
      </c>
      <c r="GZ58" s="837">
        <f t="shared" si="272"/>
        <v>0</v>
      </c>
      <c r="HA58" s="837">
        <f t="shared" si="272"/>
        <v>0</v>
      </c>
      <c r="HB58" s="837">
        <f t="shared" si="272"/>
        <v>0</v>
      </c>
      <c r="HC58" s="837">
        <f t="shared" si="272"/>
        <v>0</v>
      </c>
      <c r="HD58" s="837">
        <f t="shared" si="272"/>
        <v>0</v>
      </c>
      <c r="HE58" s="837">
        <f t="shared" si="272"/>
        <v>0</v>
      </c>
      <c r="HF58" s="837">
        <f t="shared" si="272"/>
        <v>0</v>
      </c>
      <c r="HG58" s="837">
        <f t="shared" si="272"/>
        <v>0</v>
      </c>
      <c r="HH58" s="837">
        <f t="shared" si="272"/>
        <v>0</v>
      </c>
      <c r="HI58" s="837">
        <f t="shared" si="272"/>
        <v>0</v>
      </c>
      <c r="HJ58" s="837">
        <f t="shared" si="272"/>
        <v>0</v>
      </c>
      <c r="HK58" s="837">
        <f t="shared" si="272"/>
        <v>0</v>
      </c>
      <c r="HL58" s="837">
        <f t="shared" si="272"/>
        <v>0</v>
      </c>
      <c r="HM58" s="837">
        <f t="shared" si="272"/>
        <v>0</v>
      </c>
      <c r="HN58" s="837">
        <f t="shared" si="272"/>
        <v>0</v>
      </c>
      <c r="HO58" s="837">
        <f t="shared" si="272"/>
        <v>0</v>
      </c>
      <c r="HP58" s="837">
        <f t="shared" si="272"/>
        <v>0</v>
      </c>
      <c r="HQ58" s="837">
        <f t="shared" si="272"/>
        <v>0</v>
      </c>
      <c r="HR58" s="837">
        <f t="shared" si="272"/>
        <v>0</v>
      </c>
      <c r="HS58" s="837">
        <f t="shared" si="272"/>
        <v>0</v>
      </c>
      <c r="HT58" s="837">
        <f t="shared" si="272"/>
        <v>0</v>
      </c>
      <c r="HU58" s="837">
        <f t="shared" si="272"/>
        <v>0</v>
      </c>
      <c r="HV58" s="837">
        <f t="shared" si="272"/>
        <v>0</v>
      </c>
      <c r="HW58" s="837">
        <f t="shared" si="272"/>
        <v>0</v>
      </c>
      <c r="HX58" s="837">
        <f t="shared" si="272"/>
        <v>0</v>
      </c>
      <c r="HY58" s="837">
        <f t="shared" si="272"/>
        <v>0</v>
      </c>
      <c r="HZ58" s="837">
        <f t="shared" si="272"/>
        <v>0</v>
      </c>
      <c r="IA58" s="837">
        <f t="shared" si="272"/>
        <v>0</v>
      </c>
      <c r="IB58" s="837">
        <f t="shared" si="272"/>
        <v>0</v>
      </c>
      <c r="IC58" s="837">
        <f t="shared" si="272"/>
        <v>0</v>
      </c>
      <c r="ID58" s="837">
        <f t="shared" si="272"/>
        <v>0</v>
      </c>
      <c r="IE58" s="837">
        <f t="shared" si="272"/>
        <v>0</v>
      </c>
      <c r="IF58" s="837">
        <f t="shared" si="272"/>
        <v>0</v>
      </c>
      <c r="IG58" s="837">
        <f t="shared" si="272"/>
        <v>0</v>
      </c>
      <c r="IH58" s="837">
        <f t="shared" si="272"/>
        <v>0</v>
      </c>
      <c r="II58" s="837">
        <f t="shared" si="272"/>
        <v>0</v>
      </c>
      <c r="IJ58" s="837">
        <f t="shared" si="272"/>
        <v>0</v>
      </c>
      <c r="IK58" s="837">
        <f t="shared" si="272"/>
        <v>0</v>
      </c>
      <c r="IL58" s="837">
        <f t="shared" si="272"/>
        <v>0</v>
      </c>
      <c r="IM58" s="837">
        <f t="shared" si="272"/>
        <v>0</v>
      </c>
      <c r="IN58" s="837">
        <f t="shared" si="272"/>
        <v>0</v>
      </c>
      <c r="IO58" s="837">
        <f t="shared" si="272"/>
        <v>0</v>
      </c>
      <c r="IP58" s="837">
        <f t="shared" si="272"/>
        <v>0</v>
      </c>
      <c r="IQ58" s="837">
        <f t="shared" si="272"/>
        <v>0</v>
      </c>
      <c r="IR58" s="837">
        <f t="shared" si="272"/>
        <v>0</v>
      </c>
      <c r="IS58" s="837">
        <f t="shared" si="272"/>
        <v>0</v>
      </c>
      <c r="IT58" s="837">
        <f t="shared" si="272"/>
        <v>0</v>
      </c>
      <c r="IU58" s="837">
        <f t="shared" si="272"/>
        <v>0</v>
      </c>
      <c r="IV58" s="837">
        <f t="shared" si="272"/>
        <v>0</v>
      </c>
      <c r="IW58" s="837">
        <f t="shared" si="272"/>
        <v>0</v>
      </c>
      <c r="IX58" s="837">
        <f t="shared" si="272"/>
        <v>0</v>
      </c>
      <c r="IY58" s="837">
        <f t="shared" si="272"/>
        <v>0</v>
      </c>
      <c r="IZ58" s="837">
        <f t="shared" si="272"/>
        <v>0</v>
      </c>
      <c r="JA58" s="841">
        <f t="shared" ref="JA58:JA63" si="273">SUM(C58:IZ58)</f>
        <v>278</v>
      </c>
    </row>
    <row r="59" spans="1:292" ht="25" hidden="1" customHeight="1">
      <c r="A59" s="842" t="s">
        <v>586</v>
      </c>
      <c r="B59" s="843" t="s">
        <v>578</v>
      </c>
      <c r="C59" s="837">
        <f>IF(C$7="Weak",C$55,0)</f>
        <v>0</v>
      </c>
      <c r="D59" s="837">
        <f t="shared" ref="D59:BY59" si="274">IF(D$7="Weak",D$55,0)</f>
        <v>0</v>
      </c>
      <c r="E59" s="837">
        <f t="shared" si="274"/>
        <v>903</v>
      </c>
      <c r="F59" s="837">
        <f t="shared" si="274"/>
        <v>0</v>
      </c>
      <c r="G59" s="837">
        <f t="shared" si="274"/>
        <v>0</v>
      </c>
      <c r="H59" s="837">
        <f t="shared" si="274"/>
        <v>0</v>
      </c>
      <c r="I59" s="837">
        <f t="shared" si="274"/>
        <v>0</v>
      </c>
      <c r="J59" s="837">
        <f t="shared" si="274"/>
        <v>0</v>
      </c>
      <c r="K59" s="837">
        <f t="shared" si="274"/>
        <v>0</v>
      </c>
      <c r="L59" s="837">
        <f t="shared" si="274"/>
        <v>0</v>
      </c>
      <c r="M59" s="837">
        <f t="shared" si="274"/>
        <v>0</v>
      </c>
      <c r="N59" s="837">
        <f t="shared" si="274"/>
        <v>0</v>
      </c>
      <c r="O59" s="837">
        <f t="shared" si="274"/>
        <v>565</v>
      </c>
      <c r="P59" s="837">
        <f t="shared" si="274"/>
        <v>0</v>
      </c>
      <c r="Q59" s="837">
        <f t="shared" si="274"/>
        <v>0</v>
      </c>
      <c r="R59" s="837">
        <f t="shared" si="274"/>
        <v>0</v>
      </c>
      <c r="S59" s="837">
        <f t="shared" si="274"/>
        <v>0</v>
      </c>
      <c r="T59" s="837">
        <f t="shared" si="274"/>
        <v>0</v>
      </c>
      <c r="U59" s="837">
        <f t="shared" si="274"/>
        <v>0</v>
      </c>
      <c r="V59" s="837">
        <f t="shared" si="274"/>
        <v>0</v>
      </c>
      <c r="W59" s="837">
        <f t="shared" si="274"/>
        <v>0</v>
      </c>
      <c r="X59" s="837">
        <f t="shared" si="274"/>
        <v>0</v>
      </c>
      <c r="Y59" s="837">
        <f t="shared" si="274"/>
        <v>541</v>
      </c>
      <c r="Z59" s="837">
        <f t="shared" si="274"/>
        <v>0</v>
      </c>
      <c r="AA59" s="837">
        <f t="shared" si="274"/>
        <v>0</v>
      </c>
      <c r="AB59" s="837">
        <f t="shared" si="274"/>
        <v>0</v>
      </c>
      <c r="AC59" s="837">
        <f t="shared" si="274"/>
        <v>0</v>
      </c>
      <c r="AD59" s="837">
        <f t="shared" si="274"/>
        <v>0</v>
      </c>
      <c r="AE59" s="837">
        <f t="shared" si="274"/>
        <v>0</v>
      </c>
      <c r="AF59" s="837">
        <f t="shared" si="274"/>
        <v>0</v>
      </c>
      <c r="AG59" s="837">
        <f t="shared" si="274"/>
        <v>0</v>
      </c>
      <c r="AH59" s="837">
        <f t="shared" si="274"/>
        <v>0</v>
      </c>
      <c r="AI59" s="837">
        <f t="shared" si="274"/>
        <v>0</v>
      </c>
      <c r="AJ59" s="837">
        <f t="shared" si="274"/>
        <v>0</v>
      </c>
      <c r="AK59" s="837">
        <f t="shared" si="274"/>
        <v>0</v>
      </c>
      <c r="AL59" s="837">
        <f t="shared" si="274"/>
        <v>0</v>
      </c>
      <c r="AM59" s="837">
        <f t="shared" si="274"/>
        <v>0</v>
      </c>
      <c r="AN59" s="837">
        <f t="shared" si="274"/>
        <v>0</v>
      </c>
      <c r="AO59" s="837">
        <f t="shared" si="274"/>
        <v>0</v>
      </c>
      <c r="AP59" s="837">
        <f t="shared" si="274"/>
        <v>0</v>
      </c>
      <c r="AQ59" s="837">
        <f t="shared" si="274"/>
        <v>0</v>
      </c>
      <c r="AR59" s="837">
        <f t="shared" si="274"/>
        <v>0</v>
      </c>
      <c r="AS59" s="837">
        <f t="shared" si="274"/>
        <v>0</v>
      </c>
      <c r="AT59" s="837">
        <f t="shared" si="274"/>
        <v>0</v>
      </c>
      <c r="AU59" s="837">
        <f t="shared" si="274"/>
        <v>0</v>
      </c>
      <c r="AV59" s="837">
        <f t="shared" si="274"/>
        <v>0</v>
      </c>
      <c r="AW59" s="837">
        <f t="shared" si="274"/>
        <v>0</v>
      </c>
      <c r="AX59" s="837">
        <f t="shared" si="274"/>
        <v>0</v>
      </c>
      <c r="AY59" s="837">
        <f t="shared" si="274"/>
        <v>0</v>
      </c>
      <c r="AZ59" s="837">
        <f t="shared" si="274"/>
        <v>0</v>
      </c>
      <c r="BA59" s="837">
        <f t="shared" si="274"/>
        <v>0</v>
      </c>
      <c r="BB59" s="837">
        <f t="shared" si="274"/>
        <v>0</v>
      </c>
      <c r="BC59" s="837">
        <f t="shared" si="274"/>
        <v>0</v>
      </c>
      <c r="BD59" s="837">
        <f t="shared" si="274"/>
        <v>0</v>
      </c>
      <c r="BE59" s="837">
        <f t="shared" si="274"/>
        <v>0</v>
      </c>
      <c r="BF59" s="837">
        <f t="shared" si="274"/>
        <v>0</v>
      </c>
      <c r="BG59" s="837">
        <f t="shared" si="274"/>
        <v>0</v>
      </c>
      <c r="BH59" s="837">
        <f t="shared" si="274"/>
        <v>0</v>
      </c>
      <c r="BI59" s="837">
        <f t="shared" si="274"/>
        <v>0</v>
      </c>
      <c r="BJ59" s="837">
        <f t="shared" si="274"/>
        <v>0</v>
      </c>
      <c r="BK59" s="837">
        <f t="shared" si="274"/>
        <v>0</v>
      </c>
      <c r="BL59" s="837">
        <f t="shared" si="274"/>
        <v>0</v>
      </c>
      <c r="BM59" s="837">
        <f t="shared" si="274"/>
        <v>0</v>
      </c>
      <c r="BN59" s="837">
        <f t="shared" si="274"/>
        <v>0</v>
      </c>
      <c r="BO59" s="837">
        <f t="shared" si="274"/>
        <v>0</v>
      </c>
      <c r="BP59" s="837">
        <f t="shared" si="274"/>
        <v>0</v>
      </c>
      <c r="BQ59" s="837">
        <f t="shared" si="274"/>
        <v>0</v>
      </c>
      <c r="BR59" s="837">
        <f t="shared" si="274"/>
        <v>0</v>
      </c>
      <c r="BS59" s="837">
        <f t="shared" si="274"/>
        <v>0</v>
      </c>
      <c r="BT59" s="837">
        <f t="shared" si="274"/>
        <v>0</v>
      </c>
      <c r="BU59" s="837">
        <f t="shared" si="274"/>
        <v>0</v>
      </c>
      <c r="BV59" s="837">
        <f t="shared" si="274"/>
        <v>0</v>
      </c>
      <c r="BW59" s="837">
        <f t="shared" si="274"/>
        <v>0</v>
      </c>
      <c r="BX59" s="837">
        <f t="shared" si="274"/>
        <v>0</v>
      </c>
      <c r="BY59" s="837">
        <f t="shared" si="274"/>
        <v>0</v>
      </c>
      <c r="BZ59" s="837">
        <f t="shared" ref="BZ59:EK59" si="275">IF(BZ$7="Weak",BZ$55,0)</f>
        <v>0</v>
      </c>
      <c r="CA59" s="837">
        <f t="shared" si="275"/>
        <v>0</v>
      </c>
      <c r="CB59" s="837">
        <f t="shared" si="275"/>
        <v>0</v>
      </c>
      <c r="CC59" s="837">
        <f t="shared" si="275"/>
        <v>0</v>
      </c>
      <c r="CD59" s="837">
        <f t="shared" si="275"/>
        <v>0</v>
      </c>
      <c r="CE59" s="837">
        <f t="shared" si="275"/>
        <v>0</v>
      </c>
      <c r="CF59" s="837">
        <f t="shared" si="275"/>
        <v>0</v>
      </c>
      <c r="CG59" s="837">
        <f t="shared" si="275"/>
        <v>0</v>
      </c>
      <c r="CH59" s="837">
        <f t="shared" si="275"/>
        <v>0</v>
      </c>
      <c r="CI59" s="837">
        <f t="shared" si="275"/>
        <v>0</v>
      </c>
      <c r="CJ59" s="837">
        <f t="shared" si="275"/>
        <v>0</v>
      </c>
      <c r="CK59" s="837">
        <f t="shared" si="275"/>
        <v>0</v>
      </c>
      <c r="CL59" s="837">
        <f t="shared" si="275"/>
        <v>0</v>
      </c>
      <c r="CM59" s="837">
        <f t="shared" si="275"/>
        <v>0</v>
      </c>
      <c r="CN59" s="837">
        <f t="shared" si="275"/>
        <v>0</v>
      </c>
      <c r="CO59" s="837">
        <f t="shared" si="275"/>
        <v>0</v>
      </c>
      <c r="CP59" s="837">
        <f t="shared" si="275"/>
        <v>0</v>
      </c>
      <c r="CQ59" s="837">
        <f t="shared" si="275"/>
        <v>0</v>
      </c>
      <c r="CR59" s="837">
        <f t="shared" si="275"/>
        <v>0</v>
      </c>
      <c r="CS59" s="837">
        <f t="shared" si="275"/>
        <v>0</v>
      </c>
      <c r="CT59" s="837">
        <f t="shared" si="275"/>
        <v>0</v>
      </c>
      <c r="CU59" s="837">
        <f t="shared" si="275"/>
        <v>0</v>
      </c>
      <c r="CV59" s="837">
        <f t="shared" si="275"/>
        <v>0</v>
      </c>
      <c r="CW59" s="837">
        <f t="shared" si="275"/>
        <v>0</v>
      </c>
      <c r="CX59" s="837">
        <f t="shared" si="275"/>
        <v>0</v>
      </c>
      <c r="CY59" s="837">
        <f t="shared" si="275"/>
        <v>0</v>
      </c>
      <c r="CZ59" s="837">
        <f t="shared" si="275"/>
        <v>0</v>
      </c>
      <c r="DA59" s="837">
        <f t="shared" si="275"/>
        <v>0</v>
      </c>
      <c r="DB59" s="837">
        <f t="shared" si="275"/>
        <v>0</v>
      </c>
      <c r="DC59" s="837">
        <f t="shared" si="275"/>
        <v>0</v>
      </c>
      <c r="DD59" s="837">
        <f t="shared" si="275"/>
        <v>0</v>
      </c>
      <c r="DE59" s="837">
        <f t="shared" si="275"/>
        <v>0</v>
      </c>
      <c r="DF59" s="837">
        <f t="shared" si="275"/>
        <v>0</v>
      </c>
      <c r="DG59" s="837">
        <f t="shared" si="275"/>
        <v>0</v>
      </c>
      <c r="DH59" s="837">
        <f t="shared" si="275"/>
        <v>0</v>
      </c>
      <c r="DI59" s="837">
        <f t="shared" si="275"/>
        <v>0</v>
      </c>
      <c r="DJ59" s="837">
        <f t="shared" si="275"/>
        <v>0</v>
      </c>
      <c r="DK59" s="837">
        <f t="shared" si="275"/>
        <v>0</v>
      </c>
      <c r="DL59" s="837">
        <f t="shared" si="275"/>
        <v>0</v>
      </c>
      <c r="DM59" s="837">
        <f t="shared" si="275"/>
        <v>0</v>
      </c>
      <c r="DN59" s="837">
        <f t="shared" si="275"/>
        <v>0</v>
      </c>
      <c r="DO59" s="837">
        <f t="shared" si="275"/>
        <v>0</v>
      </c>
      <c r="DP59" s="837">
        <f t="shared" si="275"/>
        <v>0</v>
      </c>
      <c r="DQ59" s="837">
        <f t="shared" si="275"/>
        <v>0</v>
      </c>
      <c r="DR59" s="837">
        <f t="shared" si="275"/>
        <v>0</v>
      </c>
      <c r="DS59" s="837">
        <f t="shared" si="275"/>
        <v>0</v>
      </c>
      <c r="DT59" s="837">
        <f t="shared" si="275"/>
        <v>0</v>
      </c>
      <c r="DU59" s="837">
        <f t="shared" si="275"/>
        <v>0</v>
      </c>
      <c r="DV59" s="837">
        <f t="shared" si="275"/>
        <v>0</v>
      </c>
      <c r="DW59" s="837">
        <f t="shared" si="275"/>
        <v>0</v>
      </c>
      <c r="DX59" s="837">
        <f t="shared" si="275"/>
        <v>0</v>
      </c>
      <c r="DY59" s="837">
        <f t="shared" si="275"/>
        <v>0</v>
      </c>
      <c r="DZ59" s="837">
        <f t="shared" si="275"/>
        <v>0</v>
      </c>
      <c r="EA59" s="837">
        <f t="shared" si="275"/>
        <v>0</v>
      </c>
      <c r="EB59" s="837">
        <f t="shared" si="275"/>
        <v>0</v>
      </c>
      <c r="EC59" s="837">
        <f t="shared" si="275"/>
        <v>0</v>
      </c>
      <c r="ED59" s="837">
        <f t="shared" si="275"/>
        <v>0</v>
      </c>
      <c r="EE59" s="837">
        <f t="shared" si="275"/>
        <v>0</v>
      </c>
      <c r="EF59" s="837">
        <f t="shared" si="275"/>
        <v>0</v>
      </c>
      <c r="EG59" s="837">
        <f t="shared" si="275"/>
        <v>0</v>
      </c>
      <c r="EH59" s="837">
        <f t="shared" si="275"/>
        <v>0</v>
      </c>
      <c r="EI59" s="837">
        <f t="shared" si="275"/>
        <v>0</v>
      </c>
      <c r="EJ59" s="837">
        <f t="shared" si="275"/>
        <v>0</v>
      </c>
      <c r="EK59" s="837">
        <f t="shared" si="275"/>
        <v>0</v>
      </c>
      <c r="EL59" s="837">
        <f t="shared" ref="EL59:GW59" si="276">IF(EL$7="Weak",EL$55,0)</f>
        <v>0</v>
      </c>
      <c r="EM59" s="837">
        <f t="shared" si="276"/>
        <v>0</v>
      </c>
      <c r="EN59" s="837">
        <f t="shared" si="276"/>
        <v>0</v>
      </c>
      <c r="EO59" s="837">
        <f t="shared" si="276"/>
        <v>0</v>
      </c>
      <c r="EP59" s="837">
        <f t="shared" si="276"/>
        <v>0</v>
      </c>
      <c r="EQ59" s="837">
        <f t="shared" si="276"/>
        <v>0</v>
      </c>
      <c r="ER59" s="837">
        <f t="shared" si="276"/>
        <v>0</v>
      </c>
      <c r="ES59" s="837">
        <f t="shared" si="276"/>
        <v>0</v>
      </c>
      <c r="ET59" s="837">
        <f t="shared" si="276"/>
        <v>0</v>
      </c>
      <c r="EU59" s="837">
        <f t="shared" si="276"/>
        <v>0</v>
      </c>
      <c r="EV59" s="837">
        <f t="shared" si="276"/>
        <v>0</v>
      </c>
      <c r="EW59" s="837">
        <f t="shared" si="276"/>
        <v>0</v>
      </c>
      <c r="EX59" s="837">
        <f t="shared" si="276"/>
        <v>0</v>
      </c>
      <c r="EY59" s="837">
        <f t="shared" si="276"/>
        <v>0</v>
      </c>
      <c r="EZ59" s="837">
        <f t="shared" si="276"/>
        <v>0</v>
      </c>
      <c r="FA59" s="837">
        <f t="shared" si="276"/>
        <v>0</v>
      </c>
      <c r="FB59" s="837">
        <f t="shared" si="276"/>
        <v>0</v>
      </c>
      <c r="FC59" s="837">
        <f t="shared" si="276"/>
        <v>0</v>
      </c>
      <c r="FD59" s="837">
        <f t="shared" si="276"/>
        <v>0</v>
      </c>
      <c r="FE59" s="837">
        <f t="shared" si="276"/>
        <v>0</v>
      </c>
      <c r="FF59" s="837">
        <f t="shared" si="276"/>
        <v>0</v>
      </c>
      <c r="FG59" s="837">
        <f t="shared" si="276"/>
        <v>0</v>
      </c>
      <c r="FH59" s="837">
        <f t="shared" si="276"/>
        <v>0</v>
      </c>
      <c r="FI59" s="837">
        <f t="shared" si="276"/>
        <v>0</v>
      </c>
      <c r="FJ59" s="837">
        <f t="shared" si="276"/>
        <v>0</v>
      </c>
      <c r="FK59" s="837">
        <f t="shared" si="276"/>
        <v>0</v>
      </c>
      <c r="FL59" s="837">
        <f t="shared" si="276"/>
        <v>0</v>
      </c>
      <c r="FM59" s="837">
        <f t="shared" si="276"/>
        <v>0</v>
      </c>
      <c r="FN59" s="837">
        <f t="shared" si="276"/>
        <v>0</v>
      </c>
      <c r="FO59" s="837">
        <f t="shared" si="276"/>
        <v>0</v>
      </c>
      <c r="FP59" s="837">
        <f t="shared" si="276"/>
        <v>0</v>
      </c>
      <c r="FQ59" s="837">
        <f t="shared" si="276"/>
        <v>0</v>
      </c>
      <c r="FR59" s="837">
        <f t="shared" si="276"/>
        <v>0</v>
      </c>
      <c r="FS59" s="837">
        <f t="shared" si="276"/>
        <v>0</v>
      </c>
      <c r="FT59" s="837">
        <f t="shared" si="276"/>
        <v>0</v>
      </c>
      <c r="FU59" s="837">
        <f t="shared" si="276"/>
        <v>0</v>
      </c>
      <c r="FV59" s="837">
        <f t="shared" si="276"/>
        <v>0</v>
      </c>
      <c r="FW59" s="837">
        <f t="shared" si="276"/>
        <v>0</v>
      </c>
      <c r="FX59" s="837">
        <f t="shared" si="276"/>
        <v>0</v>
      </c>
      <c r="FY59" s="837">
        <f t="shared" si="276"/>
        <v>0</v>
      </c>
      <c r="FZ59" s="837">
        <f t="shared" si="276"/>
        <v>0</v>
      </c>
      <c r="GA59" s="837">
        <f t="shared" si="276"/>
        <v>0</v>
      </c>
      <c r="GB59" s="837">
        <f t="shared" si="276"/>
        <v>0</v>
      </c>
      <c r="GC59" s="837">
        <f t="shared" si="276"/>
        <v>0</v>
      </c>
      <c r="GD59" s="837">
        <f t="shared" si="276"/>
        <v>0</v>
      </c>
      <c r="GE59" s="837">
        <f t="shared" si="276"/>
        <v>0</v>
      </c>
      <c r="GF59" s="837">
        <f t="shared" si="276"/>
        <v>0</v>
      </c>
      <c r="GG59" s="837">
        <f t="shared" si="276"/>
        <v>0</v>
      </c>
      <c r="GH59" s="837">
        <f t="shared" si="276"/>
        <v>0</v>
      </c>
      <c r="GI59" s="837">
        <f t="shared" si="276"/>
        <v>0</v>
      </c>
      <c r="GJ59" s="837">
        <f t="shared" si="276"/>
        <v>0</v>
      </c>
      <c r="GK59" s="837">
        <f t="shared" si="276"/>
        <v>0</v>
      </c>
      <c r="GL59" s="837">
        <f t="shared" si="276"/>
        <v>0</v>
      </c>
      <c r="GM59" s="837">
        <f t="shared" si="276"/>
        <v>0</v>
      </c>
      <c r="GN59" s="837">
        <f t="shared" si="276"/>
        <v>0</v>
      </c>
      <c r="GO59" s="837">
        <f t="shared" si="276"/>
        <v>0</v>
      </c>
      <c r="GP59" s="837">
        <f t="shared" si="276"/>
        <v>0</v>
      </c>
      <c r="GQ59" s="837">
        <f t="shared" si="276"/>
        <v>0</v>
      </c>
      <c r="GR59" s="837">
        <f t="shared" si="276"/>
        <v>0</v>
      </c>
      <c r="GS59" s="837">
        <f t="shared" si="276"/>
        <v>0</v>
      </c>
      <c r="GT59" s="837">
        <f t="shared" si="276"/>
        <v>0</v>
      </c>
      <c r="GU59" s="837">
        <f t="shared" si="276"/>
        <v>0</v>
      </c>
      <c r="GV59" s="837">
        <f t="shared" si="276"/>
        <v>0</v>
      </c>
      <c r="GW59" s="837">
        <f t="shared" si="276"/>
        <v>0</v>
      </c>
      <c r="GX59" s="837">
        <f t="shared" ref="GX59:IZ59" si="277">IF(GX$7="Weak",GX$55,0)</f>
        <v>0</v>
      </c>
      <c r="GY59" s="837">
        <f t="shared" si="277"/>
        <v>0</v>
      </c>
      <c r="GZ59" s="837">
        <f t="shared" si="277"/>
        <v>0</v>
      </c>
      <c r="HA59" s="837">
        <f t="shared" si="277"/>
        <v>0</v>
      </c>
      <c r="HB59" s="837">
        <f t="shared" si="277"/>
        <v>0</v>
      </c>
      <c r="HC59" s="837">
        <f t="shared" si="277"/>
        <v>0</v>
      </c>
      <c r="HD59" s="837">
        <f t="shared" si="277"/>
        <v>0</v>
      </c>
      <c r="HE59" s="837">
        <f t="shared" si="277"/>
        <v>0</v>
      </c>
      <c r="HF59" s="837">
        <f t="shared" si="277"/>
        <v>0</v>
      </c>
      <c r="HG59" s="837">
        <f t="shared" si="277"/>
        <v>0</v>
      </c>
      <c r="HH59" s="837">
        <f t="shared" si="277"/>
        <v>0</v>
      </c>
      <c r="HI59" s="837">
        <f t="shared" si="277"/>
        <v>0</v>
      </c>
      <c r="HJ59" s="837">
        <f t="shared" si="277"/>
        <v>0</v>
      </c>
      <c r="HK59" s="837">
        <f t="shared" si="277"/>
        <v>0</v>
      </c>
      <c r="HL59" s="837">
        <f t="shared" si="277"/>
        <v>0</v>
      </c>
      <c r="HM59" s="837">
        <f t="shared" si="277"/>
        <v>0</v>
      </c>
      <c r="HN59" s="837">
        <f t="shared" si="277"/>
        <v>0</v>
      </c>
      <c r="HO59" s="837">
        <f t="shared" si="277"/>
        <v>0</v>
      </c>
      <c r="HP59" s="837">
        <f t="shared" si="277"/>
        <v>0</v>
      </c>
      <c r="HQ59" s="837">
        <f t="shared" si="277"/>
        <v>0</v>
      </c>
      <c r="HR59" s="837">
        <f t="shared" si="277"/>
        <v>0</v>
      </c>
      <c r="HS59" s="837">
        <f t="shared" si="277"/>
        <v>0</v>
      </c>
      <c r="HT59" s="837">
        <f t="shared" si="277"/>
        <v>0</v>
      </c>
      <c r="HU59" s="837">
        <f t="shared" si="277"/>
        <v>0</v>
      </c>
      <c r="HV59" s="837">
        <f t="shared" si="277"/>
        <v>0</v>
      </c>
      <c r="HW59" s="837">
        <f t="shared" si="277"/>
        <v>0</v>
      </c>
      <c r="HX59" s="837">
        <f t="shared" si="277"/>
        <v>0</v>
      </c>
      <c r="HY59" s="837">
        <f t="shared" si="277"/>
        <v>0</v>
      </c>
      <c r="HZ59" s="837">
        <f t="shared" si="277"/>
        <v>0</v>
      </c>
      <c r="IA59" s="837">
        <f t="shared" si="277"/>
        <v>0</v>
      </c>
      <c r="IB59" s="837">
        <f t="shared" si="277"/>
        <v>0</v>
      </c>
      <c r="IC59" s="837">
        <f t="shared" si="277"/>
        <v>0</v>
      </c>
      <c r="ID59" s="837">
        <f t="shared" si="277"/>
        <v>0</v>
      </c>
      <c r="IE59" s="837">
        <f t="shared" si="277"/>
        <v>0</v>
      </c>
      <c r="IF59" s="837">
        <f t="shared" si="277"/>
        <v>0</v>
      </c>
      <c r="IG59" s="837">
        <f t="shared" si="277"/>
        <v>0</v>
      </c>
      <c r="IH59" s="837">
        <f t="shared" si="277"/>
        <v>0</v>
      </c>
      <c r="II59" s="837">
        <f t="shared" si="277"/>
        <v>0</v>
      </c>
      <c r="IJ59" s="837">
        <f t="shared" si="277"/>
        <v>0</v>
      </c>
      <c r="IK59" s="837">
        <f t="shared" si="277"/>
        <v>0</v>
      </c>
      <c r="IL59" s="837">
        <f t="shared" si="277"/>
        <v>0</v>
      </c>
      <c r="IM59" s="837">
        <f t="shared" si="277"/>
        <v>0</v>
      </c>
      <c r="IN59" s="837">
        <f t="shared" si="277"/>
        <v>0</v>
      </c>
      <c r="IO59" s="837">
        <f t="shared" si="277"/>
        <v>0</v>
      </c>
      <c r="IP59" s="837">
        <f t="shared" si="277"/>
        <v>0</v>
      </c>
      <c r="IQ59" s="837">
        <f t="shared" si="277"/>
        <v>0</v>
      </c>
      <c r="IR59" s="837">
        <f t="shared" si="277"/>
        <v>0</v>
      </c>
      <c r="IS59" s="837">
        <f t="shared" si="277"/>
        <v>0</v>
      </c>
      <c r="IT59" s="837">
        <f t="shared" si="277"/>
        <v>0</v>
      </c>
      <c r="IU59" s="837">
        <f t="shared" si="277"/>
        <v>0</v>
      </c>
      <c r="IV59" s="837">
        <f t="shared" si="277"/>
        <v>0</v>
      </c>
      <c r="IW59" s="837">
        <f t="shared" si="277"/>
        <v>0</v>
      </c>
      <c r="IX59" s="837">
        <f t="shared" si="277"/>
        <v>0</v>
      </c>
      <c r="IY59" s="837">
        <f t="shared" si="277"/>
        <v>0</v>
      </c>
      <c r="IZ59" s="837">
        <f t="shared" si="277"/>
        <v>0</v>
      </c>
      <c r="JA59" s="841">
        <f t="shared" si="273"/>
        <v>2009</v>
      </c>
    </row>
    <row r="60" spans="1:292" ht="25" hidden="1" customHeight="1">
      <c r="A60" s="842" t="s">
        <v>587</v>
      </c>
      <c r="B60" s="843" t="s">
        <v>579</v>
      </c>
      <c r="C60" s="837">
        <f>IF(C$7="Navel Disease",C$55,0)</f>
        <v>0</v>
      </c>
      <c r="D60" s="837">
        <f t="shared" ref="D60:BY60" si="278">IF(D$7="Navel Disease",D$55,0)</f>
        <v>0</v>
      </c>
      <c r="E60" s="837">
        <f t="shared" si="278"/>
        <v>0</v>
      </c>
      <c r="F60" s="837">
        <f t="shared" si="278"/>
        <v>0</v>
      </c>
      <c r="G60" s="837">
        <f t="shared" si="278"/>
        <v>0</v>
      </c>
      <c r="H60" s="837">
        <f t="shared" si="278"/>
        <v>0</v>
      </c>
      <c r="I60" s="837">
        <f t="shared" si="278"/>
        <v>0</v>
      </c>
      <c r="J60" s="837">
        <f t="shared" si="278"/>
        <v>0</v>
      </c>
      <c r="K60" s="837">
        <f t="shared" si="278"/>
        <v>0</v>
      </c>
      <c r="L60" s="837">
        <f t="shared" si="278"/>
        <v>0</v>
      </c>
      <c r="M60" s="837">
        <f t="shared" si="278"/>
        <v>0</v>
      </c>
      <c r="N60" s="837">
        <f t="shared" si="278"/>
        <v>0</v>
      </c>
      <c r="O60" s="837">
        <f t="shared" si="278"/>
        <v>0</v>
      </c>
      <c r="P60" s="837">
        <f t="shared" si="278"/>
        <v>0</v>
      </c>
      <c r="Q60" s="837">
        <f t="shared" si="278"/>
        <v>0</v>
      </c>
      <c r="R60" s="837">
        <f t="shared" si="278"/>
        <v>0</v>
      </c>
      <c r="S60" s="837">
        <f t="shared" si="278"/>
        <v>0</v>
      </c>
      <c r="T60" s="837">
        <f t="shared" si="278"/>
        <v>0</v>
      </c>
      <c r="U60" s="837">
        <f t="shared" si="278"/>
        <v>0</v>
      </c>
      <c r="V60" s="837">
        <f t="shared" si="278"/>
        <v>0</v>
      </c>
      <c r="W60" s="837">
        <f t="shared" si="278"/>
        <v>0</v>
      </c>
      <c r="X60" s="837">
        <f t="shared" si="278"/>
        <v>0</v>
      </c>
      <c r="Y60" s="837">
        <f t="shared" si="278"/>
        <v>0</v>
      </c>
      <c r="Z60" s="837">
        <f t="shared" si="278"/>
        <v>0</v>
      </c>
      <c r="AA60" s="837">
        <f t="shared" si="278"/>
        <v>0</v>
      </c>
      <c r="AB60" s="837">
        <f t="shared" si="278"/>
        <v>0</v>
      </c>
      <c r="AC60" s="837">
        <f t="shared" si="278"/>
        <v>0</v>
      </c>
      <c r="AD60" s="837">
        <f t="shared" si="278"/>
        <v>0</v>
      </c>
      <c r="AE60" s="837">
        <f t="shared" si="278"/>
        <v>0</v>
      </c>
      <c r="AF60" s="837">
        <f t="shared" si="278"/>
        <v>0</v>
      </c>
      <c r="AG60" s="837">
        <f t="shared" si="278"/>
        <v>0</v>
      </c>
      <c r="AH60" s="837">
        <f t="shared" si="278"/>
        <v>0</v>
      </c>
      <c r="AI60" s="837">
        <f t="shared" si="278"/>
        <v>0</v>
      </c>
      <c r="AJ60" s="837">
        <f t="shared" si="278"/>
        <v>0</v>
      </c>
      <c r="AK60" s="837">
        <f t="shared" si="278"/>
        <v>0</v>
      </c>
      <c r="AL60" s="837">
        <f t="shared" si="278"/>
        <v>0</v>
      </c>
      <c r="AM60" s="837">
        <f t="shared" si="278"/>
        <v>0</v>
      </c>
      <c r="AN60" s="837">
        <f t="shared" si="278"/>
        <v>0</v>
      </c>
      <c r="AO60" s="837">
        <f t="shared" si="278"/>
        <v>0</v>
      </c>
      <c r="AP60" s="837">
        <f t="shared" si="278"/>
        <v>0</v>
      </c>
      <c r="AQ60" s="837">
        <f t="shared" si="278"/>
        <v>0</v>
      </c>
      <c r="AR60" s="837">
        <f t="shared" si="278"/>
        <v>0</v>
      </c>
      <c r="AS60" s="837">
        <f t="shared" si="278"/>
        <v>0</v>
      </c>
      <c r="AT60" s="837">
        <f t="shared" si="278"/>
        <v>0</v>
      </c>
      <c r="AU60" s="837">
        <f t="shared" si="278"/>
        <v>0</v>
      </c>
      <c r="AV60" s="837">
        <f t="shared" si="278"/>
        <v>0</v>
      </c>
      <c r="AW60" s="837">
        <f t="shared" si="278"/>
        <v>0</v>
      </c>
      <c r="AX60" s="837">
        <f t="shared" si="278"/>
        <v>0</v>
      </c>
      <c r="AY60" s="837">
        <f t="shared" si="278"/>
        <v>0</v>
      </c>
      <c r="AZ60" s="837">
        <f t="shared" si="278"/>
        <v>0</v>
      </c>
      <c r="BA60" s="837">
        <f t="shared" si="278"/>
        <v>0</v>
      </c>
      <c r="BB60" s="837">
        <f t="shared" si="278"/>
        <v>0</v>
      </c>
      <c r="BC60" s="837">
        <f t="shared" si="278"/>
        <v>0</v>
      </c>
      <c r="BD60" s="837">
        <f t="shared" si="278"/>
        <v>0</v>
      </c>
      <c r="BE60" s="837">
        <f t="shared" si="278"/>
        <v>0</v>
      </c>
      <c r="BF60" s="837">
        <f t="shared" si="278"/>
        <v>0</v>
      </c>
      <c r="BG60" s="837">
        <f t="shared" si="278"/>
        <v>0</v>
      </c>
      <c r="BH60" s="837">
        <f t="shared" si="278"/>
        <v>0</v>
      </c>
      <c r="BI60" s="837">
        <f t="shared" si="278"/>
        <v>0</v>
      </c>
      <c r="BJ60" s="837">
        <f t="shared" si="278"/>
        <v>0</v>
      </c>
      <c r="BK60" s="837">
        <f t="shared" si="278"/>
        <v>0</v>
      </c>
      <c r="BL60" s="837">
        <f t="shared" si="278"/>
        <v>0</v>
      </c>
      <c r="BM60" s="837">
        <f t="shared" si="278"/>
        <v>0</v>
      </c>
      <c r="BN60" s="837">
        <f t="shared" si="278"/>
        <v>0</v>
      </c>
      <c r="BO60" s="837">
        <f t="shared" si="278"/>
        <v>0</v>
      </c>
      <c r="BP60" s="837">
        <f t="shared" si="278"/>
        <v>0</v>
      </c>
      <c r="BQ60" s="837">
        <f t="shared" si="278"/>
        <v>0</v>
      </c>
      <c r="BR60" s="837">
        <f t="shared" si="278"/>
        <v>0</v>
      </c>
      <c r="BS60" s="837">
        <f t="shared" si="278"/>
        <v>0</v>
      </c>
      <c r="BT60" s="837">
        <f t="shared" si="278"/>
        <v>0</v>
      </c>
      <c r="BU60" s="837">
        <f t="shared" si="278"/>
        <v>0</v>
      </c>
      <c r="BV60" s="837">
        <f t="shared" si="278"/>
        <v>0</v>
      </c>
      <c r="BW60" s="837">
        <f t="shared" si="278"/>
        <v>0</v>
      </c>
      <c r="BX60" s="837">
        <f t="shared" si="278"/>
        <v>0</v>
      </c>
      <c r="BY60" s="837">
        <f t="shared" si="278"/>
        <v>0</v>
      </c>
      <c r="BZ60" s="837">
        <f t="shared" ref="BZ60:EK60" si="279">IF(BZ$7="Navel Disease",BZ$55,0)</f>
        <v>0</v>
      </c>
      <c r="CA60" s="837">
        <f t="shared" si="279"/>
        <v>0</v>
      </c>
      <c r="CB60" s="837">
        <f t="shared" si="279"/>
        <v>0</v>
      </c>
      <c r="CC60" s="837">
        <f t="shared" si="279"/>
        <v>0</v>
      </c>
      <c r="CD60" s="837">
        <f t="shared" si="279"/>
        <v>0</v>
      </c>
      <c r="CE60" s="837">
        <f t="shared" si="279"/>
        <v>0</v>
      </c>
      <c r="CF60" s="837">
        <f t="shared" si="279"/>
        <v>0</v>
      </c>
      <c r="CG60" s="837">
        <f t="shared" si="279"/>
        <v>0</v>
      </c>
      <c r="CH60" s="837">
        <f t="shared" si="279"/>
        <v>0</v>
      </c>
      <c r="CI60" s="837">
        <f t="shared" si="279"/>
        <v>0</v>
      </c>
      <c r="CJ60" s="837">
        <f t="shared" si="279"/>
        <v>0</v>
      </c>
      <c r="CK60" s="837">
        <f t="shared" si="279"/>
        <v>0</v>
      </c>
      <c r="CL60" s="837">
        <f t="shared" si="279"/>
        <v>0</v>
      </c>
      <c r="CM60" s="837">
        <f t="shared" si="279"/>
        <v>0</v>
      </c>
      <c r="CN60" s="837">
        <f t="shared" si="279"/>
        <v>0</v>
      </c>
      <c r="CO60" s="837">
        <f t="shared" si="279"/>
        <v>0</v>
      </c>
      <c r="CP60" s="837">
        <f t="shared" si="279"/>
        <v>0</v>
      </c>
      <c r="CQ60" s="837">
        <f t="shared" si="279"/>
        <v>0</v>
      </c>
      <c r="CR60" s="837">
        <f t="shared" si="279"/>
        <v>0</v>
      </c>
      <c r="CS60" s="837">
        <f t="shared" si="279"/>
        <v>0</v>
      </c>
      <c r="CT60" s="837">
        <f t="shared" si="279"/>
        <v>0</v>
      </c>
      <c r="CU60" s="837">
        <f t="shared" si="279"/>
        <v>0</v>
      </c>
      <c r="CV60" s="837">
        <f t="shared" si="279"/>
        <v>0</v>
      </c>
      <c r="CW60" s="837">
        <f t="shared" si="279"/>
        <v>0</v>
      </c>
      <c r="CX60" s="837">
        <f t="shared" si="279"/>
        <v>0</v>
      </c>
      <c r="CY60" s="837">
        <f t="shared" si="279"/>
        <v>0</v>
      </c>
      <c r="CZ60" s="837">
        <f t="shared" si="279"/>
        <v>0</v>
      </c>
      <c r="DA60" s="837">
        <f t="shared" si="279"/>
        <v>0</v>
      </c>
      <c r="DB60" s="837">
        <f t="shared" si="279"/>
        <v>0</v>
      </c>
      <c r="DC60" s="837">
        <f t="shared" si="279"/>
        <v>0</v>
      </c>
      <c r="DD60" s="837">
        <f t="shared" si="279"/>
        <v>0</v>
      </c>
      <c r="DE60" s="837">
        <f t="shared" si="279"/>
        <v>0</v>
      </c>
      <c r="DF60" s="837">
        <f t="shared" si="279"/>
        <v>0</v>
      </c>
      <c r="DG60" s="837">
        <f t="shared" si="279"/>
        <v>0</v>
      </c>
      <c r="DH60" s="837">
        <f t="shared" si="279"/>
        <v>0</v>
      </c>
      <c r="DI60" s="837">
        <f t="shared" si="279"/>
        <v>0</v>
      </c>
      <c r="DJ60" s="837">
        <f t="shared" si="279"/>
        <v>0</v>
      </c>
      <c r="DK60" s="837">
        <f t="shared" si="279"/>
        <v>0</v>
      </c>
      <c r="DL60" s="837">
        <f t="shared" si="279"/>
        <v>0</v>
      </c>
      <c r="DM60" s="837">
        <f t="shared" si="279"/>
        <v>0</v>
      </c>
      <c r="DN60" s="837">
        <f t="shared" si="279"/>
        <v>0</v>
      </c>
      <c r="DO60" s="837">
        <f t="shared" si="279"/>
        <v>0</v>
      </c>
      <c r="DP60" s="837">
        <f t="shared" si="279"/>
        <v>0</v>
      </c>
      <c r="DQ60" s="837">
        <f t="shared" si="279"/>
        <v>0</v>
      </c>
      <c r="DR60" s="837">
        <f t="shared" si="279"/>
        <v>0</v>
      </c>
      <c r="DS60" s="837">
        <f t="shared" si="279"/>
        <v>0</v>
      </c>
      <c r="DT60" s="837">
        <f t="shared" si="279"/>
        <v>0</v>
      </c>
      <c r="DU60" s="837">
        <f t="shared" si="279"/>
        <v>0</v>
      </c>
      <c r="DV60" s="837">
        <f t="shared" si="279"/>
        <v>0</v>
      </c>
      <c r="DW60" s="837">
        <f t="shared" si="279"/>
        <v>0</v>
      </c>
      <c r="DX60" s="837">
        <f t="shared" si="279"/>
        <v>0</v>
      </c>
      <c r="DY60" s="837">
        <f t="shared" si="279"/>
        <v>0</v>
      </c>
      <c r="DZ60" s="837">
        <f t="shared" si="279"/>
        <v>0</v>
      </c>
      <c r="EA60" s="837">
        <f t="shared" si="279"/>
        <v>0</v>
      </c>
      <c r="EB60" s="837">
        <f t="shared" si="279"/>
        <v>0</v>
      </c>
      <c r="EC60" s="837">
        <f t="shared" si="279"/>
        <v>0</v>
      </c>
      <c r="ED60" s="837">
        <f t="shared" si="279"/>
        <v>0</v>
      </c>
      <c r="EE60" s="837">
        <f t="shared" si="279"/>
        <v>0</v>
      </c>
      <c r="EF60" s="837">
        <f t="shared" si="279"/>
        <v>0</v>
      </c>
      <c r="EG60" s="837">
        <f t="shared" si="279"/>
        <v>0</v>
      </c>
      <c r="EH60" s="837">
        <f t="shared" si="279"/>
        <v>0</v>
      </c>
      <c r="EI60" s="837">
        <f t="shared" si="279"/>
        <v>0</v>
      </c>
      <c r="EJ60" s="837">
        <f t="shared" si="279"/>
        <v>0</v>
      </c>
      <c r="EK60" s="837">
        <f t="shared" si="279"/>
        <v>0</v>
      </c>
      <c r="EL60" s="837">
        <f t="shared" ref="EL60:GW60" si="280">IF(EL$7="Navel Disease",EL$55,0)</f>
        <v>0</v>
      </c>
      <c r="EM60" s="837">
        <f t="shared" si="280"/>
        <v>0</v>
      </c>
      <c r="EN60" s="837">
        <f t="shared" si="280"/>
        <v>0</v>
      </c>
      <c r="EO60" s="837">
        <f t="shared" si="280"/>
        <v>0</v>
      </c>
      <c r="EP60" s="837">
        <f t="shared" si="280"/>
        <v>0</v>
      </c>
      <c r="EQ60" s="837">
        <f t="shared" si="280"/>
        <v>0</v>
      </c>
      <c r="ER60" s="837">
        <f t="shared" si="280"/>
        <v>0</v>
      </c>
      <c r="ES60" s="837">
        <f t="shared" si="280"/>
        <v>0</v>
      </c>
      <c r="ET60" s="837">
        <f t="shared" si="280"/>
        <v>0</v>
      </c>
      <c r="EU60" s="837">
        <f t="shared" si="280"/>
        <v>0</v>
      </c>
      <c r="EV60" s="837">
        <f t="shared" si="280"/>
        <v>0</v>
      </c>
      <c r="EW60" s="837">
        <f t="shared" si="280"/>
        <v>0</v>
      </c>
      <c r="EX60" s="837">
        <f t="shared" si="280"/>
        <v>0</v>
      </c>
      <c r="EY60" s="837">
        <f t="shared" si="280"/>
        <v>0</v>
      </c>
      <c r="EZ60" s="837">
        <f t="shared" si="280"/>
        <v>0</v>
      </c>
      <c r="FA60" s="837">
        <f t="shared" si="280"/>
        <v>0</v>
      </c>
      <c r="FB60" s="837">
        <f t="shared" si="280"/>
        <v>0</v>
      </c>
      <c r="FC60" s="837">
        <f t="shared" si="280"/>
        <v>0</v>
      </c>
      <c r="FD60" s="837">
        <f t="shared" si="280"/>
        <v>0</v>
      </c>
      <c r="FE60" s="837">
        <f t="shared" si="280"/>
        <v>0</v>
      </c>
      <c r="FF60" s="837">
        <f t="shared" si="280"/>
        <v>0</v>
      </c>
      <c r="FG60" s="837">
        <f t="shared" si="280"/>
        <v>0</v>
      </c>
      <c r="FH60" s="837">
        <f t="shared" si="280"/>
        <v>0</v>
      </c>
      <c r="FI60" s="837">
        <f t="shared" si="280"/>
        <v>0</v>
      </c>
      <c r="FJ60" s="837">
        <f t="shared" si="280"/>
        <v>0</v>
      </c>
      <c r="FK60" s="837">
        <f t="shared" si="280"/>
        <v>0</v>
      </c>
      <c r="FL60" s="837">
        <f t="shared" si="280"/>
        <v>0</v>
      </c>
      <c r="FM60" s="837">
        <f t="shared" si="280"/>
        <v>0</v>
      </c>
      <c r="FN60" s="837">
        <f t="shared" si="280"/>
        <v>0</v>
      </c>
      <c r="FO60" s="837">
        <f t="shared" si="280"/>
        <v>0</v>
      </c>
      <c r="FP60" s="837">
        <f t="shared" si="280"/>
        <v>0</v>
      </c>
      <c r="FQ60" s="837">
        <f t="shared" si="280"/>
        <v>0</v>
      </c>
      <c r="FR60" s="837">
        <f t="shared" si="280"/>
        <v>0</v>
      </c>
      <c r="FS60" s="837">
        <f t="shared" si="280"/>
        <v>0</v>
      </c>
      <c r="FT60" s="837">
        <f t="shared" si="280"/>
        <v>0</v>
      </c>
      <c r="FU60" s="837">
        <f t="shared" si="280"/>
        <v>0</v>
      </c>
      <c r="FV60" s="837">
        <f t="shared" si="280"/>
        <v>0</v>
      </c>
      <c r="FW60" s="837">
        <f t="shared" si="280"/>
        <v>0</v>
      </c>
      <c r="FX60" s="837">
        <f t="shared" si="280"/>
        <v>0</v>
      </c>
      <c r="FY60" s="837">
        <f t="shared" si="280"/>
        <v>0</v>
      </c>
      <c r="FZ60" s="837">
        <f t="shared" si="280"/>
        <v>0</v>
      </c>
      <c r="GA60" s="837">
        <f t="shared" si="280"/>
        <v>0</v>
      </c>
      <c r="GB60" s="837">
        <f t="shared" si="280"/>
        <v>0</v>
      </c>
      <c r="GC60" s="837">
        <f t="shared" si="280"/>
        <v>0</v>
      </c>
      <c r="GD60" s="837">
        <f t="shared" si="280"/>
        <v>0</v>
      </c>
      <c r="GE60" s="837">
        <f t="shared" si="280"/>
        <v>0</v>
      </c>
      <c r="GF60" s="837">
        <f t="shared" si="280"/>
        <v>0</v>
      </c>
      <c r="GG60" s="837">
        <f t="shared" si="280"/>
        <v>0</v>
      </c>
      <c r="GH60" s="837">
        <f t="shared" si="280"/>
        <v>0</v>
      </c>
      <c r="GI60" s="837">
        <f t="shared" si="280"/>
        <v>0</v>
      </c>
      <c r="GJ60" s="837">
        <f t="shared" si="280"/>
        <v>0</v>
      </c>
      <c r="GK60" s="837">
        <f t="shared" si="280"/>
        <v>0</v>
      </c>
      <c r="GL60" s="837">
        <f t="shared" si="280"/>
        <v>0</v>
      </c>
      <c r="GM60" s="837">
        <f t="shared" si="280"/>
        <v>0</v>
      </c>
      <c r="GN60" s="837">
        <f t="shared" si="280"/>
        <v>0</v>
      </c>
      <c r="GO60" s="837">
        <f t="shared" si="280"/>
        <v>0</v>
      </c>
      <c r="GP60" s="837">
        <f t="shared" si="280"/>
        <v>0</v>
      </c>
      <c r="GQ60" s="837">
        <f t="shared" si="280"/>
        <v>0</v>
      </c>
      <c r="GR60" s="837">
        <f t="shared" si="280"/>
        <v>0</v>
      </c>
      <c r="GS60" s="837">
        <f t="shared" si="280"/>
        <v>0</v>
      </c>
      <c r="GT60" s="837">
        <f t="shared" si="280"/>
        <v>0</v>
      </c>
      <c r="GU60" s="837">
        <f t="shared" si="280"/>
        <v>0</v>
      </c>
      <c r="GV60" s="837">
        <f t="shared" si="280"/>
        <v>0</v>
      </c>
      <c r="GW60" s="837">
        <f t="shared" si="280"/>
        <v>0</v>
      </c>
      <c r="GX60" s="837">
        <f t="shared" ref="GX60:IZ60" si="281">IF(GX$7="Navel Disease",GX$55,0)</f>
        <v>0</v>
      </c>
      <c r="GY60" s="837">
        <f t="shared" si="281"/>
        <v>0</v>
      </c>
      <c r="GZ60" s="837">
        <f t="shared" si="281"/>
        <v>0</v>
      </c>
      <c r="HA60" s="837">
        <f t="shared" si="281"/>
        <v>0</v>
      </c>
      <c r="HB60" s="837">
        <f t="shared" si="281"/>
        <v>0</v>
      </c>
      <c r="HC60" s="837">
        <f t="shared" si="281"/>
        <v>0</v>
      </c>
      <c r="HD60" s="837">
        <f t="shared" si="281"/>
        <v>0</v>
      </c>
      <c r="HE60" s="837">
        <f t="shared" si="281"/>
        <v>0</v>
      </c>
      <c r="HF60" s="837">
        <f t="shared" si="281"/>
        <v>0</v>
      </c>
      <c r="HG60" s="837">
        <f t="shared" si="281"/>
        <v>0</v>
      </c>
      <c r="HH60" s="837">
        <f t="shared" si="281"/>
        <v>0</v>
      </c>
      <c r="HI60" s="837">
        <f t="shared" si="281"/>
        <v>0</v>
      </c>
      <c r="HJ60" s="837">
        <f t="shared" si="281"/>
        <v>0</v>
      </c>
      <c r="HK60" s="837">
        <f t="shared" si="281"/>
        <v>0</v>
      </c>
      <c r="HL60" s="837">
        <f t="shared" si="281"/>
        <v>0</v>
      </c>
      <c r="HM60" s="837">
        <f t="shared" si="281"/>
        <v>0</v>
      </c>
      <c r="HN60" s="837">
        <f t="shared" si="281"/>
        <v>0</v>
      </c>
      <c r="HO60" s="837">
        <f t="shared" si="281"/>
        <v>0</v>
      </c>
      <c r="HP60" s="837">
        <f t="shared" si="281"/>
        <v>0</v>
      </c>
      <c r="HQ60" s="837">
        <f t="shared" si="281"/>
        <v>0</v>
      </c>
      <c r="HR60" s="837">
        <f t="shared" si="281"/>
        <v>0</v>
      </c>
      <c r="HS60" s="837">
        <f t="shared" si="281"/>
        <v>0</v>
      </c>
      <c r="HT60" s="837">
        <f t="shared" si="281"/>
        <v>0</v>
      </c>
      <c r="HU60" s="837">
        <f t="shared" si="281"/>
        <v>0</v>
      </c>
      <c r="HV60" s="837">
        <f t="shared" si="281"/>
        <v>0</v>
      </c>
      <c r="HW60" s="837">
        <f t="shared" si="281"/>
        <v>0</v>
      </c>
      <c r="HX60" s="837">
        <f t="shared" si="281"/>
        <v>0</v>
      </c>
      <c r="HY60" s="837">
        <f t="shared" si="281"/>
        <v>0</v>
      </c>
      <c r="HZ60" s="837">
        <f t="shared" si="281"/>
        <v>0</v>
      </c>
      <c r="IA60" s="837">
        <f t="shared" si="281"/>
        <v>0</v>
      </c>
      <c r="IB60" s="837">
        <f t="shared" si="281"/>
        <v>0</v>
      </c>
      <c r="IC60" s="837">
        <f t="shared" si="281"/>
        <v>0</v>
      </c>
      <c r="ID60" s="837">
        <f t="shared" si="281"/>
        <v>0</v>
      </c>
      <c r="IE60" s="837">
        <f t="shared" si="281"/>
        <v>0</v>
      </c>
      <c r="IF60" s="837">
        <f t="shared" si="281"/>
        <v>0</v>
      </c>
      <c r="IG60" s="837">
        <f t="shared" si="281"/>
        <v>0</v>
      </c>
      <c r="IH60" s="837">
        <f t="shared" si="281"/>
        <v>0</v>
      </c>
      <c r="II60" s="837">
        <f t="shared" si="281"/>
        <v>0</v>
      </c>
      <c r="IJ60" s="837">
        <f t="shared" si="281"/>
        <v>0</v>
      </c>
      <c r="IK60" s="837">
        <f t="shared" si="281"/>
        <v>0</v>
      </c>
      <c r="IL60" s="837">
        <f t="shared" si="281"/>
        <v>0</v>
      </c>
      <c r="IM60" s="837">
        <f t="shared" si="281"/>
        <v>0</v>
      </c>
      <c r="IN60" s="837">
        <f t="shared" si="281"/>
        <v>0</v>
      </c>
      <c r="IO60" s="837">
        <f t="shared" si="281"/>
        <v>0</v>
      </c>
      <c r="IP60" s="837">
        <f t="shared" si="281"/>
        <v>0</v>
      </c>
      <c r="IQ60" s="837">
        <f t="shared" si="281"/>
        <v>0</v>
      </c>
      <c r="IR60" s="837">
        <f t="shared" si="281"/>
        <v>0</v>
      </c>
      <c r="IS60" s="837">
        <f t="shared" si="281"/>
        <v>0</v>
      </c>
      <c r="IT60" s="837">
        <f t="shared" si="281"/>
        <v>0</v>
      </c>
      <c r="IU60" s="837">
        <f t="shared" si="281"/>
        <v>0</v>
      </c>
      <c r="IV60" s="837">
        <f t="shared" si="281"/>
        <v>0</v>
      </c>
      <c r="IW60" s="837">
        <f t="shared" si="281"/>
        <v>0</v>
      </c>
      <c r="IX60" s="837">
        <f t="shared" si="281"/>
        <v>0</v>
      </c>
      <c r="IY60" s="837">
        <f t="shared" si="281"/>
        <v>0</v>
      </c>
      <c r="IZ60" s="837">
        <f t="shared" si="281"/>
        <v>0</v>
      </c>
      <c r="JA60" s="841">
        <f t="shared" si="273"/>
        <v>0</v>
      </c>
    </row>
    <row r="61" spans="1:292" ht="25" hidden="1" customHeight="1">
      <c r="A61" s="842" t="s">
        <v>588</v>
      </c>
      <c r="B61" s="843" t="s">
        <v>580</v>
      </c>
      <c r="C61" s="837">
        <f>IF(C$7="Stick  Anus",C$55,0)</f>
        <v>0</v>
      </c>
      <c r="D61" s="837">
        <f t="shared" ref="D61:BY61" si="282">IF(D$7="Stick  Anus",D$55,0)</f>
        <v>0</v>
      </c>
      <c r="E61" s="837">
        <f t="shared" si="282"/>
        <v>0</v>
      </c>
      <c r="F61" s="837">
        <f t="shared" si="282"/>
        <v>0</v>
      </c>
      <c r="G61" s="837">
        <f t="shared" si="282"/>
        <v>0</v>
      </c>
      <c r="H61" s="837">
        <f t="shared" si="282"/>
        <v>0</v>
      </c>
      <c r="I61" s="837">
        <f t="shared" si="282"/>
        <v>0</v>
      </c>
      <c r="J61" s="837">
        <f t="shared" si="282"/>
        <v>0</v>
      </c>
      <c r="K61" s="837">
        <f t="shared" si="282"/>
        <v>0</v>
      </c>
      <c r="L61" s="837">
        <f t="shared" si="282"/>
        <v>0</v>
      </c>
      <c r="M61" s="837">
        <f t="shared" si="282"/>
        <v>0</v>
      </c>
      <c r="N61" s="837">
        <f t="shared" si="282"/>
        <v>0</v>
      </c>
      <c r="O61" s="837">
        <f t="shared" si="282"/>
        <v>0</v>
      </c>
      <c r="P61" s="837">
        <f t="shared" si="282"/>
        <v>0</v>
      </c>
      <c r="Q61" s="837">
        <f t="shared" si="282"/>
        <v>0</v>
      </c>
      <c r="R61" s="837">
        <f t="shared" si="282"/>
        <v>0</v>
      </c>
      <c r="S61" s="837">
        <f t="shared" si="282"/>
        <v>0</v>
      </c>
      <c r="T61" s="837">
        <f t="shared" si="282"/>
        <v>0</v>
      </c>
      <c r="U61" s="837">
        <f t="shared" si="282"/>
        <v>0</v>
      </c>
      <c r="V61" s="837">
        <f t="shared" si="282"/>
        <v>0</v>
      </c>
      <c r="W61" s="837">
        <f t="shared" si="282"/>
        <v>0</v>
      </c>
      <c r="X61" s="837">
        <f t="shared" si="282"/>
        <v>0</v>
      </c>
      <c r="Y61" s="837">
        <f t="shared" si="282"/>
        <v>0</v>
      </c>
      <c r="Z61" s="837">
        <f t="shared" si="282"/>
        <v>0</v>
      </c>
      <c r="AA61" s="837">
        <f t="shared" si="282"/>
        <v>0</v>
      </c>
      <c r="AB61" s="837">
        <f t="shared" si="282"/>
        <v>0</v>
      </c>
      <c r="AC61" s="837">
        <f t="shared" si="282"/>
        <v>0</v>
      </c>
      <c r="AD61" s="837">
        <f t="shared" si="282"/>
        <v>0</v>
      </c>
      <c r="AE61" s="837">
        <f t="shared" si="282"/>
        <v>0</v>
      </c>
      <c r="AF61" s="837">
        <f t="shared" si="282"/>
        <v>0</v>
      </c>
      <c r="AG61" s="837">
        <f t="shared" si="282"/>
        <v>0</v>
      </c>
      <c r="AH61" s="837">
        <f t="shared" si="282"/>
        <v>0</v>
      </c>
      <c r="AI61" s="837">
        <f t="shared" si="282"/>
        <v>0</v>
      </c>
      <c r="AJ61" s="837">
        <f t="shared" si="282"/>
        <v>0</v>
      </c>
      <c r="AK61" s="837">
        <f t="shared" si="282"/>
        <v>0</v>
      </c>
      <c r="AL61" s="837">
        <f t="shared" si="282"/>
        <v>0</v>
      </c>
      <c r="AM61" s="837">
        <f t="shared" si="282"/>
        <v>0</v>
      </c>
      <c r="AN61" s="837">
        <f t="shared" si="282"/>
        <v>0</v>
      </c>
      <c r="AO61" s="837">
        <f t="shared" si="282"/>
        <v>0</v>
      </c>
      <c r="AP61" s="837">
        <f t="shared" si="282"/>
        <v>0</v>
      </c>
      <c r="AQ61" s="837">
        <f t="shared" si="282"/>
        <v>0</v>
      </c>
      <c r="AR61" s="837">
        <f t="shared" si="282"/>
        <v>0</v>
      </c>
      <c r="AS61" s="837">
        <f t="shared" si="282"/>
        <v>0</v>
      </c>
      <c r="AT61" s="837">
        <f t="shared" si="282"/>
        <v>0</v>
      </c>
      <c r="AU61" s="837">
        <f t="shared" si="282"/>
        <v>0</v>
      </c>
      <c r="AV61" s="837">
        <f t="shared" si="282"/>
        <v>0</v>
      </c>
      <c r="AW61" s="837">
        <f t="shared" si="282"/>
        <v>0</v>
      </c>
      <c r="AX61" s="837">
        <f t="shared" si="282"/>
        <v>0</v>
      </c>
      <c r="AY61" s="837">
        <f t="shared" si="282"/>
        <v>0</v>
      </c>
      <c r="AZ61" s="837">
        <f t="shared" si="282"/>
        <v>0</v>
      </c>
      <c r="BA61" s="837">
        <f t="shared" si="282"/>
        <v>0</v>
      </c>
      <c r="BB61" s="837">
        <f t="shared" si="282"/>
        <v>0</v>
      </c>
      <c r="BC61" s="837">
        <f t="shared" si="282"/>
        <v>0</v>
      </c>
      <c r="BD61" s="837">
        <f t="shared" si="282"/>
        <v>0</v>
      </c>
      <c r="BE61" s="837">
        <f t="shared" si="282"/>
        <v>0</v>
      </c>
      <c r="BF61" s="837">
        <f t="shared" si="282"/>
        <v>0</v>
      </c>
      <c r="BG61" s="837">
        <f t="shared" si="282"/>
        <v>0</v>
      </c>
      <c r="BH61" s="837">
        <f t="shared" si="282"/>
        <v>0</v>
      </c>
      <c r="BI61" s="837">
        <f t="shared" si="282"/>
        <v>0</v>
      </c>
      <c r="BJ61" s="837">
        <f t="shared" si="282"/>
        <v>0</v>
      </c>
      <c r="BK61" s="837">
        <f t="shared" si="282"/>
        <v>0</v>
      </c>
      <c r="BL61" s="837">
        <f t="shared" si="282"/>
        <v>0</v>
      </c>
      <c r="BM61" s="837">
        <f t="shared" si="282"/>
        <v>0</v>
      </c>
      <c r="BN61" s="837">
        <f t="shared" si="282"/>
        <v>0</v>
      </c>
      <c r="BO61" s="837">
        <f t="shared" si="282"/>
        <v>0</v>
      </c>
      <c r="BP61" s="837">
        <f t="shared" si="282"/>
        <v>0</v>
      </c>
      <c r="BQ61" s="837">
        <f t="shared" si="282"/>
        <v>0</v>
      </c>
      <c r="BR61" s="837">
        <f t="shared" si="282"/>
        <v>0</v>
      </c>
      <c r="BS61" s="837">
        <f t="shared" si="282"/>
        <v>0</v>
      </c>
      <c r="BT61" s="837">
        <f t="shared" si="282"/>
        <v>0</v>
      </c>
      <c r="BU61" s="837">
        <f t="shared" si="282"/>
        <v>0</v>
      </c>
      <c r="BV61" s="837">
        <f t="shared" si="282"/>
        <v>0</v>
      </c>
      <c r="BW61" s="837">
        <f t="shared" si="282"/>
        <v>0</v>
      </c>
      <c r="BX61" s="837">
        <f t="shared" si="282"/>
        <v>0</v>
      </c>
      <c r="BY61" s="837">
        <f t="shared" si="282"/>
        <v>0</v>
      </c>
      <c r="BZ61" s="837">
        <f t="shared" ref="BZ61:EK61" si="283">IF(BZ$7="Stick  Anus",BZ$55,0)</f>
        <v>0</v>
      </c>
      <c r="CA61" s="837">
        <f t="shared" si="283"/>
        <v>0</v>
      </c>
      <c r="CB61" s="837">
        <f t="shared" si="283"/>
        <v>0</v>
      </c>
      <c r="CC61" s="837">
        <f t="shared" si="283"/>
        <v>0</v>
      </c>
      <c r="CD61" s="837">
        <f t="shared" si="283"/>
        <v>0</v>
      </c>
      <c r="CE61" s="837">
        <f t="shared" si="283"/>
        <v>0</v>
      </c>
      <c r="CF61" s="837">
        <f t="shared" si="283"/>
        <v>0</v>
      </c>
      <c r="CG61" s="837">
        <f t="shared" si="283"/>
        <v>0</v>
      </c>
      <c r="CH61" s="837">
        <f t="shared" si="283"/>
        <v>0</v>
      </c>
      <c r="CI61" s="837">
        <f t="shared" si="283"/>
        <v>0</v>
      </c>
      <c r="CJ61" s="837">
        <f t="shared" si="283"/>
        <v>0</v>
      </c>
      <c r="CK61" s="837">
        <f t="shared" si="283"/>
        <v>0</v>
      </c>
      <c r="CL61" s="837">
        <f t="shared" si="283"/>
        <v>0</v>
      </c>
      <c r="CM61" s="837">
        <f t="shared" si="283"/>
        <v>0</v>
      </c>
      <c r="CN61" s="837">
        <f t="shared" si="283"/>
        <v>0</v>
      </c>
      <c r="CO61" s="837">
        <f t="shared" si="283"/>
        <v>0</v>
      </c>
      <c r="CP61" s="837">
        <f t="shared" si="283"/>
        <v>0</v>
      </c>
      <c r="CQ61" s="837">
        <f t="shared" si="283"/>
        <v>0</v>
      </c>
      <c r="CR61" s="837">
        <f t="shared" si="283"/>
        <v>0</v>
      </c>
      <c r="CS61" s="837">
        <f t="shared" si="283"/>
        <v>0</v>
      </c>
      <c r="CT61" s="837">
        <f t="shared" si="283"/>
        <v>0</v>
      </c>
      <c r="CU61" s="837">
        <f t="shared" si="283"/>
        <v>0</v>
      </c>
      <c r="CV61" s="837">
        <f t="shared" si="283"/>
        <v>0</v>
      </c>
      <c r="CW61" s="837">
        <f t="shared" si="283"/>
        <v>0</v>
      </c>
      <c r="CX61" s="837">
        <f t="shared" si="283"/>
        <v>0</v>
      </c>
      <c r="CY61" s="837">
        <f t="shared" si="283"/>
        <v>0</v>
      </c>
      <c r="CZ61" s="837">
        <f t="shared" si="283"/>
        <v>0</v>
      </c>
      <c r="DA61" s="837">
        <f t="shared" si="283"/>
        <v>0</v>
      </c>
      <c r="DB61" s="837">
        <f t="shared" si="283"/>
        <v>0</v>
      </c>
      <c r="DC61" s="837">
        <f t="shared" si="283"/>
        <v>0</v>
      </c>
      <c r="DD61" s="837">
        <f t="shared" si="283"/>
        <v>0</v>
      </c>
      <c r="DE61" s="837">
        <f t="shared" si="283"/>
        <v>0</v>
      </c>
      <c r="DF61" s="837">
        <f t="shared" si="283"/>
        <v>0</v>
      </c>
      <c r="DG61" s="837">
        <f t="shared" si="283"/>
        <v>0</v>
      </c>
      <c r="DH61" s="837">
        <f t="shared" si="283"/>
        <v>0</v>
      </c>
      <c r="DI61" s="837">
        <f t="shared" si="283"/>
        <v>0</v>
      </c>
      <c r="DJ61" s="837">
        <f t="shared" si="283"/>
        <v>0</v>
      </c>
      <c r="DK61" s="837">
        <f t="shared" si="283"/>
        <v>0</v>
      </c>
      <c r="DL61" s="837">
        <f t="shared" si="283"/>
        <v>0</v>
      </c>
      <c r="DM61" s="837">
        <f t="shared" si="283"/>
        <v>0</v>
      </c>
      <c r="DN61" s="837">
        <f t="shared" si="283"/>
        <v>0</v>
      </c>
      <c r="DO61" s="837">
        <f t="shared" si="283"/>
        <v>0</v>
      </c>
      <c r="DP61" s="837">
        <f t="shared" si="283"/>
        <v>0</v>
      </c>
      <c r="DQ61" s="837">
        <f t="shared" si="283"/>
        <v>0</v>
      </c>
      <c r="DR61" s="837">
        <f t="shared" si="283"/>
        <v>0</v>
      </c>
      <c r="DS61" s="837">
        <f t="shared" si="283"/>
        <v>0</v>
      </c>
      <c r="DT61" s="837">
        <f t="shared" si="283"/>
        <v>0</v>
      </c>
      <c r="DU61" s="837">
        <f t="shared" si="283"/>
        <v>0</v>
      </c>
      <c r="DV61" s="837">
        <f t="shared" si="283"/>
        <v>0</v>
      </c>
      <c r="DW61" s="837">
        <f t="shared" si="283"/>
        <v>0</v>
      </c>
      <c r="DX61" s="837">
        <f t="shared" si="283"/>
        <v>0</v>
      </c>
      <c r="DY61" s="837">
        <f t="shared" si="283"/>
        <v>0</v>
      </c>
      <c r="DZ61" s="837">
        <f t="shared" si="283"/>
        <v>0</v>
      </c>
      <c r="EA61" s="837">
        <f t="shared" si="283"/>
        <v>0</v>
      </c>
      <c r="EB61" s="837">
        <f t="shared" si="283"/>
        <v>0</v>
      </c>
      <c r="EC61" s="837">
        <f t="shared" si="283"/>
        <v>0</v>
      </c>
      <c r="ED61" s="837">
        <f t="shared" si="283"/>
        <v>0</v>
      </c>
      <c r="EE61" s="837">
        <f t="shared" si="283"/>
        <v>0</v>
      </c>
      <c r="EF61" s="837">
        <f t="shared" si="283"/>
        <v>0</v>
      </c>
      <c r="EG61" s="837">
        <f t="shared" si="283"/>
        <v>0</v>
      </c>
      <c r="EH61" s="837">
        <f t="shared" si="283"/>
        <v>0</v>
      </c>
      <c r="EI61" s="837">
        <f t="shared" si="283"/>
        <v>0</v>
      </c>
      <c r="EJ61" s="837">
        <f t="shared" si="283"/>
        <v>0</v>
      </c>
      <c r="EK61" s="837">
        <f t="shared" si="283"/>
        <v>0</v>
      </c>
      <c r="EL61" s="837">
        <f t="shared" ref="EL61:GW61" si="284">IF(EL$7="Stick  Anus",EL$55,0)</f>
        <v>0</v>
      </c>
      <c r="EM61" s="837">
        <f t="shared" si="284"/>
        <v>0</v>
      </c>
      <c r="EN61" s="837">
        <f t="shared" si="284"/>
        <v>0</v>
      </c>
      <c r="EO61" s="837">
        <f t="shared" si="284"/>
        <v>0</v>
      </c>
      <c r="EP61" s="837">
        <f t="shared" si="284"/>
        <v>0</v>
      </c>
      <c r="EQ61" s="837">
        <f t="shared" si="284"/>
        <v>0</v>
      </c>
      <c r="ER61" s="837">
        <f t="shared" si="284"/>
        <v>0</v>
      </c>
      <c r="ES61" s="837">
        <f t="shared" si="284"/>
        <v>0</v>
      </c>
      <c r="ET61" s="837">
        <f t="shared" si="284"/>
        <v>0</v>
      </c>
      <c r="EU61" s="837">
        <f t="shared" si="284"/>
        <v>0</v>
      </c>
      <c r="EV61" s="837">
        <f t="shared" si="284"/>
        <v>0</v>
      </c>
      <c r="EW61" s="837">
        <f t="shared" si="284"/>
        <v>0</v>
      </c>
      <c r="EX61" s="837">
        <f t="shared" si="284"/>
        <v>0</v>
      </c>
      <c r="EY61" s="837">
        <f t="shared" si="284"/>
        <v>0</v>
      </c>
      <c r="EZ61" s="837">
        <f t="shared" si="284"/>
        <v>0</v>
      </c>
      <c r="FA61" s="837">
        <f t="shared" si="284"/>
        <v>0</v>
      </c>
      <c r="FB61" s="837">
        <f t="shared" si="284"/>
        <v>0</v>
      </c>
      <c r="FC61" s="837">
        <f t="shared" si="284"/>
        <v>0</v>
      </c>
      <c r="FD61" s="837">
        <f t="shared" si="284"/>
        <v>0</v>
      </c>
      <c r="FE61" s="837">
        <f t="shared" si="284"/>
        <v>0</v>
      </c>
      <c r="FF61" s="837">
        <f t="shared" si="284"/>
        <v>0</v>
      </c>
      <c r="FG61" s="837">
        <f t="shared" si="284"/>
        <v>0</v>
      </c>
      <c r="FH61" s="837">
        <f t="shared" si="284"/>
        <v>0</v>
      </c>
      <c r="FI61" s="837">
        <f t="shared" si="284"/>
        <v>0</v>
      </c>
      <c r="FJ61" s="837">
        <f t="shared" si="284"/>
        <v>0</v>
      </c>
      <c r="FK61" s="837">
        <f t="shared" si="284"/>
        <v>0</v>
      </c>
      <c r="FL61" s="837">
        <f t="shared" si="284"/>
        <v>0</v>
      </c>
      <c r="FM61" s="837">
        <f t="shared" si="284"/>
        <v>0</v>
      </c>
      <c r="FN61" s="837">
        <f t="shared" si="284"/>
        <v>0</v>
      </c>
      <c r="FO61" s="837">
        <f t="shared" si="284"/>
        <v>0</v>
      </c>
      <c r="FP61" s="837">
        <f t="shared" si="284"/>
        <v>0</v>
      </c>
      <c r="FQ61" s="837">
        <f t="shared" si="284"/>
        <v>0</v>
      </c>
      <c r="FR61" s="837">
        <f t="shared" si="284"/>
        <v>0</v>
      </c>
      <c r="FS61" s="837">
        <f t="shared" si="284"/>
        <v>0</v>
      </c>
      <c r="FT61" s="837">
        <f t="shared" si="284"/>
        <v>0</v>
      </c>
      <c r="FU61" s="837">
        <f t="shared" si="284"/>
        <v>0</v>
      </c>
      <c r="FV61" s="837">
        <f t="shared" si="284"/>
        <v>0</v>
      </c>
      <c r="FW61" s="837">
        <f t="shared" si="284"/>
        <v>0</v>
      </c>
      <c r="FX61" s="837">
        <f t="shared" si="284"/>
        <v>0</v>
      </c>
      <c r="FY61" s="837">
        <f t="shared" si="284"/>
        <v>0</v>
      </c>
      <c r="FZ61" s="837">
        <f t="shared" si="284"/>
        <v>0</v>
      </c>
      <c r="GA61" s="837">
        <f t="shared" si="284"/>
        <v>0</v>
      </c>
      <c r="GB61" s="837">
        <f t="shared" si="284"/>
        <v>0</v>
      </c>
      <c r="GC61" s="837">
        <f t="shared" si="284"/>
        <v>0</v>
      </c>
      <c r="GD61" s="837">
        <f t="shared" si="284"/>
        <v>0</v>
      </c>
      <c r="GE61" s="837">
        <f t="shared" si="284"/>
        <v>0</v>
      </c>
      <c r="GF61" s="837">
        <f t="shared" si="284"/>
        <v>0</v>
      </c>
      <c r="GG61" s="837">
        <f t="shared" si="284"/>
        <v>0</v>
      </c>
      <c r="GH61" s="837">
        <f t="shared" si="284"/>
        <v>0</v>
      </c>
      <c r="GI61" s="837">
        <f t="shared" si="284"/>
        <v>0</v>
      </c>
      <c r="GJ61" s="837">
        <f t="shared" si="284"/>
        <v>0</v>
      </c>
      <c r="GK61" s="837">
        <f t="shared" si="284"/>
        <v>0</v>
      </c>
      <c r="GL61" s="837">
        <f t="shared" si="284"/>
        <v>0</v>
      </c>
      <c r="GM61" s="837">
        <f t="shared" si="284"/>
        <v>0</v>
      </c>
      <c r="GN61" s="837">
        <f t="shared" si="284"/>
        <v>0</v>
      </c>
      <c r="GO61" s="837">
        <f t="shared" si="284"/>
        <v>0</v>
      </c>
      <c r="GP61" s="837">
        <f t="shared" si="284"/>
        <v>0</v>
      </c>
      <c r="GQ61" s="837">
        <f t="shared" si="284"/>
        <v>0</v>
      </c>
      <c r="GR61" s="837">
        <f t="shared" si="284"/>
        <v>0</v>
      </c>
      <c r="GS61" s="837">
        <f t="shared" si="284"/>
        <v>0</v>
      </c>
      <c r="GT61" s="837">
        <f t="shared" si="284"/>
        <v>0</v>
      </c>
      <c r="GU61" s="837">
        <f t="shared" si="284"/>
        <v>0</v>
      </c>
      <c r="GV61" s="837">
        <f t="shared" si="284"/>
        <v>0</v>
      </c>
      <c r="GW61" s="837">
        <f t="shared" si="284"/>
        <v>0</v>
      </c>
      <c r="GX61" s="837">
        <f t="shared" ref="GX61:IZ61" si="285">IF(GX$7="Stick  Anus",GX$55,0)</f>
        <v>0</v>
      </c>
      <c r="GY61" s="837">
        <f t="shared" si="285"/>
        <v>0</v>
      </c>
      <c r="GZ61" s="837">
        <f t="shared" si="285"/>
        <v>0</v>
      </c>
      <c r="HA61" s="837">
        <f t="shared" si="285"/>
        <v>0</v>
      </c>
      <c r="HB61" s="837">
        <f t="shared" si="285"/>
        <v>0</v>
      </c>
      <c r="HC61" s="837">
        <f t="shared" si="285"/>
        <v>0</v>
      </c>
      <c r="HD61" s="837">
        <f t="shared" si="285"/>
        <v>0</v>
      </c>
      <c r="HE61" s="837">
        <f t="shared" si="285"/>
        <v>0</v>
      </c>
      <c r="HF61" s="837">
        <f t="shared" si="285"/>
        <v>0</v>
      </c>
      <c r="HG61" s="837">
        <f t="shared" si="285"/>
        <v>0</v>
      </c>
      <c r="HH61" s="837">
        <f t="shared" si="285"/>
        <v>0</v>
      </c>
      <c r="HI61" s="837">
        <f t="shared" si="285"/>
        <v>0</v>
      </c>
      <c r="HJ61" s="837">
        <f t="shared" si="285"/>
        <v>0</v>
      </c>
      <c r="HK61" s="837">
        <f t="shared" si="285"/>
        <v>0</v>
      </c>
      <c r="HL61" s="837">
        <f t="shared" si="285"/>
        <v>0</v>
      </c>
      <c r="HM61" s="837">
        <f t="shared" si="285"/>
        <v>0</v>
      </c>
      <c r="HN61" s="837">
        <f t="shared" si="285"/>
        <v>0</v>
      </c>
      <c r="HO61" s="837">
        <f t="shared" si="285"/>
        <v>0</v>
      </c>
      <c r="HP61" s="837">
        <f t="shared" si="285"/>
        <v>0</v>
      </c>
      <c r="HQ61" s="837">
        <f t="shared" si="285"/>
        <v>0</v>
      </c>
      <c r="HR61" s="837">
        <f t="shared" si="285"/>
        <v>0</v>
      </c>
      <c r="HS61" s="837">
        <f t="shared" si="285"/>
        <v>0</v>
      </c>
      <c r="HT61" s="837">
        <f t="shared" si="285"/>
        <v>0</v>
      </c>
      <c r="HU61" s="837">
        <f t="shared" si="285"/>
        <v>0</v>
      </c>
      <c r="HV61" s="837">
        <f t="shared" si="285"/>
        <v>0</v>
      </c>
      <c r="HW61" s="837">
        <f t="shared" si="285"/>
        <v>0</v>
      </c>
      <c r="HX61" s="837">
        <f t="shared" si="285"/>
        <v>0</v>
      </c>
      <c r="HY61" s="837">
        <f t="shared" si="285"/>
        <v>0</v>
      </c>
      <c r="HZ61" s="837">
        <f t="shared" si="285"/>
        <v>0</v>
      </c>
      <c r="IA61" s="837">
        <f t="shared" si="285"/>
        <v>0</v>
      </c>
      <c r="IB61" s="837">
        <f t="shared" si="285"/>
        <v>0</v>
      </c>
      <c r="IC61" s="837">
        <f t="shared" si="285"/>
        <v>0</v>
      </c>
      <c r="ID61" s="837">
        <f t="shared" si="285"/>
        <v>0</v>
      </c>
      <c r="IE61" s="837">
        <f t="shared" si="285"/>
        <v>0</v>
      </c>
      <c r="IF61" s="837">
        <f t="shared" si="285"/>
        <v>0</v>
      </c>
      <c r="IG61" s="837">
        <f t="shared" si="285"/>
        <v>0</v>
      </c>
      <c r="IH61" s="837">
        <f t="shared" si="285"/>
        <v>0</v>
      </c>
      <c r="II61" s="837">
        <f t="shared" si="285"/>
        <v>0</v>
      </c>
      <c r="IJ61" s="837">
        <f t="shared" si="285"/>
        <v>0</v>
      </c>
      <c r="IK61" s="837">
        <f t="shared" si="285"/>
        <v>0</v>
      </c>
      <c r="IL61" s="837">
        <f t="shared" si="285"/>
        <v>0</v>
      </c>
      <c r="IM61" s="837">
        <f t="shared" si="285"/>
        <v>0</v>
      </c>
      <c r="IN61" s="837">
        <f t="shared" si="285"/>
        <v>0</v>
      </c>
      <c r="IO61" s="837">
        <f t="shared" si="285"/>
        <v>0</v>
      </c>
      <c r="IP61" s="837">
        <f t="shared" si="285"/>
        <v>0</v>
      </c>
      <c r="IQ61" s="837">
        <f t="shared" si="285"/>
        <v>0</v>
      </c>
      <c r="IR61" s="837">
        <f t="shared" si="285"/>
        <v>0</v>
      </c>
      <c r="IS61" s="837">
        <f t="shared" si="285"/>
        <v>0</v>
      </c>
      <c r="IT61" s="837">
        <f t="shared" si="285"/>
        <v>0</v>
      </c>
      <c r="IU61" s="837">
        <f t="shared" si="285"/>
        <v>0</v>
      </c>
      <c r="IV61" s="837">
        <f t="shared" si="285"/>
        <v>0</v>
      </c>
      <c r="IW61" s="837">
        <f t="shared" si="285"/>
        <v>0</v>
      </c>
      <c r="IX61" s="837">
        <f t="shared" si="285"/>
        <v>0</v>
      </c>
      <c r="IY61" s="837">
        <f t="shared" si="285"/>
        <v>0</v>
      </c>
      <c r="IZ61" s="837">
        <f t="shared" si="285"/>
        <v>0</v>
      </c>
      <c r="JA61" s="841">
        <f t="shared" si="273"/>
        <v>0</v>
      </c>
    </row>
    <row r="62" spans="1:292" ht="25" hidden="1" customHeight="1">
      <c r="A62" s="842" t="s">
        <v>589</v>
      </c>
      <c r="B62" s="843" t="s">
        <v>581</v>
      </c>
      <c r="C62" s="837">
        <f>IF(C$7="Lame &amp;  Paralysis",C$55,0)</f>
        <v>0</v>
      </c>
      <c r="D62" s="837">
        <f t="shared" ref="D62:BY62" si="286">IF(D$7="Lame &amp;  Paralysis",D$55,0)</f>
        <v>0</v>
      </c>
      <c r="E62" s="837">
        <f t="shared" si="286"/>
        <v>0</v>
      </c>
      <c r="F62" s="837">
        <f t="shared" si="286"/>
        <v>0</v>
      </c>
      <c r="G62" s="837">
        <f t="shared" si="286"/>
        <v>0</v>
      </c>
      <c r="H62" s="837">
        <f t="shared" si="286"/>
        <v>445</v>
      </c>
      <c r="I62" s="837">
        <f t="shared" si="286"/>
        <v>0</v>
      </c>
      <c r="J62" s="837">
        <f t="shared" si="286"/>
        <v>0</v>
      </c>
      <c r="K62" s="837">
        <f t="shared" si="286"/>
        <v>0</v>
      </c>
      <c r="L62" s="837">
        <f t="shared" si="286"/>
        <v>0</v>
      </c>
      <c r="M62" s="837">
        <f t="shared" si="286"/>
        <v>0</v>
      </c>
      <c r="N62" s="837">
        <f t="shared" si="286"/>
        <v>0</v>
      </c>
      <c r="O62" s="837">
        <f t="shared" si="286"/>
        <v>0</v>
      </c>
      <c r="P62" s="837">
        <f t="shared" si="286"/>
        <v>0</v>
      </c>
      <c r="Q62" s="837">
        <f t="shared" si="286"/>
        <v>0</v>
      </c>
      <c r="R62" s="837">
        <f t="shared" si="286"/>
        <v>477</v>
      </c>
      <c r="S62" s="837">
        <f t="shared" si="286"/>
        <v>0</v>
      </c>
      <c r="T62" s="837">
        <f t="shared" si="286"/>
        <v>0</v>
      </c>
      <c r="U62" s="837">
        <f t="shared" si="286"/>
        <v>0</v>
      </c>
      <c r="V62" s="837">
        <f t="shared" si="286"/>
        <v>0</v>
      </c>
      <c r="W62" s="837">
        <f t="shared" si="286"/>
        <v>0</v>
      </c>
      <c r="X62" s="837">
        <f t="shared" si="286"/>
        <v>0</v>
      </c>
      <c r="Y62" s="837">
        <f t="shared" si="286"/>
        <v>0</v>
      </c>
      <c r="Z62" s="837">
        <f t="shared" si="286"/>
        <v>0</v>
      </c>
      <c r="AA62" s="837">
        <f t="shared" si="286"/>
        <v>0</v>
      </c>
      <c r="AB62" s="837">
        <f t="shared" si="286"/>
        <v>92</v>
      </c>
      <c r="AC62" s="837">
        <f t="shared" si="286"/>
        <v>0</v>
      </c>
      <c r="AD62" s="837">
        <f t="shared" si="286"/>
        <v>0</v>
      </c>
      <c r="AE62" s="837">
        <f t="shared" si="286"/>
        <v>0</v>
      </c>
      <c r="AF62" s="837">
        <f t="shared" si="286"/>
        <v>0</v>
      </c>
      <c r="AG62" s="837">
        <f t="shared" si="286"/>
        <v>0</v>
      </c>
      <c r="AH62" s="837">
        <f t="shared" si="286"/>
        <v>0</v>
      </c>
      <c r="AI62" s="837">
        <f t="shared" si="286"/>
        <v>0</v>
      </c>
      <c r="AJ62" s="837">
        <f t="shared" si="286"/>
        <v>0</v>
      </c>
      <c r="AK62" s="837">
        <f t="shared" si="286"/>
        <v>0</v>
      </c>
      <c r="AL62" s="837">
        <f t="shared" si="286"/>
        <v>0</v>
      </c>
      <c r="AM62" s="837">
        <f t="shared" si="286"/>
        <v>0</v>
      </c>
      <c r="AN62" s="837">
        <f t="shared" si="286"/>
        <v>0</v>
      </c>
      <c r="AO62" s="837">
        <f t="shared" si="286"/>
        <v>0</v>
      </c>
      <c r="AP62" s="837">
        <f t="shared" si="286"/>
        <v>0</v>
      </c>
      <c r="AQ62" s="837">
        <f t="shared" si="286"/>
        <v>0</v>
      </c>
      <c r="AR62" s="837">
        <f t="shared" si="286"/>
        <v>0</v>
      </c>
      <c r="AS62" s="837">
        <f t="shared" si="286"/>
        <v>0</v>
      </c>
      <c r="AT62" s="837">
        <f t="shared" si="286"/>
        <v>0</v>
      </c>
      <c r="AU62" s="837">
        <f t="shared" si="286"/>
        <v>0</v>
      </c>
      <c r="AV62" s="837">
        <f t="shared" si="286"/>
        <v>0</v>
      </c>
      <c r="AW62" s="837">
        <f t="shared" si="286"/>
        <v>0</v>
      </c>
      <c r="AX62" s="837">
        <f t="shared" si="286"/>
        <v>0</v>
      </c>
      <c r="AY62" s="837">
        <f t="shared" si="286"/>
        <v>0</v>
      </c>
      <c r="AZ62" s="837">
        <f t="shared" si="286"/>
        <v>0</v>
      </c>
      <c r="BA62" s="837">
        <f t="shared" si="286"/>
        <v>0</v>
      </c>
      <c r="BB62" s="837">
        <f t="shared" si="286"/>
        <v>0</v>
      </c>
      <c r="BC62" s="837">
        <f t="shared" si="286"/>
        <v>0</v>
      </c>
      <c r="BD62" s="837">
        <f t="shared" si="286"/>
        <v>0</v>
      </c>
      <c r="BE62" s="837">
        <f t="shared" si="286"/>
        <v>0</v>
      </c>
      <c r="BF62" s="837">
        <f t="shared" si="286"/>
        <v>0</v>
      </c>
      <c r="BG62" s="837">
        <f t="shared" si="286"/>
        <v>0</v>
      </c>
      <c r="BH62" s="837">
        <f t="shared" si="286"/>
        <v>0</v>
      </c>
      <c r="BI62" s="837">
        <f t="shared" si="286"/>
        <v>0</v>
      </c>
      <c r="BJ62" s="837">
        <f t="shared" si="286"/>
        <v>0</v>
      </c>
      <c r="BK62" s="837">
        <f t="shared" si="286"/>
        <v>0</v>
      </c>
      <c r="BL62" s="837">
        <f t="shared" si="286"/>
        <v>0</v>
      </c>
      <c r="BM62" s="837">
        <f t="shared" si="286"/>
        <v>0</v>
      </c>
      <c r="BN62" s="837">
        <f t="shared" si="286"/>
        <v>0</v>
      </c>
      <c r="BO62" s="837">
        <f t="shared" si="286"/>
        <v>0</v>
      </c>
      <c r="BP62" s="837">
        <f t="shared" si="286"/>
        <v>0</v>
      </c>
      <c r="BQ62" s="837">
        <f t="shared" si="286"/>
        <v>0</v>
      </c>
      <c r="BR62" s="837">
        <f t="shared" si="286"/>
        <v>0</v>
      </c>
      <c r="BS62" s="837">
        <f t="shared" si="286"/>
        <v>0</v>
      </c>
      <c r="BT62" s="837">
        <f t="shared" si="286"/>
        <v>0</v>
      </c>
      <c r="BU62" s="837">
        <f t="shared" si="286"/>
        <v>0</v>
      </c>
      <c r="BV62" s="837">
        <f t="shared" si="286"/>
        <v>0</v>
      </c>
      <c r="BW62" s="837">
        <f t="shared" si="286"/>
        <v>0</v>
      </c>
      <c r="BX62" s="837">
        <f t="shared" si="286"/>
        <v>0</v>
      </c>
      <c r="BY62" s="837">
        <f t="shared" si="286"/>
        <v>0</v>
      </c>
      <c r="BZ62" s="837">
        <f t="shared" ref="BZ62:EK62" si="287">IF(BZ$7="Lame &amp;  Paralysis",BZ$55,0)</f>
        <v>0</v>
      </c>
      <c r="CA62" s="837">
        <f t="shared" si="287"/>
        <v>0</v>
      </c>
      <c r="CB62" s="837">
        <f t="shared" si="287"/>
        <v>0</v>
      </c>
      <c r="CC62" s="837">
        <f t="shared" si="287"/>
        <v>0</v>
      </c>
      <c r="CD62" s="837">
        <f t="shared" si="287"/>
        <v>0</v>
      </c>
      <c r="CE62" s="837">
        <f t="shared" si="287"/>
        <v>0</v>
      </c>
      <c r="CF62" s="837">
        <f t="shared" si="287"/>
        <v>0</v>
      </c>
      <c r="CG62" s="837">
        <f t="shared" si="287"/>
        <v>0</v>
      </c>
      <c r="CH62" s="837">
        <f t="shared" si="287"/>
        <v>0</v>
      </c>
      <c r="CI62" s="837">
        <f t="shared" si="287"/>
        <v>0</v>
      </c>
      <c r="CJ62" s="837">
        <f t="shared" si="287"/>
        <v>0</v>
      </c>
      <c r="CK62" s="837">
        <f t="shared" si="287"/>
        <v>0</v>
      </c>
      <c r="CL62" s="837">
        <f t="shared" si="287"/>
        <v>0</v>
      </c>
      <c r="CM62" s="837">
        <f t="shared" si="287"/>
        <v>0</v>
      </c>
      <c r="CN62" s="837">
        <f t="shared" si="287"/>
        <v>0</v>
      </c>
      <c r="CO62" s="837">
        <f t="shared" si="287"/>
        <v>0</v>
      </c>
      <c r="CP62" s="837">
        <f t="shared" si="287"/>
        <v>0</v>
      </c>
      <c r="CQ62" s="837">
        <f t="shared" si="287"/>
        <v>0</v>
      </c>
      <c r="CR62" s="837">
        <f t="shared" si="287"/>
        <v>0</v>
      </c>
      <c r="CS62" s="837">
        <f t="shared" si="287"/>
        <v>0</v>
      </c>
      <c r="CT62" s="837">
        <f t="shared" si="287"/>
        <v>0</v>
      </c>
      <c r="CU62" s="837">
        <f t="shared" si="287"/>
        <v>0</v>
      </c>
      <c r="CV62" s="837">
        <f t="shared" si="287"/>
        <v>0</v>
      </c>
      <c r="CW62" s="837">
        <f t="shared" si="287"/>
        <v>0</v>
      </c>
      <c r="CX62" s="837">
        <f t="shared" si="287"/>
        <v>0</v>
      </c>
      <c r="CY62" s="837">
        <f t="shared" si="287"/>
        <v>0</v>
      </c>
      <c r="CZ62" s="837">
        <f t="shared" si="287"/>
        <v>0</v>
      </c>
      <c r="DA62" s="837">
        <f t="shared" si="287"/>
        <v>0</v>
      </c>
      <c r="DB62" s="837">
        <f t="shared" si="287"/>
        <v>0</v>
      </c>
      <c r="DC62" s="837">
        <f t="shared" si="287"/>
        <v>0</v>
      </c>
      <c r="DD62" s="837">
        <f t="shared" si="287"/>
        <v>0</v>
      </c>
      <c r="DE62" s="837">
        <f t="shared" si="287"/>
        <v>0</v>
      </c>
      <c r="DF62" s="837">
        <f t="shared" si="287"/>
        <v>0</v>
      </c>
      <c r="DG62" s="837">
        <f t="shared" si="287"/>
        <v>0</v>
      </c>
      <c r="DH62" s="837">
        <f t="shared" si="287"/>
        <v>0</v>
      </c>
      <c r="DI62" s="837">
        <f t="shared" si="287"/>
        <v>0</v>
      </c>
      <c r="DJ62" s="837">
        <f t="shared" si="287"/>
        <v>0</v>
      </c>
      <c r="DK62" s="837">
        <f t="shared" si="287"/>
        <v>0</v>
      </c>
      <c r="DL62" s="837">
        <f t="shared" si="287"/>
        <v>0</v>
      </c>
      <c r="DM62" s="837">
        <f t="shared" si="287"/>
        <v>0</v>
      </c>
      <c r="DN62" s="837">
        <f t="shared" si="287"/>
        <v>0</v>
      </c>
      <c r="DO62" s="837">
        <f t="shared" si="287"/>
        <v>0</v>
      </c>
      <c r="DP62" s="837">
        <f t="shared" si="287"/>
        <v>0</v>
      </c>
      <c r="DQ62" s="837">
        <f t="shared" si="287"/>
        <v>0</v>
      </c>
      <c r="DR62" s="837">
        <f t="shared" si="287"/>
        <v>0</v>
      </c>
      <c r="DS62" s="837">
        <f t="shared" si="287"/>
        <v>0</v>
      </c>
      <c r="DT62" s="837">
        <f t="shared" si="287"/>
        <v>0</v>
      </c>
      <c r="DU62" s="837">
        <f t="shared" si="287"/>
        <v>0</v>
      </c>
      <c r="DV62" s="837">
        <f t="shared" si="287"/>
        <v>0</v>
      </c>
      <c r="DW62" s="837">
        <f t="shared" si="287"/>
        <v>0</v>
      </c>
      <c r="DX62" s="837">
        <f t="shared" si="287"/>
        <v>0</v>
      </c>
      <c r="DY62" s="837">
        <f t="shared" si="287"/>
        <v>0</v>
      </c>
      <c r="DZ62" s="837">
        <f t="shared" si="287"/>
        <v>0</v>
      </c>
      <c r="EA62" s="837">
        <f t="shared" si="287"/>
        <v>0</v>
      </c>
      <c r="EB62" s="837">
        <f t="shared" si="287"/>
        <v>0</v>
      </c>
      <c r="EC62" s="837">
        <f t="shared" si="287"/>
        <v>0</v>
      </c>
      <c r="ED62" s="837">
        <f t="shared" si="287"/>
        <v>0</v>
      </c>
      <c r="EE62" s="837">
        <f t="shared" si="287"/>
        <v>0</v>
      </c>
      <c r="EF62" s="837">
        <f t="shared" si="287"/>
        <v>0</v>
      </c>
      <c r="EG62" s="837">
        <f t="shared" si="287"/>
        <v>0</v>
      </c>
      <c r="EH62" s="837">
        <f t="shared" si="287"/>
        <v>0</v>
      </c>
      <c r="EI62" s="837">
        <f t="shared" si="287"/>
        <v>0</v>
      </c>
      <c r="EJ62" s="837">
        <f t="shared" si="287"/>
        <v>0</v>
      </c>
      <c r="EK62" s="837">
        <f t="shared" si="287"/>
        <v>0</v>
      </c>
      <c r="EL62" s="837">
        <f t="shared" ref="EL62:GW62" si="288">IF(EL$7="Lame &amp;  Paralysis",EL$55,0)</f>
        <v>0</v>
      </c>
      <c r="EM62" s="837">
        <f t="shared" si="288"/>
        <v>0</v>
      </c>
      <c r="EN62" s="837">
        <f t="shared" si="288"/>
        <v>0</v>
      </c>
      <c r="EO62" s="837">
        <f t="shared" si="288"/>
        <v>0</v>
      </c>
      <c r="EP62" s="837">
        <f t="shared" si="288"/>
        <v>0</v>
      </c>
      <c r="EQ62" s="837">
        <f t="shared" si="288"/>
        <v>0</v>
      </c>
      <c r="ER62" s="837">
        <f t="shared" si="288"/>
        <v>0</v>
      </c>
      <c r="ES62" s="837">
        <f t="shared" si="288"/>
        <v>0</v>
      </c>
      <c r="ET62" s="837">
        <f t="shared" si="288"/>
        <v>0</v>
      </c>
      <c r="EU62" s="837">
        <f t="shared" si="288"/>
        <v>0</v>
      </c>
      <c r="EV62" s="837">
        <f t="shared" si="288"/>
        <v>0</v>
      </c>
      <c r="EW62" s="837">
        <f t="shared" si="288"/>
        <v>0</v>
      </c>
      <c r="EX62" s="837">
        <f t="shared" si="288"/>
        <v>0</v>
      </c>
      <c r="EY62" s="837">
        <f t="shared" si="288"/>
        <v>0</v>
      </c>
      <c r="EZ62" s="837">
        <f t="shared" si="288"/>
        <v>0</v>
      </c>
      <c r="FA62" s="837">
        <f t="shared" si="288"/>
        <v>0</v>
      </c>
      <c r="FB62" s="837">
        <f t="shared" si="288"/>
        <v>0</v>
      </c>
      <c r="FC62" s="837">
        <f t="shared" si="288"/>
        <v>0</v>
      </c>
      <c r="FD62" s="837">
        <f t="shared" si="288"/>
        <v>0</v>
      </c>
      <c r="FE62" s="837">
        <f t="shared" si="288"/>
        <v>0</v>
      </c>
      <c r="FF62" s="837">
        <f t="shared" si="288"/>
        <v>0</v>
      </c>
      <c r="FG62" s="837">
        <f t="shared" si="288"/>
        <v>0</v>
      </c>
      <c r="FH62" s="837">
        <f t="shared" si="288"/>
        <v>0</v>
      </c>
      <c r="FI62" s="837">
        <f t="shared" si="288"/>
        <v>0</v>
      </c>
      <c r="FJ62" s="837">
        <f t="shared" si="288"/>
        <v>0</v>
      </c>
      <c r="FK62" s="837">
        <f t="shared" si="288"/>
        <v>0</v>
      </c>
      <c r="FL62" s="837">
        <f t="shared" si="288"/>
        <v>0</v>
      </c>
      <c r="FM62" s="837">
        <f t="shared" si="288"/>
        <v>0</v>
      </c>
      <c r="FN62" s="837">
        <f t="shared" si="288"/>
        <v>0</v>
      </c>
      <c r="FO62" s="837">
        <f t="shared" si="288"/>
        <v>0</v>
      </c>
      <c r="FP62" s="837">
        <f t="shared" si="288"/>
        <v>0</v>
      </c>
      <c r="FQ62" s="837">
        <f t="shared" si="288"/>
        <v>0</v>
      </c>
      <c r="FR62" s="837">
        <f t="shared" si="288"/>
        <v>0</v>
      </c>
      <c r="FS62" s="837">
        <f t="shared" si="288"/>
        <v>0</v>
      </c>
      <c r="FT62" s="837">
        <f t="shared" si="288"/>
        <v>0</v>
      </c>
      <c r="FU62" s="837">
        <f t="shared" si="288"/>
        <v>0</v>
      </c>
      <c r="FV62" s="837">
        <f t="shared" si="288"/>
        <v>0</v>
      </c>
      <c r="FW62" s="837">
        <f t="shared" si="288"/>
        <v>0</v>
      </c>
      <c r="FX62" s="837">
        <f t="shared" si="288"/>
        <v>0</v>
      </c>
      <c r="FY62" s="837">
        <f t="shared" si="288"/>
        <v>0</v>
      </c>
      <c r="FZ62" s="837">
        <f t="shared" si="288"/>
        <v>0</v>
      </c>
      <c r="GA62" s="837">
        <f t="shared" si="288"/>
        <v>0</v>
      </c>
      <c r="GB62" s="837">
        <f t="shared" si="288"/>
        <v>0</v>
      </c>
      <c r="GC62" s="837">
        <f t="shared" si="288"/>
        <v>0</v>
      </c>
      <c r="GD62" s="837">
        <f t="shared" si="288"/>
        <v>0</v>
      </c>
      <c r="GE62" s="837">
        <f t="shared" si="288"/>
        <v>0</v>
      </c>
      <c r="GF62" s="837">
        <f t="shared" si="288"/>
        <v>0</v>
      </c>
      <c r="GG62" s="837">
        <f t="shared" si="288"/>
        <v>0</v>
      </c>
      <c r="GH62" s="837">
        <f t="shared" si="288"/>
        <v>0</v>
      </c>
      <c r="GI62" s="837">
        <f t="shared" si="288"/>
        <v>0</v>
      </c>
      <c r="GJ62" s="837">
        <f t="shared" si="288"/>
        <v>0</v>
      </c>
      <c r="GK62" s="837">
        <f t="shared" si="288"/>
        <v>0</v>
      </c>
      <c r="GL62" s="837">
        <f t="shared" si="288"/>
        <v>0</v>
      </c>
      <c r="GM62" s="837">
        <f t="shared" si="288"/>
        <v>0</v>
      </c>
      <c r="GN62" s="837">
        <f t="shared" si="288"/>
        <v>0</v>
      </c>
      <c r="GO62" s="837">
        <f t="shared" si="288"/>
        <v>0</v>
      </c>
      <c r="GP62" s="837">
        <f t="shared" si="288"/>
        <v>0</v>
      </c>
      <c r="GQ62" s="837">
        <f t="shared" si="288"/>
        <v>0</v>
      </c>
      <c r="GR62" s="837">
        <f t="shared" si="288"/>
        <v>0</v>
      </c>
      <c r="GS62" s="837">
        <f t="shared" si="288"/>
        <v>0</v>
      </c>
      <c r="GT62" s="837">
        <f t="shared" si="288"/>
        <v>0</v>
      </c>
      <c r="GU62" s="837">
        <f t="shared" si="288"/>
        <v>0</v>
      </c>
      <c r="GV62" s="837">
        <f t="shared" si="288"/>
        <v>0</v>
      </c>
      <c r="GW62" s="837">
        <f t="shared" si="288"/>
        <v>0</v>
      </c>
      <c r="GX62" s="837">
        <f t="shared" ref="GX62:IZ62" si="289">IF(GX$7="Lame &amp;  Paralysis",GX$55,0)</f>
        <v>0</v>
      </c>
      <c r="GY62" s="837">
        <f t="shared" si="289"/>
        <v>0</v>
      </c>
      <c r="GZ62" s="837">
        <f t="shared" si="289"/>
        <v>0</v>
      </c>
      <c r="HA62" s="837">
        <f t="shared" si="289"/>
        <v>0</v>
      </c>
      <c r="HB62" s="837">
        <f t="shared" si="289"/>
        <v>0</v>
      </c>
      <c r="HC62" s="837">
        <f t="shared" si="289"/>
        <v>0</v>
      </c>
      <c r="HD62" s="837">
        <f t="shared" si="289"/>
        <v>0</v>
      </c>
      <c r="HE62" s="837">
        <f t="shared" si="289"/>
        <v>0</v>
      </c>
      <c r="HF62" s="837">
        <f t="shared" si="289"/>
        <v>0</v>
      </c>
      <c r="HG62" s="837">
        <f t="shared" si="289"/>
        <v>0</v>
      </c>
      <c r="HH62" s="837">
        <f t="shared" si="289"/>
        <v>0</v>
      </c>
      <c r="HI62" s="837">
        <f t="shared" si="289"/>
        <v>0</v>
      </c>
      <c r="HJ62" s="837">
        <f t="shared" si="289"/>
        <v>0</v>
      </c>
      <c r="HK62" s="837">
        <f t="shared" si="289"/>
        <v>0</v>
      </c>
      <c r="HL62" s="837">
        <f t="shared" si="289"/>
        <v>0</v>
      </c>
      <c r="HM62" s="837">
        <f t="shared" si="289"/>
        <v>0</v>
      </c>
      <c r="HN62" s="837">
        <f t="shared" si="289"/>
        <v>0</v>
      </c>
      <c r="HO62" s="837">
        <f t="shared" si="289"/>
        <v>0</v>
      </c>
      <c r="HP62" s="837">
        <f t="shared" si="289"/>
        <v>0</v>
      </c>
      <c r="HQ62" s="837">
        <f t="shared" si="289"/>
        <v>0</v>
      </c>
      <c r="HR62" s="837">
        <f t="shared" si="289"/>
        <v>0</v>
      </c>
      <c r="HS62" s="837">
        <f t="shared" si="289"/>
        <v>0</v>
      </c>
      <c r="HT62" s="837">
        <f t="shared" si="289"/>
        <v>0</v>
      </c>
      <c r="HU62" s="837">
        <f t="shared" si="289"/>
        <v>0</v>
      </c>
      <c r="HV62" s="837">
        <f t="shared" si="289"/>
        <v>0</v>
      </c>
      <c r="HW62" s="837">
        <f t="shared" si="289"/>
        <v>0</v>
      </c>
      <c r="HX62" s="837">
        <f t="shared" si="289"/>
        <v>0</v>
      </c>
      <c r="HY62" s="837">
        <f t="shared" si="289"/>
        <v>0</v>
      </c>
      <c r="HZ62" s="837">
        <f t="shared" si="289"/>
        <v>0</v>
      </c>
      <c r="IA62" s="837">
        <f t="shared" si="289"/>
        <v>0</v>
      </c>
      <c r="IB62" s="837">
        <f t="shared" si="289"/>
        <v>0</v>
      </c>
      <c r="IC62" s="837">
        <f t="shared" si="289"/>
        <v>0</v>
      </c>
      <c r="ID62" s="837">
        <f t="shared" si="289"/>
        <v>0</v>
      </c>
      <c r="IE62" s="837">
        <f t="shared" si="289"/>
        <v>0</v>
      </c>
      <c r="IF62" s="837">
        <f t="shared" si="289"/>
        <v>0</v>
      </c>
      <c r="IG62" s="837">
        <f t="shared" si="289"/>
        <v>0</v>
      </c>
      <c r="IH62" s="837">
        <f t="shared" si="289"/>
        <v>0</v>
      </c>
      <c r="II62" s="837">
        <f t="shared" si="289"/>
        <v>0</v>
      </c>
      <c r="IJ62" s="837">
        <f t="shared" si="289"/>
        <v>0</v>
      </c>
      <c r="IK62" s="837">
        <f t="shared" si="289"/>
        <v>0</v>
      </c>
      <c r="IL62" s="837">
        <f t="shared" si="289"/>
        <v>0</v>
      </c>
      <c r="IM62" s="837">
        <f t="shared" si="289"/>
        <v>0</v>
      </c>
      <c r="IN62" s="837">
        <f t="shared" si="289"/>
        <v>0</v>
      </c>
      <c r="IO62" s="837">
        <f t="shared" si="289"/>
        <v>0</v>
      </c>
      <c r="IP62" s="837">
        <f t="shared" si="289"/>
        <v>0</v>
      </c>
      <c r="IQ62" s="837">
        <f t="shared" si="289"/>
        <v>0</v>
      </c>
      <c r="IR62" s="837">
        <f t="shared" si="289"/>
        <v>0</v>
      </c>
      <c r="IS62" s="837">
        <f t="shared" si="289"/>
        <v>0</v>
      </c>
      <c r="IT62" s="837">
        <f t="shared" si="289"/>
        <v>0</v>
      </c>
      <c r="IU62" s="837">
        <f t="shared" si="289"/>
        <v>0</v>
      </c>
      <c r="IV62" s="837">
        <f t="shared" si="289"/>
        <v>0</v>
      </c>
      <c r="IW62" s="837">
        <f t="shared" si="289"/>
        <v>0</v>
      </c>
      <c r="IX62" s="837">
        <f t="shared" si="289"/>
        <v>0</v>
      </c>
      <c r="IY62" s="837">
        <f t="shared" si="289"/>
        <v>0</v>
      </c>
      <c r="IZ62" s="837">
        <f t="shared" si="289"/>
        <v>0</v>
      </c>
      <c r="JA62" s="841">
        <f t="shared" si="273"/>
        <v>1014</v>
      </c>
    </row>
    <row r="63" spans="1:292" ht="25" hidden="1" customHeight="1">
      <c r="A63" s="842" t="s">
        <v>590</v>
      </c>
      <c r="B63" s="844" t="s">
        <v>426</v>
      </c>
      <c r="C63" s="837">
        <f>IF(C$7="Mortality",C$55,0)</f>
        <v>0</v>
      </c>
      <c r="D63" s="837">
        <f t="shared" ref="D63:BY63" si="290">IF(D$7="Mortality",D$55,0)</f>
        <v>0</v>
      </c>
      <c r="E63" s="837">
        <f t="shared" si="290"/>
        <v>0</v>
      </c>
      <c r="F63" s="837">
        <f t="shared" si="290"/>
        <v>0</v>
      </c>
      <c r="G63" s="837">
        <f t="shared" si="290"/>
        <v>0</v>
      </c>
      <c r="H63" s="837">
        <f t="shared" si="290"/>
        <v>0</v>
      </c>
      <c r="I63" s="837">
        <f t="shared" si="290"/>
        <v>3213</v>
      </c>
      <c r="J63" s="837">
        <f t="shared" si="290"/>
        <v>0</v>
      </c>
      <c r="K63" s="837">
        <f t="shared" si="290"/>
        <v>0</v>
      </c>
      <c r="L63" s="837">
        <f t="shared" si="290"/>
        <v>0</v>
      </c>
      <c r="M63" s="837">
        <f t="shared" si="290"/>
        <v>0</v>
      </c>
      <c r="N63" s="837">
        <f t="shared" si="290"/>
        <v>0</v>
      </c>
      <c r="O63" s="837">
        <f t="shared" si="290"/>
        <v>0</v>
      </c>
      <c r="P63" s="837">
        <f t="shared" si="290"/>
        <v>0</v>
      </c>
      <c r="Q63" s="837">
        <f t="shared" si="290"/>
        <v>0</v>
      </c>
      <c r="R63" s="837">
        <f t="shared" si="290"/>
        <v>0</v>
      </c>
      <c r="S63" s="837">
        <f t="shared" si="290"/>
        <v>1685</v>
      </c>
      <c r="T63" s="837">
        <f t="shared" si="290"/>
        <v>0</v>
      </c>
      <c r="U63" s="837">
        <f t="shared" si="290"/>
        <v>0</v>
      </c>
      <c r="V63" s="837">
        <f t="shared" si="290"/>
        <v>0</v>
      </c>
      <c r="W63" s="837">
        <f t="shared" si="290"/>
        <v>0</v>
      </c>
      <c r="X63" s="837">
        <f t="shared" si="290"/>
        <v>0</v>
      </c>
      <c r="Y63" s="837">
        <f t="shared" si="290"/>
        <v>0</v>
      </c>
      <c r="Z63" s="837">
        <f t="shared" si="290"/>
        <v>0</v>
      </c>
      <c r="AA63" s="837">
        <f t="shared" si="290"/>
        <v>0</v>
      </c>
      <c r="AB63" s="837">
        <f t="shared" si="290"/>
        <v>0</v>
      </c>
      <c r="AC63" s="837">
        <f t="shared" si="290"/>
        <v>1513</v>
      </c>
      <c r="AD63" s="837">
        <f t="shared" si="290"/>
        <v>0</v>
      </c>
      <c r="AE63" s="837">
        <f t="shared" si="290"/>
        <v>0</v>
      </c>
      <c r="AF63" s="837">
        <f t="shared" si="290"/>
        <v>0</v>
      </c>
      <c r="AG63" s="837">
        <f t="shared" si="290"/>
        <v>0</v>
      </c>
      <c r="AH63" s="837">
        <f t="shared" si="290"/>
        <v>0</v>
      </c>
      <c r="AI63" s="837">
        <f t="shared" si="290"/>
        <v>0</v>
      </c>
      <c r="AJ63" s="837">
        <f t="shared" si="290"/>
        <v>0</v>
      </c>
      <c r="AK63" s="837">
        <f t="shared" si="290"/>
        <v>0</v>
      </c>
      <c r="AL63" s="837">
        <f t="shared" si="290"/>
        <v>0</v>
      </c>
      <c r="AM63" s="837">
        <f t="shared" si="290"/>
        <v>0</v>
      </c>
      <c r="AN63" s="837">
        <f t="shared" si="290"/>
        <v>0</v>
      </c>
      <c r="AO63" s="837">
        <f t="shared" si="290"/>
        <v>0</v>
      </c>
      <c r="AP63" s="837">
        <f t="shared" si="290"/>
        <v>0</v>
      </c>
      <c r="AQ63" s="837">
        <f t="shared" si="290"/>
        <v>0</v>
      </c>
      <c r="AR63" s="837">
        <f t="shared" si="290"/>
        <v>0</v>
      </c>
      <c r="AS63" s="837">
        <f t="shared" si="290"/>
        <v>0</v>
      </c>
      <c r="AT63" s="837">
        <f t="shared" si="290"/>
        <v>0</v>
      </c>
      <c r="AU63" s="837">
        <f t="shared" si="290"/>
        <v>0</v>
      </c>
      <c r="AV63" s="837">
        <f t="shared" si="290"/>
        <v>0</v>
      </c>
      <c r="AW63" s="837">
        <f t="shared" si="290"/>
        <v>0</v>
      </c>
      <c r="AX63" s="837">
        <f t="shared" si="290"/>
        <v>0</v>
      </c>
      <c r="AY63" s="837">
        <f t="shared" si="290"/>
        <v>0</v>
      </c>
      <c r="AZ63" s="837">
        <f t="shared" si="290"/>
        <v>0</v>
      </c>
      <c r="BA63" s="837">
        <f t="shared" si="290"/>
        <v>0</v>
      </c>
      <c r="BB63" s="837">
        <f t="shared" si="290"/>
        <v>0</v>
      </c>
      <c r="BC63" s="837">
        <f t="shared" si="290"/>
        <v>0</v>
      </c>
      <c r="BD63" s="837">
        <f t="shared" si="290"/>
        <v>0</v>
      </c>
      <c r="BE63" s="837">
        <f t="shared" si="290"/>
        <v>0</v>
      </c>
      <c r="BF63" s="837">
        <f t="shared" si="290"/>
        <v>0</v>
      </c>
      <c r="BG63" s="837">
        <f t="shared" si="290"/>
        <v>0</v>
      </c>
      <c r="BH63" s="837">
        <f t="shared" si="290"/>
        <v>0</v>
      </c>
      <c r="BI63" s="837">
        <f t="shared" si="290"/>
        <v>0</v>
      </c>
      <c r="BJ63" s="837">
        <f t="shared" si="290"/>
        <v>0</v>
      </c>
      <c r="BK63" s="837">
        <f t="shared" si="290"/>
        <v>0</v>
      </c>
      <c r="BL63" s="837">
        <f t="shared" si="290"/>
        <v>0</v>
      </c>
      <c r="BM63" s="837">
        <f t="shared" si="290"/>
        <v>0</v>
      </c>
      <c r="BN63" s="837">
        <f t="shared" si="290"/>
        <v>0</v>
      </c>
      <c r="BO63" s="837">
        <f t="shared" si="290"/>
        <v>0</v>
      </c>
      <c r="BP63" s="837">
        <f t="shared" si="290"/>
        <v>0</v>
      </c>
      <c r="BQ63" s="837">
        <f t="shared" si="290"/>
        <v>0</v>
      </c>
      <c r="BR63" s="837">
        <f t="shared" si="290"/>
        <v>0</v>
      </c>
      <c r="BS63" s="837">
        <f t="shared" si="290"/>
        <v>0</v>
      </c>
      <c r="BT63" s="837">
        <f t="shared" si="290"/>
        <v>0</v>
      </c>
      <c r="BU63" s="837">
        <f t="shared" si="290"/>
        <v>0</v>
      </c>
      <c r="BV63" s="837">
        <f t="shared" si="290"/>
        <v>0</v>
      </c>
      <c r="BW63" s="837">
        <f t="shared" si="290"/>
        <v>0</v>
      </c>
      <c r="BX63" s="837">
        <f t="shared" si="290"/>
        <v>0</v>
      </c>
      <c r="BY63" s="837">
        <f t="shared" si="290"/>
        <v>0</v>
      </c>
      <c r="BZ63" s="837">
        <f t="shared" ref="BZ63:EK63" si="291">IF(BZ$7="Mortality",BZ$55,0)</f>
        <v>0</v>
      </c>
      <c r="CA63" s="837">
        <f t="shared" si="291"/>
        <v>0</v>
      </c>
      <c r="CB63" s="837">
        <f t="shared" si="291"/>
        <v>0</v>
      </c>
      <c r="CC63" s="837">
        <f t="shared" si="291"/>
        <v>0</v>
      </c>
      <c r="CD63" s="837">
        <f t="shared" si="291"/>
        <v>0</v>
      </c>
      <c r="CE63" s="837">
        <f t="shared" si="291"/>
        <v>0</v>
      </c>
      <c r="CF63" s="837">
        <f t="shared" si="291"/>
        <v>0</v>
      </c>
      <c r="CG63" s="837">
        <f t="shared" si="291"/>
        <v>0</v>
      </c>
      <c r="CH63" s="837">
        <f t="shared" si="291"/>
        <v>0</v>
      </c>
      <c r="CI63" s="837">
        <f t="shared" si="291"/>
        <v>0</v>
      </c>
      <c r="CJ63" s="837">
        <f t="shared" si="291"/>
        <v>0</v>
      </c>
      <c r="CK63" s="837">
        <f t="shared" si="291"/>
        <v>0</v>
      </c>
      <c r="CL63" s="837">
        <f t="shared" si="291"/>
        <v>0</v>
      </c>
      <c r="CM63" s="837">
        <f t="shared" si="291"/>
        <v>0</v>
      </c>
      <c r="CN63" s="837">
        <f t="shared" si="291"/>
        <v>0</v>
      </c>
      <c r="CO63" s="837">
        <f t="shared" si="291"/>
        <v>0</v>
      </c>
      <c r="CP63" s="837">
        <f t="shared" si="291"/>
        <v>0</v>
      </c>
      <c r="CQ63" s="837">
        <f t="shared" si="291"/>
        <v>0</v>
      </c>
      <c r="CR63" s="837">
        <f t="shared" si="291"/>
        <v>0</v>
      </c>
      <c r="CS63" s="837">
        <f t="shared" si="291"/>
        <v>0</v>
      </c>
      <c r="CT63" s="837">
        <f t="shared" si="291"/>
        <v>0</v>
      </c>
      <c r="CU63" s="837">
        <f t="shared" si="291"/>
        <v>0</v>
      </c>
      <c r="CV63" s="837">
        <f t="shared" si="291"/>
        <v>0</v>
      </c>
      <c r="CW63" s="837">
        <f t="shared" si="291"/>
        <v>0</v>
      </c>
      <c r="CX63" s="837">
        <f t="shared" si="291"/>
        <v>0</v>
      </c>
      <c r="CY63" s="837">
        <f t="shared" si="291"/>
        <v>0</v>
      </c>
      <c r="CZ63" s="837">
        <f t="shared" si="291"/>
        <v>0</v>
      </c>
      <c r="DA63" s="837">
        <f t="shared" si="291"/>
        <v>0</v>
      </c>
      <c r="DB63" s="837">
        <f t="shared" si="291"/>
        <v>0</v>
      </c>
      <c r="DC63" s="837">
        <f t="shared" si="291"/>
        <v>0</v>
      </c>
      <c r="DD63" s="837">
        <f t="shared" si="291"/>
        <v>0</v>
      </c>
      <c r="DE63" s="837">
        <f t="shared" si="291"/>
        <v>0</v>
      </c>
      <c r="DF63" s="837">
        <f t="shared" si="291"/>
        <v>0</v>
      </c>
      <c r="DG63" s="837">
        <f t="shared" si="291"/>
        <v>0</v>
      </c>
      <c r="DH63" s="837">
        <f t="shared" si="291"/>
        <v>0</v>
      </c>
      <c r="DI63" s="837">
        <f t="shared" si="291"/>
        <v>0</v>
      </c>
      <c r="DJ63" s="837">
        <f t="shared" si="291"/>
        <v>0</v>
      </c>
      <c r="DK63" s="837">
        <f t="shared" si="291"/>
        <v>0</v>
      </c>
      <c r="DL63" s="837">
        <f t="shared" si="291"/>
        <v>0</v>
      </c>
      <c r="DM63" s="837">
        <f t="shared" si="291"/>
        <v>0</v>
      </c>
      <c r="DN63" s="837">
        <f t="shared" si="291"/>
        <v>0</v>
      </c>
      <c r="DO63" s="837">
        <f t="shared" si="291"/>
        <v>0</v>
      </c>
      <c r="DP63" s="837">
        <f t="shared" si="291"/>
        <v>0</v>
      </c>
      <c r="DQ63" s="837">
        <f t="shared" si="291"/>
        <v>0</v>
      </c>
      <c r="DR63" s="837">
        <f t="shared" si="291"/>
        <v>0</v>
      </c>
      <c r="DS63" s="837">
        <f t="shared" si="291"/>
        <v>0</v>
      </c>
      <c r="DT63" s="837">
        <f t="shared" si="291"/>
        <v>0</v>
      </c>
      <c r="DU63" s="837">
        <f t="shared" si="291"/>
        <v>0</v>
      </c>
      <c r="DV63" s="837">
        <f t="shared" si="291"/>
        <v>0</v>
      </c>
      <c r="DW63" s="837">
        <f t="shared" si="291"/>
        <v>0</v>
      </c>
      <c r="DX63" s="837">
        <f t="shared" si="291"/>
        <v>0</v>
      </c>
      <c r="DY63" s="837">
        <f t="shared" si="291"/>
        <v>0</v>
      </c>
      <c r="DZ63" s="837">
        <f t="shared" si="291"/>
        <v>0</v>
      </c>
      <c r="EA63" s="837">
        <f t="shared" si="291"/>
        <v>0</v>
      </c>
      <c r="EB63" s="837">
        <f t="shared" si="291"/>
        <v>0</v>
      </c>
      <c r="EC63" s="837">
        <f t="shared" si="291"/>
        <v>0</v>
      </c>
      <c r="ED63" s="837">
        <f t="shared" si="291"/>
        <v>0</v>
      </c>
      <c r="EE63" s="837">
        <f t="shared" si="291"/>
        <v>0</v>
      </c>
      <c r="EF63" s="837">
        <f t="shared" si="291"/>
        <v>0</v>
      </c>
      <c r="EG63" s="837">
        <f t="shared" si="291"/>
        <v>0</v>
      </c>
      <c r="EH63" s="837">
        <f t="shared" si="291"/>
        <v>0</v>
      </c>
      <c r="EI63" s="837">
        <f t="shared" si="291"/>
        <v>0</v>
      </c>
      <c r="EJ63" s="837">
        <f t="shared" si="291"/>
        <v>0</v>
      </c>
      <c r="EK63" s="837">
        <f t="shared" si="291"/>
        <v>0</v>
      </c>
      <c r="EL63" s="837">
        <f t="shared" ref="EL63:GW63" si="292">IF(EL$7="Mortality",EL$55,0)</f>
        <v>0</v>
      </c>
      <c r="EM63" s="837">
        <f t="shared" si="292"/>
        <v>0</v>
      </c>
      <c r="EN63" s="837">
        <f t="shared" si="292"/>
        <v>0</v>
      </c>
      <c r="EO63" s="837">
        <f t="shared" si="292"/>
        <v>0</v>
      </c>
      <c r="EP63" s="837">
        <f t="shared" si="292"/>
        <v>0</v>
      </c>
      <c r="EQ63" s="837">
        <f t="shared" si="292"/>
        <v>0</v>
      </c>
      <c r="ER63" s="837">
        <f t="shared" si="292"/>
        <v>0</v>
      </c>
      <c r="ES63" s="837">
        <f t="shared" si="292"/>
        <v>0</v>
      </c>
      <c r="ET63" s="837">
        <f t="shared" si="292"/>
        <v>0</v>
      </c>
      <c r="EU63" s="837">
        <f t="shared" si="292"/>
        <v>0</v>
      </c>
      <c r="EV63" s="837">
        <f t="shared" si="292"/>
        <v>0</v>
      </c>
      <c r="EW63" s="837">
        <f t="shared" si="292"/>
        <v>0</v>
      </c>
      <c r="EX63" s="837">
        <f t="shared" si="292"/>
        <v>0</v>
      </c>
      <c r="EY63" s="837">
        <f t="shared" si="292"/>
        <v>0</v>
      </c>
      <c r="EZ63" s="837">
        <f t="shared" si="292"/>
        <v>0</v>
      </c>
      <c r="FA63" s="837">
        <f t="shared" si="292"/>
        <v>0</v>
      </c>
      <c r="FB63" s="837">
        <f t="shared" si="292"/>
        <v>0</v>
      </c>
      <c r="FC63" s="837">
        <f t="shared" si="292"/>
        <v>0</v>
      </c>
      <c r="FD63" s="837">
        <f t="shared" si="292"/>
        <v>0</v>
      </c>
      <c r="FE63" s="837">
        <f t="shared" si="292"/>
        <v>0</v>
      </c>
      <c r="FF63" s="837">
        <f t="shared" si="292"/>
        <v>0</v>
      </c>
      <c r="FG63" s="837">
        <f t="shared" si="292"/>
        <v>0</v>
      </c>
      <c r="FH63" s="837">
        <f t="shared" si="292"/>
        <v>0</v>
      </c>
      <c r="FI63" s="837">
        <f t="shared" si="292"/>
        <v>0</v>
      </c>
      <c r="FJ63" s="837">
        <f t="shared" si="292"/>
        <v>0</v>
      </c>
      <c r="FK63" s="837">
        <f t="shared" si="292"/>
        <v>0</v>
      </c>
      <c r="FL63" s="837">
        <f t="shared" si="292"/>
        <v>0</v>
      </c>
      <c r="FM63" s="837">
        <f t="shared" si="292"/>
        <v>0</v>
      </c>
      <c r="FN63" s="837">
        <f t="shared" si="292"/>
        <v>0</v>
      </c>
      <c r="FO63" s="837">
        <f t="shared" si="292"/>
        <v>0</v>
      </c>
      <c r="FP63" s="837">
        <f t="shared" si="292"/>
        <v>0</v>
      </c>
      <c r="FQ63" s="837">
        <f t="shared" si="292"/>
        <v>0</v>
      </c>
      <c r="FR63" s="837">
        <f t="shared" si="292"/>
        <v>0</v>
      </c>
      <c r="FS63" s="837">
        <f t="shared" si="292"/>
        <v>0</v>
      </c>
      <c r="FT63" s="837">
        <f t="shared" si="292"/>
        <v>0</v>
      </c>
      <c r="FU63" s="837">
        <f t="shared" si="292"/>
        <v>0</v>
      </c>
      <c r="FV63" s="837">
        <f t="shared" si="292"/>
        <v>0</v>
      </c>
      <c r="FW63" s="837">
        <f t="shared" si="292"/>
        <v>0</v>
      </c>
      <c r="FX63" s="837">
        <f t="shared" si="292"/>
        <v>0</v>
      </c>
      <c r="FY63" s="837">
        <f t="shared" si="292"/>
        <v>0</v>
      </c>
      <c r="FZ63" s="837">
        <f t="shared" si="292"/>
        <v>0</v>
      </c>
      <c r="GA63" s="837">
        <f t="shared" si="292"/>
        <v>0</v>
      </c>
      <c r="GB63" s="837">
        <f t="shared" si="292"/>
        <v>0</v>
      </c>
      <c r="GC63" s="837">
        <f t="shared" si="292"/>
        <v>0</v>
      </c>
      <c r="GD63" s="837">
        <f t="shared" si="292"/>
        <v>0</v>
      </c>
      <c r="GE63" s="837">
        <f t="shared" si="292"/>
        <v>0</v>
      </c>
      <c r="GF63" s="837">
        <f t="shared" si="292"/>
        <v>0</v>
      </c>
      <c r="GG63" s="837">
        <f t="shared" si="292"/>
        <v>0</v>
      </c>
      <c r="GH63" s="837">
        <f t="shared" si="292"/>
        <v>0</v>
      </c>
      <c r="GI63" s="837">
        <f t="shared" si="292"/>
        <v>0</v>
      </c>
      <c r="GJ63" s="837">
        <f t="shared" si="292"/>
        <v>0</v>
      </c>
      <c r="GK63" s="837">
        <f t="shared" si="292"/>
        <v>0</v>
      </c>
      <c r="GL63" s="837">
        <f t="shared" si="292"/>
        <v>0</v>
      </c>
      <c r="GM63" s="837">
        <f t="shared" si="292"/>
        <v>0</v>
      </c>
      <c r="GN63" s="837">
        <f t="shared" si="292"/>
        <v>0</v>
      </c>
      <c r="GO63" s="837">
        <f t="shared" si="292"/>
        <v>0</v>
      </c>
      <c r="GP63" s="837">
        <f t="shared" si="292"/>
        <v>0</v>
      </c>
      <c r="GQ63" s="837">
        <f t="shared" si="292"/>
        <v>0</v>
      </c>
      <c r="GR63" s="837">
        <f t="shared" si="292"/>
        <v>0</v>
      </c>
      <c r="GS63" s="837">
        <f t="shared" si="292"/>
        <v>0</v>
      </c>
      <c r="GT63" s="837">
        <f t="shared" si="292"/>
        <v>0</v>
      </c>
      <c r="GU63" s="837">
        <f t="shared" si="292"/>
        <v>0</v>
      </c>
      <c r="GV63" s="837">
        <f t="shared" si="292"/>
        <v>0</v>
      </c>
      <c r="GW63" s="837">
        <f t="shared" si="292"/>
        <v>0</v>
      </c>
      <c r="GX63" s="837">
        <f t="shared" ref="GX63:IZ63" si="293">IF(GX$7="Mortality",GX$55,0)</f>
        <v>0</v>
      </c>
      <c r="GY63" s="837">
        <f t="shared" si="293"/>
        <v>0</v>
      </c>
      <c r="GZ63" s="837">
        <f t="shared" si="293"/>
        <v>0</v>
      </c>
      <c r="HA63" s="837">
        <f t="shared" si="293"/>
        <v>0</v>
      </c>
      <c r="HB63" s="837">
        <f t="shared" si="293"/>
        <v>0</v>
      </c>
      <c r="HC63" s="837">
        <f t="shared" si="293"/>
        <v>0</v>
      </c>
      <c r="HD63" s="837">
        <f t="shared" si="293"/>
        <v>0</v>
      </c>
      <c r="HE63" s="837">
        <f t="shared" si="293"/>
        <v>0</v>
      </c>
      <c r="HF63" s="837">
        <f t="shared" si="293"/>
        <v>0</v>
      </c>
      <c r="HG63" s="837">
        <f t="shared" si="293"/>
        <v>0</v>
      </c>
      <c r="HH63" s="837">
        <f t="shared" si="293"/>
        <v>0</v>
      </c>
      <c r="HI63" s="837">
        <f t="shared" si="293"/>
        <v>0</v>
      </c>
      <c r="HJ63" s="837">
        <f t="shared" si="293"/>
        <v>0</v>
      </c>
      <c r="HK63" s="837">
        <f t="shared" si="293"/>
        <v>0</v>
      </c>
      <c r="HL63" s="837">
        <f t="shared" si="293"/>
        <v>0</v>
      </c>
      <c r="HM63" s="837">
        <f t="shared" si="293"/>
        <v>0</v>
      </c>
      <c r="HN63" s="837">
        <f t="shared" si="293"/>
        <v>0</v>
      </c>
      <c r="HO63" s="837">
        <f t="shared" si="293"/>
        <v>0</v>
      </c>
      <c r="HP63" s="837">
        <f t="shared" si="293"/>
        <v>0</v>
      </c>
      <c r="HQ63" s="837">
        <f t="shared" si="293"/>
        <v>0</v>
      </c>
      <c r="HR63" s="837">
        <f t="shared" si="293"/>
        <v>0</v>
      </c>
      <c r="HS63" s="837">
        <f t="shared" si="293"/>
        <v>0</v>
      </c>
      <c r="HT63" s="837">
        <f t="shared" si="293"/>
        <v>0</v>
      </c>
      <c r="HU63" s="837">
        <f t="shared" si="293"/>
        <v>0</v>
      </c>
      <c r="HV63" s="837">
        <f t="shared" si="293"/>
        <v>0</v>
      </c>
      <c r="HW63" s="837">
        <f t="shared" si="293"/>
        <v>0</v>
      </c>
      <c r="HX63" s="837">
        <f t="shared" si="293"/>
        <v>0</v>
      </c>
      <c r="HY63" s="837">
        <f t="shared" si="293"/>
        <v>0</v>
      </c>
      <c r="HZ63" s="837">
        <f t="shared" si="293"/>
        <v>0</v>
      </c>
      <c r="IA63" s="837">
        <f t="shared" si="293"/>
        <v>0</v>
      </c>
      <c r="IB63" s="837">
        <f t="shared" si="293"/>
        <v>0</v>
      </c>
      <c r="IC63" s="837">
        <f t="shared" si="293"/>
        <v>0</v>
      </c>
      <c r="ID63" s="837">
        <f t="shared" si="293"/>
        <v>0</v>
      </c>
      <c r="IE63" s="837">
        <f t="shared" si="293"/>
        <v>0</v>
      </c>
      <c r="IF63" s="837">
        <f t="shared" si="293"/>
        <v>0</v>
      </c>
      <c r="IG63" s="837">
        <f t="shared" si="293"/>
        <v>0</v>
      </c>
      <c r="IH63" s="837">
        <f t="shared" si="293"/>
        <v>0</v>
      </c>
      <c r="II63" s="837">
        <f t="shared" si="293"/>
        <v>0</v>
      </c>
      <c r="IJ63" s="837">
        <f t="shared" si="293"/>
        <v>0</v>
      </c>
      <c r="IK63" s="837">
        <f t="shared" si="293"/>
        <v>0</v>
      </c>
      <c r="IL63" s="837">
        <f t="shared" si="293"/>
        <v>0</v>
      </c>
      <c r="IM63" s="837">
        <f t="shared" si="293"/>
        <v>0</v>
      </c>
      <c r="IN63" s="837">
        <f t="shared" si="293"/>
        <v>0</v>
      </c>
      <c r="IO63" s="837">
        <f t="shared" si="293"/>
        <v>0</v>
      </c>
      <c r="IP63" s="837">
        <f t="shared" si="293"/>
        <v>0</v>
      </c>
      <c r="IQ63" s="837">
        <f t="shared" si="293"/>
        <v>0</v>
      </c>
      <c r="IR63" s="837">
        <f t="shared" si="293"/>
        <v>0</v>
      </c>
      <c r="IS63" s="837">
        <f t="shared" si="293"/>
        <v>0</v>
      </c>
      <c r="IT63" s="837">
        <f t="shared" si="293"/>
        <v>0</v>
      </c>
      <c r="IU63" s="837">
        <f t="shared" si="293"/>
        <v>0</v>
      </c>
      <c r="IV63" s="837">
        <f t="shared" si="293"/>
        <v>0</v>
      </c>
      <c r="IW63" s="837">
        <f t="shared" si="293"/>
        <v>0</v>
      </c>
      <c r="IX63" s="837">
        <f t="shared" si="293"/>
        <v>0</v>
      </c>
      <c r="IY63" s="837">
        <f t="shared" si="293"/>
        <v>0</v>
      </c>
      <c r="IZ63" s="837">
        <f t="shared" si="293"/>
        <v>0</v>
      </c>
      <c r="JA63" s="841">
        <f t="shared" si="273"/>
        <v>6411</v>
      </c>
    </row>
    <row r="64" spans="1:292" s="933" customFormat="1" ht="18.75" customHeight="1">
      <c r="A64" s="932" t="s">
        <v>595</v>
      </c>
      <c r="B64" s="1164" t="e">
        <f>SUM(3:3)</f>
        <v>#N/A</v>
      </c>
      <c r="C64" s="1164"/>
      <c r="D64" s="1164"/>
      <c r="E64" s="1164"/>
      <c r="F64" s="1164"/>
    </row>
    <row r="65" spans="1:6" s="933" customFormat="1" ht="18.75" customHeight="1">
      <c r="A65" s="1165" t="s">
        <v>596</v>
      </c>
      <c r="B65" s="1165"/>
      <c r="C65" s="1166" t="s">
        <v>597</v>
      </c>
      <c r="D65" s="1166"/>
      <c r="E65" s="1167" t="s">
        <v>598</v>
      </c>
      <c r="F65" s="1167"/>
    </row>
    <row r="66" spans="1:6" ht="25" customHeight="1">
      <c r="A66" s="934" t="s">
        <v>584</v>
      </c>
      <c r="B66" s="935" t="s">
        <v>599</v>
      </c>
      <c r="C66" s="1159">
        <f>JA57</f>
        <v>3110</v>
      </c>
      <c r="D66" s="1159"/>
      <c r="E66" s="1160" t="e">
        <f t="shared" ref="E66:E70" si="294">+C66/$B$64</f>
        <v>#N/A</v>
      </c>
      <c r="F66" s="1160"/>
    </row>
    <row r="67" spans="1:6" ht="25" customHeight="1">
      <c r="A67" s="936" t="s">
        <v>585</v>
      </c>
      <c r="B67" s="937" t="s">
        <v>577</v>
      </c>
      <c r="C67" s="1159">
        <f t="shared" ref="C67:C70" si="295">JA58</f>
        <v>278</v>
      </c>
      <c r="D67" s="1159"/>
      <c r="E67" s="1160" t="e">
        <f t="shared" si="294"/>
        <v>#N/A</v>
      </c>
      <c r="F67" s="1160"/>
    </row>
    <row r="68" spans="1:6" ht="25" customHeight="1">
      <c r="A68" s="936" t="s">
        <v>586</v>
      </c>
      <c r="B68" s="937" t="s">
        <v>578</v>
      </c>
      <c r="C68" s="1159">
        <f t="shared" si="295"/>
        <v>2009</v>
      </c>
      <c r="D68" s="1159"/>
      <c r="E68" s="1160" t="e">
        <f t="shared" si="294"/>
        <v>#N/A</v>
      </c>
      <c r="F68" s="1160"/>
    </row>
    <row r="69" spans="1:6" ht="25" customHeight="1">
      <c r="A69" s="936" t="s">
        <v>587</v>
      </c>
      <c r="B69" s="937" t="s">
        <v>579</v>
      </c>
      <c r="C69" s="1159">
        <f t="shared" si="295"/>
        <v>0</v>
      </c>
      <c r="D69" s="1159"/>
      <c r="E69" s="1160" t="e">
        <f t="shared" si="294"/>
        <v>#N/A</v>
      </c>
      <c r="F69" s="1160"/>
    </row>
    <row r="70" spans="1:6" ht="25" customHeight="1">
      <c r="A70" s="936" t="s">
        <v>588</v>
      </c>
      <c r="B70" s="937" t="s">
        <v>580</v>
      </c>
      <c r="C70" s="1159">
        <f t="shared" si="295"/>
        <v>0</v>
      </c>
      <c r="D70" s="1159"/>
      <c r="E70" s="1160" t="e">
        <f t="shared" si="294"/>
        <v>#N/A</v>
      </c>
      <c r="F70" s="1160"/>
    </row>
    <row r="71" spans="1:6" ht="25" customHeight="1">
      <c r="A71" s="936" t="s">
        <v>589</v>
      </c>
      <c r="B71" s="937" t="s">
        <v>581</v>
      </c>
      <c r="C71" s="1159">
        <f>JA62</f>
        <v>1014</v>
      </c>
      <c r="D71" s="1159"/>
      <c r="E71" s="1160" t="e">
        <f>+C71/$B$64</f>
        <v>#N/A</v>
      </c>
      <c r="F71" s="1160"/>
    </row>
    <row r="72" spans="1:6" ht="25" customHeight="1">
      <c r="A72" s="936" t="s">
        <v>600</v>
      </c>
      <c r="B72" s="937" t="s">
        <v>601</v>
      </c>
      <c r="C72" s="1168">
        <f>SUM(C67:D71)</f>
        <v>3301</v>
      </c>
      <c r="D72" s="1169"/>
      <c r="E72" s="1170" t="e">
        <f>+C72/$B$64</f>
        <v>#N/A</v>
      </c>
      <c r="F72" s="1171"/>
    </row>
    <row r="73" spans="1:6" ht="25" customHeight="1">
      <c r="A73" s="936" t="s">
        <v>602</v>
      </c>
      <c r="B73" s="938" t="s">
        <v>426</v>
      </c>
      <c r="C73" s="1159">
        <f>JA63</f>
        <v>6411</v>
      </c>
      <c r="D73" s="1159"/>
      <c r="E73" s="1160" t="e">
        <f>+C73/$B$64</f>
        <v>#N/A</v>
      </c>
      <c r="F73" s="1160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S2000"/>
  <sheetViews>
    <sheetView showGridLines="0" workbookViewId="0">
      <selection activeCell="D11" sqref="D11"/>
    </sheetView>
  </sheetViews>
  <sheetFormatPr defaultColWidth="8.81640625" defaultRowHeight="14"/>
  <cols>
    <col min="1" max="1" width="11.453125" style="196" customWidth="1"/>
    <col min="2" max="2" width="4.453125" style="196" customWidth="1"/>
    <col min="3" max="5" width="11.81640625" style="196" customWidth="1"/>
    <col min="6" max="7" width="6.6328125" style="196" customWidth="1"/>
    <col min="8" max="8" width="4.90625" style="196" customWidth="1"/>
    <col min="9" max="9" width="5.90625" style="196" customWidth="1"/>
    <col min="10" max="10" width="5.36328125" style="196" customWidth="1"/>
    <col min="11" max="11" width="5.90625" style="196" customWidth="1"/>
    <col min="12" max="12" width="1.90625" customWidth="1"/>
    <col min="13" max="16" width="10.08984375" customWidth="1"/>
    <col min="17" max="16384" width="8.81640625" style="183"/>
  </cols>
  <sheetData>
    <row r="1" spans="1:16" ht="30" customHeight="1" thickBot="1">
      <c r="A1" s="955" t="s">
        <v>621</v>
      </c>
      <c r="B1"/>
      <c r="C1"/>
      <c r="D1"/>
      <c r="E1"/>
      <c r="F1"/>
      <c r="G1"/>
      <c r="H1" s="183"/>
      <c r="I1" s="183"/>
      <c r="J1" s="183"/>
      <c r="K1" s="183"/>
      <c r="L1" s="183"/>
      <c r="M1" s="183"/>
      <c r="N1" s="183"/>
      <c r="O1" s="183"/>
      <c r="P1" s="183"/>
    </row>
    <row r="2" spans="1:16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566</v>
      </c>
      <c r="F2" s="1172" t="s">
        <v>197</v>
      </c>
      <c r="G2" s="1173"/>
      <c r="H2" s="183"/>
      <c r="I2" s="183"/>
      <c r="J2" s="183"/>
      <c r="K2" s="183"/>
      <c r="L2" s="183"/>
      <c r="M2" s="183"/>
      <c r="N2" s="183"/>
      <c r="O2" s="183"/>
      <c r="P2" s="183"/>
    </row>
    <row r="3" spans="1:16" ht="30" customHeight="1">
      <c r="A3" s="291" t="s">
        <v>190</v>
      </c>
      <c r="B3" s="305"/>
      <c r="C3" s="1086">
        <v>30100</v>
      </c>
      <c r="D3" s="1087">
        <v>23500</v>
      </c>
      <c r="E3" s="1087">
        <v>30100</v>
      </c>
      <c r="F3" s="1174"/>
      <c r="G3" s="1175"/>
      <c r="H3" s="183"/>
      <c r="I3" s="183"/>
      <c r="J3" s="183"/>
      <c r="K3" s="183"/>
      <c r="L3" s="183"/>
      <c r="M3" s="183"/>
      <c r="N3" s="183"/>
      <c r="O3" s="183"/>
      <c r="P3" s="183"/>
    </row>
    <row r="4" spans="1:16" ht="30" customHeight="1">
      <c r="A4" s="291" t="s">
        <v>191</v>
      </c>
      <c r="B4" s="305"/>
      <c r="C4" s="1088">
        <v>45650</v>
      </c>
      <c r="D4" s="1088">
        <v>45650</v>
      </c>
      <c r="E4" s="1088">
        <v>45650</v>
      </c>
      <c r="F4" s="1174"/>
      <c r="G4" s="1175"/>
      <c r="H4" s="183"/>
      <c r="I4" s="183"/>
      <c r="J4" s="183"/>
      <c r="K4" s="183"/>
      <c r="L4" s="183"/>
      <c r="M4" s="183"/>
      <c r="N4" s="183"/>
      <c r="O4" s="183"/>
      <c r="P4" s="183"/>
    </row>
    <row r="5" spans="1:16" ht="30" customHeight="1">
      <c r="A5" s="291" t="s">
        <v>192</v>
      </c>
      <c r="B5" s="305"/>
      <c r="C5" s="1088" t="s">
        <v>635</v>
      </c>
      <c r="D5" s="1088" t="s">
        <v>636</v>
      </c>
      <c r="E5" s="1088" t="s">
        <v>637</v>
      </c>
      <c r="F5" s="1174"/>
      <c r="G5" s="1175"/>
      <c r="H5" s="183"/>
      <c r="I5" s="183"/>
      <c r="J5" s="183"/>
      <c r="K5" s="183"/>
      <c r="L5" s="183"/>
      <c r="M5" s="183"/>
      <c r="N5" s="183"/>
      <c r="O5" s="183"/>
      <c r="P5" s="183"/>
    </row>
    <row r="6" spans="1:16" ht="30" customHeight="1">
      <c r="A6" s="291" t="s">
        <v>193</v>
      </c>
      <c r="B6" s="305"/>
      <c r="C6" s="1089" t="s">
        <v>527</v>
      </c>
      <c r="D6" s="1027" t="s">
        <v>527</v>
      </c>
      <c r="E6" s="1027" t="s">
        <v>527</v>
      </c>
      <c r="F6" s="1174"/>
      <c r="G6" s="1175"/>
      <c r="H6" s="183"/>
      <c r="I6" s="183"/>
      <c r="J6" s="183"/>
      <c r="K6" s="183"/>
      <c r="L6" s="183"/>
      <c r="M6" s="183"/>
      <c r="N6" s="183"/>
      <c r="O6" s="183"/>
      <c r="P6" s="183"/>
    </row>
    <row r="7" spans="1:16" ht="30" customHeight="1" thickBot="1">
      <c r="A7" s="292" t="s">
        <v>622</v>
      </c>
      <c r="B7" s="305"/>
      <c r="C7" s="330">
        <f>SUM(C8:C56)</f>
        <v>7035.5551087347976</v>
      </c>
      <c r="D7" s="331">
        <f>SUM(D8:D56)</f>
        <v>6646.2359047098125</v>
      </c>
      <c r="E7" s="331">
        <f>SUM(E8:E56)</f>
        <v>6955.9134475189258</v>
      </c>
      <c r="F7" s="331" t="s">
        <v>195</v>
      </c>
      <c r="G7" s="332" t="s">
        <v>196</v>
      </c>
      <c r="H7" s="183"/>
      <c r="I7" s="183"/>
      <c r="J7" s="183"/>
      <c r="K7" s="183"/>
      <c r="L7" s="183"/>
      <c r="M7" s="183"/>
      <c r="N7" s="183"/>
      <c r="O7" s="183"/>
      <c r="P7" s="183"/>
    </row>
    <row r="8" spans="1:16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 t="str">
        <f>IFERROR(VLOOKUP(A8,日报!U:AA,4,0)*1000000/(D$3*(1-死淘统计!C123/100)),"0")</f>
        <v>0</v>
      </c>
      <c r="E8" s="333" t="str">
        <f>IFERROR(VLOOKUP(A8,日报!AL:AR,4,0)*1000000/(E$3*(1-死淘统计!D123/100)),"0")</f>
        <v>0</v>
      </c>
      <c r="F8" s="334" t="e">
        <f t="shared" ref="F8:F39" si="0">AVERAGE(C8:E8)</f>
        <v>#DIV/0!</v>
      </c>
      <c r="G8" s="334" t="e">
        <f>F8</f>
        <v>#DIV/0!</v>
      </c>
      <c r="H8" s="183"/>
      <c r="I8" s="183"/>
      <c r="J8" s="183"/>
      <c r="K8" s="183"/>
      <c r="L8" s="183"/>
      <c r="M8" s="183"/>
      <c r="N8" s="183"/>
      <c r="O8" s="183"/>
      <c r="P8" s="183"/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25.924818027719613</v>
      </c>
      <c r="D9" s="333">
        <f>IFERROR(VLOOKUP(A9,日报!U:AA,4,0)*1000000/(D$3*(1-死淘统计!C124/100)),"0")</f>
        <v>25.540609569215054</v>
      </c>
      <c r="E9" s="333">
        <f>IFERROR(VLOOKUP(A9,日报!AL:AR,4,0)*1000000/(E$3*(1-死淘统计!D124/100)),"0")</f>
        <v>25.91792656587473</v>
      </c>
      <c r="F9" s="334">
        <f t="shared" si="0"/>
        <v>25.794451387603132</v>
      </c>
      <c r="G9" s="334">
        <f>F9</f>
        <v>25.794451387603132</v>
      </c>
      <c r="H9" s="183"/>
      <c r="I9" s="183"/>
      <c r="J9" s="183"/>
      <c r="K9" s="183"/>
      <c r="L9" s="183"/>
      <c r="M9" s="183"/>
      <c r="N9" s="183"/>
      <c r="O9" s="183"/>
      <c r="P9" s="183"/>
    </row>
    <row r="10" spans="1:16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33.924235873216482</v>
      </c>
      <c r="D10" s="333">
        <f>IFERROR(VLOOKUP(A10,日报!U:AA,4,0)*1000000/(D$3*(1-死淘统计!C125/100)),"0")</f>
        <v>33.214103219213079</v>
      </c>
      <c r="E10" s="333">
        <f>IFERROR(VLOOKUP(A10,日报!AL:AR,4,0)*1000000/(E$3*(1-死淘统计!D125/100)),"0")</f>
        <v>33.907319992021804</v>
      </c>
      <c r="F10" s="336">
        <f t="shared" si="0"/>
        <v>33.681886361483784</v>
      </c>
      <c r="G10" s="336">
        <f>F10+G9</f>
        <v>59.476337749086916</v>
      </c>
      <c r="H10" s="183"/>
      <c r="I10" s="183"/>
      <c r="J10" s="183"/>
      <c r="K10" s="183"/>
      <c r="L10" s="183"/>
      <c r="M10" s="183"/>
      <c r="N10" s="183"/>
      <c r="O10" s="183"/>
      <c r="P10" s="183"/>
    </row>
    <row r="11" spans="1:16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41.941282204913122</v>
      </c>
      <c r="D11" s="333">
        <f>IFERROR(VLOOKUP(A11,日报!U:AA,4,0)*1000000/(D$3*(1-死淘统计!C126/100)),"0")</f>
        <v>41.785699057689847</v>
      </c>
      <c r="E11" s="333">
        <f>IFERROR(VLOOKUP(A11,日报!AL:AR,4,0)*1000000/(E$3*(1-死淘统计!D126/100)),"0")</f>
        <v>41.902228134353173</v>
      </c>
      <c r="F11" s="336">
        <f t="shared" si="0"/>
        <v>41.876403132318721</v>
      </c>
      <c r="G11" s="336">
        <f t="shared" ref="G11:G55" si="2">F11+G10</f>
        <v>101.35274088140564</v>
      </c>
      <c r="H11" s="183"/>
      <c r="I11" s="183"/>
      <c r="J11" s="183"/>
      <c r="K11" s="183"/>
      <c r="L11" s="183"/>
      <c r="M11" s="183"/>
      <c r="N11" s="183"/>
      <c r="O11" s="183"/>
      <c r="P11" s="183"/>
    </row>
    <row r="12" spans="1:16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45.977011494252871</v>
      </c>
      <c r="D12" s="333">
        <f>IFERROR(VLOOKUP(A12,日报!U:AA,4,0)*1000000/(D$3*(1-死淘统计!C127/100)),"0")</f>
        <v>46.120339923986847</v>
      </c>
      <c r="E12" s="333">
        <f>IFERROR(VLOOKUP(A12,日报!AL:AR,4,0)*1000000/(E$3*(1-死淘统计!D127/100)),"0")</f>
        <v>45.923460898502498</v>
      </c>
      <c r="F12" s="336">
        <f t="shared" si="0"/>
        <v>46.006937438914072</v>
      </c>
      <c r="G12" s="336">
        <f t="shared" si="2"/>
        <v>147.35967832031972</v>
      </c>
      <c r="H12" s="183"/>
      <c r="I12" s="183"/>
      <c r="J12" s="183"/>
      <c r="K12" s="183"/>
      <c r="L12" s="183"/>
      <c r="M12" s="183"/>
      <c r="N12" s="183"/>
      <c r="O12" s="183"/>
      <c r="P12" s="183"/>
    </row>
    <row r="13" spans="1:16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53.367132517260934</v>
      </c>
      <c r="D13" s="333">
        <f>IFERROR(VLOOKUP(A13,日报!U:AA,4,0)*1000000/(D$3*(1-死淘统计!C128/100)),"0")</f>
        <v>53.901437371663242</v>
      </c>
      <c r="E13" s="333">
        <f>IFERROR(VLOOKUP(A13,日报!AL:AR,4,0)*1000000/(E$3*(1-死淘统计!D128/100)),"0")</f>
        <v>53.283601971493276</v>
      </c>
      <c r="F13" s="336">
        <f t="shared" si="0"/>
        <v>53.517390620139146</v>
      </c>
      <c r="G13" s="336">
        <f t="shared" si="2"/>
        <v>200.87706894045886</v>
      </c>
      <c r="H13" s="183"/>
      <c r="I13" s="183"/>
      <c r="J13" s="183"/>
      <c r="K13" s="183"/>
      <c r="L13" s="183"/>
      <c r="M13" s="183"/>
      <c r="N13" s="183"/>
      <c r="O13" s="183"/>
      <c r="P13" s="183"/>
    </row>
    <row r="14" spans="1:16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62.149157979149962</v>
      </c>
      <c r="D14" s="333">
        <f>IFERROR(VLOOKUP(A14,日报!U:AA,4,0)*1000000/(D$3*(1-死淘统计!C129/100)),"0")</f>
        <v>61.686086360520903</v>
      </c>
      <c r="E14" s="333">
        <f>IFERROR(VLOOKUP(A14,日报!AL:AR,4,0)*1000000/(E$3*(1-死淘统计!D129/100)),"0")</f>
        <v>61.995866942203854</v>
      </c>
      <c r="F14" s="336">
        <f t="shared" si="0"/>
        <v>61.943703760624906</v>
      </c>
      <c r="G14" s="336">
        <f t="shared" si="2"/>
        <v>262.82077270108374</v>
      </c>
      <c r="H14" s="183"/>
      <c r="I14" s="183"/>
      <c r="J14" s="183"/>
      <c r="K14" s="183"/>
      <c r="L14" s="183"/>
      <c r="M14" s="183"/>
      <c r="N14" s="183"/>
      <c r="O14" s="183"/>
      <c r="P14" s="183"/>
    </row>
    <row r="15" spans="1:16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66.927684636749987</v>
      </c>
      <c r="D15" s="333">
        <f>IFERROR(VLOOKUP(A15,日报!U:AA,4,0)*1000000/(D$3*(1-死淘统计!C130/100)),"0")</f>
        <v>68.704912401236683</v>
      </c>
      <c r="E15" s="333">
        <f>IFERROR(VLOOKUP(A15,日报!AL:AR,4,0)*1000000/(E$3*(1-死淘统计!D130/100)),"0")</f>
        <v>66.760130849856466</v>
      </c>
      <c r="F15" s="336">
        <f t="shared" si="0"/>
        <v>67.464242629281046</v>
      </c>
      <c r="G15" s="336">
        <f t="shared" si="2"/>
        <v>330.28501533036479</v>
      </c>
      <c r="H15" s="183"/>
      <c r="I15" s="183"/>
      <c r="J15" s="183"/>
      <c r="K15" s="183"/>
      <c r="L15" s="183"/>
      <c r="M15" s="183"/>
      <c r="N15" s="183"/>
      <c r="O15" s="183"/>
      <c r="P15" s="183"/>
    </row>
    <row r="16" spans="1:16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85.207655951463138</v>
      </c>
      <c r="D16" s="333">
        <f>IFERROR(VLOOKUP(A16,日报!U:AA,4,0)*1000000/(D$3*(1-死淘统计!C131/100)),"0")</f>
        <v>70.644925353869979</v>
      </c>
      <c r="E16" s="333">
        <f>IFERROR(VLOOKUP(A16,日报!AL:AR,4,0)*1000000/(E$3*(1-死淘统计!D131/100)),"0")</f>
        <v>75.484949832775925</v>
      </c>
      <c r="F16" s="336">
        <f t="shared" si="0"/>
        <v>77.112510379369681</v>
      </c>
      <c r="G16" s="336">
        <f t="shared" si="2"/>
        <v>407.39752570973445</v>
      </c>
      <c r="H16" s="183"/>
      <c r="I16" s="183"/>
      <c r="J16" s="183"/>
      <c r="K16" s="183"/>
      <c r="L16" s="183"/>
      <c r="M16" s="183"/>
      <c r="N16" s="183"/>
      <c r="O16" s="183"/>
      <c r="P16" s="183"/>
    </row>
    <row r="17" spans="1:16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101.45857248970221</v>
      </c>
      <c r="D17" s="333">
        <f>IFERROR(VLOOKUP(A17,日报!U:AA,4,0)*1000000/(D$3*(1-死淘统计!C132/100)),"0")</f>
        <v>84.821428571428569</v>
      </c>
      <c r="E17" s="333">
        <f>IFERROR(VLOOKUP(A17,日报!AL:AR,4,0)*1000000/(E$3*(1-死淘统计!D132/100)),"0")</f>
        <v>94.461662848672688</v>
      </c>
      <c r="F17" s="336">
        <f t="shared" si="0"/>
        <v>93.580554636601164</v>
      </c>
      <c r="G17" s="336">
        <f t="shared" si="2"/>
        <v>500.97808034633562</v>
      </c>
      <c r="H17" s="183"/>
      <c r="I17" s="183"/>
      <c r="J17" s="183"/>
      <c r="K17" s="183"/>
      <c r="L17" s="183"/>
      <c r="M17" s="183"/>
      <c r="N17" s="183"/>
      <c r="O17" s="183"/>
      <c r="P17" s="183"/>
    </row>
    <row r="18" spans="1:16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106.50887573964496</v>
      </c>
      <c r="D18" s="333">
        <f>IFERROR(VLOOKUP(A18,日报!U:AA,4,0)*1000000/(D$3*(1-死淘统计!C133/100)),"0")</f>
        <v>89.603401891868444</v>
      </c>
      <c r="E18" s="333">
        <f>IFERROR(VLOOKUP(A18,日报!AL:AR,4,0)*1000000/(E$3*(1-死淘统计!D133/100)),"0")</f>
        <v>94.737196992683991</v>
      </c>
      <c r="F18" s="336">
        <f t="shared" si="0"/>
        <v>96.949824874732471</v>
      </c>
      <c r="G18" s="336">
        <f t="shared" si="2"/>
        <v>597.92790522106804</v>
      </c>
      <c r="H18" s="183"/>
      <c r="I18" s="183"/>
      <c r="J18" s="183"/>
      <c r="K18" s="183"/>
      <c r="L18" s="183"/>
      <c r="M18" s="183"/>
      <c r="N18" s="183"/>
      <c r="O18" s="183"/>
      <c r="P18" s="183"/>
    </row>
    <row r="19" spans="1:16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132.85056848944234</v>
      </c>
      <c r="D19" s="333">
        <f>IFERROR(VLOOKUP(A19,日报!U:AA,4,0)*1000000/(D$3*(1-死淘统计!C134/100)),"0")</f>
        <v>102.57078339412888</v>
      </c>
      <c r="E19" s="333">
        <f>IFERROR(VLOOKUP(A19,日报!AL:AR,4,0)*1000000/(E$3*(1-死淘统计!D134/100)),"0")</f>
        <v>108.26306913996628</v>
      </c>
      <c r="F19" s="336">
        <f t="shared" si="0"/>
        <v>114.5614736745125</v>
      </c>
      <c r="G19" s="336">
        <f t="shared" si="2"/>
        <v>712.48937889558056</v>
      </c>
      <c r="H19" s="183"/>
      <c r="I19" s="183"/>
      <c r="J19" s="183"/>
      <c r="K19" s="183"/>
      <c r="L19" s="183"/>
      <c r="M19" s="183"/>
      <c r="N19" s="183"/>
      <c r="O19" s="183"/>
      <c r="P19" s="183"/>
    </row>
    <row r="20" spans="1:16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136.55462184873952</v>
      </c>
      <c r="D20" s="333">
        <f>IFERROR(VLOOKUP(A20,日报!U:AA,4,0)*1000000/(D$3*(1-死淘统计!C135/100)),"0")</f>
        <v>117.61892338464214</v>
      </c>
      <c r="E20" s="333">
        <f>IFERROR(VLOOKUP(A20,日报!AL:AR,4,0)*1000000/(E$3*(1-死淘统计!D135/100)),"0")</f>
        <v>118.6932604367048</v>
      </c>
      <c r="F20" s="336">
        <f t="shared" si="0"/>
        <v>124.28893522336216</v>
      </c>
      <c r="G20" s="336">
        <f t="shared" si="2"/>
        <v>836.77831411894272</v>
      </c>
      <c r="H20" s="183"/>
      <c r="I20" s="183"/>
      <c r="J20" s="183"/>
      <c r="K20" s="183"/>
      <c r="L20" s="183"/>
      <c r="M20" s="183"/>
      <c r="N20" s="183"/>
      <c r="O20" s="183"/>
      <c r="P20" s="183"/>
    </row>
    <row r="21" spans="1:16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154.81483995791046</v>
      </c>
      <c r="D21" s="333">
        <f>IFERROR(VLOOKUP(A21,日报!U:AA,4,0)*1000000/(D$3*(1-死淘统计!C136/100)),"0")</f>
        <v>134.18085245330664</v>
      </c>
      <c r="E21" s="333">
        <f>IFERROR(VLOOKUP(A21,日报!AL:AR,4,0)*1000000/(E$3*(1-死淘统计!D136/100)),"0")</f>
        <v>131.9824383654171</v>
      </c>
      <c r="F21" s="336">
        <f t="shared" si="0"/>
        <v>140.32604359221139</v>
      </c>
      <c r="G21" s="336">
        <f t="shared" si="2"/>
        <v>977.10435771115408</v>
      </c>
      <c r="H21" s="183"/>
      <c r="I21" s="183"/>
      <c r="J21" s="183"/>
      <c r="K21" s="183"/>
      <c r="L21" s="183"/>
      <c r="M21" s="183"/>
      <c r="N21" s="183"/>
      <c r="O21" s="183"/>
      <c r="P21" s="183"/>
    </row>
    <row r="22" spans="1:16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158.90774305437481</v>
      </c>
      <c r="D22" s="333">
        <f>IFERROR(VLOOKUP(A22,日报!U:AA,4,0)*1000000/(D$3*(1-死淘统计!C137/100)),"0")</f>
        <v>135.05271412389996</v>
      </c>
      <c r="E22" s="333">
        <f>IFERROR(VLOOKUP(A22,日报!AL:AR,4,0)*1000000/(E$3*(1-死淘统计!D137/100)),"0")</f>
        <v>139.01375604150473</v>
      </c>
      <c r="F22" s="336">
        <f t="shared" si="0"/>
        <v>144.32473773992649</v>
      </c>
      <c r="G22" s="336">
        <f t="shared" si="2"/>
        <v>1121.4290954510807</v>
      </c>
      <c r="H22" s="183"/>
      <c r="I22" s="183"/>
      <c r="J22" s="183"/>
      <c r="K22" s="183"/>
      <c r="L22" s="183"/>
      <c r="M22" s="183"/>
      <c r="N22" s="183"/>
      <c r="O22" s="183"/>
      <c r="P22" s="183"/>
    </row>
    <row r="23" spans="1:16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178.20534650093649</v>
      </c>
      <c r="D23" s="333">
        <f>IFERROR(VLOOKUP(A23,日报!U:AA,4,0)*1000000/(D$3*(1-死淘统计!C138/100)),"0")</f>
        <v>152.1151330135194</v>
      </c>
      <c r="E23" s="333">
        <f>IFERROR(VLOOKUP(A23,日报!AL:AR,4,0)*1000000/(E$3*(1-死淘统计!D138/100)),"0")</f>
        <v>162.05065773900105</v>
      </c>
      <c r="F23" s="336">
        <f t="shared" si="0"/>
        <v>164.12371241781898</v>
      </c>
      <c r="G23" s="336">
        <f t="shared" si="2"/>
        <v>1285.5528078688997</v>
      </c>
      <c r="H23" s="183"/>
      <c r="I23" s="183"/>
      <c r="J23" s="183"/>
      <c r="K23" s="183"/>
      <c r="L23" s="183"/>
      <c r="M23" s="183"/>
      <c r="N23" s="183"/>
      <c r="O23" s="183"/>
      <c r="P23" s="183"/>
    </row>
    <row r="24" spans="1:16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178.54949853312411</v>
      </c>
      <c r="D24" s="333">
        <f>IFERROR(VLOOKUP(A24,日报!U:AA,4,0)*1000000/(D$3*(1-死淘统计!C139/100)),"0")</f>
        <v>153.04340232294123</v>
      </c>
      <c r="E24" s="333">
        <f>IFERROR(VLOOKUP(A24,日报!AL:AR,4,0)*1000000/(E$3*(1-死淘统计!D139/100)),"0")</f>
        <v>165.35806145932042</v>
      </c>
      <c r="F24" s="336">
        <f t="shared" si="0"/>
        <v>165.65032077179526</v>
      </c>
      <c r="G24" s="336">
        <f t="shared" si="2"/>
        <v>1451.203128640695</v>
      </c>
      <c r="H24" s="183"/>
      <c r="I24" s="183"/>
      <c r="J24" s="183"/>
      <c r="K24" s="183"/>
      <c r="L24" s="183"/>
      <c r="M24" s="183"/>
      <c r="N24" s="183"/>
      <c r="O24" s="183"/>
      <c r="P24" s="183"/>
    </row>
    <row r="25" spans="1:16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200.50544721833271</v>
      </c>
      <c r="D25" s="333">
        <f>IFERROR(VLOOKUP(A25,日报!U:AA,4,0)*1000000/(D$3*(1-死淘统计!C140/100)),"0")</f>
        <v>184.24501922404752</v>
      </c>
      <c r="E25" s="333">
        <f>IFERROR(VLOOKUP(A25,日报!AL:AR,4,0)*1000000/(E$3*(1-死淘统计!D140/100)),"0")</f>
        <v>184.14547424740104</v>
      </c>
      <c r="F25" s="336">
        <f t="shared" si="0"/>
        <v>189.63198022992708</v>
      </c>
      <c r="G25" s="336">
        <f t="shared" si="2"/>
        <v>1640.8351088706222</v>
      </c>
      <c r="H25" s="183"/>
      <c r="I25" s="183"/>
      <c r="J25" s="183"/>
      <c r="K25" s="183"/>
      <c r="L25" s="183"/>
      <c r="M25" s="183"/>
      <c r="N25" s="183"/>
      <c r="O25" s="183"/>
      <c r="P25" s="183"/>
    </row>
    <row r="26" spans="1:16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221.83447945533544</v>
      </c>
      <c r="D26" s="333">
        <f>IFERROR(VLOOKUP(A26,日报!U:AA,4,0)*1000000/(D$3*(1-死淘统计!C141/100)),"0")</f>
        <v>194.90228653871378</v>
      </c>
      <c r="E26" s="333">
        <f>IFERROR(VLOOKUP(A26,日报!AL:AR,4,0)*1000000/(E$3*(1-死淘统计!D141/100)),"0")</f>
        <v>193.65004066142586</v>
      </c>
      <c r="F26" s="336">
        <f t="shared" si="0"/>
        <v>203.46226888515835</v>
      </c>
      <c r="G26" s="336">
        <f t="shared" si="2"/>
        <v>1844.2973777557806</v>
      </c>
      <c r="H26" s="183"/>
      <c r="I26" s="183"/>
      <c r="J26" s="183"/>
      <c r="K26" s="183"/>
      <c r="L26" s="183"/>
      <c r="M26" s="183"/>
      <c r="N26" s="183"/>
      <c r="O26" s="183"/>
      <c r="P26" s="183"/>
    </row>
    <row r="27" spans="1:16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222.75141339729313</v>
      </c>
      <c r="D27" s="333">
        <f>IFERROR(VLOOKUP(A27,日报!U:AA,4,0)*1000000/(D$3*(1-死淘统计!C142/100)),"0")</f>
        <v>205.04179613987483</v>
      </c>
      <c r="E27" s="333">
        <f>IFERROR(VLOOKUP(A27,日报!AL:AR,4,0)*1000000/(E$3*(1-死淘统计!D142/100)),"0")</f>
        <v>207.38405207485761</v>
      </c>
      <c r="F27" s="336">
        <f t="shared" si="0"/>
        <v>211.72575387067522</v>
      </c>
      <c r="G27" s="336">
        <f t="shared" si="2"/>
        <v>2056.0231316264558</v>
      </c>
      <c r="H27" s="183"/>
      <c r="I27" s="183"/>
      <c r="J27" s="183"/>
      <c r="K27" s="183"/>
      <c r="L27" s="183"/>
      <c r="M27" s="183"/>
      <c r="N27" s="183"/>
      <c r="O27" s="183"/>
      <c r="P27" s="183"/>
    </row>
    <row r="28" spans="1:16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247.14359238291303</v>
      </c>
      <c r="D28" s="333">
        <f>IFERROR(VLOOKUP(A28,日报!U:AA,4,0)*1000000/(D$3*(1-死淘统计!C143/100)),"0")</f>
        <v>220.85486555137075</v>
      </c>
      <c r="E28" s="333">
        <f>IFERROR(VLOOKUP(A28,日报!AL:AR,4,0)*1000000/(E$3*(1-死淘统计!D143/100)),"0")</f>
        <v>221.97347444116551</v>
      </c>
      <c r="F28" s="336">
        <f t="shared" si="0"/>
        <v>229.99064412514977</v>
      </c>
      <c r="G28" s="336">
        <f t="shared" si="2"/>
        <v>2286.0137757516054</v>
      </c>
      <c r="H28" s="183"/>
      <c r="I28" s="183"/>
      <c r="J28" s="183"/>
      <c r="K28" s="183"/>
      <c r="L28" s="183"/>
      <c r="M28" s="183"/>
      <c r="N28" s="183"/>
      <c r="O28" s="183"/>
      <c r="P28" s="183"/>
    </row>
    <row r="29" spans="1:16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254.31996976880004</v>
      </c>
      <c r="D29" s="333">
        <f>IFERROR(VLOOKUP(A29,日报!U:AA,4,0)*1000000/(D$3*(1-死淘统计!C144/100)),"0")</f>
        <v>229.73446674261677</v>
      </c>
      <c r="E29" s="333">
        <f>IFERROR(VLOOKUP(A29,日报!AL:AR,4,0)*1000000/(E$3*(1-死淘统计!D144/100)),"0")</f>
        <v>229.04079831647547</v>
      </c>
      <c r="F29" s="336">
        <f t="shared" si="0"/>
        <v>237.69841160929744</v>
      </c>
      <c r="G29" s="336">
        <f t="shared" si="2"/>
        <v>2523.712187360903</v>
      </c>
      <c r="H29" s="183"/>
      <c r="I29" s="183"/>
      <c r="J29" s="183"/>
      <c r="K29" s="183"/>
      <c r="L29" s="183"/>
      <c r="M29" s="183"/>
      <c r="N29" s="183"/>
      <c r="O29" s="183"/>
      <c r="P29" s="183"/>
    </row>
    <row r="30" spans="1:16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273.70593293207224</v>
      </c>
      <c r="D30" s="333">
        <f>IFERROR(VLOOKUP(A30,日报!U:AA,4,0)*1000000/(D$3*(1-死淘统计!C145/100)),"0")</f>
        <v>254.13322808402404</v>
      </c>
      <c r="E30" s="333">
        <f>IFERROR(VLOOKUP(A30,日报!AL:AR,4,0)*1000000/(E$3*(1-死淘统计!D145/100)),"0")</f>
        <v>250.30566499116966</v>
      </c>
      <c r="F30" s="336">
        <f t="shared" si="0"/>
        <v>259.38160866908868</v>
      </c>
      <c r="G30" s="336">
        <f t="shared" si="2"/>
        <v>2783.0937960299916</v>
      </c>
      <c r="H30" s="183"/>
      <c r="I30" s="183"/>
      <c r="J30" s="183"/>
      <c r="K30" s="183"/>
      <c r="L30" s="183"/>
      <c r="M30" s="183"/>
      <c r="N30" s="183"/>
      <c r="O30" s="183"/>
      <c r="P30" s="183"/>
    </row>
    <row r="31" spans="1:16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281.78907137692386</v>
      </c>
      <c r="D31" s="333">
        <f>IFERROR(VLOOKUP(A31,日报!U:AA,4,0)*1000000/(D$3*(1-死淘统计!C146/100)),"0")</f>
        <v>260.68638637760029</v>
      </c>
      <c r="E31" s="333">
        <f>IFERROR(VLOOKUP(A31,日报!AL:AR,4,0)*1000000/(E$3*(1-死淘统计!D146/100)),"0")</f>
        <v>272.22694071683372</v>
      </c>
      <c r="F31" s="336">
        <f t="shared" si="0"/>
        <v>271.56746615711927</v>
      </c>
      <c r="G31" s="336">
        <f t="shared" si="2"/>
        <v>3054.6612621871109</v>
      </c>
      <c r="H31" s="183"/>
      <c r="I31" s="183"/>
      <c r="J31" s="183"/>
      <c r="K31" s="183"/>
      <c r="L31" s="183"/>
      <c r="M31" s="183"/>
      <c r="N31" s="183"/>
      <c r="O31" s="183"/>
      <c r="P31" s="183"/>
    </row>
    <row r="32" spans="1:16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275.4517864533039</v>
      </c>
      <c r="D32" s="333">
        <f>IFERROR(VLOOKUP(A32,日报!U:AA,4,0)*1000000/(D$3*(1-死淘统计!C147/100)),"0")</f>
        <v>272.03267026742196</v>
      </c>
      <c r="E32" s="333">
        <f>IFERROR(VLOOKUP(A32,日报!AL:AR,4,0)*1000000/(E$3*(1-死淘统计!D147/100)),"0")</f>
        <v>284.2090952348583</v>
      </c>
      <c r="F32" s="336">
        <f t="shared" si="0"/>
        <v>277.23118398519472</v>
      </c>
      <c r="G32" s="336">
        <f t="shared" si="2"/>
        <v>3331.8924461723054</v>
      </c>
      <c r="H32" s="183"/>
      <c r="I32" s="183"/>
      <c r="J32" s="183"/>
      <c r="K32" s="183"/>
      <c r="L32" s="183"/>
      <c r="M32" s="183"/>
      <c r="N32" s="183"/>
      <c r="O32" s="183"/>
      <c r="P32" s="183"/>
    </row>
    <row r="33" spans="1:16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282.66427140192081</v>
      </c>
      <c r="D33" s="333">
        <f>IFERROR(VLOOKUP(A33,日报!U:AA,4,0)*1000000/(D$3*(1-死淘统计!C148/100)),"0")</f>
        <v>270.98985106102543</v>
      </c>
      <c r="E33" s="333">
        <f>IFERROR(VLOOKUP(A33,日报!AL:AR,4,0)*1000000/(E$3*(1-死淘统计!D148/100)),"0")</f>
        <v>295.04182819832687</v>
      </c>
      <c r="F33" s="336">
        <f t="shared" si="0"/>
        <v>282.89865022042437</v>
      </c>
      <c r="G33" s="336">
        <f t="shared" si="2"/>
        <v>3614.7910963927297</v>
      </c>
      <c r="H33" s="183"/>
      <c r="I33" s="183"/>
      <c r="J33" s="183"/>
      <c r="K33" s="183"/>
      <c r="L33" s="183"/>
      <c r="M33" s="183"/>
      <c r="N33" s="183"/>
      <c r="O33" s="183"/>
      <c r="P33" s="183"/>
    </row>
    <row r="34" spans="1:16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301.34137464905893</v>
      </c>
      <c r="D34" s="333">
        <f>IFERROR(VLOOKUP(A34,日报!U:AA,4,0)*1000000/(D$3*(1-死淘统计!C149/100)),"0")</f>
        <v>289.40193491644681</v>
      </c>
      <c r="E34" s="333">
        <f>IFERROR(VLOOKUP(A34,日报!AL:AR,4,0)*1000000/(E$3*(1-死淘统计!D149/100)),"0")</f>
        <v>309.72879164256301</v>
      </c>
      <c r="F34" s="336">
        <f t="shared" si="0"/>
        <v>300.15736706935627</v>
      </c>
      <c r="G34" s="336">
        <f t="shared" si="2"/>
        <v>3914.9484634620858</v>
      </c>
      <c r="H34" s="183"/>
      <c r="I34" s="183"/>
      <c r="J34" s="183"/>
      <c r="K34" s="183"/>
      <c r="L34" s="183"/>
      <c r="M34" s="183"/>
      <c r="N34" s="183"/>
      <c r="O34" s="183"/>
      <c r="P34" s="183"/>
    </row>
    <row r="35" spans="1:16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288.2086956521739</v>
      </c>
      <c r="D35" s="333">
        <f>IFERROR(VLOOKUP(A35,日报!U:AA,4,0)*1000000/(D$3*(1-死淘统计!C150/100)),"0")</f>
        <v>286.13009922822494</v>
      </c>
      <c r="E35" s="333">
        <f>IFERROR(VLOOKUP(A35,日报!AL:AR,4,0)*1000000/(E$3*(1-死淘统计!D150/100)),"0")</f>
        <v>302.20042237209617</v>
      </c>
      <c r="F35" s="336">
        <f t="shared" si="0"/>
        <v>292.17973908416502</v>
      </c>
      <c r="G35" s="336">
        <f t="shared" si="2"/>
        <v>4207.1282025462506</v>
      </c>
      <c r="H35" s="183"/>
      <c r="I35" s="183"/>
      <c r="J35" s="183"/>
      <c r="K35" s="183"/>
      <c r="L35" s="183"/>
      <c r="M35" s="183"/>
      <c r="N35" s="183"/>
      <c r="O35" s="183"/>
      <c r="P35" s="183"/>
    </row>
    <row r="36" spans="1:16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321.48101531361442</v>
      </c>
      <c r="D36" s="333">
        <f>IFERROR(VLOOKUP(A36,日报!U:AA,4,0)*1000000/(D$3*(1-死淘统计!C151/100)),"0")</f>
        <v>294.91435400345239</v>
      </c>
      <c r="E36" s="333">
        <f>IFERROR(VLOOKUP(A36,日报!AL:AR,4,0)*1000000/(E$3*(1-死淘统计!D151/100)),"0")</f>
        <v>324.6084018701157</v>
      </c>
      <c r="F36" s="336">
        <f t="shared" si="0"/>
        <v>313.66792372906082</v>
      </c>
      <c r="G36" s="336">
        <f t="shared" si="2"/>
        <v>4520.7961262753115</v>
      </c>
      <c r="H36" s="183"/>
      <c r="I36" s="183"/>
      <c r="J36" s="183"/>
      <c r="K36" s="183"/>
      <c r="L36" s="183"/>
      <c r="M36" s="183"/>
      <c r="N36" s="183"/>
      <c r="O36" s="183"/>
      <c r="P36" s="183"/>
    </row>
    <row r="37" spans="1:16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304.32485736423189</v>
      </c>
      <c r="D37" s="333">
        <f>IFERROR(VLOOKUP(A37,日报!U:AA,4,0)*1000000/(D$3*(1-死淘统计!C152/100)),"0")</f>
        <v>286.01883105347309</v>
      </c>
      <c r="E37" s="333">
        <f>IFERROR(VLOOKUP(A37,日报!AL:AR,4,0)*1000000/(E$3*(1-死淘统计!D152/100)),"0")</f>
        <v>305.67983879230849</v>
      </c>
      <c r="F37" s="336">
        <f t="shared" si="0"/>
        <v>298.67450907000449</v>
      </c>
      <c r="G37" s="336">
        <f t="shared" si="2"/>
        <v>4819.4706353453157</v>
      </c>
      <c r="H37" s="183"/>
      <c r="I37" s="183"/>
      <c r="J37" s="183"/>
      <c r="K37" s="183"/>
      <c r="L37" s="183"/>
      <c r="M37" s="183"/>
      <c r="N37" s="183"/>
      <c r="O37" s="183"/>
      <c r="P37" s="183"/>
    </row>
    <row r="38" spans="1:16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303.10669270371028</v>
      </c>
      <c r="D38" s="333">
        <f>IFERROR(VLOOKUP(A38,日报!U:AA,4,0)*1000000/(D$3*(1-死淘统计!C153/100)),"0")</f>
        <v>286.25613565372601</v>
      </c>
      <c r="E38" s="333">
        <f>IFERROR(VLOOKUP(A38,日报!AL:AR,4,0)*1000000/(E$3*(1-死淘统计!D153/100)),"0")</f>
        <v>341.72280545771639</v>
      </c>
      <c r="F38" s="336">
        <f t="shared" si="0"/>
        <v>310.36187793838423</v>
      </c>
      <c r="G38" s="336">
        <f t="shared" si="2"/>
        <v>5129.8325132836999</v>
      </c>
      <c r="H38" s="183"/>
      <c r="I38" s="183"/>
      <c r="J38" s="183"/>
      <c r="K38" s="183"/>
      <c r="L38" s="183"/>
      <c r="M38" s="183"/>
      <c r="N38" s="183"/>
      <c r="O38" s="183"/>
      <c r="P38" s="183"/>
    </row>
    <row r="39" spans="1:16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297.48603351955308</v>
      </c>
      <c r="D39" s="333">
        <f>IFERROR(VLOOKUP(A39,日报!U:AA,4,0)*1000000/(D$3*(1-死淘统计!C154/100)),"0")</f>
        <v>276.91272156158851</v>
      </c>
      <c r="E39" s="333">
        <f>IFERROR(VLOOKUP(A39,日报!AL:AR,4,0)*1000000/(E$3*(1-死淘统计!D154/100)),"0")</f>
        <v>333.24194653872513</v>
      </c>
      <c r="F39" s="336">
        <f t="shared" si="0"/>
        <v>302.54690053995563</v>
      </c>
      <c r="G39" s="336">
        <f t="shared" si="2"/>
        <v>5432.3794138236553</v>
      </c>
      <c r="H39" s="183"/>
      <c r="I39" s="183"/>
      <c r="J39" s="183"/>
      <c r="K39" s="183"/>
      <c r="L39" s="183"/>
      <c r="M39" s="183"/>
      <c r="N39" s="183"/>
      <c r="O39" s="183"/>
      <c r="P39" s="183"/>
    </row>
    <row r="40" spans="1:16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295.10857802467353</v>
      </c>
      <c r="D40" s="333">
        <f>IFERROR(VLOOKUP(A40,日报!U:AA,4,0)*1000000/(D$3*(1-死淘统计!C155/100)),"0")</f>
        <v>279.11918972689455</v>
      </c>
      <c r="E40" s="333">
        <f>IFERROR(VLOOKUP(A40,日报!AL:AR,4,0)*1000000/(E$3*(1-死淘统计!D155/100)),"0")</f>
        <v>324.5861097753658</v>
      </c>
      <c r="F40" s="336">
        <f t="shared" ref="F40:F56" si="3">AVERAGE(C40:E40)</f>
        <v>299.60462584231129</v>
      </c>
      <c r="G40" s="336">
        <f t="shared" si="2"/>
        <v>5731.9840396659665</v>
      </c>
      <c r="H40" s="183"/>
      <c r="I40" s="183"/>
      <c r="J40" s="183"/>
      <c r="K40" s="183"/>
      <c r="L40" s="183"/>
      <c r="M40" s="183"/>
      <c r="N40" s="183"/>
      <c r="O40" s="183"/>
      <c r="P40" s="183"/>
    </row>
    <row r="41" spans="1:16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287.90466155578969</v>
      </c>
      <c r="D41" s="333">
        <f>IFERROR(VLOOKUP(A41,日报!U:AA,4,0)*1000000/(D$3*(1-死淘统计!C156/100)),"0")</f>
        <v>290.74729864705347</v>
      </c>
      <c r="E41" s="333">
        <f>IFERROR(VLOOKUP(A41,日报!AL:AR,4,0)*1000000/(E$3*(1-死淘统计!D156/100)),"0")</f>
        <v>305.85481705847934</v>
      </c>
      <c r="F41" s="336">
        <f t="shared" si="3"/>
        <v>294.83559242044083</v>
      </c>
      <c r="G41" s="336">
        <f t="shared" si="2"/>
        <v>6026.8196320864072</v>
      </c>
      <c r="H41" s="183"/>
      <c r="I41" s="183"/>
      <c r="J41" s="183"/>
      <c r="K41" s="183"/>
      <c r="L41" s="183"/>
      <c r="M41" s="183"/>
      <c r="N41" s="183"/>
      <c r="O41" s="183"/>
      <c r="P41" s="183"/>
    </row>
    <row r="42" spans="1:16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278.59677360354101</v>
      </c>
      <c r="D42" s="333">
        <f>IFERROR(VLOOKUP(A42,日报!U:AA,4,0)*1000000/(D$3*(1-死淘统计!C157/100)),"0")</f>
        <v>303.84773380802409</v>
      </c>
      <c r="E42" s="333">
        <f>IFERROR(VLOOKUP(A42,日报!AL:AR,4,0)*1000000/(E$3*(1-死淘统计!D157/100)),"0")</f>
        <v>304.8628859570353</v>
      </c>
      <c r="F42" s="336">
        <f t="shared" si="3"/>
        <v>295.76913112286684</v>
      </c>
      <c r="G42" s="336">
        <f t="shared" si="2"/>
        <v>6322.5887632092745</v>
      </c>
      <c r="H42" s="183"/>
      <c r="I42" s="183"/>
      <c r="J42" s="183"/>
      <c r="K42" s="183"/>
      <c r="L42" s="183"/>
      <c r="M42" s="183"/>
      <c r="N42" s="183"/>
      <c r="O42" s="183"/>
      <c r="P42" s="183"/>
    </row>
    <row r="43" spans="1:16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264.98876073257912</v>
      </c>
      <c r="D43" s="333">
        <f>IFERROR(VLOOKUP(A43,日报!U:AA,4,0)*1000000/(D$3*(1-死淘统计!C158/100)),"0")</f>
        <v>283.90936140993364</v>
      </c>
      <c r="E43" s="333">
        <f>IFERROR(VLOOKUP(A43,日报!AL:AR,4,0)*1000000/(E$3*(1-死淘统计!D158/100)),"0")</f>
        <v>291.26314693325003</v>
      </c>
      <c r="F43" s="336">
        <f t="shared" si="3"/>
        <v>280.05375635858758</v>
      </c>
      <c r="G43" s="336">
        <f t="shared" si="2"/>
        <v>6602.6425195678621</v>
      </c>
      <c r="H43" s="183"/>
      <c r="I43" s="183"/>
      <c r="J43" s="183"/>
      <c r="K43" s="183"/>
      <c r="L43" s="183"/>
      <c r="M43" s="183"/>
      <c r="N43" s="183"/>
      <c r="O43" s="183"/>
      <c r="P43" s="183"/>
    </row>
    <row r="44" spans="1:16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269.57265593037528</v>
      </c>
      <c r="D44" s="333">
        <f>IFERROR(VLOOKUP(A44,日报!U:AA,4,0)*1000000/(D$3*(1-死淘统计!C159/100)),"0")</f>
        <v>305.75292230116889</v>
      </c>
      <c r="E44" s="333">
        <f>IFERROR(VLOOKUP(A44,日报!AL:AR,4,0)*1000000/(E$3*(1-死淘统计!D159/100)),"0")</f>
        <v>254.45132402840451</v>
      </c>
      <c r="F44" s="336">
        <f t="shared" si="3"/>
        <v>276.59230075331624</v>
      </c>
      <c r="G44" s="336">
        <f t="shared" si="2"/>
        <v>6879.2348203211786</v>
      </c>
      <c r="H44" s="183"/>
      <c r="I44" s="183"/>
      <c r="J44" s="183"/>
      <c r="K44" s="183"/>
      <c r="L44" s="183"/>
      <c r="M44" s="183"/>
      <c r="N44" s="183"/>
      <c r="O44" s="183"/>
      <c r="P44" s="183"/>
    </row>
    <row r="45" spans="1:16" ht="20.149999999999999" customHeight="1">
      <c r="A45" s="286">
        <f t="shared" si="1"/>
        <v>37</v>
      </c>
      <c r="B45" s="293"/>
      <c r="C45" s="333" t="str">
        <f>IFERROR(VLOOKUP(A45,日报!D:J,4,0)*1000000/(C$3*(1-死淘统计!B160/100)),"0")</f>
        <v>0</v>
      </c>
      <c r="D45" s="333" t="str">
        <f>IFERROR(VLOOKUP(A45,日报!U:AA,4,0)*1000000/(D$3*(1-死淘统计!C160/100)),"0")</f>
        <v>0</v>
      </c>
      <c r="E45" s="333" t="str">
        <f>IFERROR(VLOOKUP(A45,日报!AL:AR,4,0)*1000000/(E$3*(1-死淘统计!D160/100)),"0")</f>
        <v>0</v>
      </c>
      <c r="F45" s="336" t="e">
        <f t="shared" si="3"/>
        <v>#DIV/0!</v>
      </c>
      <c r="G45" s="336" t="e">
        <f t="shared" si="2"/>
        <v>#DIV/0!</v>
      </c>
      <c r="H45" s="183"/>
      <c r="I45" s="183"/>
      <c r="J45" s="183"/>
      <c r="K45" s="183"/>
      <c r="L45" s="183"/>
      <c r="M45" s="183"/>
      <c r="N45" s="183"/>
      <c r="O45" s="183"/>
      <c r="P45" s="183"/>
    </row>
    <row r="46" spans="1:16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6" t="e">
        <f t="shared" si="3"/>
        <v>#DIV/0!</v>
      </c>
      <c r="G46" s="336" t="e">
        <f t="shared" si="2"/>
        <v>#DIV/0!</v>
      </c>
      <c r="H46" s="183"/>
      <c r="I46" s="183"/>
      <c r="J46" s="183"/>
      <c r="K46" s="183"/>
      <c r="L46" s="183"/>
      <c r="M46" s="183"/>
      <c r="N46" s="183"/>
      <c r="O46" s="183"/>
      <c r="P46" s="183"/>
    </row>
    <row r="47" spans="1:16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6" t="e">
        <f t="shared" si="3"/>
        <v>#DIV/0!</v>
      </c>
      <c r="G47" s="336" t="e">
        <f t="shared" si="2"/>
        <v>#DIV/0!</v>
      </c>
      <c r="H47" s="183"/>
      <c r="I47" s="183"/>
      <c r="J47" s="183"/>
      <c r="K47" s="183"/>
      <c r="L47" s="183"/>
      <c r="M47" s="183"/>
      <c r="N47" s="183"/>
      <c r="O47" s="183"/>
      <c r="P47" s="183"/>
    </row>
    <row r="48" spans="1:16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6" t="e">
        <f t="shared" si="3"/>
        <v>#DIV/0!</v>
      </c>
      <c r="G48" s="336" t="e">
        <f t="shared" si="2"/>
        <v>#DIV/0!</v>
      </c>
      <c r="H48" s="183"/>
      <c r="I48" s="183"/>
      <c r="J48" s="183"/>
      <c r="K48" s="183"/>
      <c r="L48" s="183"/>
      <c r="M48" s="183"/>
      <c r="N48" s="183"/>
      <c r="O48" s="183"/>
      <c r="P48" s="183"/>
    </row>
    <row r="49" spans="1:16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6">
        <f t="shared" si="3"/>
        <v>0</v>
      </c>
      <c r="G49" s="336" t="e">
        <f t="shared" si="2"/>
        <v>#DIV/0!</v>
      </c>
      <c r="H49" s="183"/>
      <c r="I49" s="183"/>
      <c r="J49" s="183"/>
      <c r="K49" s="183"/>
      <c r="L49" s="183"/>
      <c r="M49" s="183"/>
      <c r="N49" s="183"/>
      <c r="O49" s="183"/>
      <c r="P49" s="183"/>
    </row>
    <row r="50" spans="1:16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6">
        <f t="shared" si="3"/>
        <v>0</v>
      </c>
      <c r="G50" s="336" t="e">
        <f t="shared" si="2"/>
        <v>#DIV/0!</v>
      </c>
      <c r="H50" s="183"/>
      <c r="I50" s="183"/>
      <c r="J50" s="183"/>
      <c r="K50" s="183"/>
      <c r="L50" s="183"/>
      <c r="M50" s="183"/>
      <c r="N50" s="183"/>
      <c r="O50" s="183"/>
      <c r="P50" s="183"/>
    </row>
    <row r="51" spans="1:16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6">
        <f t="shared" si="3"/>
        <v>0</v>
      </c>
      <c r="G51" s="336" t="e">
        <f t="shared" si="2"/>
        <v>#DIV/0!</v>
      </c>
      <c r="H51" s="183"/>
      <c r="I51" s="183"/>
      <c r="J51" s="183"/>
      <c r="K51" s="183"/>
      <c r="L51" s="183"/>
      <c r="M51" s="183"/>
      <c r="N51" s="183"/>
      <c r="O51" s="183"/>
      <c r="P51" s="183"/>
    </row>
    <row r="52" spans="1:16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6">
        <f t="shared" si="3"/>
        <v>0</v>
      </c>
      <c r="G52" s="336" t="e">
        <f t="shared" si="2"/>
        <v>#DIV/0!</v>
      </c>
      <c r="H52" s="183"/>
      <c r="I52" s="183"/>
      <c r="J52" s="183"/>
      <c r="K52" s="183"/>
      <c r="L52" s="183"/>
      <c r="M52" s="183"/>
      <c r="N52" s="183"/>
      <c r="O52" s="183"/>
      <c r="P52" s="183"/>
    </row>
    <row r="53" spans="1:16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6">
        <f t="shared" si="3"/>
        <v>0</v>
      </c>
      <c r="G53" s="336" t="e">
        <f t="shared" si="2"/>
        <v>#DIV/0!</v>
      </c>
      <c r="H53" s="183"/>
      <c r="I53" s="183"/>
      <c r="J53" s="183"/>
      <c r="K53" s="183"/>
      <c r="L53" s="183"/>
      <c r="M53" s="183"/>
      <c r="N53" s="183"/>
      <c r="O53" s="183"/>
      <c r="P53" s="183"/>
    </row>
    <row r="54" spans="1:16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6">
        <f t="shared" si="3"/>
        <v>0</v>
      </c>
      <c r="G54" s="336" t="e">
        <f t="shared" si="2"/>
        <v>#DIV/0!</v>
      </c>
      <c r="H54" s="183"/>
      <c r="I54" s="183"/>
      <c r="J54" s="183"/>
      <c r="K54" s="183"/>
      <c r="L54" s="183"/>
      <c r="M54" s="183"/>
      <c r="N54" s="183"/>
      <c r="O54" s="183"/>
      <c r="P54" s="183"/>
    </row>
    <row r="55" spans="1:16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6">
        <f t="shared" si="3"/>
        <v>0</v>
      </c>
      <c r="G55" s="336" t="e">
        <f t="shared" si="2"/>
        <v>#DIV/0!</v>
      </c>
      <c r="H55" s="183"/>
      <c r="I55" s="183"/>
      <c r="J55" s="183"/>
      <c r="K55" s="183"/>
      <c r="L55" s="183"/>
      <c r="M55" s="183"/>
      <c r="N55" s="183"/>
      <c r="O55" s="183"/>
      <c r="P55" s="183"/>
    </row>
    <row r="56" spans="1:16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92">
        <f t="shared" si="3"/>
        <v>0</v>
      </c>
      <c r="G56" s="392" t="e">
        <f>F56+G54</f>
        <v>#DIV/0!</v>
      </c>
      <c r="H56" s="183"/>
      <c r="I56" s="183"/>
      <c r="J56" s="183"/>
      <c r="K56" s="183"/>
      <c r="L56" s="183"/>
      <c r="M56" s="183"/>
      <c r="N56" s="183"/>
      <c r="O56" s="183"/>
      <c r="P56" s="183"/>
    </row>
    <row r="57" spans="1:16">
      <c r="B57"/>
      <c r="C57" s="308"/>
      <c r="D57" s="308"/>
      <c r="E57" s="308"/>
      <c r="F57" s="308"/>
      <c r="G57" s="308"/>
      <c r="H57" s="183"/>
      <c r="I57" s="183"/>
      <c r="J57" s="183"/>
      <c r="K57" s="183"/>
      <c r="L57" s="183"/>
      <c r="M57" s="183"/>
      <c r="N57" s="183"/>
      <c r="O57" s="183"/>
      <c r="P57" s="183"/>
    </row>
    <row r="58" spans="1:16">
      <c r="B58"/>
      <c r="C58"/>
      <c r="D58"/>
      <c r="E58"/>
      <c r="F58"/>
      <c r="G58"/>
      <c r="H58" s="183"/>
      <c r="I58" s="183"/>
      <c r="J58" s="183"/>
      <c r="K58" s="183"/>
      <c r="L58" s="183"/>
      <c r="M58" s="183"/>
      <c r="N58" s="183"/>
      <c r="O58" s="183"/>
      <c r="P58" s="183"/>
    </row>
    <row r="59" spans="1:16">
      <c r="B59"/>
      <c r="C59"/>
      <c r="D59"/>
      <c r="E59"/>
      <c r="F59"/>
      <c r="G59"/>
      <c r="H59" s="183"/>
      <c r="I59" s="183"/>
      <c r="J59" s="183"/>
      <c r="K59" s="183"/>
      <c r="L59" s="183"/>
      <c r="M59" s="183"/>
      <c r="N59" s="183"/>
      <c r="O59" s="183"/>
      <c r="P59" s="183"/>
    </row>
    <row r="60" spans="1:16">
      <c r="B60"/>
      <c r="C60"/>
      <c r="D60"/>
      <c r="E60"/>
      <c r="F60"/>
      <c r="G60"/>
      <c r="H60" s="183"/>
      <c r="I60" s="183"/>
      <c r="J60" s="183"/>
      <c r="K60" s="183"/>
      <c r="L60" s="183"/>
      <c r="M60" s="183"/>
      <c r="N60" s="183"/>
      <c r="O60" s="183"/>
      <c r="P60" s="183"/>
    </row>
    <row r="61" spans="1:16">
      <c r="B61"/>
      <c r="C61"/>
      <c r="D61"/>
      <c r="E61"/>
      <c r="F61"/>
      <c r="G61"/>
      <c r="H61" s="183"/>
      <c r="I61" s="183"/>
      <c r="J61" s="183"/>
      <c r="K61" s="183"/>
      <c r="L61" s="183"/>
      <c r="M61" s="183"/>
      <c r="N61" s="183"/>
      <c r="O61" s="183"/>
      <c r="P61" s="183"/>
    </row>
    <row r="62" spans="1:16">
      <c r="B62"/>
      <c r="C62"/>
      <c r="D62"/>
      <c r="E62"/>
      <c r="F62"/>
      <c r="G62"/>
      <c r="H62" s="183"/>
      <c r="I62" s="183"/>
      <c r="J62" s="183"/>
      <c r="K62" s="183"/>
      <c r="L62" s="183"/>
      <c r="M62" s="183"/>
      <c r="N62" s="183"/>
      <c r="O62" s="183"/>
      <c r="P62" s="183"/>
    </row>
    <row r="63" spans="1:16">
      <c r="B63"/>
      <c r="C63"/>
      <c r="D63"/>
      <c r="E63"/>
      <c r="F63"/>
      <c r="G63"/>
      <c r="H63" s="183"/>
      <c r="I63" s="183"/>
      <c r="J63" s="183"/>
      <c r="K63" s="183"/>
      <c r="L63" s="183"/>
      <c r="M63" s="183"/>
      <c r="N63" s="183"/>
      <c r="O63" s="183"/>
      <c r="P63" s="183"/>
    </row>
    <row r="64" spans="1:16">
      <c r="B64"/>
      <c r="C64"/>
      <c r="D64"/>
      <c r="E64"/>
      <c r="F64"/>
      <c r="G64"/>
      <c r="H64" s="183"/>
      <c r="I64" s="183"/>
      <c r="J64" s="183"/>
      <c r="K64" s="183"/>
      <c r="L64" s="183"/>
      <c r="M64" s="183"/>
      <c r="N64" s="183"/>
      <c r="O64" s="183"/>
      <c r="P64" s="183"/>
    </row>
    <row r="65" spans="2:16">
      <c r="B65"/>
      <c r="C65"/>
      <c r="D65"/>
      <c r="E65"/>
      <c r="F65"/>
      <c r="G65"/>
      <c r="H65" s="183"/>
      <c r="I65" s="183"/>
      <c r="J65" s="183"/>
      <c r="K65" s="183"/>
      <c r="L65" s="183"/>
      <c r="M65" s="183"/>
      <c r="N65" s="183"/>
      <c r="O65" s="183"/>
      <c r="P65" s="183"/>
    </row>
    <row r="66" spans="2:16">
      <c r="B66"/>
      <c r="C66"/>
      <c r="D66"/>
      <c r="E66"/>
      <c r="F66"/>
      <c r="G66"/>
      <c r="H66" s="183"/>
      <c r="I66" s="183"/>
      <c r="J66" s="183"/>
      <c r="K66" s="183"/>
      <c r="L66" s="183"/>
      <c r="M66" s="183"/>
      <c r="N66" s="183"/>
      <c r="O66" s="183"/>
      <c r="P66" s="183"/>
    </row>
    <row r="67" spans="2:16">
      <c r="B67"/>
      <c r="C67"/>
      <c r="D67"/>
      <c r="E67"/>
      <c r="F67"/>
      <c r="G67"/>
      <c r="H67" s="183"/>
      <c r="I67" s="183"/>
      <c r="J67" s="183"/>
      <c r="K67" s="183"/>
      <c r="L67" s="183"/>
      <c r="M67" s="183"/>
      <c r="N67" s="183"/>
      <c r="O67" s="183"/>
      <c r="P67" s="183"/>
    </row>
    <row r="68" spans="2:16">
      <c r="B68"/>
      <c r="C68"/>
      <c r="D68"/>
      <c r="E68"/>
      <c r="F68"/>
      <c r="G68"/>
      <c r="H68" s="183"/>
      <c r="I68" s="183"/>
      <c r="J68" s="183"/>
      <c r="K68" s="183"/>
      <c r="L68" s="183"/>
      <c r="M68" s="183"/>
      <c r="N68" s="183"/>
      <c r="O68" s="183"/>
      <c r="P68" s="183"/>
    </row>
    <row r="69" spans="2:16">
      <c r="B69"/>
      <c r="C69"/>
      <c r="D69"/>
      <c r="E69"/>
      <c r="F69"/>
      <c r="G69"/>
      <c r="H69" s="183"/>
      <c r="I69" s="183"/>
      <c r="J69" s="183"/>
      <c r="K69" s="183"/>
      <c r="L69" s="183"/>
      <c r="M69" s="183"/>
      <c r="N69" s="183"/>
      <c r="O69" s="183"/>
      <c r="P69" s="183"/>
    </row>
    <row r="70" spans="2:16">
      <c r="B70"/>
      <c r="C70"/>
      <c r="D70"/>
      <c r="E70"/>
      <c r="F70"/>
      <c r="G70"/>
      <c r="H70" s="183"/>
      <c r="I70" s="183"/>
      <c r="J70" s="183"/>
      <c r="K70" s="183"/>
      <c r="L70" s="183"/>
      <c r="M70" s="183"/>
      <c r="N70" s="183"/>
      <c r="O70" s="183"/>
      <c r="P70" s="183"/>
    </row>
    <row r="71" spans="2:16">
      <c r="B71"/>
      <c r="C71"/>
      <c r="D71"/>
      <c r="E71"/>
      <c r="F71"/>
      <c r="G71"/>
      <c r="H71" s="183"/>
      <c r="I71" s="183"/>
      <c r="J71" s="183"/>
      <c r="K71" s="183"/>
      <c r="L71" s="183"/>
      <c r="M71" s="183"/>
      <c r="N71" s="183"/>
      <c r="O71" s="183"/>
      <c r="P71" s="183"/>
    </row>
    <row r="72" spans="2:16">
      <c r="B72"/>
      <c r="C72"/>
      <c r="D72"/>
      <c r="E72"/>
      <c r="F72"/>
      <c r="G72"/>
      <c r="H72" s="183"/>
      <c r="I72" s="183"/>
      <c r="J72" s="183"/>
      <c r="K72" s="183"/>
      <c r="L72" s="183"/>
      <c r="M72" s="183"/>
      <c r="N72" s="183"/>
      <c r="O72" s="183"/>
      <c r="P72" s="183"/>
    </row>
    <row r="73" spans="2:16">
      <c r="B73"/>
      <c r="C73"/>
      <c r="D73"/>
      <c r="E73"/>
      <c r="F73"/>
      <c r="G73"/>
      <c r="H73" s="183"/>
      <c r="I73" s="183"/>
      <c r="J73" s="183"/>
      <c r="K73" s="183"/>
      <c r="L73" s="183"/>
      <c r="M73" s="183"/>
      <c r="N73" s="183"/>
      <c r="O73" s="183"/>
      <c r="P73" s="183"/>
    </row>
    <row r="74" spans="2:16">
      <c r="B74"/>
      <c r="C74"/>
      <c r="D74"/>
      <c r="E74"/>
      <c r="F74"/>
      <c r="G74"/>
      <c r="H74" s="183"/>
      <c r="I74" s="183"/>
      <c r="J74" s="183"/>
      <c r="K74" s="183"/>
      <c r="L74" s="183"/>
      <c r="M74" s="183"/>
      <c r="N74" s="183"/>
      <c r="O74" s="183"/>
      <c r="P74" s="183"/>
    </row>
    <row r="75" spans="2:16">
      <c r="B75"/>
      <c r="C75"/>
      <c r="D75"/>
      <c r="E75"/>
      <c r="F75"/>
      <c r="G75"/>
      <c r="H75" s="183"/>
      <c r="I75" s="183"/>
      <c r="J75" s="183"/>
      <c r="K75" s="183"/>
      <c r="L75" s="183"/>
      <c r="M75" s="183"/>
      <c r="N75" s="183"/>
      <c r="O75" s="183"/>
      <c r="P75" s="183"/>
    </row>
    <row r="76" spans="2:16">
      <c r="B76"/>
      <c r="C76"/>
      <c r="D76"/>
      <c r="E76"/>
      <c r="F76"/>
      <c r="G76"/>
      <c r="H76" s="183"/>
      <c r="I76" s="183"/>
      <c r="J76" s="183"/>
      <c r="K76" s="183"/>
      <c r="L76" s="183"/>
      <c r="M76" s="183"/>
      <c r="N76" s="183"/>
      <c r="O76" s="183"/>
      <c r="P76" s="183"/>
    </row>
    <row r="77" spans="2:16">
      <c r="B77"/>
      <c r="C77"/>
      <c r="D77"/>
      <c r="E77"/>
      <c r="F77"/>
      <c r="G77"/>
      <c r="H77" s="183"/>
      <c r="I77" s="183"/>
      <c r="J77" s="183"/>
      <c r="K77" s="183"/>
      <c r="L77" s="183"/>
      <c r="M77" s="183"/>
      <c r="N77" s="183"/>
      <c r="O77" s="183"/>
      <c r="P77" s="183"/>
    </row>
    <row r="78" spans="2:16">
      <c r="B78"/>
      <c r="C78"/>
      <c r="D78"/>
      <c r="E78"/>
      <c r="F78"/>
      <c r="G78"/>
      <c r="H78" s="183"/>
      <c r="I78" s="183"/>
      <c r="J78" s="183"/>
      <c r="K78" s="183"/>
      <c r="L78" s="183"/>
      <c r="M78" s="183"/>
      <c r="N78" s="183"/>
      <c r="O78" s="183"/>
      <c r="P78" s="183"/>
    </row>
    <row r="79" spans="2:16">
      <c r="B79"/>
      <c r="C79"/>
      <c r="D79"/>
      <c r="E79"/>
      <c r="F79"/>
      <c r="G79"/>
      <c r="H79" s="183"/>
      <c r="I79" s="183"/>
      <c r="J79" s="183"/>
      <c r="K79" s="183"/>
      <c r="L79" s="183"/>
      <c r="M79" s="183"/>
      <c r="N79" s="183"/>
      <c r="O79" s="183"/>
      <c r="P79" s="183"/>
    </row>
    <row r="80" spans="2:16">
      <c r="B80"/>
      <c r="C80"/>
      <c r="D80"/>
      <c r="E80"/>
      <c r="F80"/>
      <c r="G80"/>
      <c r="H80" s="183"/>
      <c r="I80" s="183"/>
      <c r="J80" s="183"/>
      <c r="K80" s="183"/>
      <c r="L80" s="183"/>
      <c r="M80" s="183"/>
      <c r="N80" s="183"/>
      <c r="O80" s="183"/>
      <c r="P80" s="183"/>
    </row>
    <row r="81" spans="2:16">
      <c r="B81"/>
      <c r="C81"/>
      <c r="D81"/>
      <c r="E81"/>
      <c r="F81"/>
      <c r="G81"/>
      <c r="H81" s="183"/>
      <c r="I81" s="183"/>
      <c r="J81" s="183"/>
      <c r="K81" s="183"/>
      <c r="L81" s="183"/>
      <c r="M81" s="183"/>
      <c r="N81" s="183"/>
      <c r="O81" s="183"/>
      <c r="P81" s="183"/>
    </row>
    <row r="82" spans="2:16">
      <c r="B82"/>
      <c r="C82"/>
      <c r="D82"/>
      <c r="E82"/>
      <c r="F82"/>
      <c r="G82"/>
      <c r="H82" s="183"/>
      <c r="I82" s="183"/>
      <c r="J82" s="183"/>
      <c r="K82" s="183"/>
      <c r="L82" s="183"/>
      <c r="M82" s="183"/>
      <c r="N82" s="183"/>
      <c r="O82" s="183"/>
      <c r="P82" s="183"/>
    </row>
    <row r="83" spans="2:16">
      <c r="B83"/>
      <c r="C83"/>
      <c r="D83"/>
      <c r="E83"/>
      <c r="F83"/>
      <c r="G83"/>
      <c r="H83" s="183"/>
      <c r="I83" s="183"/>
      <c r="J83" s="183"/>
      <c r="K83" s="183"/>
      <c r="L83" s="183"/>
      <c r="M83" s="183"/>
      <c r="N83" s="183"/>
      <c r="O83" s="183"/>
      <c r="P83" s="183"/>
    </row>
    <row r="84" spans="2:16">
      <c r="B84"/>
      <c r="C84"/>
      <c r="D84"/>
      <c r="E84"/>
      <c r="F84"/>
      <c r="G84"/>
      <c r="H84" s="183"/>
      <c r="I84" s="183"/>
      <c r="J84" s="183"/>
      <c r="K84" s="183"/>
      <c r="L84" s="183"/>
      <c r="M84" s="183"/>
      <c r="N84" s="183"/>
      <c r="O84" s="183"/>
      <c r="P84" s="183"/>
    </row>
    <row r="85" spans="2:16">
      <c r="B85"/>
      <c r="C85"/>
      <c r="D85"/>
      <c r="E85"/>
      <c r="F85"/>
      <c r="G85"/>
      <c r="H85" s="183"/>
      <c r="I85" s="183"/>
      <c r="J85" s="183"/>
      <c r="K85" s="183"/>
      <c r="L85" s="183"/>
      <c r="M85" s="183"/>
      <c r="N85" s="183"/>
      <c r="O85" s="183"/>
      <c r="P85" s="183"/>
    </row>
    <row r="86" spans="2:16">
      <c r="B86"/>
      <c r="C86"/>
      <c r="D86"/>
      <c r="E86"/>
      <c r="F86"/>
      <c r="G86"/>
      <c r="H86" s="183"/>
      <c r="I86" s="183"/>
      <c r="J86" s="183"/>
      <c r="K86" s="183"/>
      <c r="L86" s="183"/>
      <c r="M86" s="183"/>
      <c r="N86" s="183"/>
      <c r="O86" s="183"/>
      <c r="P86" s="183"/>
    </row>
    <row r="87" spans="2:16">
      <c r="B87"/>
      <c r="C87"/>
      <c r="D87"/>
      <c r="E87"/>
      <c r="F87"/>
      <c r="G87"/>
      <c r="H87" s="183"/>
      <c r="I87" s="183"/>
      <c r="J87" s="183"/>
      <c r="K87" s="183"/>
      <c r="L87" s="183"/>
      <c r="M87" s="183"/>
      <c r="N87" s="183"/>
      <c r="O87" s="183"/>
      <c r="P87" s="183"/>
    </row>
    <row r="88" spans="2:16">
      <c r="B88"/>
      <c r="C88"/>
      <c r="D88"/>
      <c r="E88"/>
      <c r="F88"/>
      <c r="G88"/>
      <c r="H88" s="183"/>
      <c r="I88" s="183"/>
      <c r="J88" s="183"/>
      <c r="K88" s="183"/>
      <c r="L88" s="183"/>
      <c r="M88" s="183"/>
      <c r="N88" s="183"/>
      <c r="O88" s="183"/>
      <c r="P88" s="183"/>
    </row>
    <row r="89" spans="2:16">
      <c r="B89"/>
      <c r="C89"/>
      <c r="D89"/>
      <c r="E89"/>
      <c r="F89"/>
      <c r="G89"/>
      <c r="H89" s="183"/>
      <c r="I89" s="183"/>
      <c r="J89" s="183"/>
      <c r="K89" s="183"/>
      <c r="L89" s="183"/>
      <c r="M89" s="183"/>
      <c r="N89" s="183"/>
      <c r="O89" s="183"/>
      <c r="P89" s="183"/>
    </row>
    <row r="90" spans="2:16">
      <c r="B90"/>
      <c r="C90"/>
      <c r="D90"/>
      <c r="E90"/>
      <c r="F90"/>
      <c r="G90"/>
      <c r="H90" s="183"/>
      <c r="I90" s="183"/>
      <c r="J90" s="183"/>
      <c r="K90" s="183"/>
      <c r="L90" s="183"/>
      <c r="M90" s="183"/>
      <c r="N90" s="183"/>
      <c r="O90" s="183"/>
      <c r="P90" s="183"/>
    </row>
    <row r="91" spans="2:16">
      <c r="B91"/>
      <c r="C91"/>
      <c r="D91"/>
      <c r="E91"/>
      <c r="F91"/>
      <c r="G91"/>
      <c r="H91" s="183"/>
      <c r="I91" s="183"/>
      <c r="J91" s="183"/>
      <c r="K91" s="183"/>
      <c r="L91" s="183"/>
      <c r="M91" s="183"/>
      <c r="N91" s="183"/>
      <c r="O91" s="183"/>
      <c r="P91" s="183"/>
    </row>
    <row r="92" spans="2:16">
      <c r="B92"/>
      <c r="C92"/>
      <c r="D92"/>
      <c r="E92"/>
      <c r="F92"/>
      <c r="G92"/>
      <c r="H92" s="183"/>
      <c r="I92" s="183"/>
      <c r="J92" s="183"/>
      <c r="K92" s="183"/>
      <c r="L92" s="183"/>
      <c r="M92" s="183"/>
      <c r="N92" s="183"/>
      <c r="O92" s="183"/>
      <c r="P92" s="183"/>
    </row>
    <row r="93" spans="2:16">
      <c r="B93"/>
      <c r="C93"/>
      <c r="D93"/>
      <c r="E93"/>
      <c r="F93"/>
      <c r="G93"/>
      <c r="H93" s="183"/>
      <c r="I93" s="183"/>
      <c r="J93" s="183"/>
      <c r="K93" s="183"/>
      <c r="L93" s="183"/>
      <c r="M93" s="183"/>
      <c r="N93" s="183"/>
      <c r="O93" s="183"/>
      <c r="P93" s="183"/>
    </row>
    <row r="94" spans="2:16">
      <c r="B94"/>
      <c r="C94"/>
      <c r="D94"/>
      <c r="E94"/>
      <c r="F94"/>
      <c r="G94"/>
      <c r="H94" s="183"/>
      <c r="I94" s="183"/>
      <c r="J94" s="183"/>
      <c r="K94" s="183"/>
      <c r="L94" s="183"/>
      <c r="M94" s="183"/>
      <c r="N94" s="183"/>
      <c r="O94" s="183"/>
      <c r="P94" s="183"/>
    </row>
    <row r="95" spans="2:16">
      <c r="B95"/>
      <c r="C95"/>
      <c r="D95"/>
      <c r="E95"/>
      <c r="F95"/>
      <c r="G95"/>
      <c r="H95" s="183"/>
      <c r="I95" s="183"/>
      <c r="J95" s="183"/>
      <c r="K95" s="183"/>
      <c r="L95" s="183"/>
      <c r="M95" s="183"/>
      <c r="N95" s="183"/>
      <c r="O95" s="183"/>
      <c r="P95" s="183"/>
    </row>
    <row r="96" spans="2:16">
      <c r="B96"/>
      <c r="C96"/>
      <c r="D96"/>
      <c r="E96"/>
      <c r="F96"/>
      <c r="G96"/>
      <c r="H96" s="183"/>
      <c r="I96" s="183"/>
      <c r="J96" s="183"/>
      <c r="K96" s="183"/>
      <c r="L96" s="183"/>
      <c r="M96" s="183"/>
      <c r="N96" s="183"/>
      <c r="O96" s="183"/>
      <c r="P96" s="183"/>
    </row>
    <row r="97" spans="2:19">
      <c r="B97"/>
      <c r="C97"/>
      <c r="D97"/>
      <c r="E97"/>
      <c r="F97"/>
      <c r="G97"/>
      <c r="H97" s="183"/>
      <c r="I97" s="183"/>
      <c r="J97" s="183"/>
      <c r="K97" s="183"/>
      <c r="L97" s="183"/>
      <c r="M97" s="183"/>
      <c r="N97" s="183"/>
      <c r="O97" s="183"/>
      <c r="P97" s="183"/>
    </row>
    <row r="98" spans="2:19">
      <c r="B98"/>
      <c r="C98"/>
      <c r="D98"/>
      <c r="E98"/>
      <c r="F98"/>
      <c r="G98"/>
      <c r="H98" s="183"/>
      <c r="I98" s="183"/>
      <c r="J98" s="183"/>
      <c r="K98" s="183"/>
      <c r="L98" s="183"/>
      <c r="M98" s="183"/>
      <c r="N98" s="183"/>
      <c r="O98" s="183"/>
      <c r="P98" s="183"/>
    </row>
    <row r="99" spans="2:19">
      <c r="B99"/>
      <c r="C99"/>
      <c r="D99"/>
      <c r="E99"/>
      <c r="F99"/>
      <c r="G99"/>
      <c r="H99" s="183"/>
      <c r="I99" s="183"/>
      <c r="J99" s="183"/>
      <c r="K99" s="183"/>
      <c r="L99" s="183"/>
      <c r="M99" s="183"/>
      <c r="N99" s="183"/>
      <c r="O99" s="183"/>
      <c r="P99" s="183"/>
    </row>
    <row r="100" spans="2:19">
      <c r="B100"/>
      <c r="C100"/>
      <c r="D100"/>
      <c r="E100"/>
      <c r="F100"/>
      <c r="G100"/>
      <c r="H100" s="183"/>
      <c r="I100" s="183"/>
      <c r="J100" s="183"/>
      <c r="K100" s="183"/>
      <c r="L100" s="183"/>
      <c r="M100" s="183"/>
      <c r="N100" s="183"/>
      <c r="O100" s="183"/>
      <c r="P100" s="183"/>
    </row>
    <row r="101" spans="2:19">
      <c r="Q101"/>
      <c r="R101"/>
      <c r="S101"/>
    </row>
    <row r="102" spans="2:19">
      <c r="Q102"/>
      <c r="R102"/>
      <c r="S102"/>
    </row>
    <row r="103" spans="2:19">
      <c r="Q103"/>
      <c r="R103"/>
      <c r="S103"/>
    </row>
    <row r="104" spans="2:19">
      <c r="Q104"/>
      <c r="R104"/>
      <c r="S104"/>
    </row>
    <row r="105" spans="2:19">
      <c r="Q105"/>
      <c r="R105"/>
      <c r="S105"/>
    </row>
    <row r="106" spans="2:19">
      <c r="Q106"/>
      <c r="R106"/>
      <c r="S106"/>
    </row>
    <row r="107" spans="2:19">
      <c r="Q107"/>
      <c r="R107"/>
      <c r="S107"/>
    </row>
    <row r="108" spans="2:19">
      <c r="Q108"/>
      <c r="R108"/>
      <c r="S108"/>
    </row>
    <row r="109" spans="2:19">
      <c r="Q109"/>
      <c r="R109"/>
      <c r="S109"/>
    </row>
    <row r="110" spans="2:19">
      <c r="Q110"/>
      <c r="R110"/>
      <c r="S110"/>
    </row>
    <row r="111" spans="2:19">
      <c r="Q111"/>
      <c r="R111"/>
      <c r="S111"/>
    </row>
    <row r="112" spans="2:19">
      <c r="Q112"/>
      <c r="R112"/>
      <c r="S112"/>
    </row>
    <row r="113" spans="17:19">
      <c r="Q113"/>
      <c r="R113"/>
      <c r="S113"/>
    </row>
    <row r="114" spans="17:19">
      <c r="Q114"/>
      <c r="R114"/>
      <c r="S114"/>
    </row>
    <row r="115" spans="17:19">
      <c r="Q115"/>
      <c r="R115"/>
      <c r="S115"/>
    </row>
    <row r="116" spans="17:19">
      <c r="Q116"/>
      <c r="R116"/>
      <c r="S116"/>
    </row>
    <row r="117" spans="17:19">
      <c r="Q117"/>
      <c r="R117"/>
      <c r="S117"/>
    </row>
    <row r="118" spans="17:19">
      <c r="Q118"/>
      <c r="R118"/>
      <c r="S118"/>
    </row>
    <row r="119" spans="17:19">
      <c r="Q119"/>
      <c r="R119"/>
      <c r="S119"/>
    </row>
    <row r="120" spans="17:19">
      <c r="Q120"/>
      <c r="R120"/>
      <c r="S120"/>
    </row>
    <row r="121" spans="17:19">
      <c r="Q121"/>
      <c r="R121"/>
      <c r="S121"/>
    </row>
    <row r="122" spans="17:19">
      <c r="Q122"/>
      <c r="R122"/>
      <c r="S122"/>
    </row>
    <row r="123" spans="17:19">
      <c r="Q123"/>
      <c r="R123"/>
      <c r="S123"/>
    </row>
    <row r="124" spans="17:19">
      <c r="Q124"/>
      <c r="R124"/>
      <c r="S124"/>
    </row>
    <row r="125" spans="17:19">
      <c r="Q125"/>
      <c r="R125"/>
      <c r="S125"/>
    </row>
    <row r="126" spans="17:19">
      <c r="Q126"/>
      <c r="R126"/>
      <c r="S126"/>
    </row>
    <row r="127" spans="17:19">
      <c r="Q127"/>
      <c r="R127"/>
      <c r="S127"/>
    </row>
    <row r="128" spans="17:19">
      <c r="Q128"/>
      <c r="R128"/>
      <c r="S128"/>
    </row>
    <row r="129" spans="17:19">
      <c r="Q129"/>
      <c r="R129"/>
      <c r="S129"/>
    </row>
    <row r="130" spans="17:19">
      <c r="Q130"/>
      <c r="R130"/>
      <c r="S130"/>
    </row>
    <row r="131" spans="17:19">
      <c r="Q131"/>
      <c r="R131"/>
      <c r="S131"/>
    </row>
    <row r="132" spans="17:19">
      <c r="Q132"/>
      <c r="R132"/>
      <c r="S132"/>
    </row>
    <row r="133" spans="17:19">
      <c r="Q133"/>
      <c r="R133"/>
      <c r="S133"/>
    </row>
    <row r="134" spans="17:19">
      <c r="Q134"/>
      <c r="R134"/>
      <c r="S134"/>
    </row>
    <row r="135" spans="17:19">
      <c r="Q135"/>
      <c r="R135"/>
      <c r="S135"/>
    </row>
    <row r="136" spans="17:19">
      <c r="Q136"/>
      <c r="R136"/>
      <c r="S136"/>
    </row>
    <row r="137" spans="17:19">
      <c r="Q137"/>
      <c r="R137"/>
      <c r="S137"/>
    </row>
    <row r="138" spans="17:19">
      <c r="Q138"/>
      <c r="R138"/>
      <c r="S138"/>
    </row>
    <row r="139" spans="17:19">
      <c r="Q139"/>
      <c r="R139"/>
      <c r="S139"/>
    </row>
    <row r="140" spans="17:19">
      <c r="Q140"/>
      <c r="R140"/>
      <c r="S140"/>
    </row>
    <row r="141" spans="17:19">
      <c r="Q141"/>
      <c r="R141"/>
      <c r="S141"/>
    </row>
    <row r="142" spans="17:19">
      <c r="Q142"/>
      <c r="R142"/>
      <c r="S142"/>
    </row>
    <row r="143" spans="17:19">
      <c r="Q143"/>
      <c r="R143"/>
      <c r="S143"/>
    </row>
    <row r="144" spans="17:19">
      <c r="Q144"/>
      <c r="R144"/>
      <c r="S144"/>
    </row>
    <row r="145" spans="17:19">
      <c r="Q145"/>
      <c r="R145"/>
      <c r="S145"/>
    </row>
    <row r="146" spans="17:19">
      <c r="Q146"/>
      <c r="R146"/>
      <c r="S146"/>
    </row>
    <row r="147" spans="17:19">
      <c r="Q147"/>
      <c r="R147"/>
      <c r="S147"/>
    </row>
    <row r="148" spans="17:19">
      <c r="Q148"/>
      <c r="R148"/>
      <c r="S148"/>
    </row>
    <row r="149" spans="17:19">
      <c r="Q149"/>
      <c r="R149"/>
      <c r="S149"/>
    </row>
    <row r="150" spans="17:19">
      <c r="Q150"/>
      <c r="R150"/>
      <c r="S150"/>
    </row>
    <row r="151" spans="17:19">
      <c r="Q151"/>
      <c r="R151"/>
      <c r="S151"/>
    </row>
    <row r="152" spans="17:19">
      <c r="Q152"/>
      <c r="R152"/>
      <c r="S152"/>
    </row>
    <row r="153" spans="17:19">
      <c r="Q153"/>
      <c r="R153"/>
      <c r="S153"/>
    </row>
    <row r="154" spans="17:19">
      <c r="Q154"/>
      <c r="R154"/>
      <c r="S154"/>
    </row>
    <row r="155" spans="17:19">
      <c r="Q155"/>
      <c r="R155"/>
      <c r="S155"/>
    </row>
    <row r="156" spans="17:19">
      <c r="Q156"/>
      <c r="R156"/>
      <c r="S156"/>
    </row>
    <row r="157" spans="17:19">
      <c r="Q157"/>
      <c r="R157"/>
      <c r="S157"/>
    </row>
    <row r="158" spans="17:19">
      <c r="Q158"/>
      <c r="R158"/>
      <c r="S158"/>
    </row>
    <row r="159" spans="17:19">
      <c r="Q159"/>
      <c r="R159"/>
      <c r="S159"/>
    </row>
    <row r="160" spans="17:19">
      <c r="Q160"/>
      <c r="R160"/>
      <c r="S160"/>
    </row>
    <row r="161" spans="17:19">
      <c r="Q161"/>
      <c r="R161"/>
      <c r="S161"/>
    </row>
    <row r="162" spans="17:19">
      <c r="Q162"/>
      <c r="R162"/>
      <c r="S162"/>
    </row>
    <row r="163" spans="17:19">
      <c r="Q163"/>
      <c r="R163"/>
      <c r="S163"/>
    </row>
    <row r="164" spans="17:19">
      <c r="Q164"/>
      <c r="R164"/>
      <c r="S164"/>
    </row>
    <row r="165" spans="17:19">
      <c r="Q165"/>
      <c r="R165"/>
      <c r="S165"/>
    </row>
    <row r="166" spans="17:19">
      <c r="Q166"/>
      <c r="R166"/>
      <c r="S166"/>
    </row>
    <row r="167" spans="17:19">
      <c r="Q167"/>
      <c r="R167"/>
      <c r="S167"/>
    </row>
    <row r="168" spans="17:19">
      <c r="Q168"/>
      <c r="R168"/>
      <c r="S168"/>
    </row>
    <row r="169" spans="17:19">
      <c r="Q169"/>
      <c r="R169"/>
      <c r="S169"/>
    </row>
    <row r="170" spans="17:19">
      <c r="Q170"/>
      <c r="R170"/>
      <c r="S170"/>
    </row>
    <row r="171" spans="17:19">
      <c r="Q171"/>
      <c r="R171"/>
      <c r="S171"/>
    </row>
    <row r="172" spans="17:19">
      <c r="Q172"/>
      <c r="R172"/>
      <c r="S172"/>
    </row>
    <row r="173" spans="17:19">
      <c r="Q173"/>
      <c r="R173"/>
      <c r="S173"/>
    </row>
    <row r="174" spans="17:19">
      <c r="Q174"/>
      <c r="R174"/>
      <c r="S174"/>
    </row>
    <row r="175" spans="17:19">
      <c r="Q175"/>
      <c r="R175"/>
      <c r="S175"/>
    </row>
    <row r="176" spans="17:19">
      <c r="Q176"/>
      <c r="R176"/>
      <c r="S176"/>
    </row>
    <row r="177" spans="17:19">
      <c r="Q177"/>
      <c r="R177"/>
      <c r="S177"/>
    </row>
    <row r="178" spans="17:19">
      <c r="Q178"/>
      <c r="R178"/>
      <c r="S178"/>
    </row>
    <row r="179" spans="17:19">
      <c r="Q179"/>
      <c r="R179"/>
      <c r="S179"/>
    </row>
    <row r="180" spans="17:19">
      <c r="Q180"/>
      <c r="R180"/>
      <c r="S180"/>
    </row>
    <row r="181" spans="17:19">
      <c r="Q181"/>
      <c r="R181"/>
      <c r="S181"/>
    </row>
    <row r="182" spans="17:19">
      <c r="Q182"/>
      <c r="R182"/>
      <c r="S182"/>
    </row>
    <row r="183" spans="17:19">
      <c r="Q183"/>
      <c r="R183"/>
      <c r="S183"/>
    </row>
    <row r="184" spans="17:19">
      <c r="Q184"/>
      <c r="R184"/>
      <c r="S184"/>
    </row>
    <row r="185" spans="17:19">
      <c r="Q185"/>
      <c r="R185"/>
      <c r="S185"/>
    </row>
    <row r="186" spans="17:19">
      <c r="Q186"/>
      <c r="R186"/>
      <c r="S186"/>
    </row>
    <row r="187" spans="17:19">
      <c r="Q187"/>
      <c r="R187"/>
      <c r="S187"/>
    </row>
    <row r="188" spans="17:19">
      <c r="Q188"/>
      <c r="R188"/>
      <c r="S188"/>
    </row>
    <row r="189" spans="17:19">
      <c r="Q189"/>
      <c r="R189"/>
      <c r="S189"/>
    </row>
    <row r="190" spans="17:19">
      <c r="Q190"/>
      <c r="R190"/>
      <c r="S190"/>
    </row>
    <row r="191" spans="17:19">
      <c r="Q191"/>
      <c r="R191"/>
      <c r="S191"/>
    </row>
    <row r="192" spans="17:19">
      <c r="Q192"/>
      <c r="R192"/>
      <c r="S192"/>
    </row>
    <row r="193" spans="17:19">
      <c r="Q193"/>
      <c r="R193"/>
      <c r="S193"/>
    </row>
    <row r="194" spans="17:19">
      <c r="Q194"/>
      <c r="R194"/>
      <c r="S194"/>
    </row>
    <row r="195" spans="17:19">
      <c r="Q195"/>
      <c r="R195"/>
      <c r="S195"/>
    </row>
    <row r="196" spans="17:19">
      <c r="Q196"/>
      <c r="R196"/>
      <c r="S196"/>
    </row>
    <row r="197" spans="17:19">
      <c r="Q197"/>
      <c r="R197"/>
      <c r="S197"/>
    </row>
    <row r="198" spans="17:19">
      <c r="Q198"/>
      <c r="R198"/>
      <c r="S198"/>
    </row>
    <row r="199" spans="17:19">
      <c r="Q199"/>
      <c r="R199"/>
      <c r="S199"/>
    </row>
    <row r="200" spans="17:19">
      <c r="Q200"/>
      <c r="R200"/>
      <c r="S200"/>
    </row>
    <row r="201" spans="17:19">
      <c r="Q201"/>
      <c r="R201"/>
      <c r="S201"/>
    </row>
    <row r="202" spans="17:19">
      <c r="Q202"/>
      <c r="R202"/>
      <c r="S202"/>
    </row>
    <row r="203" spans="17:19">
      <c r="Q203"/>
      <c r="R203"/>
      <c r="S203"/>
    </row>
    <row r="204" spans="17:19">
      <c r="Q204"/>
      <c r="R204"/>
      <c r="S204"/>
    </row>
    <row r="205" spans="17:19">
      <c r="Q205"/>
      <c r="R205"/>
      <c r="S205"/>
    </row>
    <row r="206" spans="17:19">
      <c r="Q206"/>
      <c r="R206"/>
      <c r="S206"/>
    </row>
    <row r="207" spans="17:19">
      <c r="Q207"/>
      <c r="R207"/>
      <c r="S207"/>
    </row>
    <row r="208" spans="17:19">
      <c r="Q208"/>
      <c r="R208"/>
      <c r="S208"/>
    </row>
    <row r="209" spans="17:19">
      <c r="Q209"/>
      <c r="R209"/>
      <c r="S209"/>
    </row>
    <row r="210" spans="17:19">
      <c r="Q210"/>
      <c r="R210"/>
      <c r="S210"/>
    </row>
    <row r="211" spans="17:19">
      <c r="Q211"/>
      <c r="R211"/>
      <c r="S211"/>
    </row>
    <row r="212" spans="17:19">
      <c r="Q212"/>
      <c r="R212"/>
      <c r="S212"/>
    </row>
    <row r="213" spans="17:19">
      <c r="Q213"/>
      <c r="R213"/>
      <c r="S213"/>
    </row>
    <row r="214" spans="17:19">
      <c r="Q214"/>
      <c r="R214"/>
      <c r="S214"/>
    </row>
    <row r="215" spans="17:19">
      <c r="Q215"/>
      <c r="R215"/>
      <c r="S215"/>
    </row>
    <row r="216" spans="17:19">
      <c r="Q216"/>
      <c r="R216"/>
      <c r="S216"/>
    </row>
    <row r="217" spans="17:19">
      <c r="Q217"/>
      <c r="R217"/>
      <c r="S217"/>
    </row>
    <row r="218" spans="17:19">
      <c r="Q218"/>
      <c r="R218"/>
      <c r="S218"/>
    </row>
    <row r="219" spans="17:19">
      <c r="Q219"/>
      <c r="R219"/>
      <c r="S219"/>
    </row>
    <row r="220" spans="17:19">
      <c r="Q220"/>
      <c r="R220"/>
      <c r="S220"/>
    </row>
    <row r="221" spans="17:19">
      <c r="Q221"/>
      <c r="R221"/>
      <c r="S221"/>
    </row>
    <row r="222" spans="17:19">
      <c r="Q222"/>
      <c r="R222"/>
      <c r="S222"/>
    </row>
    <row r="223" spans="17:19">
      <c r="Q223"/>
      <c r="R223"/>
      <c r="S223"/>
    </row>
    <row r="224" spans="17:19">
      <c r="Q224"/>
      <c r="R224"/>
      <c r="S224"/>
    </row>
    <row r="225" spans="17:19">
      <c r="Q225"/>
      <c r="R225"/>
      <c r="S225"/>
    </row>
    <row r="226" spans="17:19">
      <c r="Q226"/>
      <c r="R226"/>
      <c r="S226"/>
    </row>
    <row r="227" spans="17:19">
      <c r="Q227"/>
      <c r="R227"/>
      <c r="S227"/>
    </row>
    <row r="228" spans="17:19">
      <c r="Q228"/>
      <c r="R228"/>
      <c r="S228"/>
    </row>
    <row r="229" spans="17:19">
      <c r="Q229"/>
      <c r="R229"/>
      <c r="S229"/>
    </row>
    <row r="230" spans="17:19">
      <c r="Q230"/>
      <c r="R230"/>
      <c r="S230"/>
    </row>
    <row r="231" spans="17:19">
      <c r="Q231"/>
      <c r="R231"/>
      <c r="S231"/>
    </row>
    <row r="232" spans="17:19">
      <c r="Q232"/>
      <c r="R232"/>
      <c r="S232"/>
    </row>
    <row r="233" spans="17:19">
      <c r="Q233"/>
      <c r="R233"/>
      <c r="S233"/>
    </row>
    <row r="234" spans="17:19">
      <c r="Q234"/>
      <c r="R234"/>
      <c r="S234"/>
    </row>
    <row r="235" spans="17:19">
      <c r="Q235"/>
      <c r="R235"/>
      <c r="S235"/>
    </row>
    <row r="236" spans="17:19">
      <c r="Q236"/>
      <c r="R236"/>
      <c r="S236"/>
    </row>
    <row r="237" spans="17:19">
      <c r="Q237"/>
      <c r="R237"/>
      <c r="S237"/>
    </row>
    <row r="238" spans="17:19">
      <c r="Q238"/>
      <c r="R238"/>
      <c r="S238"/>
    </row>
    <row r="239" spans="17:19">
      <c r="Q239"/>
      <c r="R239"/>
      <c r="S239"/>
    </row>
    <row r="240" spans="17:19">
      <c r="Q240"/>
      <c r="R240"/>
      <c r="S240"/>
    </row>
    <row r="241" spans="17:19">
      <c r="Q241"/>
      <c r="R241"/>
      <c r="S241"/>
    </row>
    <row r="242" spans="17:19">
      <c r="Q242"/>
      <c r="R242"/>
      <c r="S242"/>
    </row>
    <row r="243" spans="17:19">
      <c r="Q243"/>
      <c r="R243"/>
      <c r="S243"/>
    </row>
    <row r="244" spans="17:19">
      <c r="Q244"/>
      <c r="R244"/>
      <c r="S244"/>
    </row>
    <row r="245" spans="17:19">
      <c r="Q245"/>
      <c r="R245"/>
      <c r="S245"/>
    </row>
    <row r="246" spans="17:19">
      <c r="Q246"/>
      <c r="R246"/>
      <c r="S246"/>
    </row>
    <row r="247" spans="17:19">
      <c r="Q247"/>
      <c r="R247"/>
      <c r="S247"/>
    </row>
    <row r="248" spans="17:19">
      <c r="Q248"/>
      <c r="R248"/>
      <c r="S248"/>
    </row>
    <row r="249" spans="17:19">
      <c r="Q249"/>
      <c r="R249"/>
      <c r="S249"/>
    </row>
    <row r="250" spans="17:19">
      <c r="Q250"/>
      <c r="R250"/>
      <c r="S250"/>
    </row>
    <row r="251" spans="17:19">
      <c r="Q251"/>
      <c r="R251"/>
      <c r="S251"/>
    </row>
    <row r="252" spans="17:19">
      <c r="Q252"/>
      <c r="R252"/>
      <c r="S252"/>
    </row>
    <row r="253" spans="17:19">
      <c r="Q253"/>
      <c r="R253"/>
      <c r="S253"/>
    </row>
    <row r="254" spans="17:19">
      <c r="Q254"/>
      <c r="R254"/>
      <c r="S254"/>
    </row>
    <row r="255" spans="17:19">
      <c r="Q255"/>
      <c r="R255"/>
      <c r="S255"/>
    </row>
    <row r="256" spans="17:19">
      <c r="Q256"/>
      <c r="R256"/>
      <c r="S256"/>
    </row>
    <row r="257" spans="17:19">
      <c r="Q257"/>
      <c r="R257"/>
      <c r="S257"/>
    </row>
    <row r="258" spans="17:19">
      <c r="Q258"/>
      <c r="R258"/>
      <c r="S258"/>
    </row>
    <row r="259" spans="17:19">
      <c r="Q259"/>
      <c r="R259"/>
      <c r="S259"/>
    </row>
    <row r="260" spans="17:19">
      <c r="Q260"/>
      <c r="R260"/>
      <c r="S260"/>
    </row>
    <row r="261" spans="17:19">
      <c r="Q261"/>
      <c r="R261"/>
      <c r="S261"/>
    </row>
    <row r="262" spans="17:19">
      <c r="Q262"/>
      <c r="R262"/>
      <c r="S262"/>
    </row>
    <row r="263" spans="17:19">
      <c r="Q263"/>
      <c r="R263"/>
      <c r="S263"/>
    </row>
    <row r="264" spans="17:19">
      <c r="Q264"/>
      <c r="R264"/>
      <c r="S264"/>
    </row>
    <row r="265" spans="17:19">
      <c r="Q265"/>
      <c r="R265"/>
      <c r="S265"/>
    </row>
    <row r="266" spans="17:19">
      <c r="Q266"/>
      <c r="R266"/>
      <c r="S266"/>
    </row>
    <row r="267" spans="17:19">
      <c r="Q267"/>
      <c r="R267"/>
      <c r="S267"/>
    </row>
    <row r="268" spans="17:19">
      <c r="Q268"/>
      <c r="R268"/>
      <c r="S268"/>
    </row>
    <row r="269" spans="17:19">
      <c r="Q269"/>
      <c r="R269"/>
      <c r="S269"/>
    </row>
    <row r="270" spans="17:19">
      <c r="Q270"/>
      <c r="R270"/>
      <c r="S270"/>
    </row>
    <row r="271" spans="17:19">
      <c r="Q271"/>
      <c r="R271"/>
      <c r="S271"/>
    </row>
    <row r="272" spans="17:19">
      <c r="Q272"/>
      <c r="R272"/>
      <c r="S272"/>
    </row>
    <row r="273" spans="17:19">
      <c r="Q273"/>
      <c r="R273"/>
      <c r="S273"/>
    </row>
    <row r="274" spans="17:19">
      <c r="Q274"/>
      <c r="R274"/>
      <c r="S274"/>
    </row>
    <row r="275" spans="17:19">
      <c r="Q275"/>
      <c r="R275"/>
      <c r="S275"/>
    </row>
    <row r="276" spans="17:19">
      <c r="Q276"/>
      <c r="R276"/>
      <c r="S276"/>
    </row>
    <row r="277" spans="17:19">
      <c r="Q277"/>
      <c r="R277"/>
      <c r="S277"/>
    </row>
    <row r="278" spans="17:19">
      <c r="Q278"/>
      <c r="R278"/>
      <c r="S278"/>
    </row>
    <row r="279" spans="17:19">
      <c r="Q279"/>
      <c r="R279"/>
      <c r="S279"/>
    </row>
    <row r="280" spans="17:19">
      <c r="Q280"/>
      <c r="R280"/>
      <c r="S280"/>
    </row>
    <row r="281" spans="17:19">
      <c r="Q281"/>
      <c r="R281"/>
      <c r="S281"/>
    </row>
    <row r="282" spans="17:19">
      <c r="Q282"/>
      <c r="R282"/>
      <c r="S282"/>
    </row>
    <row r="283" spans="17:19">
      <c r="Q283"/>
      <c r="R283"/>
      <c r="S283"/>
    </row>
    <row r="284" spans="17:19">
      <c r="Q284"/>
      <c r="R284"/>
      <c r="S284"/>
    </row>
    <row r="285" spans="17:19">
      <c r="Q285"/>
      <c r="R285"/>
      <c r="S285"/>
    </row>
    <row r="286" spans="17:19">
      <c r="Q286"/>
      <c r="R286"/>
      <c r="S286"/>
    </row>
    <row r="287" spans="17:19">
      <c r="Q287"/>
      <c r="R287"/>
      <c r="S287"/>
    </row>
    <row r="288" spans="17:19">
      <c r="Q288"/>
      <c r="R288"/>
      <c r="S288"/>
    </row>
    <row r="289" spans="17:19">
      <c r="Q289"/>
      <c r="R289"/>
      <c r="S289"/>
    </row>
    <row r="290" spans="17:19">
      <c r="Q290"/>
      <c r="R290"/>
      <c r="S290"/>
    </row>
    <row r="291" spans="17:19">
      <c r="Q291"/>
      <c r="R291"/>
      <c r="S291"/>
    </row>
    <row r="292" spans="17:19">
      <c r="Q292"/>
      <c r="R292"/>
      <c r="S292"/>
    </row>
    <row r="293" spans="17:19">
      <c r="Q293"/>
      <c r="R293"/>
      <c r="S293"/>
    </row>
    <row r="294" spans="17:19">
      <c r="Q294"/>
      <c r="R294"/>
      <c r="S294"/>
    </row>
    <row r="295" spans="17:19">
      <c r="Q295"/>
      <c r="R295"/>
      <c r="S295"/>
    </row>
    <row r="296" spans="17:19">
      <c r="Q296"/>
      <c r="R296"/>
      <c r="S296"/>
    </row>
    <row r="297" spans="17:19">
      <c r="Q297"/>
      <c r="R297"/>
      <c r="S297"/>
    </row>
    <row r="298" spans="17:19">
      <c r="Q298"/>
      <c r="R298"/>
      <c r="S298"/>
    </row>
    <row r="299" spans="17:19">
      <c r="Q299"/>
      <c r="R299"/>
      <c r="S299"/>
    </row>
    <row r="300" spans="17:19">
      <c r="Q300"/>
      <c r="R300"/>
      <c r="S300"/>
    </row>
    <row r="301" spans="17:19">
      <c r="Q301"/>
      <c r="R301"/>
      <c r="S301"/>
    </row>
    <row r="302" spans="17:19">
      <c r="Q302"/>
      <c r="R302"/>
      <c r="S302"/>
    </row>
    <row r="303" spans="17:19">
      <c r="Q303"/>
      <c r="R303"/>
      <c r="S303"/>
    </row>
    <row r="304" spans="17:19">
      <c r="Q304"/>
      <c r="R304"/>
      <c r="S304"/>
    </row>
    <row r="305" spans="17:19">
      <c r="Q305"/>
      <c r="R305"/>
      <c r="S305"/>
    </row>
    <row r="306" spans="17:19">
      <c r="Q306"/>
      <c r="R306"/>
      <c r="S306"/>
    </row>
    <row r="307" spans="17:19">
      <c r="Q307"/>
      <c r="R307"/>
      <c r="S307"/>
    </row>
    <row r="308" spans="17:19">
      <c r="Q308"/>
      <c r="R308"/>
      <c r="S308"/>
    </row>
    <row r="309" spans="17:19">
      <c r="Q309"/>
      <c r="R309"/>
      <c r="S309"/>
    </row>
    <row r="310" spans="17:19">
      <c r="Q310"/>
      <c r="R310"/>
      <c r="S310"/>
    </row>
    <row r="311" spans="17:19">
      <c r="Q311"/>
      <c r="R311"/>
      <c r="S311"/>
    </row>
    <row r="312" spans="17:19">
      <c r="Q312"/>
      <c r="R312"/>
      <c r="S312"/>
    </row>
    <row r="313" spans="17:19">
      <c r="Q313"/>
      <c r="R313"/>
      <c r="S313"/>
    </row>
    <row r="314" spans="17:19">
      <c r="Q314"/>
      <c r="R314"/>
      <c r="S314"/>
    </row>
    <row r="315" spans="17:19">
      <c r="Q315"/>
      <c r="R315"/>
      <c r="S315"/>
    </row>
    <row r="316" spans="17:19">
      <c r="Q316"/>
      <c r="R316"/>
      <c r="S316"/>
    </row>
    <row r="317" spans="17:19">
      <c r="Q317"/>
      <c r="R317"/>
      <c r="S317"/>
    </row>
    <row r="318" spans="17:19">
      <c r="Q318"/>
      <c r="R318"/>
      <c r="S318"/>
    </row>
    <row r="319" spans="17:19">
      <c r="Q319"/>
      <c r="R319"/>
      <c r="S319"/>
    </row>
    <row r="320" spans="17:19">
      <c r="Q320"/>
      <c r="R320"/>
      <c r="S320"/>
    </row>
    <row r="321" spans="17:19">
      <c r="Q321"/>
      <c r="R321"/>
      <c r="S321"/>
    </row>
    <row r="322" spans="17:19">
      <c r="Q322"/>
      <c r="R322"/>
      <c r="S322"/>
    </row>
    <row r="323" spans="17:19">
      <c r="Q323"/>
      <c r="R323"/>
      <c r="S323"/>
    </row>
    <row r="324" spans="17:19">
      <c r="Q324"/>
      <c r="R324"/>
      <c r="S324"/>
    </row>
    <row r="325" spans="17:19">
      <c r="Q325"/>
      <c r="R325"/>
      <c r="S325"/>
    </row>
    <row r="326" spans="17:19">
      <c r="Q326"/>
      <c r="R326"/>
      <c r="S326"/>
    </row>
    <row r="327" spans="17:19">
      <c r="Q327"/>
      <c r="R327"/>
      <c r="S327"/>
    </row>
    <row r="328" spans="17:19">
      <c r="Q328"/>
      <c r="R328"/>
      <c r="S328"/>
    </row>
    <row r="329" spans="17:19">
      <c r="Q329"/>
      <c r="R329"/>
      <c r="S329"/>
    </row>
    <row r="330" spans="17:19">
      <c r="Q330"/>
      <c r="R330"/>
      <c r="S330"/>
    </row>
    <row r="331" spans="17:19">
      <c r="Q331"/>
      <c r="R331"/>
      <c r="S331"/>
    </row>
    <row r="332" spans="17:19">
      <c r="Q332"/>
      <c r="R332"/>
      <c r="S332"/>
    </row>
    <row r="333" spans="17:19">
      <c r="Q333"/>
      <c r="R333"/>
      <c r="S333"/>
    </row>
    <row r="334" spans="17:19">
      <c r="Q334"/>
      <c r="R334"/>
      <c r="S334"/>
    </row>
    <row r="335" spans="17:19">
      <c r="Q335"/>
      <c r="R335"/>
      <c r="S335"/>
    </row>
    <row r="336" spans="17:19">
      <c r="Q336"/>
      <c r="R336"/>
      <c r="S336"/>
    </row>
    <row r="337" spans="17:19">
      <c r="Q337"/>
      <c r="R337"/>
      <c r="S337"/>
    </row>
    <row r="338" spans="17:19">
      <c r="Q338"/>
      <c r="R338"/>
      <c r="S338"/>
    </row>
    <row r="339" spans="17:19">
      <c r="Q339"/>
      <c r="R339"/>
      <c r="S339"/>
    </row>
    <row r="340" spans="17:19">
      <c r="Q340"/>
      <c r="R340"/>
      <c r="S340"/>
    </row>
    <row r="341" spans="17:19">
      <c r="Q341"/>
      <c r="R341"/>
      <c r="S341"/>
    </row>
    <row r="342" spans="17:19">
      <c r="Q342"/>
      <c r="R342"/>
      <c r="S342"/>
    </row>
    <row r="343" spans="17:19">
      <c r="Q343"/>
      <c r="R343"/>
      <c r="S343"/>
    </row>
    <row r="344" spans="17:19">
      <c r="Q344"/>
      <c r="R344"/>
      <c r="S344"/>
    </row>
    <row r="345" spans="17:19">
      <c r="Q345"/>
      <c r="R345"/>
      <c r="S345"/>
    </row>
    <row r="346" spans="17:19">
      <c r="Q346"/>
      <c r="R346"/>
      <c r="S346"/>
    </row>
    <row r="347" spans="17:19">
      <c r="Q347"/>
      <c r="R347"/>
      <c r="S347"/>
    </row>
    <row r="348" spans="17:19">
      <c r="Q348"/>
      <c r="R348"/>
      <c r="S348"/>
    </row>
    <row r="349" spans="17:19">
      <c r="Q349"/>
      <c r="R349"/>
      <c r="S349"/>
    </row>
    <row r="350" spans="17:19">
      <c r="Q350"/>
      <c r="R350"/>
      <c r="S350"/>
    </row>
    <row r="351" spans="17:19">
      <c r="Q351"/>
      <c r="R351"/>
      <c r="S351"/>
    </row>
    <row r="352" spans="17:19">
      <c r="Q352"/>
      <c r="R352"/>
      <c r="S352"/>
    </row>
    <row r="353" spans="17:19">
      <c r="Q353"/>
      <c r="R353"/>
      <c r="S353"/>
    </row>
    <row r="354" spans="17:19">
      <c r="Q354"/>
      <c r="R354"/>
      <c r="S354"/>
    </row>
    <row r="355" spans="17:19">
      <c r="Q355"/>
      <c r="R355"/>
      <c r="S355"/>
    </row>
    <row r="356" spans="17:19">
      <c r="Q356"/>
      <c r="R356"/>
      <c r="S356"/>
    </row>
    <row r="357" spans="17:19">
      <c r="Q357"/>
      <c r="R357"/>
      <c r="S357"/>
    </row>
    <row r="358" spans="17:19">
      <c r="Q358"/>
      <c r="R358"/>
      <c r="S358"/>
    </row>
    <row r="359" spans="17:19">
      <c r="Q359"/>
      <c r="R359"/>
      <c r="S359"/>
    </row>
    <row r="360" spans="17:19">
      <c r="Q360"/>
      <c r="R360"/>
      <c r="S360"/>
    </row>
    <row r="361" spans="17:19">
      <c r="Q361"/>
      <c r="R361"/>
      <c r="S361"/>
    </row>
    <row r="362" spans="17:19">
      <c r="Q362"/>
      <c r="R362"/>
      <c r="S362"/>
    </row>
    <row r="363" spans="17:19">
      <c r="Q363"/>
      <c r="R363"/>
      <c r="S363"/>
    </row>
    <row r="364" spans="17:19">
      <c r="Q364"/>
      <c r="R364"/>
      <c r="S364"/>
    </row>
    <row r="365" spans="17:19">
      <c r="Q365"/>
      <c r="R365"/>
      <c r="S365"/>
    </row>
    <row r="366" spans="17:19">
      <c r="Q366"/>
      <c r="R366"/>
      <c r="S366"/>
    </row>
    <row r="367" spans="17:19">
      <c r="Q367"/>
      <c r="R367"/>
      <c r="S367"/>
    </row>
    <row r="368" spans="17:19">
      <c r="Q368"/>
      <c r="R368"/>
      <c r="S368"/>
    </row>
    <row r="369" spans="17:19">
      <c r="Q369"/>
      <c r="R369"/>
      <c r="S369"/>
    </row>
    <row r="370" spans="17:19">
      <c r="Q370"/>
      <c r="R370"/>
      <c r="S370"/>
    </row>
    <row r="371" spans="17:19">
      <c r="Q371"/>
      <c r="R371"/>
      <c r="S371"/>
    </row>
    <row r="372" spans="17:19">
      <c r="Q372"/>
      <c r="R372"/>
      <c r="S372"/>
    </row>
    <row r="373" spans="17:19">
      <c r="Q373"/>
      <c r="R373"/>
      <c r="S373"/>
    </row>
    <row r="374" spans="17:19">
      <c r="Q374"/>
      <c r="R374"/>
      <c r="S374"/>
    </row>
    <row r="375" spans="17:19">
      <c r="Q375"/>
      <c r="R375"/>
      <c r="S375"/>
    </row>
    <row r="376" spans="17:19">
      <c r="Q376"/>
      <c r="R376"/>
      <c r="S376"/>
    </row>
    <row r="377" spans="17:19">
      <c r="Q377"/>
      <c r="R377"/>
      <c r="S377"/>
    </row>
    <row r="378" spans="17:19">
      <c r="Q378"/>
      <c r="R378"/>
      <c r="S378"/>
    </row>
    <row r="379" spans="17:19">
      <c r="Q379"/>
      <c r="R379"/>
      <c r="S379"/>
    </row>
    <row r="380" spans="17:19">
      <c r="Q380"/>
      <c r="R380"/>
      <c r="S380"/>
    </row>
    <row r="381" spans="17:19">
      <c r="Q381"/>
      <c r="R381"/>
      <c r="S381"/>
    </row>
    <row r="382" spans="17:19">
      <c r="Q382"/>
      <c r="R382"/>
      <c r="S382"/>
    </row>
    <row r="383" spans="17:19">
      <c r="Q383"/>
      <c r="R383"/>
      <c r="S383"/>
    </row>
    <row r="384" spans="17:19">
      <c r="Q384"/>
      <c r="R384"/>
      <c r="S384"/>
    </row>
    <row r="385" spans="17:19">
      <c r="Q385"/>
      <c r="R385"/>
      <c r="S385"/>
    </row>
    <row r="386" spans="17:19">
      <c r="Q386"/>
      <c r="R386"/>
      <c r="S386"/>
    </row>
    <row r="387" spans="17:19">
      <c r="Q387"/>
      <c r="R387"/>
      <c r="S387"/>
    </row>
    <row r="388" spans="17:19">
      <c r="Q388"/>
      <c r="R388"/>
      <c r="S388"/>
    </row>
    <row r="389" spans="17:19">
      <c r="Q389"/>
      <c r="R389"/>
      <c r="S389"/>
    </row>
    <row r="390" spans="17:19">
      <c r="Q390"/>
      <c r="R390"/>
      <c r="S390"/>
    </row>
    <row r="391" spans="17:19">
      <c r="Q391"/>
      <c r="R391"/>
      <c r="S391"/>
    </row>
    <row r="392" spans="17:19">
      <c r="Q392"/>
      <c r="R392"/>
      <c r="S392"/>
    </row>
    <row r="393" spans="17:19">
      <c r="Q393"/>
      <c r="R393"/>
      <c r="S393"/>
    </row>
    <row r="394" spans="17:19">
      <c r="Q394"/>
      <c r="R394"/>
      <c r="S394"/>
    </row>
    <row r="395" spans="17:19">
      <c r="Q395"/>
      <c r="R395"/>
      <c r="S395"/>
    </row>
    <row r="396" spans="17:19">
      <c r="Q396"/>
      <c r="R396"/>
      <c r="S396"/>
    </row>
    <row r="397" spans="17:19">
      <c r="Q397"/>
      <c r="R397"/>
      <c r="S397"/>
    </row>
    <row r="398" spans="17:19">
      <c r="Q398"/>
      <c r="R398"/>
      <c r="S398"/>
    </row>
    <row r="399" spans="17:19">
      <c r="Q399"/>
      <c r="R399"/>
      <c r="S399"/>
    </row>
    <row r="400" spans="17:19">
      <c r="Q400"/>
      <c r="R400"/>
      <c r="S400"/>
    </row>
    <row r="401" spans="17:19">
      <c r="Q401"/>
      <c r="R401"/>
      <c r="S401"/>
    </row>
    <row r="402" spans="17:19">
      <c r="Q402"/>
      <c r="R402"/>
      <c r="S402"/>
    </row>
    <row r="403" spans="17:19">
      <c r="Q403"/>
      <c r="R403"/>
      <c r="S403"/>
    </row>
    <row r="404" spans="17:19">
      <c r="Q404"/>
      <c r="R404"/>
      <c r="S404"/>
    </row>
    <row r="405" spans="17:19">
      <c r="Q405"/>
      <c r="R405"/>
      <c r="S405"/>
    </row>
    <row r="406" spans="17:19">
      <c r="Q406"/>
      <c r="R406"/>
      <c r="S406"/>
    </row>
    <row r="407" spans="17:19">
      <c r="Q407"/>
      <c r="R407"/>
      <c r="S407"/>
    </row>
    <row r="408" spans="17:19">
      <c r="Q408"/>
      <c r="R408"/>
      <c r="S408"/>
    </row>
    <row r="409" spans="17:19">
      <c r="Q409"/>
      <c r="R409"/>
      <c r="S409"/>
    </row>
    <row r="410" spans="17:19">
      <c r="Q410"/>
      <c r="R410"/>
      <c r="S410"/>
    </row>
    <row r="411" spans="17:19">
      <c r="Q411"/>
      <c r="R411"/>
      <c r="S411"/>
    </row>
    <row r="412" spans="17:19">
      <c r="Q412"/>
      <c r="R412"/>
      <c r="S412"/>
    </row>
    <row r="413" spans="17:19">
      <c r="Q413"/>
      <c r="R413"/>
      <c r="S413"/>
    </row>
    <row r="414" spans="17:19">
      <c r="Q414"/>
      <c r="R414"/>
      <c r="S414"/>
    </row>
    <row r="415" spans="17:19">
      <c r="Q415"/>
      <c r="R415"/>
      <c r="S415"/>
    </row>
    <row r="416" spans="17:19">
      <c r="Q416"/>
      <c r="R416"/>
      <c r="S416"/>
    </row>
    <row r="417" spans="17:19">
      <c r="Q417"/>
      <c r="R417"/>
      <c r="S417"/>
    </row>
    <row r="418" spans="17:19">
      <c r="Q418"/>
      <c r="R418"/>
      <c r="S418"/>
    </row>
    <row r="419" spans="17:19">
      <c r="Q419"/>
      <c r="R419"/>
      <c r="S419"/>
    </row>
    <row r="420" spans="17:19">
      <c r="Q420"/>
      <c r="R420"/>
      <c r="S420"/>
    </row>
    <row r="421" spans="17:19">
      <c r="Q421"/>
      <c r="R421"/>
      <c r="S421"/>
    </row>
    <row r="422" spans="17:19">
      <c r="Q422"/>
      <c r="R422"/>
      <c r="S422"/>
    </row>
    <row r="423" spans="17:19">
      <c r="Q423"/>
      <c r="R423"/>
      <c r="S423"/>
    </row>
    <row r="424" spans="17:19">
      <c r="Q424"/>
      <c r="R424"/>
      <c r="S424"/>
    </row>
    <row r="425" spans="17:19">
      <c r="Q425"/>
      <c r="R425"/>
      <c r="S425"/>
    </row>
    <row r="426" spans="17:19">
      <c r="Q426"/>
      <c r="R426"/>
      <c r="S426"/>
    </row>
    <row r="427" spans="17:19">
      <c r="Q427"/>
      <c r="R427"/>
      <c r="S427"/>
    </row>
    <row r="428" spans="17:19">
      <c r="Q428"/>
      <c r="R428"/>
      <c r="S428"/>
    </row>
    <row r="429" spans="17:19">
      <c r="Q429"/>
      <c r="R429"/>
      <c r="S429"/>
    </row>
    <row r="430" spans="17:19">
      <c r="Q430"/>
      <c r="R430"/>
      <c r="S430"/>
    </row>
    <row r="431" spans="17:19">
      <c r="Q431"/>
      <c r="R431"/>
      <c r="S431"/>
    </row>
    <row r="432" spans="17:19">
      <c r="Q432"/>
      <c r="R432"/>
      <c r="S432"/>
    </row>
    <row r="433" spans="17:19">
      <c r="Q433"/>
      <c r="R433"/>
      <c r="S433"/>
    </row>
    <row r="434" spans="17:19">
      <c r="Q434"/>
      <c r="R434"/>
      <c r="S434"/>
    </row>
    <row r="435" spans="17:19">
      <c r="Q435"/>
      <c r="R435"/>
      <c r="S435"/>
    </row>
    <row r="436" spans="17:19">
      <c r="Q436"/>
      <c r="R436"/>
      <c r="S436"/>
    </row>
    <row r="437" spans="17:19">
      <c r="Q437"/>
      <c r="R437"/>
      <c r="S437"/>
    </row>
    <row r="438" spans="17:19">
      <c r="Q438"/>
      <c r="R438"/>
      <c r="S438"/>
    </row>
    <row r="439" spans="17:19">
      <c r="Q439"/>
      <c r="R439"/>
      <c r="S439"/>
    </row>
    <row r="440" spans="17:19">
      <c r="Q440"/>
      <c r="R440"/>
      <c r="S440"/>
    </row>
    <row r="441" spans="17:19">
      <c r="Q441"/>
      <c r="R441"/>
      <c r="S441"/>
    </row>
    <row r="442" spans="17:19">
      <c r="Q442"/>
      <c r="R442"/>
      <c r="S442"/>
    </row>
    <row r="443" spans="17:19">
      <c r="Q443"/>
      <c r="R443"/>
      <c r="S443"/>
    </row>
    <row r="444" spans="17:19">
      <c r="Q444"/>
      <c r="R444"/>
      <c r="S444"/>
    </row>
    <row r="445" spans="17:19">
      <c r="Q445"/>
      <c r="R445"/>
      <c r="S445"/>
    </row>
    <row r="446" spans="17:19">
      <c r="Q446"/>
      <c r="R446"/>
      <c r="S446"/>
    </row>
    <row r="447" spans="17:19">
      <c r="Q447"/>
      <c r="R447"/>
      <c r="S447"/>
    </row>
    <row r="448" spans="17:19">
      <c r="Q448"/>
      <c r="R448"/>
      <c r="S448"/>
    </row>
    <row r="449" spans="17:19">
      <c r="Q449"/>
      <c r="R449"/>
      <c r="S449"/>
    </row>
    <row r="450" spans="17:19">
      <c r="Q450"/>
      <c r="R450"/>
      <c r="S450"/>
    </row>
    <row r="451" spans="17:19">
      <c r="Q451"/>
      <c r="R451"/>
      <c r="S451"/>
    </row>
    <row r="452" spans="17:19">
      <c r="Q452"/>
      <c r="R452"/>
      <c r="S452"/>
    </row>
    <row r="453" spans="17:19">
      <c r="Q453"/>
      <c r="R453"/>
      <c r="S453"/>
    </row>
    <row r="454" spans="17:19">
      <c r="Q454"/>
      <c r="R454"/>
      <c r="S454"/>
    </row>
    <row r="455" spans="17:19">
      <c r="Q455"/>
      <c r="R455"/>
      <c r="S455"/>
    </row>
    <row r="456" spans="17:19">
      <c r="Q456"/>
      <c r="R456"/>
      <c r="S456"/>
    </row>
    <row r="457" spans="17:19">
      <c r="Q457"/>
      <c r="R457"/>
      <c r="S457"/>
    </row>
    <row r="458" spans="17:19">
      <c r="Q458"/>
      <c r="R458"/>
      <c r="S458"/>
    </row>
    <row r="459" spans="17:19">
      <c r="Q459"/>
      <c r="R459"/>
      <c r="S459"/>
    </row>
    <row r="460" spans="17:19">
      <c r="Q460"/>
      <c r="R460"/>
      <c r="S460"/>
    </row>
    <row r="461" spans="17:19">
      <c r="Q461"/>
      <c r="R461"/>
      <c r="S461"/>
    </row>
    <row r="462" spans="17:19">
      <c r="Q462"/>
      <c r="R462"/>
      <c r="S462"/>
    </row>
    <row r="463" spans="17:19">
      <c r="Q463"/>
      <c r="R463"/>
      <c r="S463"/>
    </row>
    <row r="464" spans="17:19">
      <c r="Q464"/>
      <c r="R464"/>
      <c r="S464"/>
    </row>
    <row r="465" spans="17:19">
      <c r="Q465"/>
      <c r="R465"/>
      <c r="S465"/>
    </row>
    <row r="466" spans="17:19">
      <c r="Q466"/>
      <c r="R466"/>
      <c r="S466"/>
    </row>
    <row r="467" spans="17:19">
      <c r="Q467"/>
      <c r="R467"/>
      <c r="S467"/>
    </row>
    <row r="468" spans="17:19">
      <c r="Q468"/>
      <c r="R468"/>
      <c r="S468"/>
    </row>
    <row r="469" spans="17:19">
      <c r="Q469"/>
      <c r="R469"/>
      <c r="S469"/>
    </row>
    <row r="470" spans="17:19">
      <c r="Q470"/>
      <c r="R470"/>
      <c r="S470"/>
    </row>
    <row r="471" spans="17:19">
      <c r="Q471"/>
      <c r="R471"/>
      <c r="S471"/>
    </row>
    <row r="472" spans="17:19">
      <c r="Q472"/>
      <c r="R472"/>
      <c r="S472"/>
    </row>
    <row r="473" spans="17:19">
      <c r="Q473"/>
      <c r="R473"/>
      <c r="S473"/>
    </row>
    <row r="474" spans="17:19">
      <c r="Q474"/>
      <c r="R474"/>
      <c r="S474"/>
    </row>
    <row r="475" spans="17:19">
      <c r="Q475"/>
      <c r="R475"/>
      <c r="S475"/>
    </row>
    <row r="476" spans="17:19">
      <c r="Q476"/>
      <c r="R476"/>
      <c r="S476"/>
    </row>
    <row r="477" spans="17:19">
      <c r="Q477"/>
      <c r="R477"/>
      <c r="S477"/>
    </row>
    <row r="478" spans="17:19">
      <c r="Q478"/>
      <c r="R478"/>
      <c r="S478"/>
    </row>
    <row r="479" spans="17:19">
      <c r="Q479"/>
      <c r="R479"/>
      <c r="S479"/>
    </row>
    <row r="480" spans="17:19">
      <c r="Q480"/>
      <c r="R480"/>
      <c r="S480"/>
    </row>
    <row r="481" spans="17:19">
      <c r="Q481"/>
      <c r="R481"/>
      <c r="S481"/>
    </row>
    <row r="482" spans="17:19">
      <c r="Q482"/>
      <c r="R482"/>
      <c r="S482"/>
    </row>
    <row r="483" spans="17:19">
      <c r="Q483"/>
      <c r="R483"/>
      <c r="S483"/>
    </row>
    <row r="484" spans="17:19">
      <c r="Q484"/>
      <c r="R484"/>
      <c r="S484"/>
    </row>
    <row r="485" spans="17:19">
      <c r="Q485"/>
      <c r="R485"/>
      <c r="S485"/>
    </row>
    <row r="486" spans="17:19">
      <c r="Q486"/>
      <c r="R486"/>
      <c r="S486"/>
    </row>
    <row r="487" spans="17:19">
      <c r="Q487"/>
      <c r="R487"/>
      <c r="S487"/>
    </row>
    <row r="488" spans="17:19">
      <c r="Q488"/>
      <c r="R488"/>
      <c r="S488"/>
    </row>
    <row r="489" spans="17:19">
      <c r="Q489"/>
      <c r="R489"/>
      <c r="S489"/>
    </row>
    <row r="490" spans="17:19">
      <c r="Q490"/>
      <c r="R490"/>
      <c r="S490"/>
    </row>
    <row r="491" spans="17:19">
      <c r="Q491"/>
      <c r="R491"/>
      <c r="S491"/>
    </row>
    <row r="492" spans="17:19">
      <c r="Q492"/>
      <c r="R492"/>
      <c r="S492"/>
    </row>
    <row r="493" spans="17:19">
      <c r="Q493"/>
      <c r="R493"/>
      <c r="S493"/>
    </row>
    <row r="494" spans="17:19">
      <c r="Q494"/>
      <c r="R494"/>
      <c r="S494"/>
    </row>
    <row r="495" spans="17:19">
      <c r="Q495"/>
      <c r="R495"/>
      <c r="S495"/>
    </row>
    <row r="496" spans="17:19">
      <c r="Q496"/>
      <c r="R496"/>
      <c r="S496"/>
    </row>
    <row r="497" spans="17:19">
      <c r="Q497"/>
      <c r="R497"/>
      <c r="S497"/>
    </row>
    <row r="498" spans="17:19">
      <c r="Q498"/>
      <c r="R498"/>
      <c r="S498"/>
    </row>
    <row r="499" spans="17:19">
      <c r="Q499"/>
      <c r="R499"/>
      <c r="S499"/>
    </row>
    <row r="500" spans="17:19">
      <c r="Q500"/>
      <c r="R500"/>
      <c r="S500"/>
    </row>
    <row r="501" spans="17:19">
      <c r="Q501"/>
      <c r="R501"/>
      <c r="S501"/>
    </row>
    <row r="502" spans="17:19">
      <c r="Q502"/>
      <c r="R502"/>
      <c r="S502"/>
    </row>
    <row r="503" spans="17:19">
      <c r="Q503"/>
      <c r="R503"/>
      <c r="S503"/>
    </row>
    <row r="504" spans="17:19">
      <c r="Q504"/>
      <c r="R504"/>
      <c r="S504"/>
    </row>
    <row r="505" spans="17:19">
      <c r="Q505"/>
      <c r="R505"/>
      <c r="S505"/>
    </row>
    <row r="506" spans="17:19">
      <c r="Q506"/>
      <c r="R506"/>
      <c r="S506"/>
    </row>
    <row r="507" spans="17:19">
      <c r="Q507"/>
      <c r="R507"/>
      <c r="S507"/>
    </row>
    <row r="508" spans="17:19">
      <c r="Q508"/>
      <c r="R508"/>
      <c r="S508"/>
    </row>
    <row r="509" spans="17:19">
      <c r="Q509"/>
      <c r="R509"/>
      <c r="S509"/>
    </row>
    <row r="510" spans="17:19">
      <c r="Q510"/>
      <c r="R510"/>
      <c r="S510"/>
    </row>
    <row r="511" spans="17:19">
      <c r="Q511"/>
      <c r="R511"/>
      <c r="S511"/>
    </row>
    <row r="512" spans="17:19">
      <c r="Q512"/>
      <c r="R512"/>
      <c r="S512"/>
    </row>
    <row r="513" spans="17:19">
      <c r="Q513"/>
      <c r="R513"/>
      <c r="S513"/>
    </row>
    <row r="514" spans="17:19">
      <c r="Q514"/>
      <c r="R514"/>
      <c r="S514"/>
    </row>
    <row r="515" spans="17:19">
      <c r="Q515"/>
      <c r="R515"/>
      <c r="S515"/>
    </row>
    <row r="516" spans="17:19">
      <c r="Q516"/>
      <c r="R516"/>
      <c r="S516"/>
    </row>
    <row r="517" spans="17:19">
      <c r="Q517"/>
      <c r="R517"/>
      <c r="S517"/>
    </row>
    <row r="518" spans="17:19">
      <c r="Q518"/>
      <c r="R518"/>
      <c r="S518"/>
    </row>
    <row r="519" spans="17:19">
      <c r="Q519"/>
      <c r="R519"/>
      <c r="S519"/>
    </row>
    <row r="520" spans="17:19">
      <c r="Q520"/>
      <c r="R520"/>
      <c r="S520"/>
    </row>
    <row r="521" spans="17:19">
      <c r="Q521"/>
      <c r="R521"/>
      <c r="S521"/>
    </row>
    <row r="522" spans="17:19">
      <c r="Q522"/>
      <c r="R522"/>
      <c r="S522"/>
    </row>
    <row r="523" spans="17:19">
      <c r="Q523"/>
      <c r="R523"/>
      <c r="S523"/>
    </row>
    <row r="524" spans="17:19">
      <c r="Q524"/>
      <c r="R524"/>
      <c r="S524"/>
    </row>
    <row r="525" spans="17:19">
      <c r="Q525"/>
      <c r="R525"/>
      <c r="S525"/>
    </row>
    <row r="526" spans="17:19">
      <c r="Q526"/>
      <c r="R526"/>
      <c r="S526"/>
    </row>
    <row r="527" spans="17:19">
      <c r="Q527"/>
      <c r="R527"/>
      <c r="S527"/>
    </row>
    <row r="528" spans="17:19">
      <c r="Q528"/>
      <c r="R528"/>
      <c r="S528"/>
    </row>
    <row r="529" spans="17:19">
      <c r="Q529"/>
      <c r="R529"/>
      <c r="S529"/>
    </row>
    <row r="530" spans="17:19">
      <c r="Q530"/>
      <c r="R530"/>
      <c r="S530"/>
    </row>
    <row r="531" spans="17:19">
      <c r="Q531"/>
      <c r="R531"/>
      <c r="S531"/>
    </row>
    <row r="532" spans="17:19">
      <c r="Q532"/>
      <c r="R532"/>
      <c r="S532"/>
    </row>
    <row r="533" spans="17:19">
      <c r="Q533"/>
      <c r="R533"/>
      <c r="S533"/>
    </row>
    <row r="534" spans="17:19">
      <c r="Q534"/>
      <c r="R534"/>
      <c r="S534"/>
    </row>
    <row r="535" spans="17:19">
      <c r="Q535"/>
      <c r="R535"/>
      <c r="S535"/>
    </row>
    <row r="536" spans="17:19">
      <c r="Q536"/>
      <c r="R536"/>
      <c r="S536"/>
    </row>
    <row r="537" spans="17:19">
      <c r="Q537"/>
      <c r="R537"/>
      <c r="S537"/>
    </row>
    <row r="538" spans="17:19">
      <c r="Q538"/>
      <c r="R538"/>
      <c r="S538"/>
    </row>
    <row r="539" spans="17:19">
      <c r="Q539"/>
      <c r="R539"/>
      <c r="S539"/>
    </row>
    <row r="540" spans="17:19">
      <c r="Q540"/>
      <c r="R540"/>
      <c r="S540"/>
    </row>
    <row r="541" spans="17:19">
      <c r="Q541"/>
      <c r="R541"/>
      <c r="S541"/>
    </row>
    <row r="542" spans="17:19">
      <c r="Q542"/>
      <c r="R542"/>
      <c r="S542"/>
    </row>
    <row r="543" spans="17:19">
      <c r="Q543"/>
      <c r="R543"/>
      <c r="S543"/>
    </row>
    <row r="544" spans="17:19">
      <c r="Q544"/>
      <c r="R544"/>
      <c r="S544"/>
    </row>
    <row r="545" spans="17:19">
      <c r="Q545"/>
      <c r="R545"/>
      <c r="S545"/>
    </row>
    <row r="546" spans="17:19">
      <c r="Q546"/>
      <c r="R546"/>
      <c r="S546"/>
    </row>
    <row r="547" spans="17:19">
      <c r="Q547"/>
      <c r="R547"/>
      <c r="S547"/>
    </row>
    <row r="548" spans="17:19">
      <c r="Q548"/>
      <c r="R548"/>
      <c r="S548"/>
    </row>
    <row r="549" spans="17:19">
      <c r="Q549"/>
      <c r="R549"/>
      <c r="S549"/>
    </row>
    <row r="550" spans="17:19">
      <c r="Q550"/>
      <c r="R550"/>
      <c r="S550"/>
    </row>
    <row r="551" spans="17:19">
      <c r="Q551"/>
      <c r="R551"/>
      <c r="S551"/>
    </row>
    <row r="552" spans="17:19">
      <c r="Q552"/>
      <c r="R552"/>
      <c r="S552"/>
    </row>
    <row r="553" spans="17:19">
      <c r="Q553"/>
      <c r="R553"/>
      <c r="S553"/>
    </row>
    <row r="554" spans="17:19">
      <c r="Q554"/>
      <c r="R554"/>
      <c r="S554"/>
    </row>
    <row r="555" spans="17:19">
      <c r="Q555"/>
      <c r="R555"/>
      <c r="S555"/>
    </row>
    <row r="556" spans="17:19">
      <c r="Q556"/>
      <c r="R556"/>
      <c r="S556"/>
    </row>
    <row r="557" spans="17:19">
      <c r="Q557"/>
      <c r="R557"/>
      <c r="S557"/>
    </row>
    <row r="558" spans="17:19">
      <c r="Q558"/>
      <c r="R558"/>
      <c r="S558"/>
    </row>
    <row r="559" spans="17:19">
      <c r="Q559"/>
      <c r="R559"/>
      <c r="S559"/>
    </row>
    <row r="560" spans="17:19">
      <c r="Q560"/>
      <c r="R560"/>
      <c r="S560"/>
    </row>
    <row r="561" spans="17:19">
      <c r="Q561"/>
      <c r="R561"/>
      <c r="S561"/>
    </row>
    <row r="562" spans="17:19">
      <c r="Q562"/>
      <c r="R562"/>
      <c r="S562"/>
    </row>
    <row r="563" spans="17:19">
      <c r="Q563"/>
      <c r="R563"/>
      <c r="S563"/>
    </row>
    <row r="564" spans="17:19">
      <c r="Q564"/>
      <c r="R564"/>
      <c r="S564"/>
    </row>
    <row r="565" spans="17:19">
      <c r="Q565"/>
      <c r="R565"/>
      <c r="S565"/>
    </row>
    <row r="566" spans="17:19">
      <c r="Q566"/>
      <c r="R566"/>
      <c r="S566"/>
    </row>
    <row r="567" spans="17:19">
      <c r="Q567"/>
      <c r="R567"/>
      <c r="S567"/>
    </row>
    <row r="568" spans="17:19">
      <c r="Q568"/>
      <c r="R568"/>
      <c r="S568"/>
    </row>
    <row r="569" spans="17:19">
      <c r="Q569"/>
      <c r="R569"/>
      <c r="S569"/>
    </row>
    <row r="570" spans="17:19">
      <c r="Q570"/>
      <c r="R570"/>
      <c r="S570"/>
    </row>
    <row r="571" spans="17:19">
      <c r="Q571"/>
      <c r="R571"/>
      <c r="S571"/>
    </row>
    <row r="572" spans="17:19">
      <c r="Q572"/>
      <c r="R572"/>
      <c r="S572"/>
    </row>
    <row r="573" spans="17:19">
      <c r="Q573"/>
      <c r="R573"/>
      <c r="S573"/>
    </row>
    <row r="574" spans="17:19">
      <c r="Q574"/>
      <c r="R574"/>
      <c r="S574"/>
    </row>
    <row r="575" spans="17:19">
      <c r="Q575"/>
      <c r="R575"/>
      <c r="S575"/>
    </row>
    <row r="576" spans="17:19">
      <c r="Q576"/>
      <c r="R576"/>
      <c r="S576"/>
    </row>
    <row r="577" spans="17:19">
      <c r="Q577"/>
      <c r="R577"/>
      <c r="S577"/>
    </row>
    <row r="578" spans="17:19">
      <c r="Q578"/>
      <c r="R578"/>
      <c r="S578"/>
    </row>
    <row r="579" spans="17:19">
      <c r="Q579"/>
      <c r="R579"/>
      <c r="S579"/>
    </row>
    <row r="580" spans="17:19">
      <c r="Q580"/>
      <c r="R580"/>
      <c r="S580"/>
    </row>
    <row r="581" spans="17:19">
      <c r="Q581"/>
      <c r="R581"/>
      <c r="S581"/>
    </row>
    <row r="582" spans="17:19">
      <c r="Q582"/>
      <c r="R582"/>
      <c r="S582"/>
    </row>
    <row r="583" spans="17:19">
      <c r="Q583"/>
      <c r="R583"/>
      <c r="S583"/>
    </row>
    <row r="584" spans="17:19">
      <c r="Q584"/>
      <c r="R584"/>
      <c r="S584"/>
    </row>
    <row r="585" spans="17:19">
      <c r="Q585"/>
      <c r="R585"/>
      <c r="S585"/>
    </row>
    <row r="586" spans="17:19">
      <c r="Q586"/>
      <c r="R586"/>
      <c r="S586"/>
    </row>
    <row r="587" spans="17:19">
      <c r="Q587"/>
      <c r="R587"/>
      <c r="S587"/>
    </row>
    <row r="588" spans="17:19">
      <c r="Q588"/>
      <c r="R588"/>
      <c r="S588"/>
    </row>
    <row r="589" spans="17:19">
      <c r="Q589"/>
      <c r="R589"/>
      <c r="S589"/>
    </row>
    <row r="590" spans="17:19">
      <c r="Q590"/>
      <c r="R590"/>
      <c r="S590"/>
    </row>
    <row r="591" spans="17:19">
      <c r="Q591"/>
      <c r="R591"/>
      <c r="S591"/>
    </row>
    <row r="592" spans="17:19">
      <c r="Q592"/>
      <c r="R592"/>
      <c r="S592"/>
    </row>
    <row r="593" spans="17:19">
      <c r="Q593"/>
      <c r="R593"/>
      <c r="S593"/>
    </row>
    <row r="594" spans="17:19">
      <c r="Q594"/>
      <c r="R594"/>
      <c r="S594"/>
    </row>
    <row r="595" spans="17:19">
      <c r="Q595"/>
      <c r="R595"/>
      <c r="S595"/>
    </row>
    <row r="596" spans="17:19">
      <c r="Q596"/>
      <c r="R596"/>
      <c r="S596"/>
    </row>
    <row r="597" spans="17:19">
      <c r="Q597"/>
      <c r="R597"/>
      <c r="S597"/>
    </row>
    <row r="598" spans="17:19">
      <c r="Q598"/>
      <c r="R598"/>
      <c r="S598"/>
    </row>
    <row r="599" spans="17:19">
      <c r="Q599"/>
      <c r="R599"/>
      <c r="S599"/>
    </row>
    <row r="600" spans="17:19">
      <c r="Q600"/>
      <c r="R600"/>
      <c r="S600"/>
    </row>
    <row r="601" spans="17:19">
      <c r="Q601"/>
      <c r="R601"/>
      <c r="S601"/>
    </row>
    <row r="602" spans="17:19">
      <c r="Q602"/>
      <c r="R602"/>
      <c r="S602"/>
    </row>
    <row r="603" spans="17:19">
      <c r="Q603"/>
      <c r="R603"/>
      <c r="S603"/>
    </row>
    <row r="604" spans="17:19">
      <c r="Q604"/>
      <c r="R604"/>
      <c r="S604"/>
    </row>
    <row r="605" spans="17:19">
      <c r="Q605"/>
      <c r="R605"/>
      <c r="S605"/>
    </row>
    <row r="606" spans="17:19">
      <c r="Q606"/>
      <c r="R606"/>
      <c r="S606"/>
    </row>
    <row r="607" spans="17:19">
      <c r="Q607"/>
      <c r="R607"/>
      <c r="S607"/>
    </row>
    <row r="608" spans="17:19">
      <c r="Q608"/>
      <c r="R608"/>
      <c r="S608"/>
    </row>
    <row r="609" spans="17:19">
      <c r="Q609"/>
      <c r="R609"/>
      <c r="S609"/>
    </row>
    <row r="610" spans="17:19">
      <c r="Q610"/>
      <c r="R610"/>
      <c r="S610"/>
    </row>
    <row r="611" spans="17:19">
      <c r="Q611"/>
      <c r="R611"/>
      <c r="S611"/>
    </row>
    <row r="612" spans="17:19">
      <c r="Q612"/>
      <c r="R612"/>
      <c r="S612"/>
    </row>
    <row r="613" spans="17:19">
      <c r="Q613"/>
      <c r="R613"/>
      <c r="S613"/>
    </row>
    <row r="614" spans="17:19">
      <c r="Q614"/>
      <c r="R614"/>
      <c r="S614"/>
    </row>
    <row r="615" spans="17:19">
      <c r="Q615"/>
      <c r="R615"/>
      <c r="S615"/>
    </row>
    <row r="616" spans="17:19">
      <c r="Q616"/>
      <c r="R616"/>
      <c r="S616"/>
    </row>
    <row r="617" spans="17:19">
      <c r="Q617"/>
      <c r="R617"/>
      <c r="S617"/>
    </row>
    <row r="618" spans="17:19">
      <c r="Q618"/>
      <c r="R618"/>
      <c r="S618"/>
    </row>
    <row r="619" spans="17:19">
      <c r="Q619"/>
      <c r="R619"/>
      <c r="S619"/>
    </row>
    <row r="620" spans="17:19">
      <c r="Q620"/>
      <c r="R620"/>
      <c r="S620"/>
    </row>
    <row r="621" spans="17:19">
      <c r="Q621"/>
      <c r="R621"/>
      <c r="S621"/>
    </row>
    <row r="622" spans="17:19">
      <c r="Q622"/>
      <c r="R622"/>
      <c r="S622"/>
    </row>
    <row r="623" spans="17:19">
      <c r="Q623"/>
      <c r="R623"/>
      <c r="S623"/>
    </row>
    <row r="624" spans="17:19">
      <c r="Q624"/>
      <c r="R624"/>
      <c r="S624"/>
    </row>
    <row r="625" spans="17:19">
      <c r="Q625"/>
      <c r="R625"/>
      <c r="S625"/>
    </row>
    <row r="626" spans="17:19">
      <c r="Q626"/>
      <c r="R626"/>
      <c r="S626"/>
    </row>
    <row r="627" spans="17:19">
      <c r="Q627"/>
      <c r="R627"/>
      <c r="S627"/>
    </row>
    <row r="628" spans="17:19">
      <c r="Q628"/>
      <c r="R628"/>
      <c r="S628"/>
    </row>
    <row r="629" spans="17:19">
      <c r="Q629"/>
      <c r="R629"/>
      <c r="S629"/>
    </row>
    <row r="630" spans="17:19">
      <c r="Q630"/>
      <c r="R630"/>
      <c r="S630"/>
    </row>
    <row r="631" spans="17:19">
      <c r="Q631"/>
      <c r="R631"/>
      <c r="S631"/>
    </row>
    <row r="632" spans="17:19">
      <c r="Q632"/>
      <c r="R632"/>
      <c r="S632"/>
    </row>
    <row r="633" spans="17:19">
      <c r="Q633"/>
      <c r="R633"/>
      <c r="S633"/>
    </row>
    <row r="634" spans="17:19">
      <c r="Q634"/>
      <c r="R634"/>
      <c r="S634"/>
    </row>
    <row r="635" spans="17:19">
      <c r="Q635"/>
      <c r="R635"/>
      <c r="S635"/>
    </row>
    <row r="636" spans="17:19">
      <c r="Q636"/>
      <c r="R636"/>
      <c r="S636"/>
    </row>
    <row r="637" spans="17:19">
      <c r="Q637"/>
      <c r="R637"/>
      <c r="S637"/>
    </row>
    <row r="638" spans="17:19">
      <c r="Q638"/>
      <c r="R638"/>
      <c r="S638"/>
    </row>
    <row r="639" spans="17:19">
      <c r="Q639"/>
      <c r="R639"/>
      <c r="S639"/>
    </row>
    <row r="640" spans="17:19">
      <c r="Q640"/>
      <c r="R640"/>
      <c r="S640"/>
    </row>
    <row r="641" spans="17:19">
      <c r="Q641"/>
      <c r="R641"/>
      <c r="S641"/>
    </row>
    <row r="642" spans="17:19">
      <c r="Q642"/>
      <c r="R642"/>
      <c r="S642"/>
    </row>
    <row r="643" spans="17:19">
      <c r="Q643"/>
      <c r="R643"/>
      <c r="S643"/>
    </row>
    <row r="644" spans="17:19">
      <c r="Q644"/>
      <c r="R644"/>
      <c r="S644"/>
    </row>
    <row r="645" spans="17:19">
      <c r="Q645"/>
      <c r="R645"/>
      <c r="S645"/>
    </row>
    <row r="646" spans="17:19">
      <c r="Q646"/>
      <c r="R646"/>
      <c r="S646"/>
    </row>
    <row r="647" spans="17:19">
      <c r="Q647"/>
      <c r="R647"/>
      <c r="S647"/>
    </row>
    <row r="648" spans="17:19">
      <c r="Q648"/>
      <c r="R648"/>
      <c r="S648"/>
    </row>
    <row r="649" spans="17:19">
      <c r="Q649"/>
      <c r="R649"/>
      <c r="S649"/>
    </row>
    <row r="650" spans="17:19">
      <c r="Q650"/>
      <c r="R650"/>
      <c r="S650"/>
    </row>
    <row r="651" spans="17:19">
      <c r="Q651"/>
      <c r="R651"/>
      <c r="S651"/>
    </row>
    <row r="652" spans="17:19">
      <c r="Q652"/>
      <c r="R652"/>
      <c r="S652"/>
    </row>
    <row r="653" spans="17:19">
      <c r="Q653"/>
      <c r="R653"/>
      <c r="S653"/>
    </row>
    <row r="654" spans="17:19">
      <c r="Q654"/>
      <c r="R654"/>
      <c r="S654"/>
    </row>
    <row r="655" spans="17:19">
      <c r="Q655"/>
      <c r="R655"/>
      <c r="S655"/>
    </row>
    <row r="656" spans="17:19">
      <c r="Q656"/>
      <c r="R656"/>
      <c r="S656"/>
    </row>
    <row r="657" spans="17:19">
      <c r="Q657"/>
      <c r="R657"/>
      <c r="S657"/>
    </row>
    <row r="658" spans="17:19">
      <c r="Q658"/>
      <c r="R658"/>
      <c r="S658"/>
    </row>
    <row r="659" spans="17:19">
      <c r="Q659"/>
      <c r="R659"/>
      <c r="S659"/>
    </row>
    <row r="660" spans="17:19">
      <c r="Q660"/>
      <c r="R660"/>
      <c r="S660"/>
    </row>
    <row r="661" spans="17:19">
      <c r="Q661"/>
      <c r="R661"/>
      <c r="S661"/>
    </row>
    <row r="662" spans="17:19">
      <c r="Q662"/>
      <c r="R662"/>
      <c r="S662"/>
    </row>
    <row r="663" spans="17:19">
      <c r="Q663"/>
      <c r="R663"/>
      <c r="S663"/>
    </row>
    <row r="664" spans="17:19">
      <c r="Q664"/>
      <c r="R664"/>
      <c r="S664"/>
    </row>
    <row r="665" spans="17:19">
      <c r="Q665"/>
      <c r="R665"/>
      <c r="S665"/>
    </row>
    <row r="666" spans="17:19">
      <c r="Q666"/>
      <c r="R666"/>
      <c r="S666"/>
    </row>
    <row r="667" spans="17:19">
      <c r="Q667"/>
      <c r="R667"/>
      <c r="S667"/>
    </row>
    <row r="668" spans="17:19">
      <c r="Q668"/>
      <c r="R668"/>
      <c r="S668"/>
    </row>
    <row r="669" spans="17:19">
      <c r="Q669"/>
      <c r="R669"/>
      <c r="S669"/>
    </row>
    <row r="670" spans="17:19">
      <c r="Q670"/>
      <c r="R670"/>
      <c r="S670"/>
    </row>
    <row r="671" spans="17:19">
      <c r="Q671"/>
      <c r="R671"/>
      <c r="S671"/>
    </row>
    <row r="672" spans="17:19">
      <c r="Q672"/>
      <c r="R672"/>
      <c r="S672"/>
    </row>
    <row r="673" spans="17:19">
      <c r="Q673"/>
      <c r="R673"/>
      <c r="S673"/>
    </row>
    <row r="674" spans="17:19">
      <c r="Q674"/>
      <c r="R674"/>
      <c r="S674"/>
    </row>
    <row r="675" spans="17:19">
      <c r="Q675"/>
      <c r="R675"/>
      <c r="S675"/>
    </row>
    <row r="676" spans="17:19">
      <c r="Q676"/>
      <c r="R676"/>
      <c r="S676"/>
    </row>
    <row r="677" spans="17:19">
      <c r="Q677"/>
      <c r="R677"/>
      <c r="S677"/>
    </row>
    <row r="678" spans="17:19">
      <c r="Q678"/>
      <c r="R678"/>
      <c r="S678"/>
    </row>
    <row r="679" spans="17:19">
      <c r="Q679"/>
      <c r="R679"/>
      <c r="S679"/>
    </row>
    <row r="680" spans="17:19">
      <c r="Q680"/>
      <c r="R680"/>
      <c r="S680"/>
    </row>
    <row r="681" spans="17:19">
      <c r="Q681"/>
      <c r="R681"/>
      <c r="S681"/>
    </row>
    <row r="682" spans="17:19">
      <c r="Q682"/>
      <c r="R682"/>
      <c r="S682"/>
    </row>
    <row r="683" spans="17:19">
      <c r="Q683"/>
      <c r="R683"/>
      <c r="S683"/>
    </row>
    <row r="684" spans="17:19">
      <c r="Q684"/>
      <c r="R684"/>
      <c r="S684"/>
    </row>
    <row r="685" spans="17:19">
      <c r="Q685"/>
      <c r="R685"/>
      <c r="S685"/>
    </row>
    <row r="686" spans="17:19">
      <c r="Q686"/>
      <c r="R686"/>
      <c r="S686"/>
    </row>
    <row r="687" spans="17:19">
      <c r="Q687"/>
      <c r="R687"/>
      <c r="S687"/>
    </row>
    <row r="688" spans="17:19">
      <c r="Q688"/>
      <c r="R688"/>
      <c r="S688"/>
    </row>
    <row r="689" spans="17:19">
      <c r="Q689"/>
      <c r="R689"/>
      <c r="S689"/>
    </row>
    <row r="690" spans="17:19">
      <c r="Q690"/>
      <c r="R690"/>
      <c r="S690"/>
    </row>
    <row r="691" spans="17:19">
      <c r="Q691"/>
      <c r="R691"/>
      <c r="S691"/>
    </row>
    <row r="692" spans="17:19">
      <c r="Q692"/>
      <c r="R692"/>
      <c r="S692"/>
    </row>
    <row r="693" spans="17:19">
      <c r="Q693"/>
      <c r="R693"/>
      <c r="S693"/>
    </row>
    <row r="694" spans="17:19">
      <c r="Q694"/>
      <c r="R694"/>
      <c r="S694"/>
    </row>
    <row r="695" spans="17:19">
      <c r="Q695"/>
      <c r="R695"/>
      <c r="S695"/>
    </row>
    <row r="696" spans="17:19">
      <c r="Q696"/>
      <c r="R696"/>
      <c r="S696"/>
    </row>
    <row r="697" spans="17:19">
      <c r="Q697"/>
      <c r="R697"/>
      <c r="S697"/>
    </row>
    <row r="698" spans="17:19">
      <c r="Q698"/>
      <c r="R698"/>
      <c r="S698"/>
    </row>
    <row r="699" spans="17:19">
      <c r="Q699"/>
      <c r="R699"/>
      <c r="S699"/>
    </row>
    <row r="700" spans="17:19">
      <c r="Q700"/>
      <c r="R700"/>
      <c r="S700"/>
    </row>
    <row r="701" spans="17:19">
      <c r="Q701"/>
      <c r="R701"/>
      <c r="S701"/>
    </row>
    <row r="702" spans="17:19">
      <c r="Q702"/>
      <c r="R702"/>
      <c r="S702"/>
    </row>
    <row r="703" spans="17:19">
      <c r="Q703"/>
      <c r="R703"/>
      <c r="S703"/>
    </row>
    <row r="704" spans="17:19">
      <c r="Q704"/>
      <c r="R704"/>
      <c r="S704"/>
    </row>
    <row r="705" spans="17:19">
      <c r="Q705"/>
      <c r="R705"/>
      <c r="S705"/>
    </row>
    <row r="706" spans="17:19">
      <c r="Q706"/>
      <c r="R706"/>
      <c r="S706"/>
    </row>
    <row r="707" spans="17:19">
      <c r="Q707"/>
      <c r="R707"/>
      <c r="S707"/>
    </row>
    <row r="708" spans="17:19">
      <c r="Q708"/>
      <c r="R708"/>
      <c r="S708"/>
    </row>
    <row r="709" spans="17:19">
      <c r="Q709"/>
      <c r="R709"/>
      <c r="S709"/>
    </row>
    <row r="710" spans="17:19">
      <c r="Q710"/>
      <c r="R710"/>
      <c r="S710"/>
    </row>
    <row r="711" spans="17:19">
      <c r="Q711"/>
      <c r="R711"/>
      <c r="S711"/>
    </row>
    <row r="712" spans="17:19">
      <c r="Q712"/>
      <c r="R712"/>
      <c r="S712"/>
    </row>
    <row r="713" spans="17:19">
      <c r="Q713"/>
      <c r="R713"/>
      <c r="S713"/>
    </row>
    <row r="714" spans="17:19">
      <c r="Q714"/>
      <c r="R714"/>
      <c r="S714"/>
    </row>
    <row r="715" spans="17:19">
      <c r="Q715"/>
      <c r="R715"/>
      <c r="S715"/>
    </row>
    <row r="716" spans="17:19">
      <c r="Q716"/>
      <c r="R716"/>
      <c r="S716"/>
    </row>
    <row r="717" spans="17:19">
      <c r="Q717"/>
      <c r="R717"/>
      <c r="S717"/>
    </row>
    <row r="718" spans="17:19">
      <c r="Q718"/>
      <c r="R718"/>
      <c r="S718"/>
    </row>
    <row r="719" spans="17:19">
      <c r="Q719"/>
      <c r="R719"/>
      <c r="S719"/>
    </row>
    <row r="720" spans="17:19">
      <c r="Q720"/>
      <c r="R720"/>
      <c r="S720"/>
    </row>
    <row r="721" spans="17:19">
      <c r="Q721"/>
      <c r="R721"/>
      <c r="S721"/>
    </row>
    <row r="722" spans="17:19">
      <c r="Q722"/>
      <c r="R722"/>
      <c r="S722"/>
    </row>
    <row r="723" spans="17:19">
      <c r="Q723"/>
      <c r="R723"/>
      <c r="S723"/>
    </row>
    <row r="724" spans="17:19">
      <c r="Q724"/>
      <c r="R724"/>
      <c r="S724"/>
    </row>
    <row r="725" spans="17:19">
      <c r="Q725"/>
      <c r="R725"/>
      <c r="S725"/>
    </row>
    <row r="726" spans="17:19">
      <c r="Q726"/>
      <c r="R726"/>
      <c r="S726"/>
    </row>
    <row r="727" spans="17:19">
      <c r="Q727"/>
      <c r="R727"/>
      <c r="S727"/>
    </row>
    <row r="728" spans="17:19">
      <c r="Q728"/>
      <c r="R728"/>
      <c r="S728"/>
    </row>
    <row r="729" spans="17:19">
      <c r="Q729"/>
      <c r="R729"/>
      <c r="S729"/>
    </row>
    <row r="730" spans="17:19">
      <c r="Q730"/>
      <c r="R730"/>
      <c r="S730"/>
    </row>
    <row r="731" spans="17:19">
      <c r="Q731"/>
      <c r="R731"/>
      <c r="S731"/>
    </row>
    <row r="732" spans="17:19">
      <c r="Q732"/>
      <c r="R732"/>
      <c r="S732"/>
    </row>
    <row r="733" spans="17:19">
      <c r="Q733"/>
      <c r="R733"/>
      <c r="S733"/>
    </row>
    <row r="734" spans="17:19">
      <c r="Q734"/>
      <c r="R734"/>
      <c r="S734"/>
    </row>
    <row r="735" spans="17:19">
      <c r="Q735"/>
      <c r="R735"/>
      <c r="S735"/>
    </row>
    <row r="736" spans="17:19">
      <c r="Q736"/>
      <c r="R736"/>
      <c r="S736"/>
    </row>
    <row r="737" spans="17:19">
      <c r="Q737"/>
      <c r="R737"/>
      <c r="S737"/>
    </row>
    <row r="738" spans="17:19">
      <c r="Q738"/>
      <c r="R738"/>
      <c r="S738"/>
    </row>
    <row r="739" spans="17:19">
      <c r="Q739"/>
      <c r="R739"/>
      <c r="S739"/>
    </row>
    <row r="740" spans="17:19">
      <c r="Q740"/>
      <c r="R740"/>
      <c r="S740"/>
    </row>
    <row r="741" spans="17:19">
      <c r="Q741"/>
      <c r="R741"/>
      <c r="S741"/>
    </row>
    <row r="742" spans="17:19">
      <c r="Q742"/>
      <c r="R742"/>
      <c r="S742"/>
    </row>
    <row r="743" spans="17:19">
      <c r="Q743"/>
      <c r="R743"/>
      <c r="S743"/>
    </row>
    <row r="744" spans="17:19">
      <c r="Q744"/>
      <c r="R744"/>
      <c r="S744"/>
    </row>
    <row r="745" spans="17:19">
      <c r="Q745"/>
      <c r="R745"/>
      <c r="S745"/>
    </row>
    <row r="746" spans="17:19">
      <c r="Q746"/>
      <c r="R746"/>
      <c r="S746"/>
    </row>
    <row r="747" spans="17:19">
      <c r="Q747"/>
      <c r="R747"/>
      <c r="S747"/>
    </row>
    <row r="748" spans="17:19">
      <c r="Q748"/>
      <c r="R748"/>
      <c r="S748"/>
    </row>
    <row r="749" spans="17:19">
      <c r="Q749"/>
      <c r="R749"/>
      <c r="S749"/>
    </row>
    <row r="750" spans="17:19">
      <c r="Q750"/>
      <c r="R750"/>
      <c r="S750"/>
    </row>
    <row r="751" spans="17:19">
      <c r="Q751"/>
      <c r="R751"/>
      <c r="S751"/>
    </row>
    <row r="752" spans="17:19">
      <c r="Q752"/>
      <c r="R752"/>
      <c r="S752"/>
    </row>
    <row r="753" spans="17:19">
      <c r="Q753"/>
      <c r="R753"/>
      <c r="S753"/>
    </row>
    <row r="754" spans="17:19">
      <c r="Q754"/>
      <c r="R754"/>
      <c r="S754"/>
    </row>
    <row r="755" spans="17:19">
      <c r="Q755"/>
      <c r="R755"/>
      <c r="S755"/>
    </row>
    <row r="756" spans="17:19">
      <c r="Q756"/>
      <c r="R756"/>
      <c r="S756"/>
    </row>
    <row r="757" spans="17:19">
      <c r="Q757"/>
      <c r="R757"/>
      <c r="S757"/>
    </row>
    <row r="758" spans="17:19">
      <c r="Q758"/>
      <c r="R758"/>
      <c r="S758"/>
    </row>
    <row r="759" spans="17:19">
      <c r="Q759"/>
      <c r="R759"/>
      <c r="S759"/>
    </row>
    <row r="760" spans="17:19">
      <c r="Q760"/>
      <c r="R760"/>
      <c r="S760"/>
    </row>
    <row r="761" spans="17:19">
      <c r="Q761"/>
      <c r="R761"/>
      <c r="S761"/>
    </row>
    <row r="762" spans="17:19">
      <c r="Q762"/>
      <c r="R762"/>
      <c r="S762"/>
    </row>
    <row r="763" spans="17:19">
      <c r="Q763"/>
      <c r="R763"/>
      <c r="S763"/>
    </row>
    <row r="764" spans="17:19">
      <c r="Q764"/>
      <c r="R764"/>
      <c r="S764"/>
    </row>
    <row r="765" spans="17:19">
      <c r="Q765"/>
      <c r="R765"/>
      <c r="S765"/>
    </row>
    <row r="766" spans="17:19">
      <c r="Q766"/>
      <c r="R766"/>
      <c r="S766"/>
    </row>
    <row r="767" spans="17:19">
      <c r="Q767"/>
      <c r="R767"/>
      <c r="S767"/>
    </row>
    <row r="768" spans="17:19">
      <c r="Q768"/>
      <c r="R768"/>
      <c r="S768"/>
    </row>
    <row r="769" spans="17:19">
      <c r="Q769"/>
      <c r="R769"/>
      <c r="S769"/>
    </row>
    <row r="770" spans="17:19">
      <c r="Q770"/>
      <c r="R770"/>
      <c r="S770"/>
    </row>
    <row r="771" spans="17:19">
      <c r="Q771"/>
      <c r="R771"/>
      <c r="S771"/>
    </row>
    <row r="772" spans="17:19">
      <c r="Q772"/>
      <c r="R772"/>
      <c r="S772"/>
    </row>
    <row r="773" spans="17:19">
      <c r="Q773"/>
      <c r="R773"/>
      <c r="S773"/>
    </row>
    <row r="774" spans="17:19">
      <c r="Q774"/>
      <c r="R774"/>
      <c r="S774"/>
    </row>
    <row r="775" spans="17:19">
      <c r="Q775"/>
      <c r="R775"/>
      <c r="S775"/>
    </row>
    <row r="776" spans="17:19">
      <c r="Q776"/>
      <c r="R776"/>
      <c r="S776"/>
    </row>
    <row r="777" spans="17:19">
      <c r="Q777"/>
      <c r="R777"/>
      <c r="S777"/>
    </row>
    <row r="778" spans="17:19">
      <c r="Q778"/>
      <c r="R778"/>
      <c r="S778"/>
    </row>
    <row r="779" spans="17:19">
      <c r="Q779"/>
      <c r="R779"/>
      <c r="S779"/>
    </row>
    <row r="780" spans="17:19">
      <c r="Q780"/>
      <c r="R780"/>
      <c r="S780"/>
    </row>
    <row r="781" spans="17:19">
      <c r="Q781"/>
      <c r="R781"/>
      <c r="S781"/>
    </row>
    <row r="782" spans="17:19">
      <c r="Q782"/>
      <c r="R782"/>
      <c r="S782"/>
    </row>
    <row r="783" spans="17:19">
      <c r="Q783"/>
      <c r="R783"/>
      <c r="S783"/>
    </row>
    <row r="784" spans="17:19">
      <c r="Q784"/>
      <c r="R784"/>
      <c r="S784"/>
    </row>
    <row r="785" spans="17:19">
      <c r="Q785"/>
      <c r="R785"/>
      <c r="S785"/>
    </row>
    <row r="786" spans="17:19">
      <c r="Q786"/>
      <c r="R786"/>
      <c r="S786"/>
    </row>
    <row r="787" spans="17:19">
      <c r="Q787"/>
      <c r="R787"/>
      <c r="S787"/>
    </row>
    <row r="788" spans="17:19">
      <c r="Q788"/>
      <c r="R788"/>
      <c r="S788"/>
    </row>
    <row r="789" spans="17:19">
      <c r="Q789"/>
      <c r="R789"/>
      <c r="S789"/>
    </row>
    <row r="790" spans="17:19">
      <c r="Q790"/>
      <c r="R790"/>
      <c r="S790"/>
    </row>
    <row r="791" spans="17:19">
      <c r="Q791"/>
      <c r="R791"/>
      <c r="S791"/>
    </row>
    <row r="792" spans="17:19">
      <c r="Q792"/>
      <c r="R792"/>
      <c r="S792"/>
    </row>
    <row r="793" spans="17:19">
      <c r="Q793"/>
      <c r="R793"/>
      <c r="S793"/>
    </row>
    <row r="794" spans="17:19">
      <c r="Q794"/>
      <c r="R794"/>
      <c r="S794"/>
    </row>
    <row r="795" spans="17:19">
      <c r="Q795"/>
      <c r="R795"/>
      <c r="S795"/>
    </row>
    <row r="796" spans="17:19">
      <c r="Q796"/>
      <c r="R796"/>
      <c r="S796"/>
    </row>
    <row r="797" spans="17:19">
      <c r="Q797"/>
      <c r="R797"/>
      <c r="S797"/>
    </row>
    <row r="798" spans="17:19">
      <c r="Q798"/>
      <c r="R798"/>
      <c r="S798"/>
    </row>
    <row r="799" spans="17:19">
      <c r="Q799"/>
      <c r="R799"/>
      <c r="S799"/>
    </row>
    <row r="800" spans="17:19">
      <c r="Q800"/>
      <c r="R800"/>
      <c r="S800"/>
    </row>
    <row r="801" spans="17:19">
      <c r="Q801"/>
      <c r="R801"/>
      <c r="S801"/>
    </row>
    <row r="802" spans="17:19">
      <c r="Q802"/>
      <c r="R802"/>
      <c r="S802"/>
    </row>
    <row r="803" spans="17:19">
      <c r="Q803"/>
      <c r="R803"/>
      <c r="S803"/>
    </row>
    <row r="804" spans="17:19">
      <c r="Q804"/>
      <c r="R804"/>
      <c r="S804"/>
    </row>
    <row r="805" spans="17:19">
      <c r="Q805"/>
      <c r="R805"/>
      <c r="S805"/>
    </row>
    <row r="806" spans="17:19">
      <c r="Q806"/>
      <c r="R806"/>
      <c r="S806"/>
    </row>
    <row r="807" spans="17:19">
      <c r="Q807"/>
      <c r="R807"/>
      <c r="S807"/>
    </row>
    <row r="808" spans="17:19">
      <c r="Q808"/>
      <c r="R808"/>
      <c r="S808"/>
    </row>
    <row r="809" spans="17:19">
      <c r="Q809"/>
      <c r="R809"/>
      <c r="S809"/>
    </row>
    <row r="810" spans="17:19">
      <c r="Q810"/>
      <c r="R810"/>
      <c r="S810"/>
    </row>
    <row r="811" spans="17:19">
      <c r="Q811"/>
      <c r="R811"/>
      <c r="S811"/>
    </row>
    <row r="812" spans="17:19">
      <c r="Q812"/>
      <c r="R812"/>
      <c r="S812"/>
    </row>
    <row r="813" spans="17:19">
      <c r="Q813"/>
      <c r="R813"/>
      <c r="S813"/>
    </row>
    <row r="814" spans="17:19">
      <c r="Q814"/>
      <c r="R814"/>
      <c r="S814"/>
    </row>
    <row r="815" spans="17:19">
      <c r="Q815"/>
      <c r="R815"/>
      <c r="S815"/>
    </row>
    <row r="816" spans="17:19">
      <c r="Q816"/>
      <c r="R816"/>
      <c r="S816"/>
    </row>
    <row r="817" spans="17:19">
      <c r="Q817"/>
      <c r="R817"/>
      <c r="S817"/>
    </row>
    <row r="818" spans="17:19">
      <c r="Q818"/>
      <c r="R818"/>
      <c r="S818"/>
    </row>
    <row r="819" spans="17:19">
      <c r="Q819"/>
      <c r="R819"/>
      <c r="S819"/>
    </row>
    <row r="820" spans="17:19">
      <c r="Q820"/>
      <c r="R820"/>
      <c r="S820"/>
    </row>
    <row r="821" spans="17:19">
      <c r="Q821"/>
      <c r="R821"/>
      <c r="S821"/>
    </row>
    <row r="822" spans="17:19">
      <c r="Q822"/>
      <c r="R822"/>
      <c r="S822"/>
    </row>
    <row r="823" spans="17:19">
      <c r="Q823"/>
      <c r="R823"/>
      <c r="S823"/>
    </row>
    <row r="824" spans="17:19">
      <c r="Q824"/>
      <c r="R824"/>
      <c r="S824"/>
    </row>
    <row r="825" spans="17:19">
      <c r="Q825"/>
      <c r="R825"/>
      <c r="S825"/>
    </row>
    <row r="826" spans="17:19">
      <c r="Q826"/>
      <c r="R826"/>
      <c r="S826"/>
    </row>
    <row r="827" spans="17:19">
      <c r="Q827"/>
      <c r="R827"/>
      <c r="S827"/>
    </row>
    <row r="828" spans="17:19">
      <c r="Q828"/>
      <c r="R828"/>
      <c r="S828"/>
    </row>
    <row r="829" spans="17:19">
      <c r="Q829"/>
      <c r="R829"/>
      <c r="S829"/>
    </row>
    <row r="830" spans="17:19">
      <c r="Q830"/>
      <c r="R830"/>
      <c r="S830"/>
    </row>
    <row r="831" spans="17:19">
      <c r="Q831"/>
      <c r="R831"/>
      <c r="S831"/>
    </row>
    <row r="832" spans="17:19">
      <c r="Q832"/>
      <c r="R832"/>
      <c r="S832"/>
    </row>
    <row r="833" spans="17:19">
      <c r="Q833"/>
      <c r="R833"/>
      <c r="S833"/>
    </row>
    <row r="834" spans="17:19">
      <c r="Q834"/>
      <c r="R834"/>
      <c r="S834"/>
    </row>
    <row r="835" spans="17:19">
      <c r="Q835"/>
      <c r="R835"/>
      <c r="S835"/>
    </row>
    <row r="836" spans="17:19">
      <c r="Q836"/>
      <c r="R836"/>
      <c r="S836"/>
    </row>
    <row r="837" spans="17:19">
      <c r="Q837"/>
      <c r="R837"/>
      <c r="S837"/>
    </row>
    <row r="838" spans="17:19">
      <c r="Q838"/>
      <c r="R838"/>
      <c r="S838"/>
    </row>
    <row r="839" spans="17:19">
      <c r="Q839"/>
      <c r="R839"/>
      <c r="S839"/>
    </row>
    <row r="840" spans="17:19">
      <c r="Q840"/>
      <c r="R840"/>
      <c r="S840"/>
    </row>
    <row r="841" spans="17:19">
      <c r="Q841"/>
      <c r="R841"/>
      <c r="S841"/>
    </row>
    <row r="842" spans="17:19">
      <c r="Q842"/>
      <c r="R842"/>
      <c r="S842"/>
    </row>
    <row r="843" spans="17:19">
      <c r="Q843"/>
      <c r="R843"/>
      <c r="S843"/>
    </row>
    <row r="844" spans="17:19">
      <c r="Q844"/>
      <c r="R844"/>
      <c r="S844"/>
    </row>
    <row r="845" spans="17:19">
      <c r="Q845"/>
      <c r="R845"/>
      <c r="S845"/>
    </row>
    <row r="846" spans="17:19">
      <c r="Q846"/>
      <c r="R846"/>
      <c r="S846"/>
    </row>
    <row r="847" spans="17:19">
      <c r="Q847"/>
      <c r="R847"/>
      <c r="S847"/>
    </row>
    <row r="848" spans="17:19">
      <c r="Q848"/>
      <c r="R848"/>
      <c r="S848"/>
    </row>
    <row r="849" spans="17:19">
      <c r="Q849"/>
      <c r="R849"/>
      <c r="S849"/>
    </row>
    <row r="850" spans="17:19">
      <c r="Q850"/>
      <c r="R850"/>
      <c r="S850"/>
    </row>
    <row r="851" spans="17:19">
      <c r="Q851"/>
      <c r="R851"/>
      <c r="S851"/>
    </row>
    <row r="852" spans="17:19">
      <c r="Q852"/>
      <c r="R852"/>
      <c r="S852"/>
    </row>
    <row r="853" spans="17:19">
      <c r="Q853"/>
      <c r="R853"/>
      <c r="S853"/>
    </row>
    <row r="854" spans="17:19">
      <c r="Q854"/>
      <c r="R854"/>
      <c r="S854"/>
    </row>
    <row r="855" spans="17:19">
      <c r="Q855"/>
      <c r="R855"/>
      <c r="S855"/>
    </row>
    <row r="856" spans="17:19">
      <c r="Q856"/>
      <c r="R856"/>
      <c r="S856"/>
    </row>
    <row r="857" spans="17:19">
      <c r="Q857"/>
      <c r="R857"/>
      <c r="S857"/>
    </row>
    <row r="858" spans="17:19">
      <c r="Q858"/>
      <c r="R858"/>
      <c r="S858"/>
    </row>
    <row r="859" spans="17:19">
      <c r="Q859"/>
      <c r="R859"/>
      <c r="S859"/>
    </row>
    <row r="860" spans="17:19">
      <c r="Q860"/>
      <c r="R860"/>
      <c r="S860"/>
    </row>
    <row r="861" spans="17:19">
      <c r="Q861"/>
      <c r="R861"/>
      <c r="S861"/>
    </row>
    <row r="862" spans="17:19">
      <c r="Q862"/>
      <c r="R862"/>
      <c r="S862"/>
    </row>
    <row r="863" spans="17:19">
      <c r="Q863"/>
      <c r="R863"/>
      <c r="S863"/>
    </row>
    <row r="864" spans="17:19">
      <c r="Q864"/>
      <c r="R864"/>
      <c r="S864"/>
    </row>
    <row r="865" spans="17:19">
      <c r="Q865"/>
      <c r="R865"/>
      <c r="S865"/>
    </row>
    <row r="866" spans="17:19">
      <c r="Q866"/>
      <c r="R866"/>
      <c r="S866"/>
    </row>
    <row r="867" spans="17:19">
      <c r="Q867"/>
      <c r="R867"/>
      <c r="S867"/>
    </row>
    <row r="868" spans="17:19">
      <c r="Q868"/>
      <c r="R868"/>
      <c r="S868"/>
    </row>
    <row r="869" spans="17:19">
      <c r="Q869"/>
      <c r="R869"/>
      <c r="S869"/>
    </row>
    <row r="870" spans="17:19">
      <c r="Q870"/>
      <c r="R870"/>
      <c r="S870"/>
    </row>
    <row r="871" spans="17:19">
      <c r="Q871"/>
      <c r="R871"/>
      <c r="S871"/>
    </row>
    <row r="872" spans="17:19">
      <c r="Q872"/>
      <c r="R872"/>
      <c r="S872"/>
    </row>
    <row r="873" spans="17:19">
      <c r="Q873"/>
      <c r="R873"/>
      <c r="S873"/>
    </row>
    <row r="874" spans="17:19">
      <c r="Q874"/>
      <c r="R874"/>
      <c r="S874"/>
    </row>
    <row r="875" spans="17:19">
      <c r="Q875"/>
      <c r="R875"/>
      <c r="S875"/>
    </row>
    <row r="876" spans="17:19">
      <c r="Q876"/>
      <c r="R876"/>
      <c r="S876"/>
    </row>
    <row r="877" spans="17:19">
      <c r="Q877"/>
      <c r="R877"/>
      <c r="S877"/>
    </row>
    <row r="878" spans="17:19">
      <c r="Q878"/>
      <c r="R878"/>
      <c r="S878"/>
    </row>
    <row r="879" spans="17:19">
      <c r="Q879"/>
      <c r="R879"/>
      <c r="S879"/>
    </row>
    <row r="880" spans="17:19">
      <c r="Q880"/>
      <c r="R880"/>
      <c r="S880"/>
    </row>
    <row r="881" spans="17:19">
      <c r="Q881"/>
      <c r="R881"/>
      <c r="S881"/>
    </row>
    <row r="882" spans="17:19">
      <c r="Q882"/>
      <c r="R882"/>
      <c r="S882"/>
    </row>
    <row r="883" spans="17:19">
      <c r="Q883"/>
      <c r="R883"/>
      <c r="S883"/>
    </row>
    <row r="884" spans="17:19">
      <c r="Q884"/>
      <c r="R884"/>
      <c r="S884"/>
    </row>
    <row r="885" spans="17:19">
      <c r="Q885"/>
      <c r="R885"/>
      <c r="S885"/>
    </row>
    <row r="886" spans="17:19">
      <c r="Q886"/>
      <c r="R886"/>
      <c r="S886"/>
    </row>
    <row r="887" spans="17:19">
      <c r="Q887"/>
      <c r="R887"/>
      <c r="S887"/>
    </row>
    <row r="888" spans="17:19">
      <c r="Q888"/>
      <c r="R888"/>
      <c r="S888"/>
    </row>
    <row r="889" spans="17:19">
      <c r="Q889"/>
      <c r="R889"/>
      <c r="S889"/>
    </row>
    <row r="890" spans="17:19">
      <c r="Q890"/>
      <c r="R890"/>
      <c r="S890"/>
    </row>
    <row r="891" spans="17:19">
      <c r="Q891"/>
      <c r="R891"/>
      <c r="S891"/>
    </row>
    <row r="892" spans="17:19">
      <c r="Q892"/>
      <c r="R892"/>
      <c r="S892"/>
    </row>
    <row r="893" spans="17:19">
      <c r="Q893"/>
      <c r="R893"/>
      <c r="S893"/>
    </row>
    <row r="894" spans="17:19">
      <c r="Q894"/>
      <c r="R894"/>
      <c r="S894"/>
    </row>
    <row r="895" spans="17:19">
      <c r="Q895"/>
      <c r="R895"/>
      <c r="S895"/>
    </row>
    <row r="896" spans="17:19">
      <c r="Q896"/>
      <c r="R896"/>
      <c r="S896"/>
    </row>
    <row r="897" spans="17:19">
      <c r="Q897"/>
      <c r="R897"/>
      <c r="S897"/>
    </row>
    <row r="898" spans="17:19">
      <c r="Q898"/>
      <c r="R898"/>
      <c r="S898"/>
    </row>
    <row r="899" spans="17:19">
      <c r="Q899"/>
      <c r="R899"/>
      <c r="S899"/>
    </row>
    <row r="900" spans="17:19">
      <c r="Q900"/>
      <c r="R900"/>
      <c r="S900"/>
    </row>
    <row r="901" spans="17:19">
      <c r="Q901"/>
      <c r="R901"/>
      <c r="S901"/>
    </row>
    <row r="902" spans="17:19">
      <c r="Q902"/>
      <c r="R902"/>
      <c r="S902"/>
    </row>
    <row r="903" spans="17:19">
      <c r="Q903"/>
      <c r="R903"/>
      <c r="S903"/>
    </row>
    <row r="904" spans="17:19">
      <c r="Q904"/>
      <c r="R904"/>
      <c r="S904"/>
    </row>
    <row r="905" spans="17:19">
      <c r="Q905"/>
      <c r="R905"/>
      <c r="S905"/>
    </row>
    <row r="906" spans="17:19">
      <c r="Q906"/>
      <c r="R906"/>
      <c r="S906"/>
    </row>
    <row r="907" spans="17:19">
      <c r="Q907"/>
      <c r="R907"/>
      <c r="S907"/>
    </row>
    <row r="908" spans="17:19">
      <c r="Q908"/>
      <c r="R908"/>
      <c r="S908"/>
    </row>
    <row r="909" spans="17:19">
      <c r="Q909"/>
      <c r="R909"/>
      <c r="S909"/>
    </row>
    <row r="910" spans="17:19">
      <c r="Q910"/>
      <c r="R910"/>
      <c r="S910"/>
    </row>
    <row r="911" spans="17:19">
      <c r="Q911"/>
      <c r="R911"/>
      <c r="S911"/>
    </row>
    <row r="912" spans="17:19">
      <c r="Q912"/>
      <c r="R912"/>
      <c r="S912"/>
    </row>
    <row r="913" spans="17:19">
      <c r="Q913"/>
      <c r="R913"/>
      <c r="S913"/>
    </row>
    <row r="914" spans="17:19">
      <c r="Q914"/>
      <c r="R914"/>
      <c r="S914"/>
    </row>
    <row r="915" spans="17:19">
      <c r="Q915"/>
      <c r="R915"/>
      <c r="S915"/>
    </row>
    <row r="916" spans="17:19">
      <c r="Q916"/>
      <c r="R916"/>
      <c r="S916"/>
    </row>
    <row r="917" spans="17:19">
      <c r="Q917"/>
      <c r="R917"/>
      <c r="S917"/>
    </row>
    <row r="918" spans="17:19">
      <c r="Q918"/>
      <c r="R918"/>
      <c r="S918"/>
    </row>
    <row r="919" spans="17:19">
      <c r="Q919"/>
      <c r="R919"/>
      <c r="S919"/>
    </row>
    <row r="920" spans="17:19">
      <c r="Q920"/>
      <c r="R920"/>
      <c r="S920"/>
    </row>
    <row r="921" spans="17:19">
      <c r="Q921"/>
      <c r="R921"/>
      <c r="S921"/>
    </row>
    <row r="922" spans="17:19">
      <c r="Q922"/>
      <c r="R922"/>
      <c r="S922"/>
    </row>
    <row r="923" spans="17:19">
      <c r="Q923"/>
      <c r="R923"/>
      <c r="S923"/>
    </row>
    <row r="924" spans="17:19">
      <c r="Q924"/>
      <c r="R924"/>
      <c r="S924"/>
    </row>
    <row r="925" spans="17:19">
      <c r="Q925"/>
      <c r="R925"/>
      <c r="S925"/>
    </row>
    <row r="926" spans="17:19">
      <c r="Q926"/>
      <c r="R926"/>
      <c r="S926"/>
    </row>
    <row r="927" spans="17:19">
      <c r="Q927"/>
      <c r="R927"/>
      <c r="S927"/>
    </row>
    <row r="928" spans="17:19">
      <c r="Q928"/>
      <c r="R928"/>
      <c r="S928"/>
    </row>
    <row r="929" spans="17:19">
      <c r="Q929"/>
      <c r="R929"/>
      <c r="S929"/>
    </row>
    <row r="930" spans="17:19">
      <c r="Q930"/>
      <c r="R930"/>
      <c r="S930"/>
    </row>
    <row r="931" spans="17:19">
      <c r="Q931"/>
      <c r="R931"/>
      <c r="S931"/>
    </row>
    <row r="932" spans="17:19">
      <c r="Q932"/>
      <c r="R932"/>
      <c r="S932"/>
    </row>
    <row r="933" spans="17:19">
      <c r="Q933"/>
      <c r="R933"/>
      <c r="S933"/>
    </row>
    <row r="934" spans="17:19">
      <c r="Q934"/>
      <c r="R934"/>
      <c r="S934"/>
    </row>
    <row r="935" spans="17:19">
      <c r="Q935"/>
      <c r="R935"/>
      <c r="S935"/>
    </row>
    <row r="936" spans="17:19">
      <c r="Q936"/>
      <c r="R936"/>
      <c r="S936"/>
    </row>
    <row r="937" spans="17:19">
      <c r="Q937"/>
      <c r="R937"/>
      <c r="S937"/>
    </row>
    <row r="938" spans="17:19">
      <c r="Q938"/>
      <c r="R938"/>
      <c r="S938"/>
    </row>
    <row r="939" spans="17:19">
      <c r="Q939"/>
      <c r="R939"/>
      <c r="S939"/>
    </row>
    <row r="940" spans="17:19">
      <c r="Q940"/>
      <c r="R940"/>
      <c r="S940"/>
    </row>
    <row r="941" spans="17:19">
      <c r="Q941"/>
      <c r="R941"/>
      <c r="S941"/>
    </row>
    <row r="942" spans="17:19">
      <c r="Q942"/>
      <c r="R942"/>
      <c r="S942"/>
    </row>
    <row r="943" spans="17:19">
      <c r="Q943"/>
      <c r="R943"/>
      <c r="S943"/>
    </row>
    <row r="944" spans="17:19">
      <c r="Q944"/>
      <c r="R944"/>
      <c r="S944"/>
    </row>
    <row r="945" spans="17:19">
      <c r="Q945"/>
      <c r="R945"/>
      <c r="S945"/>
    </row>
    <row r="946" spans="17:19">
      <c r="Q946"/>
      <c r="R946"/>
      <c r="S946"/>
    </row>
    <row r="947" spans="17:19">
      <c r="Q947"/>
      <c r="R947"/>
      <c r="S947"/>
    </row>
    <row r="948" spans="17:19">
      <c r="Q948"/>
      <c r="R948"/>
      <c r="S948"/>
    </row>
    <row r="949" spans="17:19">
      <c r="Q949"/>
      <c r="R949"/>
      <c r="S949"/>
    </row>
    <row r="950" spans="17:19">
      <c r="Q950"/>
      <c r="R950"/>
      <c r="S950"/>
    </row>
    <row r="951" spans="17:19">
      <c r="Q951"/>
      <c r="R951"/>
      <c r="S951"/>
    </row>
    <row r="952" spans="17:19">
      <c r="Q952"/>
      <c r="R952"/>
      <c r="S952"/>
    </row>
    <row r="953" spans="17:19">
      <c r="Q953"/>
      <c r="R953"/>
      <c r="S953"/>
    </row>
    <row r="954" spans="17:19">
      <c r="Q954"/>
      <c r="R954"/>
      <c r="S954"/>
    </row>
    <row r="955" spans="17:19">
      <c r="Q955"/>
      <c r="R955"/>
      <c r="S955"/>
    </row>
    <row r="956" spans="17:19">
      <c r="Q956"/>
      <c r="R956"/>
      <c r="S956"/>
    </row>
    <row r="957" spans="17:19">
      <c r="Q957"/>
      <c r="R957"/>
      <c r="S957"/>
    </row>
    <row r="958" spans="17:19">
      <c r="Q958"/>
      <c r="R958"/>
      <c r="S958"/>
    </row>
    <row r="959" spans="17:19">
      <c r="Q959"/>
      <c r="R959"/>
      <c r="S959"/>
    </row>
    <row r="960" spans="17:19">
      <c r="Q960"/>
      <c r="R960"/>
      <c r="S960"/>
    </row>
    <row r="961" spans="17:19">
      <c r="Q961"/>
      <c r="R961"/>
      <c r="S961"/>
    </row>
    <row r="962" spans="17:19">
      <c r="Q962"/>
      <c r="R962"/>
      <c r="S962"/>
    </row>
    <row r="963" spans="17:19">
      <c r="Q963"/>
      <c r="R963"/>
      <c r="S963"/>
    </row>
    <row r="964" spans="17:19">
      <c r="Q964"/>
      <c r="R964"/>
      <c r="S964"/>
    </row>
    <row r="965" spans="17:19">
      <c r="Q965"/>
      <c r="R965"/>
      <c r="S965"/>
    </row>
    <row r="966" spans="17:19">
      <c r="Q966"/>
      <c r="R966"/>
      <c r="S966"/>
    </row>
    <row r="967" spans="17:19">
      <c r="Q967"/>
      <c r="R967"/>
      <c r="S967"/>
    </row>
    <row r="968" spans="17:19">
      <c r="Q968"/>
      <c r="R968"/>
      <c r="S968"/>
    </row>
    <row r="969" spans="17:19">
      <c r="Q969"/>
      <c r="R969"/>
      <c r="S969"/>
    </row>
    <row r="970" spans="17:19">
      <c r="Q970"/>
      <c r="R970"/>
      <c r="S970"/>
    </row>
    <row r="971" spans="17:19">
      <c r="Q971"/>
      <c r="R971"/>
      <c r="S971"/>
    </row>
    <row r="972" spans="17:19">
      <c r="Q972"/>
      <c r="R972"/>
      <c r="S972"/>
    </row>
    <row r="973" spans="17:19">
      <c r="Q973"/>
      <c r="R973"/>
      <c r="S973"/>
    </row>
    <row r="974" spans="17:19">
      <c r="Q974"/>
      <c r="R974"/>
      <c r="S974"/>
    </row>
    <row r="975" spans="17:19">
      <c r="Q975"/>
      <c r="R975"/>
      <c r="S975"/>
    </row>
    <row r="976" spans="17:19">
      <c r="Q976"/>
      <c r="R976"/>
      <c r="S976"/>
    </row>
    <row r="977" spans="17:19">
      <c r="Q977"/>
      <c r="R977"/>
      <c r="S977"/>
    </row>
    <row r="978" spans="17:19">
      <c r="Q978"/>
      <c r="R978"/>
      <c r="S978"/>
    </row>
    <row r="979" spans="17:19">
      <c r="Q979"/>
      <c r="R979"/>
      <c r="S979"/>
    </row>
    <row r="980" spans="17:19">
      <c r="Q980"/>
      <c r="R980"/>
      <c r="S980"/>
    </row>
    <row r="981" spans="17:19">
      <c r="Q981"/>
      <c r="R981"/>
      <c r="S981"/>
    </row>
    <row r="982" spans="17:19">
      <c r="Q982"/>
      <c r="R982"/>
      <c r="S982"/>
    </row>
    <row r="983" spans="17:19">
      <c r="Q983"/>
      <c r="R983"/>
      <c r="S983"/>
    </row>
    <row r="984" spans="17:19">
      <c r="Q984"/>
      <c r="R984"/>
      <c r="S984"/>
    </row>
    <row r="985" spans="17:19">
      <c r="Q985"/>
      <c r="R985"/>
      <c r="S985"/>
    </row>
    <row r="986" spans="17:19">
      <c r="Q986"/>
      <c r="R986"/>
      <c r="S986"/>
    </row>
    <row r="987" spans="17:19">
      <c r="Q987"/>
      <c r="R987"/>
      <c r="S987"/>
    </row>
    <row r="988" spans="17:19">
      <c r="Q988"/>
      <c r="R988"/>
      <c r="S988"/>
    </row>
    <row r="989" spans="17:19">
      <c r="Q989"/>
      <c r="R989"/>
      <c r="S989"/>
    </row>
    <row r="990" spans="17:19">
      <c r="Q990"/>
      <c r="R990"/>
      <c r="S990"/>
    </row>
    <row r="991" spans="17:19">
      <c r="Q991"/>
      <c r="R991"/>
      <c r="S991"/>
    </row>
    <row r="992" spans="17:19">
      <c r="Q992"/>
      <c r="R992"/>
      <c r="S992"/>
    </row>
    <row r="993" spans="17:19">
      <c r="Q993"/>
      <c r="R993"/>
      <c r="S993"/>
    </row>
    <row r="994" spans="17:19">
      <c r="Q994"/>
      <c r="R994"/>
      <c r="S994"/>
    </row>
    <row r="995" spans="17:19">
      <c r="Q995"/>
      <c r="R995"/>
      <c r="S995"/>
    </row>
    <row r="996" spans="17:19">
      <c r="Q996"/>
      <c r="R996"/>
      <c r="S996"/>
    </row>
    <row r="997" spans="17:19">
      <c r="Q997"/>
      <c r="R997"/>
      <c r="S997"/>
    </row>
    <row r="998" spans="17:19">
      <c r="Q998"/>
      <c r="R998"/>
      <c r="S998"/>
    </row>
    <row r="999" spans="17:19">
      <c r="Q999"/>
      <c r="R999"/>
      <c r="S999"/>
    </row>
    <row r="1000" spans="17:19">
      <c r="Q1000"/>
      <c r="R1000"/>
      <c r="S1000"/>
    </row>
    <row r="1001" spans="17:19">
      <c r="Q1001"/>
      <c r="R1001"/>
      <c r="S1001"/>
    </row>
    <row r="1002" spans="17:19">
      <c r="Q1002"/>
      <c r="R1002"/>
      <c r="S1002"/>
    </row>
    <row r="1003" spans="17:19">
      <c r="Q1003"/>
      <c r="R1003"/>
      <c r="S1003"/>
    </row>
    <row r="1004" spans="17:19">
      <c r="Q1004"/>
      <c r="R1004"/>
      <c r="S1004"/>
    </row>
    <row r="1005" spans="17:19">
      <c r="Q1005"/>
      <c r="R1005"/>
      <c r="S1005"/>
    </row>
    <row r="1006" spans="17:19">
      <c r="Q1006"/>
      <c r="R1006"/>
      <c r="S1006"/>
    </row>
    <row r="1007" spans="17:19">
      <c r="Q1007"/>
      <c r="R1007"/>
      <c r="S1007"/>
    </row>
    <row r="1008" spans="17:19">
      <c r="Q1008"/>
      <c r="R1008"/>
      <c r="S1008"/>
    </row>
    <row r="1009" spans="17:19">
      <c r="Q1009"/>
      <c r="R1009"/>
      <c r="S1009"/>
    </row>
    <row r="1010" spans="17:19">
      <c r="Q1010"/>
      <c r="R1010"/>
      <c r="S1010"/>
    </row>
    <row r="1011" spans="17:19">
      <c r="Q1011"/>
      <c r="R1011"/>
      <c r="S1011"/>
    </row>
    <row r="1012" spans="17:19">
      <c r="Q1012"/>
      <c r="R1012"/>
      <c r="S1012"/>
    </row>
    <row r="1013" spans="17:19">
      <c r="Q1013"/>
      <c r="R1013"/>
      <c r="S1013"/>
    </row>
    <row r="1014" spans="17:19">
      <c r="Q1014"/>
      <c r="R1014"/>
      <c r="S1014"/>
    </row>
    <row r="1015" spans="17:19">
      <c r="Q1015"/>
      <c r="R1015"/>
      <c r="S1015"/>
    </row>
    <row r="1016" spans="17:19">
      <c r="Q1016"/>
      <c r="R1016"/>
      <c r="S1016"/>
    </row>
    <row r="1017" spans="17:19">
      <c r="Q1017"/>
      <c r="R1017"/>
      <c r="S1017"/>
    </row>
    <row r="1018" spans="17:19">
      <c r="Q1018"/>
      <c r="R1018"/>
      <c r="S1018"/>
    </row>
    <row r="1019" spans="17:19">
      <c r="Q1019"/>
      <c r="R1019"/>
      <c r="S1019"/>
    </row>
    <row r="1020" spans="17:19">
      <c r="Q1020"/>
      <c r="R1020"/>
      <c r="S1020"/>
    </row>
    <row r="1021" spans="17:19">
      <c r="Q1021"/>
      <c r="R1021"/>
      <c r="S1021"/>
    </row>
    <row r="1022" spans="17:19">
      <c r="Q1022"/>
      <c r="R1022"/>
      <c r="S1022"/>
    </row>
    <row r="1023" spans="17:19">
      <c r="Q1023"/>
      <c r="R1023"/>
      <c r="S1023"/>
    </row>
    <row r="1024" spans="17:19">
      <c r="Q1024"/>
      <c r="R1024"/>
      <c r="S1024"/>
    </row>
    <row r="1025" spans="17:19">
      <c r="Q1025"/>
      <c r="R1025"/>
      <c r="S1025"/>
    </row>
    <row r="1026" spans="17:19">
      <c r="Q1026"/>
      <c r="R1026"/>
      <c r="S1026"/>
    </row>
    <row r="1027" spans="17:19">
      <c r="Q1027"/>
      <c r="R1027"/>
      <c r="S1027"/>
    </row>
    <row r="1028" spans="17:19">
      <c r="Q1028"/>
      <c r="R1028"/>
      <c r="S1028"/>
    </row>
    <row r="1029" spans="17:19">
      <c r="Q1029"/>
      <c r="R1029"/>
      <c r="S1029"/>
    </row>
    <row r="1030" spans="17:19">
      <c r="Q1030"/>
      <c r="R1030"/>
      <c r="S1030"/>
    </row>
    <row r="1031" spans="17:19">
      <c r="Q1031"/>
      <c r="R1031"/>
      <c r="S1031"/>
    </row>
    <row r="1032" spans="17:19">
      <c r="Q1032"/>
      <c r="R1032"/>
      <c r="S1032"/>
    </row>
    <row r="1033" spans="17:19">
      <c r="Q1033"/>
      <c r="R1033"/>
      <c r="S1033"/>
    </row>
    <row r="1034" spans="17:19">
      <c r="Q1034"/>
      <c r="R1034"/>
      <c r="S1034"/>
    </row>
    <row r="1035" spans="17:19">
      <c r="Q1035"/>
      <c r="R1035"/>
      <c r="S1035"/>
    </row>
    <row r="1036" spans="17:19">
      <c r="Q1036"/>
      <c r="R1036"/>
      <c r="S1036"/>
    </row>
    <row r="1037" spans="17:19">
      <c r="Q1037"/>
      <c r="R1037"/>
      <c r="S1037"/>
    </row>
    <row r="1038" spans="17:19">
      <c r="Q1038"/>
      <c r="R1038"/>
      <c r="S1038"/>
    </row>
    <row r="1039" spans="17:19">
      <c r="Q1039"/>
      <c r="R1039"/>
      <c r="S1039"/>
    </row>
    <row r="1040" spans="17:19">
      <c r="Q1040"/>
      <c r="R1040"/>
      <c r="S1040"/>
    </row>
    <row r="1041" spans="17:19">
      <c r="Q1041"/>
      <c r="R1041"/>
      <c r="S1041"/>
    </row>
    <row r="1042" spans="17:19">
      <c r="Q1042"/>
      <c r="R1042"/>
      <c r="S1042"/>
    </row>
    <row r="1043" spans="17:19">
      <c r="Q1043"/>
      <c r="R1043"/>
      <c r="S1043"/>
    </row>
    <row r="1044" spans="17:19">
      <c r="Q1044"/>
      <c r="R1044"/>
      <c r="S1044"/>
    </row>
    <row r="1045" spans="17:19">
      <c r="Q1045"/>
      <c r="R1045"/>
      <c r="S1045"/>
    </row>
    <row r="1046" spans="17:19">
      <c r="Q1046"/>
      <c r="R1046"/>
      <c r="S1046"/>
    </row>
    <row r="1047" spans="17:19">
      <c r="Q1047"/>
      <c r="R1047"/>
      <c r="S1047"/>
    </row>
    <row r="1048" spans="17:19">
      <c r="Q1048"/>
      <c r="R1048"/>
      <c r="S1048"/>
    </row>
    <row r="1049" spans="17:19">
      <c r="Q1049"/>
      <c r="R1049"/>
      <c r="S1049"/>
    </row>
    <row r="1050" spans="17:19">
      <c r="Q1050"/>
      <c r="R1050"/>
      <c r="S1050"/>
    </row>
    <row r="1051" spans="17:19">
      <c r="Q1051"/>
      <c r="R1051"/>
      <c r="S1051"/>
    </row>
    <row r="1052" spans="17:19">
      <c r="Q1052"/>
      <c r="R1052"/>
      <c r="S1052"/>
    </row>
    <row r="1053" spans="17:19">
      <c r="Q1053"/>
      <c r="R1053"/>
      <c r="S1053"/>
    </row>
    <row r="1054" spans="17:19">
      <c r="Q1054"/>
      <c r="R1054"/>
      <c r="S1054"/>
    </row>
    <row r="1055" spans="17:19">
      <c r="Q1055"/>
      <c r="R1055"/>
      <c r="S1055"/>
    </row>
    <row r="1056" spans="17:19">
      <c r="Q1056"/>
      <c r="R1056"/>
      <c r="S1056"/>
    </row>
    <row r="1057" spans="17:19">
      <c r="Q1057"/>
      <c r="R1057"/>
      <c r="S1057"/>
    </row>
    <row r="1058" spans="17:19">
      <c r="Q1058"/>
      <c r="R1058"/>
      <c r="S1058"/>
    </row>
    <row r="1059" spans="17:19">
      <c r="Q1059"/>
      <c r="R1059"/>
      <c r="S1059"/>
    </row>
    <row r="1060" spans="17:19">
      <c r="Q1060"/>
      <c r="R1060"/>
      <c r="S1060"/>
    </row>
    <row r="1061" spans="17:19">
      <c r="Q1061"/>
      <c r="R1061"/>
      <c r="S1061"/>
    </row>
    <row r="1062" spans="17:19">
      <c r="Q1062"/>
      <c r="R1062"/>
      <c r="S1062"/>
    </row>
    <row r="1063" spans="17:19">
      <c r="Q1063"/>
      <c r="R1063"/>
      <c r="S1063"/>
    </row>
    <row r="1064" spans="17:19">
      <c r="Q1064"/>
      <c r="R1064"/>
      <c r="S1064"/>
    </row>
    <row r="1065" spans="17:19">
      <c r="Q1065"/>
      <c r="R1065"/>
      <c r="S1065"/>
    </row>
    <row r="1066" spans="17:19">
      <c r="Q1066"/>
      <c r="R1066"/>
      <c r="S1066"/>
    </row>
    <row r="1067" spans="17:19">
      <c r="Q1067"/>
      <c r="R1067"/>
      <c r="S1067"/>
    </row>
    <row r="1068" spans="17:19">
      <c r="Q1068"/>
      <c r="R1068"/>
      <c r="S1068"/>
    </row>
    <row r="1069" spans="17:19">
      <c r="Q1069"/>
      <c r="R1069"/>
      <c r="S1069"/>
    </row>
    <row r="1070" spans="17:19">
      <c r="Q1070"/>
      <c r="R1070"/>
      <c r="S1070"/>
    </row>
    <row r="1071" spans="17:19">
      <c r="Q1071"/>
      <c r="R1071"/>
      <c r="S1071"/>
    </row>
    <row r="1072" spans="17:19">
      <c r="Q1072"/>
      <c r="R1072"/>
      <c r="S1072"/>
    </row>
    <row r="1073" spans="17:19">
      <c r="Q1073"/>
      <c r="R1073"/>
      <c r="S1073"/>
    </row>
    <row r="1074" spans="17:19">
      <c r="Q1074"/>
      <c r="R1074"/>
      <c r="S1074"/>
    </row>
    <row r="1075" spans="17:19">
      <c r="Q1075"/>
      <c r="R1075"/>
      <c r="S1075"/>
    </row>
    <row r="1076" spans="17:19">
      <c r="Q1076"/>
      <c r="R1076"/>
      <c r="S1076"/>
    </row>
    <row r="1077" spans="17:19">
      <c r="Q1077"/>
      <c r="R1077"/>
      <c r="S1077"/>
    </row>
    <row r="1078" spans="17:19">
      <c r="Q1078"/>
      <c r="R1078"/>
      <c r="S1078"/>
    </row>
    <row r="1079" spans="17:19">
      <c r="Q1079"/>
      <c r="R1079"/>
      <c r="S1079"/>
    </row>
    <row r="1080" spans="17:19">
      <c r="Q1080"/>
      <c r="R1080"/>
      <c r="S1080"/>
    </row>
    <row r="1081" spans="17:19">
      <c r="Q1081"/>
      <c r="R1081"/>
      <c r="S1081"/>
    </row>
    <row r="1082" spans="17:19">
      <c r="Q1082"/>
      <c r="R1082"/>
      <c r="S1082"/>
    </row>
    <row r="1083" spans="17:19">
      <c r="Q1083"/>
      <c r="R1083"/>
      <c r="S1083"/>
    </row>
    <row r="1084" spans="17:19">
      <c r="Q1084"/>
      <c r="R1084"/>
      <c r="S1084"/>
    </row>
    <row r="1085" spans="17:19">
      <c r="Q1085"/>
      <c r="R1085"/>
      <c r="S1085"/>
    </row>
    <row r="1086" spans="17:19">
      <c r="Q1086"/>
      <c r="R1086"/>
      <c r="S1086"/>
    </row>
    <row r="1087" spans="17:19">
      <c r="Q1087"/>
      <c r="R1087"/>
      <c r="S1087"/>
    </row>
    <row r="1088" spans="17:19">
      <c r="Q1088"/>
      <c r="R1088"/>
      <c r="S1088"/>
    </row>
    <row r="1089" spans="17:19">
      <c r="Q1089"/>
      <c r="R1089"/>
      <c r="S1089"/>
    </row>
    <row r="1090" spans="17:19">
      <c r="Q1090"/>
      <c r="R1090"/>
      <c r="S1090"/>
    </row>
    <row r="1091" spans="17:19">
      <c r="Q1091"/>
      <c r="R1091"/>
      <c r="S1091"/>
    </row>
    <row r="1092" spans="17:19">
      <c r="Q1092"/>
      <c r="R1092"/>
      <c r="S1092"/>
    </row>
    <row r="1093" spans="17:19">
      <c r="Q1093"/>
      <c r="R1093"/>
      <c r="S1093"/>
    </row>
    <row r="1094" spans="17:19">
      <c r="Q1094"/>
      <c r="R1094"/>
      <c r="S1094"/>
    </row>
    <row r="1095" spans="17:19">
      <c r="Q1095"/>
      <c r="R1095"/>
      <c r="S1095"/>
    </row>
    <row r="1096" spans="17:19">
      <c r="Q1096"/>
      <c r="R1096"/>
      <c r="S1096"/>
    </row>
    <row r="1097" spans="17:19">
      <c r="Q1097"/>
      <c r="R1097"/>
      <c r="S1097"/>
    </row>
    <row r="1098" spans="17:19">
      <c r="Q1098"/>
      <c r="R1098"/>
      <c r="S1098"/>
    </row>
    <row r="1099" spans="17:19">
      <c r="Q1099"/>
      <c r="R1099"/>
      <c r="S1099"/>
    </row>
    <row r="1100" spans="17:19">
      <c r="Q1100"/>
      <c r="R1100"/>
      <c r="S1100"/>
    </row>
    <row r="1101" spans="17:19">
      <c r="Q1101"/>
      <c r="R1101"/>
      <c r="S1101"/>
    </row>
    <row r="1102" spans="17:19">
      <c r="Q1102"/>
      <c r="R1102"/>
      <c r="S1102"/>
    </row>
    <row r="1103" spans="17:19">
      <c r="Q1103"/>
      <c r="R1103"/>
      <c r="S1103"/>
    </row>
    <row r="1104" spans="17:19">
      <c r="Q1104"/>
      <c r="R1104"/>
      <c r="S1104"/>
    </row>
    <row r="1105" spans="17:19">
      <c r="Q1105"/>
      <c r="R1105"/>
      <c r="S1105"/>
    </row>
    <row r="1106" spans="17:19">
      <c r="Q1106"/>
      <c r="R1106"/>
      <c r="S1106"/>
    </row>
    <row r="1107" spans="17:19">
      <c r="Q1107"/>
      <c r="R1107"/>
      <c r="S1107"/>
    </row>
    <row r="1108" spans="17:19">
      <c r="Q1108"/>
      <c r="R1108"/>
      <c r="S1108"/>
    </row>
    <row r="1109" spans="17:19">
      <c r="Q1109"/>
      <c r="R1109"/>
      <c r="S1109"/>
    </row>
    <row r="1110" spans="17:19">
      <c r="Q1110"/>
      <c r="R1110"/>
      <c r="S1110"/>
    </row>
    <row r="1111" spans="17:19">
      <c r="Q1111"/>
      <c r="R1111"/>
      <c r="S1111"/>
    </row>
    <row r="1112" spans="17:19">
      <c r="Q1112"/>
      <c r="R1112"/>
      <c r="S1112"/>
    </row>
    <row r="1113" spans="17:19">
      <c r="Q1113"/>
      <c r="R1113"/>
      <c r="S1113"/>
    </row>
    <row r="1114" spans="17:19">
      <c r="Q1114"/>
      <c r="R1114"/>
      <c r="S1114"/>
    </row>
    <row r="1115" spans="17:19">
      <c r="Q1115"/>
      <c r="R1115"/>
      <c r="S1115"/>
    </row>
    <row r="1116" spans="17:19">
      <c r="Q1116"/>
      <c r="R1116"/>
      <c r="S1116"/>
    </row>
    <row r="1117" spans="17:19">
      <c r="Q1117"/>
      <c r="R1117"/>
      <c r="S1117"/>
    </row>
    <row r="1118" spans="17:19">
      <c r="Q1118"/>
      <c r="R1118"/>
      <c r="S1118"/>
    </row>
    <row r="1119" spans="17:19">
      <c r="Q1119"/>
      <c r="R1119"/>
      <c r="S1119"/>
    </row>
    <row r="1120" spans="17:19">
      <c r="Q1120"/>
      <c r="R1120"/>
      <c r="S1120"/>
    </row>
    <row r="1121" spans="17:19">
      <c r="Q1121"/>
      <c r="R1121"/>
      <c r="S1121"/>
    </row>
    <row r="1122" spans="17:19">
      <c r="Q1122"/>
      <c r="R1122"/>
      <c r="S1122"/>
    </row>
    <row r="1123" spans="17:19">
      <c r="Q1123"/>
      <c r="R1123"/>
      <c r="S1123"/>
    </row>
    <row r="1124" spans="17:19">
      <c r="Q1124"/>
      <c r="R1124"/>
      <c r="S1124"/>
    </row>
    <row r="1125" spans="17:19">
      <c r="Q1125"/>
      <c r="R1125"/>
      <c r="S1125"/>
    </row>
    <row r="1126" spans="17:19">
      <c r="Q1126"/>
      <c r="R1126"/>
      <c r="S1126"/>
    </row>
    <row r="1127" spans="17:19">
      <c r="Q1127"/>
      <c r="R1127"/>
      <c r="S1127"/>
    </row>
    <row r="1128" spans="17:19">
      <c r="Q1128"/>
      <c r="R1128"/>
      <c r="S1128"/>
    </row>
    <row r="1129" spans="17:19">
      <c r="Q1129"/>
      <c r="R1129"/>
      <c r="S1129"/>
    </row>
    <row r="1130" spans="17:19">
      <c r="Q1130"/>
      <c r="R1130"/>
      <c r="S1130"/>
    </row>
    <row r="1131" spans="17:19">
      <c r="Q1131"/>
      <c r="R1131"/>
      <c r="S1131"/>
    </row>
    <row r="1132" spans="17:19">
      <c r="Q1132"/>
      <c r="R1132"/>
      <c r="S1132"/>
    </row>
    <row r="1133" spans="17:19">
      <c r="Q1133"/>
      <c r="R1133"/>
      <c r="S1133"/>
    </row>
    <row r="1134" spans="17:19">
      <c r="Q1134"/>
      <c r="R1134"/>
      <c r="S1134"/>
    </row>
    <row r="1135" spans="17:19">
      <c r="Q1135"/>
      <c r="R1135"/>
      <c r="S1135"/>
    </row>
    <row r="1136" spans="17:19">
      <c r="Q1136"/>
      <c r="R1136"/>
      <c r="S1136"/>
    </row>
    <row r="1137" spans="17:19">
      <c r="Q1137"/>
      <c r="R1137"/>
      <c r="S1137"/>
    </row>
    <row r="1138" spans="17:19">
      <c r="Q1138"/>
      <c r="R1138"/>
      <c r="S1138"/>
    </row>
    <row r="1139" spans="17:19">
      <c r="Q1139"/>
      <c r="R1139"/>
      <c r="S1139"/>
    </row>
    <row r="1140" spans="17:19">
      <c r="Q1140"/>
      <c r="R1140"/>
      <c r="S1140"/>
    </row>
    <row r="1141" spans="17:19">
      <c r="Q1141"/>
      <c r="R1141"/>
      <c r="S1141"/>
    </row>
    <row r="1142" spans="17:19">
      <c r="Q1142"/>
      <c r="R1142"/>
      <c r="S1142"/>
    </row>
    <row r="1143" spans="17:19">
      <c r="Q1143"/>
      <c r="R1143"/>
      <c r="S1143"/>
    </row>
    <row r="1144" spans="17:19">
      <c r="Q1144"/>
      <c r="R1144"/>
      <c r="S1144"/>
    </row>
    <row r="1145" spans="17:19">
      <c r="Q1145"/>
      <c r="R1145"/>
      <c r="S1145"/>
    </row>
    <row r="1146" spans="17:19">
      <c r="Q1146"/>
      <c r="R1146"/>
      <c r="S1146"/>
    </row>
    <row r="1147" spans="17:19">
      <c r="Q1147"/>
      <c r="R1147"/>
      <c r="S1147"/>
    </row>
    <row r="1148" spans="17:19">
      <c r="Q1148"/>
      <c r="R1148"/>
      <c r="S1148"/>
    </row>
    <row r="1149" spans="17:19">
      <c r="Q1149"/>
      <c r="R1149"/>
      <c r="S1149"/>
    </row>
    <row r="1150" spans="17:19">
      <c r="Q1150"/>
      <c r="R1150"/>
      <c r="S1150"/>
    </row>
    <row r="1151" spans="17:19">
      <c r="Q1151"/>
      <c r="R1151"/>
      <c r="S1151"/>
    </row>
    <row r="1152" spans="17:19">
      <c r="Q1152"/>
      <c r="R1152"/>
      <c r="S1152"/>
    </row>
    <row r="1153" spans="17:19">
      <c r="Q1153"/>
      <c r="R1153"/>
      <c r="S1153"/>
    </row>
    <row r="1154" spans="17:19">
      <c r="Q1154"/>
      <c r="R1154"/>
      <c r="S1154"/>
    </row>
    <row r="1155" spans="17:19">
      <c r="Q1155"/>
      <c r="R1155"/>
      <c r="S1155"/>
    </row>
    <row r="1156" spans="17:19">
      <c r="Q1156"/>
      <c r="R1156"/>
      <c r="S1156"/>
    </row>
    <row r="1157" spans="17:19">
      <c r="Q1157"/>
      <c r="R1157"/>
      <c r="S1157"/>
    </row>
    <row r="1158" spans="17:19">
      <c r="Q1158"/>
      <c r="R1158"/>
      <c r="S1158"/>
    </row>
    <row r="1159" spans="17:19">
      <c r="Q1159"/>
      <c r="R1159"/>
      <c r="S1159"/>
    </row>
    <row r="1160" spans="17:19">
      <c r="Q1160"/>
      <c r="R1160"/>
      <c r="S1160"/>
    </row>
    <row r="1161" spans="17:19">
      <c r="Q1161"/>
      <c r="R1161"/>
      <c r="S1161"/>
    </row>
    <row r="1162" spans="17:19">
      <c r="Q1162"/>
      <c r="R1162"/>
      <c r="S1162"/>
    </row>
    <row r="1163" spans="17:19">
      <c r="Q1163"/>
      <c r="R1163"/>
      <c r="S1163"/>
    </row>
    <row r="1164" spans="17:19">
      <c r="Q1164"/>
      <c r="R1164"/>
      <c r="S1164"/>
    </row>
    <row r="1165" spans="17:19">
      <c r="Q1165"/>
      <c r="R1165"/>
      <c r="S1165"/>
    </row>
    <row r="1166" spans="17:19">
      <c r="Q1166"/>
      <c r="R1166"/>
      <c r="S1166"/>
    </row>
    <row r="1167" spans="17:19">
      <c r="Q1167"/>
      <c r="R1167"/>
      <c r="S1167"/>
    </row>
    <row r="1168" spans="17:19">
      <c r="Q1168"/>
      <c r="R1168"/>
      <c r="S1168"/>
    </row>
    <row r="1169" spans="17:19">
      <c r="Q1169"/>
      <c r="R1169"/>
      <c r="S1169"/>
    </row>
    <row r="1170" spans="17:19">
      <c r="Q1170"/>
      <c r="R1170"/>
      <c r="S1170"/>
    </row>
    <row r="1171" spans="17:19">
      <c r="Q1171"/>
      <c r="R1171"/>
      <c r="S1171"/>
    </row>
    <row r="1172" spans="17:19">
      <c r="Q1172"/>
      <c r="R1172"/>
      <c r="S1172"/>
    </row>
    <row r="1173" spans="17:19">
      <c r="Q1173"/>
      <c r="R1173"/>
      <c r="S1173"/>
    </row>
    <row r="1174" spans="17:19">
      <c r="Q1174"/>
      <c r="R1174"/>
      <c r="S1174"/>
    </row>
    <row r="1175" spans="17:19">
      <c r="Q1175"/>
      <c r="R1175"/>
      <c r="S1175"/>
    </row>
    <row r="1176" spans="17:19">
      <c r="Q1176"/>
      <c r="R1176"/>
      <c r="S1176"/>
    </row>
    <row r="1177" spans="17:19">
      <c r="Q1177"/>
      <c r="R1177"/>
      <c r="S1177"/>
    </row>
    <row r="1178" spans="17:19">
      <c r="Q1178"/>
      <c r="R1178"/>
      <c r="S1178"/>
    </row>
    <row r="1179" spans="17:19">
      <c r="Q1179"/>
      <c r="R1179"/>
      <c r="S1179"/>
    </row>
    <row r="1180" spans="17:19">
      <c r="Q1180"/>
      <c r="R1180"/>
      <c r="S1180"/>
    </row>
    <row r="1181" spans="17:19">
      <c r="Q1181"/>
      <c r="R1181"/>
      <c r="S1181"/>
    </row>
    <row r="1182" spans="17:19">
      <c r="Q1182"/>
      <c r="R1182"/>
      <c r="S1182"/>
    </row>
    <row r="1183" spans="17:19">
      <c r="Q1183"/>
      <c r="R1183"/>
      <c r="S1183"/>
    </row>
    <row r="1184" spans="17:19">
      <c r="Q1184"/>
      <c r="R1184"/>
      <c r="S1184"/>
    </row>
    <row r="1185" spans="17:19">
      <c r="Q1185"/>
      <c r="R1185"/>
      <c r="S1185"/>
    </row>
    <row r="1186" spans="17:19">
      <c r="Q1186"/>
      <c r="R1186"/>
      <c r="S1186"/>
    </row>
    <row r="1187" spans="17:19">
      <c r="Q1187"/>
      <c r="R1187"/>
      <c r="S1187"/>
    </row>
    <row r="1188" spans="17:19">
      <c r="Q1188"/>
      <c r="R1188"/>
      <c r="S1188"/>
    </row>
    <row r="1189" spans="17:19">
      <c r="Q1189"/>
      <c r="R1189"/>
      <c r="S1189"/>
    </row>
    <row r="1190" spans="17:19">
      <c r="Q1190"/>
      <c r="R1190"/>
      <c r="S1190"/>
    </row>
    <row r="1191" spans="17:19">
      <c r="Q1191"/>
      <c r="R1191"/>
      <c r="S1191"/>
    </row>
    <row r="1192" spans="17:19">
      <c r="Q1192"/>
      <c r="R1192"/>
      <c r="S1192"/>
    </row>
    <row r="1193" spans="17:19">
      <c r="Q1193"/>
      <c r="R1193"/>
      <c r="S1193"/>
    </row>
    <row r="1194" spans="17:19">
      <c r="Q1194"/>
      <c r="R1194"/>
      <c r="S1194"/>
    </row>
    <row r="1195" spans="17:19">
      <c r="Q1195"/>
      <c r="R1195"/>
      <c r="S1195"/>
    </row>
    <row r="1196" spans="17:19">
      <c r="Q1196"/>
      <c r="R1196"/>
      <c r="S1196"/>
    </row>
    <row r="1197" spans="17:19">
      <c r="Q1197"/>
      <c r="R1197"/>
      <c r="S1197"/>
    </row>
    <row r="1198" spans="17:19">
      <c r="Q1198"/>
      <c r="R1198"/>
      <c r="S1198"/>
    </row>
    <row r="1199" spans="17:19">
      <c r="Q1199"/>
      <c r="R1199"/>
      <c r="S1199"/>
    </row>
    <row r="1200" spans="17:19">
      <c r="Q1200"/>
      <c r="R1200"/>
      <c r="S1200"/>
    </row>
    <row r="1201" spans="17:19">
      <c r="Q1201"/>
      <c r="R1201"/>
      <c r="S1201"/>
    </row>
    <row r="1202" spans="17:19">
      <c r="Q1202"/>
      <c r="R1202"/>
      <c r="S1202"/>
    </row>
    <row r="1203" spans="17:19">
      <c r="Q1203"/>
      <c r="R1203"/>
      <c r="S1203"/>
    </row>
    <row r="1204" spans="17:19">
      <c r="Q1204"/>
      <c r="R1204"/>
      <c r="S1204"/>
    </row>
    <row r="1205" spans="17:19">
      <c r="Q1205"/>
      <c r="R1205"/>
      <c r="S1205"/>
    </row>
    <row r="1206" spans="17:19">
      <c r="Q1206"/>
      <c r="R1206"/>
      <c r="S1206"/>
    </row>
    <row r="1207" spans="17:19">
      <c r="Q1207"/>
      <c r="R1207"/>
      <c r="S1207"/>
    </row>
    <row r="1208" spans="17:19">
      <c r="Q1208"/>
      <c r="R1208"/>
      <c r="S1208"/>
    </row>
    <row r="1209" spans="17:19">
      <c r="Q1209"/>
      <c r="R1209"/>
      <c r="S1209"/>
    </row>
    <row r="1210" spans="17:19">
      <c r="Q1210"/>
      <c r="R1210"/>
      <c r="S1210"/>
    </row>
    <row r="1211" spans="17:19">
      <c r="Q1211"/>
      <c r="R1211"/>
      <c r="S1211"/>
    </row>
    <row r="1212" spans="17:19">
      <c r="Q1212"/>
      <c r="R1212"/>
      <c r="S1212"/>
    </row>
    <row r="1213" spans="17:19">
      <c r="Q1213"/>
      <c r="R1213"/>
      <c r="S1213"/>
    </row>
    <row r="1214" spans="17:19">
      <c r="Q1214"/>
      <c r="R1214"/>
      <c r="S1214"/>
    </row>
    <row r="1215" spans="17:19">
      <c r="Q1215"/>
      <c r="R1215"/>
      <c r="S1215"/>
    </row>
    <row r="1216" spans="17:19">
      <c r="Q1216"/>
      <c r="R1216"/>
      <c r="S1216"/>
    </row>
    <row r="1217" spans="17:19">
      <c r="Q1217"/>
      <c r="R1217"/>
      <c r="S1217"/>
    </row>
    <row r="1218" spans="17:19">
      <c r="Q1218"/>
      <c r="R1218"/>
      <c r="S1218"/>
    </row>
    <row r="1219" spans="17:19">
      <c r="Q1219"/>
      <c r="R1219"/>
      <c r="S1219"/>
    </row>
    <row r="1220" spans="17:19">
      <c r="Q1220"/>
      <c r="R1220"/>
      <c r="S1220"/>
    </row>
    <row r="1221" spans="17:19">
      <c r="Q1221"/>
      <c r="R1221"/>
      <c r="S1221"/>
    </row>
    <row r="1222" spans="17:19">
      <c r="Q1222"/>
      <c r="R1222"/>
      <c r="S1222"/>
    </row>
    <row r="1223" spans="17:19">
      <c r="Q1223"/>
      <c r="R1223"/>
      <c r="S1223"/>
    </row>
    <row r="1224" spans="17:19">
      <c r="Q1224"/>
      <c r="R1224"/>
      <c r="S1224"/>
    </row>
    <row r="1225" spans="17:19">
      <c r="Q1225"/>
      <c r="R1225"/>
      <c r="S1225"/>
    </row>
    <row r="1226" spans="17:19">
      <c r="Q1226"/>
      <c r="R1226"/>
      <c r="S1226"/>
    </row>
    <row r="1227" spans="17:19">
      <c r="Q1227"/>
      <c r="R1227"/>
      <c r="S1227"/>
    </row>
    <row r="1228" spans="17:19">
      <c r="Q1228"/>
      <c r="R1228"/>
      <c r="S1228"/>
    </row>
    <row r="1229" spans="17:19">
      <c r="Q1229"/>
      <c r="R1229"/>
      <c r="S1229"/>
    </row>
    <row r="1230" spans="17:19">
      <c r="Q1230"/>
      <c r="R1230"/>
      <c r="S1230"/>
    </row>
    <row r="1231" spans="17:19">
      <c r="Q1231"/>
      <c r="R1231"/>
      <c r="S1231"/>
    </row>
    <row r="1232" spans="17:19">
      <c r="Q1232"/>
      <c r="R1232"/>
      <c r="S1232"/>
    </row>
    <row r="1233" spans="17:19">
      <c r="Q1233"/>
      <c r="R1233"/>
      <c r="S1233"/>
    </row>
    <row r="1234" spans="17:19">
      <c r="Q1234"/>
      <c r="R1234"/>
      <c r="S1234"/>
    </row>
    <row r="1235" spans="17:19">
      <c r="Q1235"/>
      <c r="R1235"/>
      <c r="S1235"/>
    </row>
    <row r="1236" spans="17:19">
      <c r="Q1236"/>
      <c r="R1236"/>
      <c r="S1236"/>
    </row>
    <row r="1237" spans="17:19">
      <c r="Q1237"/>
      <c r="R1237"/>
      <c r="S1237"/>
    </row>
    <row r="1238" spans="17:19">
      <c r="Q1238"/>
      <c r="R1238"/>
      <c r="S1238"/>
    </row>
    <row r="1239" spans="17:19">
      <c r="Q1239"/>
      <c r="R1239"/>
      <c r="S1239"/>
    </row>
    <row r="1240" spans="17:19">
      <c r="Q1240"/>
      <c r="R1240"/>
      <c r="S1240"/>
    </row>
    <row r="1241" spans="17:19">
      <c r="Q1241"/>
      <c r="R1241"/>
      <c r="S1241"/>
    </row>
    <row r="1242" spans="17:19">
      <c r="Q1242"/>
      <c r="R1242"/>
      <c r="S1242"/>
    </row>
    <row r="1243" spans="17:19">
      <c r="Q1243"/>
      <c r="R1243"/>
      <c r="S1243"/>
    </row>
    <row r="1244" spans="17:19">
      <c r="Q1244"/>
      <c r="R1244"/>
      <c r="S1244"/>
    </row>
    <row r="1245" spans="17:19">
      <c r="Q1245"/>
      <c r="R1245"/>
      <c r="S1245"/>
    </row>
    <row r="1246" spans="17:19">
      <c r="Q1246"/>
      <c r="R1246"/>
      <c r="S1246"/>
    </row>
    <row r="1247" spans="17:19">
      <c r="Q1247"/>
      <c r="R1247"/>
      <c r="S1247"/>
    </row>
    <row r="1248" spans="17:19">
      <c r="Q1248"/>
      <c r="R1248"/>
      <c r="S1248"/>
    </row>
    <row r="1249" spans="17:19">
      <c r="Q1249"/>
      <c r="R1249"/>
      <c r="S1249"/>
    </row>
    <row r="1250" spans="17:19">
      <c r="Q1250"/>
      <c r="R1250"/>
      <c r="S1250"/>
    </row>
    <row r="1251" spans="17:19">
      <c r="Q1251"/>
      <c r="R1251"/>
      <c r="S1251"/>
    </row>
    <row r="1252" spans="17:19">
      <c r="Q1252"/>
      <c r="R1252"/>
      <c r="S1252"/>
    </row>
    <row r="1253" spans="17:19">
      <c r="Q1253"/>
      <c r="R1253"/>
      <c r="S1253"/>
    </row>
    <row r="1254" spans="17:19">
      <c r="Q1254"/>
      <c r="R1254"/>
      <c r="S1254"/>
    </row>
    <row r="1255" spans="17:19">
      <c r="Q1255"/>
      <c r="R1255"/>
      <c r="S1255"/>
    </row>
    <row r="1256" spans="17:19">
      <c r="Q1256"/>
      <c r="R1256"/>
      <c r="S1256"/>
    </row>
    <row r="1257" spans="17:19">
      <c r="Q1257"/>
      <c r="R1257"/>
      <c r="S1257"/>
    </row>
    <row r="1258" spans="17:19">
      <c r="Q1258"/>
      <c r="R1258"/>
      <c r="S1258"/>
    </row>
    <row r="1259" spans="17:19">
      <c r="Q1259"/>
      <c r="R1259"/>
      <c r="S1259"/>
    </row>
    <row r="1260" spans="17:19">
      <c r="Q1260"/>
      <c r="R1260"/>
      <c r="S1260"/>
    </row>
    <row r="1261" spans="17:19">
      <c r="Q1261"/>
      <c r="R1261"/>
      <c r="S1261"/>
    </row>
    <row r="1262" spans="17:19">
      <c r="Q1262"/>
      <c r="R1262"/>
      <c r="S1262"/>
    </row>
    <row r="1263" spans="17:19">
      <c r="Q1263"/>
      <c r="R1263"/>
      <c r="S1263"/>
    </row>
    <row r="1264" spans="17:19">
      <c r="Q1264"/>
      <c r="R1264"/>
      <c r="S1264"/>
    </row>
    <row r="1265" spans="17:19">
      <c r="Q1265"/>
      <c r="R1265"/>
      <c r="S1265"/>
    </row>
    <row r="1266" spans="17:19">
      <c r="Q1266"/>
      <c r="R1266"/>
      <c r="S1266"/>
    </row>
    <row r="1267" spans="17:19">
      <c r="Q1267"/>
      <c r="R1267"/>
      <c r="S1267"/>
    </row>
    <row r="1268" spans="17:19">
      <c r="Q1268"/>
      <c r="R1268"/>
      <c r="S1268"/>
    </row>
    <row r="1269" spans="17:19">
      <c r="Q1269"/>
      <c r="R1269"/>
      <c r="S1269"/>
    </row>
    <row r="1270" spans="17:19">
      <c r="Q1270"/>
      <c r="R1270"/>
      <c r="S1270"/>
    </row>
    <row r="1271" spans="17:19">
      <c r="Q1271"/>
      <c r="R1271"/>
      <c r="S1271"/>
    </row>
    <row r="1272" spans="17:19">
      <c r="Q1272"/>
      <c r="R1272"/>
      <c r="S1272"/>
    </row>
    <row r="1273" spans="17:19">
      <c r="Q1273"/>
      <c r="R1273"/>
      <c r="S1273"/>
    </row>
    <row r="1274" spans="17:19">
      <c r="Q1274"/>
      <c r="R1274"/>
      <c r="S1274"/>
    </row>
    <row r="1275" spans="17:19">
      <c r="Q1275"/>
      <c r="R1275"/>
      <c r="S1275"/>
    </row>
    <row r="1276" spans="17:19">
      <c r="Q1276"/>
      <c r="R1276"/>
      <c r="S1276"/>
    </row>
    <row r="1277" spans="17:19">
      <c r="Q1277"/>
      <c r="R1277"/>
      <c r="S1277"/>
    </row>
    <row r="1278" spans="17:19">
      <c r="Q1278"/>
      <c r="R1278"/>
      <c r="S1278"/>
    </row>
    <row r="1279" spans="17:19">
      <c r="Q1279"/>
      <c r="R1279"/>
      <c r="S1279"/>
    </row>
    <row r="1280" spans="17:19">
      <c r="Q1280"/>
      <c r="R1280"/>
      <c r="S1280"/>
    </row>
    <row r="1281" spans="17:19">
      <c r="Q1281"/>
      <c r="R1281"/>
      <c r="S1281"/>
    </row>
    <row r="1282" spans="17:19">
      <c r="Q1282"/>
      <c r="R1282"/>
      <c r="S1282"/>
    </row>
    <row r="1283" spans="17:19">
      <c r="Q1283"/>
      <c r="R1283"/>
      <c r="S1283"/>
    </row>
    <row r="1284" spans="17:19">
      <c r="Q1284"/>
      <c r="R1284"/>
      <c r="S1284"/>
    </row>
    <row r="1285" spans="17:19">
      <c r="Q1285"/>
      <c r="R1285"/>
      <c r="S1285"/>
    </row>
    <row r="1286" spans="17:19">
      <c r="Q1286"/>
      <c r="R1286"/>
      <c r="S1286"/>
    </row>
    <row r="1287" spans="17:19">
      <c r="Q1287"/>
      <c r="R1287"/>
      <c r="S1287"/>
    </row>
    <row r="1288" spans="17:19">
      <c r="Q1288"/>
      <c r="R1288"/>
      <c r="S1288"/>
    </row>
    <row r="1289" spans="17:19">
      <c r="Q1289"/>
      <c r="R1289"/>
      <c r="S1289"/>
    </row>
    <row r="1290" spans="17:19">
      <c r="Q1290"/>
      <c r="R1290"/>
      <c r="S1290"/>
    </row>
    <row r="1291" spans="17:19">
      <c r="Q1291"/>
      <c r="R1291"/>
      <c r="S1291"/>
    </row>
    <row r="1292" spans="17:19">
      <c r="Q1292"/>
      <c r="R1292"/>
      <c r="S1292"/>
    </row>
    <row r="1293" spans="17:19">
      <c r="Q1293"/>
      <c r="R1293"/>
      <c r="S1293"/>
    </row>
    <row r="1294" spans="17:19">
      <c r="Q1294"/>
      <c r="R1294"/>
      <c r="S1294"/>
    </row>
    <row r="1295" spans="17:19">
      <c r="Q1295"/>
      <c r="R1295"/>
      <c r="S1295"/>
    </row>
    <row r="1296" spans="17:19">
      <c r="Q1296"/>
      <c r="R1296"/>
      <c r="S1296"/>
    </row>
    <row r="1297" spans="17:19">
      <c r="Q1297"/>
      <c r="R1297"/>
      <c r="S1297"/>
    </row>
    <row r="1298" spans="17:19">
      <c r="Q1298"/>
      <c r="R1298"/>
      <c r="S1298"/>
    </row>
    <row r="1299" spans="17:19">
      <c r="Q1299"/>
      <c r="R1299"/>
      <c r="S1299"/>
    </row>
    <row r="1300" spans="17:19">
      <c r="Q1300"/>
      <c r="R1300"/>
      <c r="S1300"/>
    </row>
    <row r="1301" spans="17:19">
      <c r="Q1301"/>
      <c r="R1301"/>
      <c r="S1301"/>
    </row>
    <row r="1302" spans="17:19">
      <c r="Q1302"/>
      <c r="R1302"/>
      <c r="S1302"/>
    </row>
    <row r="1303" spans="17:19">
      <c r="Q1303"/>
      <c r="R1303"/>
      <c r="S1303"/>
    </row>
    <row r="1304" spans="17:19">
      <c r="Q1304"/>
      <c r="R1304"/>
      <c r="S1304"/>
    </row>
    <row r="1305" spans="17:19">
      <c r="Q1305"/>
      <c r="R1305"/>
      <c r="S1305"/>
    </row>
    <row r="1306" spans="17:19">
      <c r="Q1306"/>
      <c r="R1306"/>
      <c r="S1306"/>
    </row>
    <row r="1307" spans="17:19">
      <c r="Q1307"/>
      <c r="R1307"/>
      <c r="S1307"/>
    </row>
    <row r="1308" spans="17:19">
      <c r="Q1308"/>
      <c r="R1308"/>
      <c r="S1308"/>
    </row>
    <row r="1309" spans="17:19">
      <c r="Q1309"/>
      <c r="R1309"/>
      <c r="S1309"/>
    </row>
    <row r="1310" spans="17:19">
      <c r="Q1310"/>
      <c r="R1310"/>
      <c r="S1310"/>
    </row>
    <row r="1311" spans="17:19">
      <c r="Q1311"/>
      <c r="R1311"/>
      <c r="S1311"/>
    </row>
    <row r="1312" spans="17:19">
      <c r="Q1312"/>
      <c r="R1312"/>
      <c r="S1312"/>
    </row>
    <row r="1313" spans="17:19">
      <c r="Q1313"/>
      <c r="R1313"/>
      <c r="S1313"/>
    </row>
    <row r="1314" spans="17:19">
      <c r="Q1314"/>
      <c r="R1314"/>
      <c r="S1314"/>
    </row>
    <row r="1315" spans="17:19">
      <c r="Q1315"/>
      <c r="R1315"/>
      <c r="S1315"/>
    </row>
    <row r="1316" spans="17:19">
      <c r="Q1316"/>
      <c r="R1316"/>
      <c r="S1316"/>
    </row>
    <row r="1317" spans="17:19">
      <c r="Q1317"/>
      <c r="R1317"/>
      <c r="S1317"/>
    </row>
    <row r="1318" spans="17:19">
      <c r="Q1318"/>
      <c r="R1318"/>
      <c r="S1318"/>
    </row>
    <row r="1319" spans="17:19">
      <c r="Q1319"/>
      <c r="R1319"/>
      <c r="S1319"/>
    </row>
    <row r="1320" spans="17:19">
      <c r="Q1320"/>
      <c r="R1320"/>
      <c r="S1320"/>
    </row>
    <row r="1321" spans="17:19">
      <c r="Q1321"/>
      <c r="R1321"/>
      <c r="S1321"/>
    </row>
    <row r="1322" spans="17:19">
      <c r="Q1322"/>
      <c r="R1322"/>
      <c r="S1322"/>
    </row>
    <row r="1323" spans="17:19">
      <c r="Q1323"/>
      <c r="R1323"/>
      <c r="S1323"/>
    </row>
    <row r="1324" spans="17:19">
      <c r="Q1324"/>
      <c r="R1324"/>
      <c r="S1324"/>
    </row>
    <row r="1325" spans="17:19">
      <c r="Q1325"/>
      <c r="R1325"/>
      <c r="S1325"/>
    </row>
    <row r="1326" spans="17:19">
      <c r="Q1326"/>
      <c r="R1326"/>
      <c r="S1326"/>
    </row>
    <row r="1327" spans="17:19">
      <c r="Q1327"/>
      <c r="R1327"/>
      <c r="S1327"/>
    </row>
    <row r="1328" spans="17:19">
      <c r="Q1328"/>
      <c r="R1328"/>
      <c r="S1328"/>
    </row>
    <row r="1329" spans="17:19">
      <c r="Q1329"/>
      <c r="R1329"/>
      <c r="S1329"/>
    </row>
    <row r="1330" spans="17:19">
      <c r="Q1330"/>
      <c r="R1330"/>
      <c r="S1330"/>
    </row>
    <row r="1331" spans="17:19">
      <c r="Q1331"/>
      <c r="R1331"/>
      <c r="S1331"/>
    </row>
    <row r="1332" spans="17:19">
      <c r="Q1332"/>
      <c r="R1332"/>
      <c r="S1332"/>
    </row>
    <row r="1333" spans="17:19">
      <c r="Q1333"/>
      <c r="R1333"/>
      <c r="S1333"/>
    </row>
    <row r="1334" spans="17:19">
      <c r="Q1334"/>
      <c r="R1334"/>
      <c r="S1334"/>
    </row>
    <row r="1335" spans="17:19">
      <c r="Q1335"/>
      <c r="R1335"/>
      <c r="S1335"/>
    </row>
    <row r="1336" spans="17:19">
      <c r="Q1336"/>
      <c r="R1336"/>
      <c r="S1336"/>
    </row>
    <row r="1337" spans="17:19">
      <c r="Q1337"/>
      <c r="R1337"/>
      <c r="S1337"/>
    </row>
    <row r="1338" spans="17:19">
      <c r="Q1338"/>
      <c r="R1338"/>
      <c r="S1338"/>
    </row>
    <row r="1339" spans="17:19">
      <c r="Q1339"/>
      <c r="R1339"/>
      <c r="S1339"/>
    </row>
    <row r="1340" spans="17:19">
      <c r="Q1340"/>
      <c r="R1340"/>
      <c r="S1340"/>
    </row>
    <row r="1341" spans="17:19">
      <c r="Q1341"/>
      <c r="R1341"/>
      <c r="S1341"/>
    </row>
    <row r="1342" spans="17:19">
      <c r="Q1342"/>
      <c r="R1342"/>
      <c r="S1342"/>
    </row>
    <row r="1343" spans="17:19">
      <c r="Q1343"/>
      <c r="R1343"/>
      <c r="S1343"/>
    </row>
    <row r="1344" spans="17:19">
      <c r="Q1344"/>
      <c r="R1344"/>
      <c r="S1344"/>
    </row>
    <row r="1345" spans="17:19">
      <c r="Q1345"/>
      <c r="R1345"/>
      <c r="S1345"/>
    </row>
    <row r="1346" spans="17:19">
      <c r="Q1346"/>
      <c r="R1346"/>
      <c r="S1346"/>
    </row>
    <row r="1347" spans="17:19">
      <c r="Q1347"/>
      <c r="R1347"/>
      <c r="S1347"/>
    </row>
    <row r="1348" spans="17:19">
      <c r="Q1348"/>
      <c r="R1348"/>
      <c r="S1348"/>
    </row>
    <row r="1349" spans="17:19">
      <c r="Q1349"/>
      <c r="R1349"/>
      <c r="S1349"/>
    </row>
    <row r="1350" spans="17:19">
      <c r="Q1350"/>
      <c r="R1350"/>
      <c r="S1350"/>
    </row>
    <row r="1351" spans="17:19">
      <c r="Q1351"/>
      <c r="R1351"/>
      <c r="S1351"/>
    </row>
    <row r="1352" spans="17:19">
      <c r="Q1352"/>
      <c r="R1352"/>
      <c r="S1352"/>
    </row>
    <row r="1353" spans="17:19">
      <c r="Q1353"/>
      <c r="R1353"/>
      <c r="S1353"/>
    </row>
    <row r="1354" spans="17:19">
      <c r="Q1354"/>
      <c r="R1354"/>
      <c r="S1354"/>
    </row>
    <row r="1355" spans="17:19">
      <c r="Q1355"/>
      <c r="R1355"/>
      <c r="S1355"/>
    </row>
    <row r="1356" spans="17:19">
      <c r="Q1356"/>
      <c r="R1356"/>
      <c r="S1356"/>
    </row>
    <row r="1357" spans="17:19">
      <c r="Q1357"/>
      <c r="R1357"/>
      <c r="S1357"/>
    </row>
    <row r="1358" spans="17:19">
      <c r="Q1358"/>
      <c r="R1358"/>
      <c r="S1358"/>
    </row>
    <row r="1359" spans="17:19">
      <c r="Q1359"/>
      <c r="R1359"/>
      <c r="S1359"/>
    </row>
    <row r="1360" spans="17:19">
      <c r="Q1360"/>
      <c r="R1360"/>
      <c r="S1360"/>
    </row>
    <row r="1361" spans="17:19">
      <c r="Q1361"/>
      <c r="R1361"/>
      <c r="S1361"/>
    </row>
    <row r="1362" spans="17:19">
      <c r="Q1362"/>
      <c r="R1362"/>
      <c r="S1362"/>
    </row>
    <row r="1363" spans="17:19">
      <c r="Q1363"/>
      <c r="R1363"/>
      <c r="S1363"/>
    </row>
    <row r="1364" spans="17:19">
      <c r="Q1364"/>
      <c r="R1364"/>
      <c r="S1364"/>
    </row>
    <row r="1365" spans="17:19">
      <c r="Q1365"/>
      <c r="R1365"/>
      <c r="S1365"/>
    </row>
    <row r="1366" spans="17:19">
      <c r="Q1366"/>
      <c r="R1366"/>
      <c r="S1366"/>
    </row>
    <row r="1367" spans="17:19">
      <c r="Q1367"/>
      <c r="R1367"/>
      <c r="S1367"/>
    </row>
    <row r="1368" spans="17:19">
      <c r="Q1368"/>
      <c r="R1368"/>
      <c r="S1368"/>
    </row>
    <row r="1369" spans="17:19">
      <c r="Q1369"/>
      <c r="R1369"/>
      <c r="S1369"/>
    </row>
    <row r="1370" spans="17:19">
      <c r="Q1370"/>
      <c r="R1370"/>
      <c r="S1370"/>
    </row>
    <row r="1371" spans="17:19">
      <c r="Q1371"/>
      <c r="R1371"/>
      <c r="S1371"/>
    </row>
    <row r="1372" spans="17:19">
      <c r="Q1372"/>
      <c r="R1372"/>
      <c r="S1372"/>
    </row>
    <row r="1373" spans="17:19">
      <c r="Q1373"/>
      <c r="R1373"/>
      <c r="S1373"/>
    </row>
    <row r="1374" spans="17:19">
      <c r="Q1374"/>
      <c r="R1374"/>
      <c r="S1374"/>
    </row>
    <row r="1375" spans="17:19">
      <c r="Q1375"/>
      <c r="R1375"/>
      <c r="S1375"/>
    </row>
    <row r="1376" spans="17:19">
      <c r="Q1376"/>
      <c r="R1376"/>
      <c r="S1376"/>
    </row>
    <row r="1377" spans="17:19">
      <c r="Q1377"/>
      <c r="R1377"/>
      <c r="S1377"/>
    </row>
    <row r="1378" spans="17:19">
      <c r="Q1378"/>
      <c r="R1378"/>
      <c r="S1378"/>
    </row>
    <row r="1379" spans="17:19">
      <c r="Q1379"/>
      <c r="R1379"/>
      <c r="S1379"/>
    </row>
    <row r="1380" spans="17:19">
      <c r="Q1380"/>
      <c r="R1380"/>
      <c r="S1380"/>
    </row>
    <row r="1381" spans="17:19">
      <c r="Q1381"/>
      <c r="R1381"/>
      <c r="S1381"/>
    </row>
    <row r="1382" spans="17:19">
      <c r="Q1382"/>
      <c r="R1382"/>
      <c r="S1382"/>
    </row>
    <row r="1383" spans="17:19">
      <c r="Q1383"/>
      <c r="R1383"/>
      <c r="S1383"/>
    </row>
    <row r="1384" spans="17:19">
      <c r="Q1384"/>
      <c r="R1384"/>
      <c r="S1384"/>
    </row>
    <row r="1385" spans="17:19">
      <c r="Q1385"/>
      <c r="R1385"/>
      <c r="S1385"/>
    </row>
    <row r="1386" spans="17:19">
      <c r="Q1386"/>
      <c r="R1386"/>
      <c r="S1386"/>
    </row>
    <row r="1387" spans="17:19">
      <c r="Q1387"/>
      <c r="R1387"/>
      <c r="S1387"/>
    </row>
    <row r="1388" spans="17:19">
      <c r="Q1388"/>
      <c r="R1388"/>
      <c r="S1388"/>
    </row>
    <row r="1389" spans="17:19">
      <c r="Q1389"/>
      <c r="R1389"/>
      <c r="S1389"/>
    </row>
    <row r="1390" spans="17:19">
      <c r="Q1390"/>
      <c r="R1390"/>
      <c r="S1390"/>
    </row>
    <row r="1391" spans="17:19">
      <c r="Q1391"/>
      <c r="R1391"/>
      <c r="S1391"/>
    </row>
    <row r="1392" spans="17:19">
      <c r="Q1392"/>
      <c r="R1392"/>
      <c r="S1392"/>
    </row>
    <row r="1393" spans="17:19">
      <c r="Q1393"/>
      <c r="R1393"/>
      <c r="S1393"/>
    </row>
    <row r="1394" spans="17:19">
      <c r="Q1394"/>
      <c r="R1394"/>
      <c r="S1394"/>
    </row>
    <row r="1395" spans="17:19">
      <c r="Q1395"/>
      <c r="R1395"/>
      <c r="S1395"/>
    </row>
    <row r="1396" spans="17:19">
      <c r="Q1396"/>
      <c r="R1396"/>
      <c r="S1396"/>
    </row>
    <row r="1397" spans="17:19">
      <c r="Q1397"/>
      <c r="R1397"/>
      <c r="S1397"/>
    </row>
    <row r="1398" spans="17:19">
      <c r="Q1398"/>
      <c r="R1398"/>
      <c r="S1398"/>
    </row>
    <row r="1399" spans="17:19">
      <c r="Q1399"/>
      <c r="R1399"/>
      <c r="S1399"/>
    </row>
    <row r="1400" spans="17:19">
      <c r="Q1400"/>
      <c r="R1400"/>
      <c r="S1400"/>
    </row>
    <row r="1401" spans="17:19">
      <c r="Q1401"/>
      <c r="R1401"/>
      <c r="S1401"/>
    </row>
    <row r="1402" spans="17:19">
      <c r="Q1402"/>
      <c r="R1402"/>
      <c r="S1402"/>
    </row>
    <row r="1403" spans="17:19">
      <c r="Q1403"/>
      <c r="R1403"/>
      <c r="S1403"/>
    </row>
    <row r="1404" spans="17:19">
      <c r="Q1404"/>
      <c r="R1404"/>
      <c r="S1404"/>
    </row>
    <row r="1405" spans="17:19">
      <c r="Q1405"/>
      <c r="R1405"/>
      <c r="S1405"/>
    </row>
    <row r="1406" spans="17:19">
      <c r="Q1406"/>
      <c r="R1406"/>
      <c r="S1406"/>
    </row>
    <row r="1407" spans="17:19">
      <c r="Q1407"/>
      <c r="R1407"/>
      <c r="S1407"/>
    </row>
    <row r="1408" spans="17:19">
      <c r="Q1408"/>
      <c r="R1408"/>
      <c r="S1408"/>
    </row>
    <row r="1409" spans="17:19">
      <c r="Q1409"/>
      <c r="R1409"/>
      <c r="S1409"/>
    </row>
    <row r="1410" spans="17:19">
      <c r="Q1410"/>
      <c r="R1410"/>
      <c r="S1410"/>
    </row>
    <row r="1411" spans="17:19">
      <c r="Q1411"/>
      <c r="R1411"/>
      <c r="S1411"/>
    </row>
    <row r="1412" spans="17:19">
      <c r="Q1412"/>
      <c r="R1412"/>
      <c r="S1412"/>
    </row>
    <row r="1413" spans="17:19">
      <c r="Q1413"/>
      <c r="R1413"/>
      <c r="S1413"/>
    </row>
    <row r="1414" spans="17:19">
      <c r="Q1414"/>
      <c r="R1414"/>
      <c r="S1414"/>
    </row>
    <row r="1415" spans="17:19">
      <c r="Q1415"/>
      <c r="R1415"/>
      <c r="S1415"/>
    </row>
    <row r="1416" spans="17:19">
      <c r="Q1416"/>
      <c r="R1416"/>
      <c r="S1416"/>
    </row>
    <row r="1417" spans="17:19">
      <c r="Q1417"/>
      <c r="R1417"/>
      <c r="S1417"/>
    </row>
    <row r="1418" spans="17:19">
      <c r="Q1418"/>
      <c r="R1418"/>
      <c r="S1418"/>
    </row>
    <row r="1419" spans="17:19">
      <c r="Q1419"/>
      <c r="R1419"/>
      <c r="S1419"/>
    </row>
    <row r="1420" spans="17:19">
      <c r="Q1420"/>
      <c r="R1420"/>
      <c r="S1420"/>
    </row>
    <row r="1421" spans="17:19">
      <c r="Q1421"/>
      <c r="R1421"/>
      <c r="S1421"/>
    </row>
    <row r="1422" spans="17:19">
      <c r="Q1422"/>
      <c r="R1422"/>
      <c r="S1422"/>
    </row>
    <row r="1423" spans="17:19">
      <c r="Q1423"/>
      <c r="R1423"/>
      <c r="S1423"/>
    </row>
    <row r="1424" spans="17:19">
      <c r="Q1424"/>
      <c r="R1424"/>
      <c r="S1424"/>
    </row>
    <row r="1425" spans="17:19">
      <c r="Q1425"/>
      <c r="R1425"/>
      <c r="S1425"/>
    </row>
    <row r="1426" spans="17:19">
      <c r="Q1426"/>
      <c r="R1426"/>
      <c r="S1426"/>
    </row>
    <row r="1427" spans="17:19">
      <c r="Q1427"/>
      <c r="R1427"/>
      <c r="S1427"/>
    </row>
    <row r="1428" spans="17:19">
      <c r="Q1428"/>
      <c r="R1428"/>
      <c r="S1428"/>
    </row>
    <row r="1429" spans="17:19">
      <c r="Q1429"/>
      <c r="R1429"/>
      <c r="S1429"/>
    </row>
    <row r="1430" spans="17:19">
      <c r="Q1430"/>
      <c r="R1430"/>
      <c r="S1430"/>
    </row>
    <row r="1431" spans="17:19">
      <c r="Q1431"/>
      <c r="R1431"/>
      <c r="S1431"/>
    </row>
    <row r="1432" spans="17:19">
      <c r="Q1432"/>
      <c r="R1432"/>
      <c r="S1432"/>
    </row>
    <row r="1433" spans="17:19">
      <c r="Q1433"/>
      <c r="R1433"/>
      <c r="S1433"/>
    </row>
    <row r="1434" spans="17:19">
      <c r="Q1434"/>
      <c r="R1434"/>
      <c r="S1434"/>
    </row>
    <row r="1435" spans="17:19">
      <c r="Q1435"/>
      <c r="R1435"/>
      <c r="S1435"/>
    </row>
    <row r="1436" spans="17:19">
      <c r="Q1436"/>
      <c r="R1436"/>
      <c r="S1436"/>
    </row>
    <row r="1437" spans="17:19">
      <c r="Q1437"/>
      <c r="R1437"/>
      <c r="S1437"/>
    </row>
    <row r="1438" spans="17:19">
      <c r="Q1438"/>
      <c r="R1438"/>
      <c r="S1438"/>
    </row>
    <row r="1439" spans="17:19">
      <c r="Q1439"/>
      <c r="R1439"/>
      <c r="S1439"/>
    </row>
    <row r="1440" spans="17:19">
      <c r="Q1440"/>
      <c r="R1440"/>
      <c r="S1440"/>
    </row>
    <row r="1441" spans="17:19">
      <c r="Q1441"/>
      <c r="R1441"/>
      <c r="S1441"/>
    </row>
    <row r="1442" spans="17:19">
      <c r="Q1442"/>
      <c r="R1442"/>
      <c r="S1442"/>
    </row>
    <row r="1443" spans="17:19">
      <c r="Q1443"/>
      <c r="R1443"/>
      <c r="S1443"/>
    </row>
    <row r="1444" spans="17:19">
      <c r="Q1444"/>
      <c r="R1444"/>
      <c r="S1444"/>
    </row>
    <row r="1445" spans="17:19">
      <c r="Q1445"/>
      <c r="R1445"/>
      <c r="S1445"/>
    </row>
    <row r="1446" spans="17:19">
      <c r="Q1446"/>
      <c r="R1446"/>
      <c r="S1446"/>
    </row>
    <row r="1447" spans="17:19">
      <c r="Q1447"/>
      <c r="R1447"/>
      <c r="S1447"/>
    </row>
    <row r="1448" spans="17:19">
      <c r="Q1448"/>
      <c r="R1448"/>
      <c r="S1448"/>
    </row>
    <row r="1449" spans="17:19">
      <c r="Q1449"/>
      <c r="R1449"/>
      <c r="S1449"/>
    </row>
    <row r="1450" spans="17:19">
      <c r="Q1450"/>
      <c r="R1450"/>
      <c r="S1450"/>
    </row>
    <row r="1451" spans="17:19">
      <c r="Q1451"/>
      <c r="R1451"/>
      <c r="S1451"/>
    </row>
    <row r="1452" spans="17:19">
      <c r="Q1452"/>
      <c r="R1452"/>
      <c r="S1452"/>
    </row>
    <row r="1453" spans="17:19">
      <c r="Q1453"/>
      <c r="R1453"/>
      <c r="S1453"/>
    </row>
    <row r="1454" spans="17:19">
      <c r="Q1454"/>
      <c r="R1454"/>
      <c r="S1454"/>
    </row>
    <row r="1455" spans="17:19">
      <c r="Q1455"/>
      <c r="R1455"/>
      <c r="S1455"/>
    </row>
    <row r="1456" spans="17:19">
      <c r="Q1456"/>
      <c r="R1456"/>
      <c r="S1456"/>
    </row>
    <row r="1457" spans="17:19">
      <c r="Q1457"/>
      <c r="R1457"/>
      <c r="S1457"/>
    </row>
    <row r="1458" spans="17:19">
      <c r="Q1458"/>
      <c r="R1458"/>
      <c r="S1458"/>
    </row>
    <row r="1459" spans="17:19">
      <c r="Q1459"/>
      <c r="R1459"/>
      <c r="S1459"/>
    </row>
    <row r="1460" spans="17:19">
      <c r="Q1460"/>
      <c r="R1460"/>
      <c r="S1460"/>
    </row>
    <row r="1461" spans="17:19">
      <c r="Q1461"/>
      <c r="R1461"/>
      <c r="S1461"/>
    </row>
    <row r="1462" spans="17:19">
      <c r="Q1462"/>
      <c r="R1462"/>
      <c r="S1462"/>
    </row>
    <row r="1463" spans="17:19">
      <c r="Q1463"/>
      <c r="R1463"/>
      <c r="S1463"/>
    </row>
    <row r="1464" spans="17:19">
      <c r="Q1464"/>
      <c r="R1464"/>
      <c r="S1464"/>
    </row>
    <row r="1465" spans="17:19">
      <c r="Q1465"/>
      <c r="R1465"/>
      <c r="S1465"/>
    </row>
    <row r="1466" spans="17:19">
      <c r="Q1466"/>
      <c r="R1466"/>
      <c r="S1466"/>
    </row>
    <row r="1467" spans="17:19">
      <c r="Q1467"/>
      <c r="R1467"/>
      <c r="S1467"/>
    </row>
    <row r="1468" spans="17:19">
      <c r="Q1468"/>
      <c r="R1468"/>
      <c r="S1468"/>
    </row>
    <row r="1469" spans="17:19">
      <c r="Q1469"/>
      <c r="R1469"/>
      <c r="S1469"/>
    </row>
    <row r="1470" spans="17:19">
      <c r="Q1470"/>
      <c r="R1470"/>
      <c r="S1470"/>
    </row>
    <row r="1471" spans="17:19">
      <c r="Q1471"/>
      <c r="R1471"/>
      <c r="S1471"/>
    </row>
    <row r="1472" spans="17:19">
      <c r="Q1472"/>
      <c r="R1472"/>
      <c r="S1472"/>
    </row>
    <row r="1473" spans="17:19">
      <c r="Q1473"/>
      <c r="R1473"/>
      <c r="S1473"/>
    </row>
    <row r="1474" spans="17:19">
      <c r="Q1474"/>
      <c r="R1474"/>
      <c r="S1474"/>
    </row>
    <row r="1475" spans="17:19">
      <c r="Q1475"/>
      <c r="R1475"/>
      <c r="S1475"/>
    </row>
    <row r="1476" spans="17:19">
      <c r="Q1476"/>
      <c r="R1476"/>
      <c r="S1476"/>
    </row>
    <row r="1477" spans="17:19">
      <c r="Q1477"/>
      <c r="R1477"/>
      <c r="S1477"/>
    </row>
    <row r="1478" spans="17:19">
      <c r="Q1478"/>
      <c r="R1478"/>
      <c r="S1478"/>
    </row>
    <row r="1479" spans="17:19">
      <c r="Q1479"/>
      <c r="R1479"/>
      <c r="S1479"/>
    </row>
    <row r="1480" spans="17:19">
      <c r="Q1480"/>
      <c r="R1480"/>
      <c r="S1480"/>
    </row>
    <row r="1481" spans="17:19">
      <c r="Q1481"/>
      <c r="R1481"/>
      <c r="S1481"/>
    </row>
    <row r="1482" spans="17:19">
      <c r="Q1482"/>
      <c r="R1482"/>
      <c r="S1482"/>
    </row>
    <row r="1483" spans="17:19">
      <c r="Q1483"/>
      <c r="R1483"/>
      <c r="S1483"/>
    </row>
    <row r="1484" spans="17:19">
      <c r="Q1484"/>
      <c r="R1484"/>
      <c r="S1484"/>
    </row>
    <row r="1485" spans="17:19">
      <c r="Q1485"/>
      <c r="R1485"/>
      <c r="S1485"/>
    </row>
    <row r="1486" spans="17:19">
      <c r="Q1486"/>
      <c r="R1486"/>
      <c r="S1486"/>
    </row>
    <row r="1487" spans="17:19">
      <c r="Q1487"/>
      <c r="R1487"/>
      <c r="S1487"/>
    </row>
    <row r="1488" spans="17:19">
      <c r="Q1488"/>
      <c r="R1488"/>
      <c r="S1488"/>
    </row>
    <row r="1489" spans="17:19">
      <c r="Q1489"/>
      <c r="R1489"/>
      <c r="S1489"/>
    </row>
    <row r="1490" spans="17:19">
      <c r="Q1490"/>
      <c r="R1490"/>
      <c r="S1490"/>
    </row>
    <row r="1491" spans="17:19">
      <c r="Q1491"/>
      <c r="R1491"/>
      <c r="S1491"/>
    </row>
    <row r="1492" spans="17:19">
      <c r="Q1492"/>
      <c r="R1492"/>
      <c r="S1492"/>
    </row>
    <row r="1493" spans="17:19">
      <c r="Q1493"/>
      <c r="R1493"/>
      <c r="S1493"/>
    </row>
    <row r="1494" spans="17:19">
      <c r="Q1494"/>
      <c r="R1494"/>
      <c r="S1494"/>
    </row>
    <row r="1495" spans="17:19">
      <c r="Q1495"/>
      <c r="R1495"/>
      <c r="S1495"/>
    </row>
    <row r="1496" spans="17:19">
      <c r="Q1496"/>
      <c r="R1496"/>
      <c r="S1496"/>
    </row>
    <row r="1497" spans="17:19">
      <c r="Q1497"/>
      <c r="R1497"/>
      <c r="S1497"/>
    </row>
    <row r="1498" spans="17:19">
      <c r="Q1498"/>
      <c r="R1498"/>
      <c r="S1498"/>
    </row>
    <row r="1499" spans="17:19">
      <c r="Q1499"/>
      <c r="R1499"/>
      <c r="S1499"/>
    </row>
    <row r="1500" spans="17:19">
      <c r="Q1500"/>
      <c r="R1500"/>
      <c r="S1500"/>
    </row>
    <row r="1501" spans="17:19">
      <c r="Q1501"/>
      <c r="R1501"/>
      <c r="S1501"/>
    </row>
    <row r="1502" spans="17:19">
      <c r="Q1502"/>
      <c r="R1502"/>
      <c r="S1502"/>
    </row>
    <row r="1503" spans="17:19">
      <c r="Q1503"/>
      <c r="R1503"/>
      <c r="S1503"/>
    </row>
    <row r="1504" spans="17:19">
      <c r="Q1504"/>
      <c r="R1504"/>
      <c r="S1504"/>
    </row>
    <row r="1505" spans="17:19">
      <c r="Q1505"/>
      <c r="R1505"/>
      <c r="S1505"/>
    </row>
    <row r="1506" spans="17:19">
      <c r="Q1506"/>
      <c r="R1506"/>
      <c r="S1506"/>
    </row>
    <row r="1507" spans="17:19">
      <c r="Q1507"/>
      <c r="R1507"/>
      <c r="S1507"/>
    </row>
    <row r="1508" spans="17:19">
      <c r="Q1508"/>
      <c r="R1508"/>
      <c r="S1508"/>
    </row>
    <row r="1509" spans="17:19">
      <c r="Q1509"/>
      <c r="R1509"/>
      <c r="S1509"/>
    </row>
    <row r="1510" spans="17:19">
      <c r="Q1510"/>
      <c r="R1510"/>
      <c r="S1510"/>
    </row>
    <row r="1511" spans="17:19">
      <c r="Q1511"/>
      <c r="R1511"/>
      <c r="S1511"/>
    </row>
    <row r="1512" spans="17:19">
      <c r="Q1512"/>
      <c r="R1512"/>
      <c r="S1512"/>
    </row>
    <row r="1513" spans="17:19">
      <c r="Q1513"/>
      <c r="R1513"/>
      <c r="S1513"/>
    </row>
    <row r="1514" spans="17:19">
      <c r="Q1514"/>
      <c r="R1514"/>
      <c r="S1514"/>
    </row>
    <row r="1515" spans="17:19">
      <c r="Q1515"/>
      <c r="R1515"/>
      <c r="S1515"/>
    </row>
    <row r="1516" spans="17:19">
      <c r="Q1516"/>
      <c r="R1516"/>
      <c r="S1516"/>
    </row>
    <row r="1517" spans="17:19">
      <c r="Q1517"/>
      <c r="R1517"/>
      <c r="S1517"/>
    </row>
    <row r="1518" spans="17:19">
      <c r="Q1518"/>
      <c r="R1518"/>
      <c r="S1518"/>
    </row>
    <row r="1519" spans="17:19">
      <c r="Q1519"/>
      <c r="R1519"/>
      <c r="S1519"/>
    </row>
    <row r="1520" spans="17:19">
      <c r="Q1520"/>
      <c r="R1520"/>
      <c r="S1520"/>
    </row>
    <row r="1521" spans="17:19">
      <c r="Q1521"/>
      <c r="R1521"/>
      <c r="S1521"/>
    </row>
    <row r="1522" spans="17:19">
      <c r="Q1522"/>
      <c r="R1522"/>
      <c r="S1522"/>
    </row>
    <row r="1523" spans="17:19">
      <c r="Q1523"/>
      <c r="R1523"/>
      <c r="S1523"/>
    </row>
    <row r="1524" spans="17:19">
      <c r="Q1524"/>
      <c r="R1524"/>
      <c r="S1524"/>
    </row>
    <row r="1525" spans="17:19">
      <c r="Q1525"/>
      <c r="R1525"/>
      <c r="S1525"/>
    </row>
    <row r="1526" spans="17:19">
      <c r="Q1526"/>
      <c r="R1526"/>
      <c r="S1526"/>
    </row>
    <row r="1527" spans="17:19">
      <c r="Q1527"/>
      <c r="R1527"/>
      <c r="S1527"/>
    </row>
    <row r="1528" spans="17:19">
      <c r="Q1528"/>
      <c r="R1528"/>
      <c r="S1528"/>
    </row>
    <row r="1529" spans="17:19">
      <c r="Q1529"/>
      <c r="R1529"/>
      <c r="S1529"/>
    </row>
    <row r="1530" spans="17:19">
      <c r="Q1530"/>
      <c r="R1530"/>
      <c r="S1530"/>
    </row>
    <row r="1531" spans="17:19">
      <c r="Q1531"/>
      <c r="R1531"/>
      <c r="S1531"/>
    </row>
    <row r="1532" spans="17:19">
      <c r="Q1532"/>
      <c r="R1532"/>
      <c r="S1532"/>
    </row>
    <row r="1533" spans="17:19">
      <c r="Q1533"/>
      <c r="R1533"/>
      <c r="S1533"/>
    </row>
    <row r="1534" spans="17:19">
      <c r="Q1534"/>
      <c r="R1534"/>
      <c r="S1534"/>
    </row>
    <row r="1535" spans="17:19">
      <c r="Q1535"/>
      <c r="R1535"/>
      <c r="S1535"/>
    </row>
    <row r="1536" spans="17:19">
      <c r="Q1536"/>
      <c r="R1536"/>
      <c r="S1536"/>
    </row>
    <row r="1537" spans="17:19">
      <c r="Q1537"/>
      <c r="R1537"/>
      <c r="S1537"/>
    </row>
    <row r="1538" spans="17:19">
      <c r="Q1538"/>
      <c r="R1538"/>
      <c r="S1538"/>
    </row>
    <row r="1539" spans="17:19">
      <c r="Q1539"/>
      <c r="R1539"/>
      <c r="S1539"/>
    </row>
    <row r="1540" spans="17:19">
      <c r="Q1540"/>
      <c r="R1540"/>
      <c r="S1540"/>
    </row>
    <row r="1541" spans="17:19">
      <c r="Q1541"/>
      <c r="R1541"/>
      <c r="S1541"/>
    </row>
    <row r="1542" spans="17:19">
      <c r="Q1542"/>
      <c r="R1542"/>
      <c r="S1542"/>
    </row>
    <row r="1543" spans="17:19">
      <c r="Q1543"/>
      <c r="R1543"/>
      <c r="S1543"/>
    </row>
    <row r="1544" spans="17:19">
      <c r="Q1544"/>
      <c r="R1544"/>
      <c r="S1544"/>
    </row>
    <row r="1545" spans="17:19">
      <c r="Q1545"/>
      <c r="R1545"/>
      <c r="S1545"/>
    </row>
    <row r="1546" spans="17:19">
      <c r="Q1546"/>
      <c r="R1546"/>
      <c r="S1546"/>
    </row>
    <row r="1547" spans="17:19">
      <c r="Q1547"/>
      <c r="R1547"/>
      <c r="S1547"/>
    </row>
    <row r="1548" spans="17:19">
      <c r="Q1548"/>
      <c r="R1548"/>
      <c r="S1548"/>
    </row>
    <row r="1549" spans="17:19">
      <c r="Q1549"/>
      <c r="R1549"/>
      <c r="S1549"/>
    </row>
    <row r="1550" spans="17:19">
      <c r="Q1550"/>
      <c r="R1550"/>
      <c r="S1550"/>
    </row>
    <row r="1551" spans="17:19">
      <c r="Q1551"/>
      <c r="R1551"/>
      <c r="S1551"/>
    </row>
    <row r="1552" spans="17:19">
      <c r="Q1552"/>
      <c r="R1552"/>
      <c r="S1552"/>
    </row>
    <row r="1553" spans="17:19">
      <c r="Q1553"/>
      <c r="R1553"/>
      <c r="S1553"/>
    </row>
    <row r="1554" spans="17:19">
      <c r="Q1554"/>
      <c r="R1554"/>
      <c r="S1554"/>
    </row>
    <row r="1555" spans="17:19">
      <c r="Q1555"/>
      <c r="R1555"/>
      <c r="S1555"/>
    </row>
    <row r="1556" spans="17:19">
      <c r="Q1556"/>
      <c r="R1556"/>
      <c r="S1556"/>
    </row>
    <row r="1557" spans="17:19">
      <c r="Q1557"/>
      <c r="R1557"/>
      <c r="S1557"/>
    </row>
    <row r="1558" spans="17:19">
      <c r="Q1558"/>
      <c r="R1558"/>
      <c r="S1558"/>
    </row>
    <row r="1559" spans="17:19">
      <c r="Q1559"/>
      <c r="R1559"/>
      <c r="S1559"/>
    </row>
    <row r="1560" spans="17:19">
      <c r="Q1560"/>
      <c r="R1560"/>
      <c r="S1560"/>
    </row>
    <row r="1561" spans="17:19">
      <c r="Q1561"/>
      <c r="R1561"/>
      <c r="S1561"/>
    </row>
    <row r="1562" spans="17:19">
      <c r="Q1562"/>
      <c r="R1562"/>
      <c r="S1562"/>
    </row>
    <row r="1563" spans="17:19">
      <c r="Q1563"/>
      <c r="R1563"/>
      <c r="S1563"/>
    </row>
    <row r="1564" spans="17:19">
      <c r="Q1564"/>
      <c r="R1564"/>
      <c r="S1564"/>
    </row>
    <row r="1565" spans="17:19">
      <c r="Q1565"/>
      <c r="R1565"/>
      <c r="S1565"/>
    </row>
    <row r="1566" spans="17:19">
      <c r="Q1566"/>
      <c r="R1566"/>
      <c r="S1566"/>
    </row>
    <row r="1567" spans="17:19">
      <c r="Q1567"/>
      <c r="R1567"/>
      <c r="S1567"/>
    </row>
    <row r="1568" spans="17:19">
      <c r="Q1568"/>
      <c r="R1568"/>
      <c r="S1568"/>
    </row>
    <row r="1569" spans="17:19">
      <c r="Q1569"/>
      <c r="R1569"/>
      <c r="S1569"/>
    </row>
    <row r="1570" spans="17:19">
      <c r="Q1570"/>
      <c r="R1570"/>
      <c r="S1570"/>
    </row>
    <row r="1571" spans="17:19">
      <c r="Q1571"/>
      <c r="R1571"/>
      <c r="S1571"/>
    </row>
    <row r="1572" spans="17:19">
      <c r="Q1572"/>
      <c r="R1572"/>
      <c r="S1572"/>
    </row>
    <row r="1573" spans="17:19">
      <c r="Q1573"/>
      <c r="R1573"/>
      <c r="S1573"/>
    </row>
    <row r="1574" spans="17:19">
      <c r="Q1574"/>
      <c r="R1574"/>
      <c r="S1574"/>
    </row>
    <row r="1575" spans="17:19">
      <c r="Q1575"/>
      <c r="R1575"/>
      <c r="S1575"/>
    </row>
    <row r="1576" spans="17:19">
      <c r="Q1576"/>
      <c r="R1576"/>
      <c r="S1576"/>
    </row>
    <row r="1577" spans="17:19">
      <c r="Q1577"/>
      <c r="R1577"/>
      <c r="S1577"/>
    </row>
    <row r="1578" spans="17:19">
      <c r="Q1578"/>
      <c r="R1578"/>
      <c r="S1578"/>
    </row>
    <row r="1579" spans="17:19">
      <c r="Q1579"/>
      <c r="R1579"/>
      <c r="S1579"/>
    </row>
    <row r="1580" spans="17:19">
      <c r="Q1580"/>
      <c r="R1580"/>
      <c r="S1580"/>
    </row>
    <row r="1581" spans="17:19">
      <c r="Q1581"/>
      <c r="R1581"/>
      <c r="S1581"/>
    </row>
    <row r="1582" spans="17:19">
      <c r="Q1582"/>
      <c r="R1582"/>
      <c r="S1582"/>
    </row>
    <row r="1583" spans="17:19">
      <c r="Q1583"/>
      <c r="R1583"/>
      <c r="S1583"/>
    </row>
    <row r="1584" spans="17:19">
      <c r="Q1584"/>
      <c r="R1584"/>
      <c r="S1584"/>
    </row>
    <row r="1585" spans="17:19">
      <c r="Q1585"/>
      <c r="R1585"/>
      <c r="S1585"/>
    </row>
    <row r="1586" spans="17:19">
      <c r="Q1586"/>
      <c r="R1586"/>
      <c r="S1586"/>
    </row>
    <row r="1587" spans="17:19">
      <c r="Q1587"/>
      <c r="R1587"/>
      <c r="S1587"/>
    </row>
    <row r="1588" spans="17:19">
      <c r="Q1588"/>
      <c r="R1588"/>
      <c r="S1588"/>
    </row>
    <row r="1589" spans="17:19">
      <c r="Q1589"/>
      <c r="R1589"/>
      <c r="S1589"/>
    </row>
    <row r="1590" spans="17:19">
      <c r="Q1590"/>
      <c r="R1590"/>
      <c r="S1590"/>
    </row>
    <row r="1591" spans="17:19">
      <c r="Q1591"/>
      <c r="R1591"/>
      <c r="S1591"/>
    </row>
    <row r="1592" spans="17:19">
      <c r="Q1592"/>
      <c r="R1592"/>
      <c r="S1592"/>
    </row>
    <row r="1593" spans="17:19">
      <c r="Q1593"/>
      <c r="R1593"/>
      <c r="S1593"/>
    </row>
    <row r="1594" spans="17:19">
      <c r="Q1594"/>
      <c r="R1594"/>
      <c r="S1594"/>
    </row>
    <row r="1595" spans="17:19">
      <c r="Q1595"/>
      <c r="R1595"/>
      <c r="S1595"/>
    </row>
    <row r="1596" spans="17:19">
      <c r="Q1596"/>
      <c r="R1596"/>
      <c r="S1596"/>
    </row>
    <row r="1597" spans="17:19">
      <c r="Q1597"/>
      <c r="R1597"/>
      <c r="S1597"/>
    </row>
    <row r="1598" spans="17:19">
      <c r="Q1598"/>
      <c r="R1598"/>
      <c r="S1598"/>
    </row>
    <row r="1599" spans="17:19">
      <c r="Q1599"/>
      <c r="R1599"/>
      <c r="S1599"/>
    </row>
    <row r="1600" spans="17:19">
      <c r="Q1600"/>
      <c r="R1600"/>
      <c r="S1600"/>
    </row>
    <row r="1601" spans="17:19">
      <c r="Q1601"/>
      <c r="R1601"/>
      <c r="S1601"/>
    </row>
    <row r="1602" spans="17:19">
      <c r="Q1602"/>
      <c r="R1602"/>
      <c r="S1602"/>
    </row>
    <row r="1603" spans="17:19">
      <c r="Q1603"/>
      <c r="R1603"/>
      <c r="S1603"/>
    </row>
    <row r="1604" spans="17:19">
      <c r="Q1604"/>
      <c r="R1604"/>
      <c r="S1604"/>
    </row>
    <row r="1605" spans="17:19">
      <c r="Q1605"/>
      <c r="R1605"/>
      <c r="S1605"/>
    </row>
    <row r="1606" spans="17:19">
      <c r="Q1606"/>
      <c r="R1606"/>
      <c r="S1606"/>
    </row>
    <row r="1607" spans="17:19">
      <c r="Q1607"/>
      <c r="R1607"/>
      <c r="S1607"/>
    </row>
    <row r="1608" spans="17:19">
      <c r="Q1608"/>
      <c r="R1608"/>
      <c r="S1608"/>
    </row>
    <row r="1609" spans="17:19">
      <c r="Q1609"/>
      <c r="R1609"/>
      <c r="S1609"/>
    </row>
    <row r="1610" spans="17:19">
      <c r="Q1610"/>
      <c r="R1610"/>
      <c r="S1610"/>
    </row>
    <row r="1611" spans="17:19">
      <c r="Q1611"/>
      <c r="R1611"/>
      <c r="S1611"/>
    </row>
    <row r="1612" spans="17:19">
      <c r="Q1612"/>
      <c r="R1612"/>
      <c r="S1612"/>
    </row>
    <row r="1613" spans="17:19">
      <c r="Q1613"/>
      <c r="R1613"/>
      <c r="S1613"/>
    </row>
    <row r="1614" spans="17:19">
      <c r="Q1614"/>
      <c r="R1614"/>
      <c r="S1614"/>
    </row>
    <row r="1615" spans="17:19">
      <c r="Q1615"/>
      <c r="R1615"/>
      <c r="S1615"/>
    </row>
    <row r="1616" spans="17:19">
      <c r="Q1616"/>
      <c r="R1616"/>
      <c r="S1616"/>
    </row>
    <row r="1617" spans="17:19">
      <c r="Q1617"/>
      <c r="R1617"/>
      <c r="S1617"/>
    </row>
    <row r="1618" spans="17:19">
      <c r="Q1618"/>
      <c r="R1618"/>
      <c r="S1618"/>
    </row>
    <row r="1619" spans="17:19">
      <c r="Q1619"/>
      <c r="R1619"/>
      <c r="S1619"/>
    </row>
    <row r="1620" spans="17:19">
      <c r="Q1620"/>
      <c r="R1620"/>
      <c r="S1620"/>
    </row>
    <row r="1621" spans="17:19">
      <c r="Q1621"/>
      <c r="R1621"/>
      <c r="S1621"/>
    </row>
    <row r="1622" spans="17:19">
      <c r="Q1622"/>
      <c r="R1622"/>
      <c r="S1622"/>
    </row>
    <row r="1623" spans="17:19">
      <c r="Q1623"/>
      <c r="R1623"/>
      <c r="S1623"/>
    </row>
    <row r="1624" spans="17:19">
      <c r="Q1624"/>
      <c r="R1624"/>
      <c r="S1624"/>
    </row>
    <row r="1625" spans="17:19">
      <c r="Q1625"/>
      <c r="R1625"/>
      <c r="S1625"/>
    </row>
    <row r="1626" spans="17:19">
      <c r="Q1626"/>
      <c r="R1626"/>
      <c r="S1626"/>
    </row>
    <row r="1627" spans="17:19">
      <c r="Q1627"/>
      <c r="R1627"/>
      <c r="S1627"/>
    </row>
    <row r="1628" spans="17:19">
      <c r="Q1628"/>
      <c r="R1628"/>
      <c r="S1628"/>
    </row>
    <row r="1629" spans="17:19">
      <c r="Q1629"/>
      <c r="R1629"/>
      <c r="S1629"/>
    </row>
    <row r="1630" spans="17:19">
      <c r="Q1630"/>
      <c r="R1630"/>
      <c r="S1630"/>
    </row>
    <row r="1631" spans="17:19">
      <c r="Q1631"/>
      <c r="R1631"/>
      <c r="S1631"/>
    </row>
    <row r="1632" spans="17:19">
      <c r="Q1632"/>
      <c r="R1632"/>
      <c r="S1632"/>
    </row>
    <row r="1633" spans="17:19">
      <c r="Q1633"/>
      <c r="R1633"/>
      <c r="S1633"/>
    </row>
    <row r="1634" spans="17:19">
      <c r="Q1634"/>
      <c r="R1634"/>
      <c r="S1634"/>
    </row>
    <row r="1635" spans="17:19">
      <c r="Q1635"/>
      <c r="R1635"/>
      <c r="S1635"/>
    </row>
    <row r="1636" spans="17:19">
      <c r="Q1636"/>
      <c r="R1636"/>
      <c r="S1636"/>
    </row>
    <row r="1637" spans="17:19">
      <c r="Q1637"/>
      <c r="R1637"/>
      <c r="S1637"/>
    </row>
    <row r="1638" spans="17:19">
      <c r="Q1638"/>
      <c r="R1638"/>
      <c r="S1638"/>
    </row>
    <row r="1639" spans="17:19">
      <c r="Q1639"/>
      <c r="R1639"/>
      <c r="S1639"/>
    </row>
    <row r="1640" spans="17:19">
      <c r="Q1640"/>
      <c r="R1640"/>
      <c r="S1640"/>
    </row>
    <row r="1641" spans="17:19">
      <c r="Q1641"/>
      <c r="R1641"/>
      <c r="S1641"/>
    </row>
    <row r="1642" spans="17:19">
      <c r="Q1642"/>
      <c r="R1642"/>
      <c r="S1642"/>
    </row>
    <row r="1643" spans="17:19">
      <c r="Q1643"/>
      <c r="R1643"/>
      <c r="S1643"/>
    </row>
    <row r="1644" spans="17:19">
      <c r="Q1644"/>
      <c r="R1644"/>
      <c r="S1644"/>
    </row>
    <row r="1645" spans="17:19">
      <c r="Q1645"/>
      <c r="R1645"/>
      <c r="S1645"/>
    </row>
    <row r="1646" spans="17:19">
      <c r="Q1646"/>
      <c r="R1646"/>
      <c r="S1646"/>
    </row>
    <row r="1647" spans="17:19">
      <c r="Q1647"/>
      <c r="R1647"/>
      <c r="S1647"/>
    </row>
    <row r="1648" spans="17:19">
      <c r="Q1648"/>
      <c r="R1648"/>
      <c r="S1648"/>
    </row>
    <row r="1649" spans="17:19">
      <c r="Q1649"/>
      <c r="R1649"/>
      <c r="S1649"/>
    </row>
    <row r="1650" spans="17:19">
      <c r="Q1650"/>
      <c r="R1650"/>
      <c r="S1650"/>
    </row>
    <row r="1651" spans="17:19">
      <c r="Q1651"/>
      <c r="R1651"/>
      <c r="S1651"/>
    </row>
    <row r="1652" spans="17:19">
      <c r="Q1652"/>
      <c r="R1652"/>
      <c r="S1652"/>
    </row>
    <row r="1653" spans="17:19">
      <c r="Q1653"/>
      <c r="R1653"/>
      <c r="S1653"/>
    </row>
    <row r="1654" spans="17:19">
      <c r="Q1654"/>
      <c r="R1654"/>
      <c r="S1654"/>
    </row>
    <row r="1655" spans="17:19">
      <c r="Q1655"/>
      <c r="R1655"/>
      <c r="S1655"/>
    </row>
    <row r="1656" spans="17:19">
      <c r="Q1656"/>
      <c r="R1656"/>
      <c r="S1656"/>
    </row>
    <row r="1657" spans="17:19">
      <c r="Q1657"/>
      <c r="R1657"/>
      <c r="S1657"/>
    </row>
    <row r="1658" spans="17:19">
      <c r="Q1658"/>
      <c r="R1658"/>
      <c r="S1658"/>
    </row>
    <row r="1659" spans="17:19">
      <c r="Q1659"/>
      <c r="R1659"/>
      <c r="S1659"/>
    </row>
    <row r="1660" spans="17:19">
      <c r="Q1660"/>
      <c r="R1660"/>
      <c r="S1660"/>
    </row>
    <row r="1661" spans="17:19">
      <c r="Q1661"/>
      <c r="R1661"/>
      <c r="S1661"/>
    </row>
    <row r="1662" spans="17:19">
      <c r="Q1662"/>
      <c r="R1662"/>
      <c r="S1662"/>
    </row>
    <row r="1663" spans="17:19">
      <c r="Q1663"/>
      <c r="R1663"/>
      <c r="S1663"/>
    </row>
    <row r="1664" spans="17:19">
      <c r="Q1664"/>
      <c r="R1664"/>
      <c r="S1664"/>
    </row>
    <row r="1665" spans="17:19">
      <c r="Q1665"/>
      <c r="R1665"/>
      <c r="S1665"/>
    </row>
    <row r="1666" spans="17:19">
      <c r="Q1666"/>
      <c r="R1666"/>
      <c r="S1666"/>
    </row>
    <row r="1667" spans="17:19">
      <c r="Q1667"/>
      <c r="R1667"/>
      <c r="S1667"/>
    </row>
    <row r="1668" spans="17:19">
      <c r="Q1668"/>
      <c r="R1668"/>
      <c r="S1668"/>
    </row>
    <row r="1669" spans="17:19">
      <c r="Q1669"/>
      <c r="R1669"/>
      <c r="S1669"/>
    </row>
    <row r="1670" spans="17:19">
      <c r="Q1670"/>
      <c r="R1670"/>
      <c r="S1670"/>
    </row>
    <row r="1671" spans="17:19">
      <c r="Q1671"/>
      <c r="R1671"/>
      <c r="S1671"/>
    </row>
    <row r="1672" spans="17:19">
      <c r="Q1672"/>
      <c r="R1672"/>
      <c r="S1672"/>
    </row>
    <row r="1673" spans="17:19">
      <c r="Q1673"/>
      <c r="R1673"/>
      <c r="S1673"/>
    </row>
    <row r="1674" spans="17:19">
      <c r="Q1674"/>
      <c r="R1674"/>
      <c r="S1674"/>
    </row>
    <row r="1675" spans="17:19">
      <c r="Q1675"/>
      <c r="R1675"/>
      <c r="S1675"/>
    </row>
    <row r="1676" spans="17:19">
      <c r="Q1676"/>
      <c r="R1676"/>
      <c r="S1676"/>
    </row>
    <row r="1677" spans="17:19">
      <c r="Q1677"/>
      <c r="R1677"/>
      <c r="S1677"/>
    </row>
    <row r="1678" spans="17:19">
      <c r="Q1678"/>
      <c r="R1678"/>
      <c r="S1678"/>
    </row>
    <row r="1679" spans="17:19">
      <c r="Q1679"/>
      <c r="R1679"/>
      <c r="S1679"/>
    </row>
    <row r="1680" spans="17:19">
      <c r="Q1680"/>
      <c r="R1680"/>
      <c r="S1680"/>
    </row>
    <row r="1681" spans="17:19">
      <c r="Q1681"/>
      <c r="R1681"/>
      <c r="S1681"/>
    </row>
    <row r="1682" spans="17:19">
      <c r="Q1682"/>
      <c r="R1682"/>
      <c r="S1682"/>
    </row>
    <row r="1683" spans="17:19">
      <c r="Q1683"/>
      <c r="R1683"/>
      <c r="S1683"/>
    </row>
    <row r="1684" spans="17:19">
      <c r="Q1684"/>
      <c r="R1684"/>
      <c r="S1684"/>
    </row>
    <row r="1685" spans="17:19">
      <c r="Q1685"/>
      <c r="R1685"/>
      <c r="S1685"/>
    </row>
    <row r="1686" spans="17:19">
      <c r="Q1686"/>
      <c r="R1686"/>
      <c r="S1686"/>
    </row>
    <row r="1687" spans="17:19">
      <c r="Q1687"/>
      <c r="R1687"/>
      <c r="S1687"/>
    </row>
    <row r="1688" spans="17:19">
      <c r="Q1688"/>
      <c r="R1688"/>
      <c r="S1688"/>
    </row>
    <row r="1689" spans="17:19">
      <c r="Q1689"/>
      <c r="R1689"/>
      <c r="S1689"/>
    </row>
    <row r="1690" spans="17:19">
      <c r="Q1690"/>
      <c r="R1690"/>
      <c r="S1690"/>
    </row>
    <row r="1691" spans="17:19">
      <c r="Q1691"/>
      <c r="R1691"/>
      <c r="S1691"/>
    </row>
    <row r="1692" spans="17:19">
      <c r="Q1692"/>
      <c r="R1692"/>
      <c r="S1692"/>
    </row>
    <row r="1693" spans="17:19">
      <c r="Q1693"/>
      <c r="R1693"/>
      <c r="S1693"/>
    </row>
    <row r="1694" spans="17:19">
      <c r="Q1694"/>
      <c r="R1694"/>
      <c r="S1694"/>
    </row>
    <row r="1695" spans="17:19">
      <c r="Q1695"/>
      <c r="R1695"/>
      <c r="S1695"/>
    </row>
    <row r="1696" spans="17:19">
      <c r="Q1696"/>
      <c r="R1696"/>
      <c r="S1696"/>
    </row>
    <row r="1697" spans="17:19">
      <c r="Q1697"/>
      <c r="R1697"/>
      <c r="S1697"/>
    </row>
    <row r="1698" spans="17:19">
      <c r="Q1698"/>
      <c r="R1698"/>
      <c r="S1698"/>
    </row>
    <row r="1699" spans="17:19">
      <c r="Q1699"/>
      <c r="R1699"/>
      <c r="S1699"/>
    </row>
    <row r="1700" spans="17:19">
      <c r="Q1700"/>
      <c r="R1700"/>
      <c r="S1700"/>
    </row>
    <row r="1701" spans="17:19">
      <c r="Q1701"/>
      <c r="R1701"/>
      <c r="S1701"/>
    </row>
    <row r="1702" spans="17:19">
      <c r="Q1702"/>
      <c r="R1702"/>
      <c r="S1702"/>
    </row>
    <row r="1703" spans="17:19">
      <c r="Q1703"/>
      <c r="R1703"/>
      <c r="S1703"/>
    </row>
    <row r="1704" spans="17:19">
      <c r="Q1704"/>
      <c r="R1704"/>
      <c r="S1704"/>
    </row>
    <row r="1705" spans="17:19">
      <c r="Q1705"/>
      <c r="R1705"/>
      <c r="S1705"/>
    </row>
    <row r="1706" spans="17:19">
      <c r="Q1706"/>
      <c r="R1706"/>
      <c r="S1706"/>
    </row>
    <row r="1707" spans="17:19">
      <c r="Q1707"/>
      <c r="R1707"/>
      <c r="S1707"/>
    </row>
    <row r="1708" spans="17:19">
      <c r="Q1708"/>
      <c r="R1708"/>
      <c r="S1708"/>
    </row>
    <row r="1709" spans="17:19">
      <c r="Q1709"/>
      <c r="R1709"/>
      <c r="S1709"/>
    </row>
    <row r="1710" spans="17:19">
      <c r="Q1710"/>
      <c r="R1710"/>
      <c r="S1710"/>
    </row>
    <row r="1711" spans="17:19">
      <c r="Q1711"/>
      <c r="R1711"/>
      <c r="S1711"/>
    </row>
    <row r="1712" spans="17:19">
      <c r="Q1712"/>
      <c r="R1712"/>
      <c r="S1712"/>
    </row>
    <row r="1713" spans="17:19">
      <c r="Q1713"/>
      <c r="R1713"/>
      <c r="S1713"/>
    </row>
    <row r="1714" spans="17:19">
      <c r="Q1714"/>
      <c r="R1714"/>
      <c r="S1714"/>
    </row>
    <row r="1715" spans="17:19">
      <c r="Q1715"/>
      <c r="R1715"/>
      <c r="S1715"/>
    </row>
    <row r="1716" spans="17:19">
      <c r="Q1716"/>
      <c r="R1716"/>
      <c r="S1716"/>
    </row>
    <row r="1717" spans="17:19">
      <c r="Q1717"/>
      <c r="R1717"/>
      <c r="S1717"/>
    </row>
    <row r="1718" spans="17:19">
      <c r="Q1718"/>
      <c r="R1718"/>
      <c r="S1718"/>
    </row>
    <row r="1719" spans="17:19">
      <c r="Q1719"/>
      <c r="R1719"/>
      <c r="S1719"/>
    </row>
    <row r="1720" spans="17:19">
      <c r="Q1720"/>
      <c r="R1720"/>
      <c r="S1720"/>
    </row>
    <row r="1721" spans="17:19">
      <c r="Q1721"/>
      <c r="R1721"/>
      <c r="S1721"/>
    </row>
    <row r="1722" spans="17:19">
      <c r="Q1722"/>
      <c r="R1722"/>
      <c r="S1722"/>
    </row>
    <row r="1723" spans="17:19">
      <c r="Q1723"/>
      <c r="R1723"/>
      <c r="S1723"/>
    </row>
    <row r="1724" spans="17:19">
      <c r="Q1724"/>
      <c r="R1724"/>
      <c r="S1724"/>
    </row>
    <row r="1725" spans="17:19">
      <c r="Q1725"/>
      <c r="R1725"/>
      <c r="S1725"/>
    </row>
    <row r="1726" spans="17:19">
      <c r="Q1726"/>
      <c r="R1726"/>
      <c r="S1726"/>
    </row>
    <row r="1727" spans="17:19">
      <c r="Q1727"/>
      <c r="R1727"/>
      <c r="S1727"/>
    </row>
    <row r="1728" spans="17:19">
      <c r="Q1728"/>
      <c r="R1728"/>
      <c r="S1728"/>
    </row>
    <row r="1729" spans="17:19">
      <c r="Q1729"/>
      <c r="R1729"/>
      <c r="S1729"/>
    </row>
    <row r="1730" spans="17:19">
      <c r="Q1730"/>
      <c r="R1730"/>
      <c r="S1730"/>
    </row>
    <row r="1731" spans="17:19">
      <c r="Q1731"/>
      <c r="R1731"/>
      <c r="S1731"/>
    </row>
    <row r="1732" spans="17:19">
      <c r="Q1732"/>
      <c r="R1732"/>
      <c r="S1732"/>
    </row>
    <row r="1733" spans="17:19">
      <c r="Q1733"/>
      <c r="R1733"/>
      <c r="S1733"/>
    </row>
    <row r="1734" spans="17:19">
      <c r="Q1734"/>
      <c r="R1734"/>
      <c r="S1734"/>
    </row>
    <row r="1735" spans="17:19">
      <c r="Q1735"/>
      <c r="R1735"/>
      <c r="S1735"/>
    </row>
    <row r="1736" spans="17:19">
      <c r="Q1736"/>
      <c r="R1736"/>
      <c r="S1736"/>
    </row>
    <row r="1737" spans="17:19">
      <c r="Q1737"/>
      <c r="R1737"/>
      <c r="S1737"/>
    </row>
    <row r="1738" spans="17:19">
      <c r="Q1738"/>
      <c r="R1738"/>
      <c r="S1738"/>
    </row>
    <row r="1739" spans="17:19">
      <c r="Q1739"/>
      <c r="R1739"/>
      <c r="S1739"/>
    </row>
    <row r="1740" spans="17:19">
      <c r="Q1740"/>
      <c r="R1740"/>
      <c r="S1740"/>
    </row>
    <row r="1741" spans="17:19">
      <c r="Q1741"/>
      <c r="R1741"/>
      <c r="S1741"/>
    </row>
    <row r="1742" spans="17:19">
      <c r="Q1742"/>
      <c r="R1742"/>
      <c r="S1742"/>
    </row>
    <row r="1743" spans="17:19">
      <c r="Q1743"/>
      <c r="R1743"/>
      <c r="S1743"/>
    </row>
    <row r="1744" spans="17:19">
      <c r="Q1744"/>
      <c r="R1744"/>
      <c r="S1744"/>
    </row>
    <row r="1745" spans="17:19">
      <c r="Q1745"/>
      <c r="R1745"/>
      <c r="S1745"/>
    </row>
    <row r="1746" spans="17:19">
      <c r="Q1746"/>
      <c r="R1746"/>
      <c r="S1746"/>
    </row>
    <row r="1747" spans="17:19">
      <c r="Q1747"/>
      <c r="R1747"/>
      <c r="S1747"/>
    </row>
    <row r="1748" spans="17:19">
      <c r="Q1748"/>
      <c r="R1748"/>
      <c r="S1748"/>
    </row>
    <row r="1749" spans="17:19">
      <c r="Q1749"/>
      <c r="R1749"/>
      <c r="S1749"/>
    </row>
    <row r="1750" spans="17:19">
      <c r="Q1750"/>
      <c r="R1750"/>
      <c r="S1750"/>
    </row>
    <row r="1751" spans="17:19">
      <c r="Q1751"/>
      <c r="R1751"/>
      <c r="S1751"/>
    </row>
    <row r="1752" spans="17:19">
      <c r="Q1752"/>
      <c r="R1752"/>
      <c r="S1752"/>
    </row>
    <row r="1753" spans="17:19">
      <c r="Q1753"/>
      <c r="R1753"/>
      <c r="S1753"/>
    </row>
    <row r="1754" spans="17:19">
      <c r="Q1754"/>
      <c r="R1754"/>
      <c r="S1754"/>
    </row>
    <row r="1755" spans="17:19">
      <c r="Q1755"/>
      <c r="R1755"/>
      <c r="S1755"/>
    </row>
    <row r="1756" spans="17:19">
      <c r="Q1756"/>
      <c r="R1756"/>
      <c r="S1756"/>
    </row>
    <row r="1757" spans="17:19">
      <c r="Q1757"/>
      <c r="R1757"/>
      <c r="S1757"/>
    </row>
    <row r="1758" spans="17:19">
      <c r="Q1758"/>
      <c r="R1758"/>
      <c r="S1758"/>
    </row>
    <row r="1759" spans="17:19">
      <c r="Q1759"/>
      <c r="R1759"/>
      <c r="S1759"/>
    </row>
    <row r="1760" spans="17:19">
      <c r="Q1760"/>
      <c r="R1760"/>
      <c r="S1760"/>
    </row>
    <row r="1761" spans="17:19">
      <c r="Q1761"/>
      <c r="R1761"/>
      <c r="S1761"/>
    </row>
    <row r="1762" spans="17:19">
      <c r="Q1762"/>
      <c r="R1762"/>
      <c r="S1762"/>
    </row>
    <row r="1763" spans="17:19">
      <c r="Q1763"/>
      <c r="R1763"/>
      <c r="S1763"/>
    </row>
    <row r="1764" spans="17:19">
      <c r="Q1764"/>
      <c r="R1764"/>
      <c r="S1764"/>
    </row>
    <row r="1765" spans="17:19">
      <c r="Q1765"/>
      <c r="R1765"/>
      <c r="S1765"/>
    </row>
    <row r="1766" spans="17:19">
      <c r="Q1766"/>
      <c r="R1766"/>
      <c r="S1766"/>
    </row>
    <row r="1767" spans="17:19">
      <c r="Q1767"/>
      <c r="R1767"/>
      <c r="S1767"/>
    </row>
    <row r="1768" spans="17:19">
      <c r="Q1768"/>
      <c r="R1768"/>
      <c r="S1768"/>
    </row>
    <row r="1769" spans="17:19">
      <c r="Q1769"/>
      <c r="R1769"/>
      <c r="S1769"/>
    </row>
    <row r="1770" spans="17:19">
      <c r="Q1770"/>
      <c r="R1770"/>
      <c r="S1770"/>
    </row>
    <row r="1771" spans="17:19">
      <c r="Q1771"/>
      <c r="R1771"/>
      <c r="S1771"/>
    </row>
    <row r="1772" spans="17:19">
      <c r="Q1772"/>
      <c r="R1772"/>
      <c r="S1772"/>
    </row>
    <row r="1773" spans="17:19">
      <c r="Q1773"/>
      <c r="R1773"/>
      <c r="S1773"/>
    </row>
    <row r="1774" spans="17:19">
      <c r="Q1774"/>
      <c r="R1774"/>
      <c r="S1774"/>
    </row>
    <row r="1775" spans="17:19">
      <c r="Q1775"/>
      <c r="R1775"/>
      <c r="S1775"/>
    </row>
    <row r="1776" spans="17:19">
      <c r="Q1776"/>
      <c r="R1776"/>
      <c r="S1776"/>
    </row>
    <row r="1777" spans="17:19">
      <c r="Q1777"/>
      <c r="R1777"/>
      <c r="S1777"/>
    </row>
    <row r="1778" spans="17:19">
      <c r="Q1778"/>
      <c r="R1778"/>
      <c r="S1778"/>
    </row>
    <row r="1779" spans="17:19">
      <c r="Q1779"/>
      <c r="R1779"/>
      <c r="S1779"/>
    </row>
    <row r="1780" spans="17:19">
      <c r="Q1780"/>
      <c r="R1780"/>
      <c r="S1780"/>
    </row>
    <row r="1781" spans="17:19">
      <c r="Q1781"/>
      <c r="R1781"/>
      <c r="S1781"/>
    </row>
    <row r="1782" spans="17:19">
      <c r="Q1782"/>
      <c r="R1782"/>
      <c r="S1782"/>
    </row>
    <row r="1783" spans="17:19">
      <c r="Q1783"/>
      <c r="R1783"/>
      <c r="S1783"/>
    </row>
    <row r="1784" spans="17:19">
      <c r="Q1784"/>
      <c r="R1784"/>
      <c r="S1784"/>
    </row>
    <row r="1785" spans="17:19">
      <c r="Q1785"/>
      <c r="R1785"/>
      <c r="S1785"/>
    </row>
    <row r="1786" spans="17:19">
      <c r="Q1786"/>
      <c r="R1786"/>
      <c r="S1786"/>
    </row>
    <row r="1787" spans="17:19">
      <c r="Q1787"/>
      <c r="R1787"/>
      <c r="S1787"/>
    </row>
    <row r="1788" spans="17:19">
      <c r="Q1788"/>
      <c r="R1788"/>
      <c r="S1788"/>
    </row>
    <row r="1789" spans="17:19">
      <c r="Q1789"/>
      <c r="R1789"/>
      <c r="S1789"/>
    </row>
    <row r="1790" spans="17:19">
      <c r="Q1790"/>
      <c r="R1790"/>
      <c r="S1790"/>
    </row>
    <row r="1791" spans="17:19">
      <c r="Q1791"/>
      <c r="R1791"/>
      <c r="S1791"/>
    </row>
    <row r="1792" spans="17:19">
      <c r="Q1792"/>
      <c r="R1792"/>
      <c r="S1792"/>
    </row>
    <row r="1793" spans="17:19">
      <c r="Q1793"/>
      <c r="R1793"/>
      <c r="S1793"/>
    </row>
    <row r="1794" spans="17:19">
      <c r="Q1794"/>
      <c r="R1794"/>
      <c r="S1794"/>
    </row>
    <row r="1795" spans="17:19">
      <c r="Q1795"/>
      <c r="R1795"/>
      <c r="S1795"/>
    </row>
    <row r="1796" spans="17:19">
      <c r="Q1796"/>
      <c r="R1796"/>
      <c r="S1796"/>
    </row>
    <row r="1797" spans="17:19">
      <c r="Q1797"/>
      <c r="R1797"/>
      <c r="S1797"/>
    </row>
    <row r="1798" spans="17:19">
      <c r="Q1798"/>
      <c r="R1798"/>
      <c r="S1798"/>
    </row>
    <row r="1799" spans="17:19">
      <c r="Q1799"/>
      <c r="R1799"/>
      <c r="S1799"/>
    </row>
    <row r="1800" spans="17:19">
      <c r="Q1800"/>
      <c r="R1800"/>
      <c r="S1800"/>
    </row>
    <row r="1801" spans="17:19">
      <c r="Q1801"/>
      <c r="R1801"/>
      <c r="S1801"/>
    </row>
    <row r="1802" spans="17:19">
      <c r="Q1802"/>
      <c r="R1802"/>
      <c r="S1802"/>
    </row>
    <row r="1803" spans="17:19">
      <c r="Q1803"/>
      <c r="R1803"/>
      <c r="S1803"/>
    </row>
    <row r="1804" spans="17:19">
      <c r="Q1804"/>
      <c r="R1804"/>
      <c r="S1804"/>
    </row>
    <row r="1805" spans="17:19">
      <c r="Q1805"/>
      <c r="R1805"/>
      <c r="S1805"/>
    </row>
    <row r="1806" spans="17:19">
      <c r="Q1806"/>
      <c r="R1806"/>
      <c r="S1806"/>
    </row>
    <row r="1807" spans="17:19">
      <c r="Q1807"/>
      <c r="R1807"/>
      <c r="S1807"/>
    </row>
    <row r="1808" spans="17:19">
      <c r="Q1808"/>
      <c r="R1808"/>
      <c r="S1808"/>
    </row>
    <row r="1809" spans="17:19">
      <c r="Q1809"/>
      <c r="R1809"/>
      <c r="S1809"/>
    </row>
    <row r="1810" spans="17:19">
      <c r="Q1810"/>
      <c r="R1810"/>
      <c r="S1810"/>
    </row>
    <row r="1811" spans="17:19">
      <c r="Q1811"/>
      <c r="R1811"/>
      <c r="S1811"/>
    </row>
    <row r="1812" spans="17:19">
      <c r="Q1812"/>
      <c r="R1812"/>
      <c r="S1812"/>
    </row>
    <row r="1813" spans="17:19">
      <c r="Q1813"/>
      <c r="R1813"/>
      <c r="S1813"/>
    </row>
    <row r="1814" spans="17:19">
      <c r="Q1814"/>
      <c r="R1814"/>
      <c r="S1814"/>
    </row>
    <row r="1815" spans="17:19">
      <c r="Q1815"/>
      <c r="R1815"/>
      <c r="S1815"/>
    </row>
    <row r="1816" spans="17:19">
      <c r="Q1816"/>
      <c r="R1816"/>
      <c r="S1816"/>
    </row>
    <row r="1817" spans="17:19">
      <c r="Q1817"/>
      <c r="R1817"/>
      <c r="S1817"/>
    </row>
    <row r="1818" spans="17:19">
      <c r="Q1818"/>
      <c r="R1818"/>
      <c r="S1818"/>
    </row>
    <row r="1819" spans="17:19">
      <c r="Q1819"/>
      <c r="R1819"/>
      <c r="S1819"/>
    </row>
    <row r="1820" spans="17:19">
      <c r="Q1820"/>
      <c r="R1820"/>
      <c r="S1820"/>
    </row>
    <row r="1821" spans="17:19">
      <c r="Q1821"/>
      <c r="R1821"/>
      <c r="S1821"/>
    </row>
    <row r="1822" spans="17:19">
      <c r="Q1822"/>
      <c r="R1822"/>
      <c r="S1822"/>
    </row>
    <row r="1823" spans="17:19">
      <c r="Q1823"/>
      <c r="R1823"/>
      <c r="S1823"/>
    </row>
    <row r="1824" spans="17:19">
      <c r="Q1824"/>
      <c r="R1824"/>
      <c r="S1824"/>
    </row>
    <row r="1825" spans="17:19">
      <c r="Q1825"/>
      <c r="R1825"/>
      <c r="S1825"/>
    </row>
    <row r="1826" spans="17:19">
      <c r="Q1826"/>
      <c r="R1826"/>
      <c r="S1826"/>
    </row>
    <row r="1827" spans="17:19">
      <c r="Q1827"/>
      <c r="R1827"/>
      <c r="S1827"/>
    </row>
    <row r="1828" spans="17:19">
      <c r="Q1828"/>
      <c r="R1828"/>
      <c r="S1828"/>
    </row>
    <row r="1829" spans="17:19">
      <c r="Q1829"/>
      <c r="R1829"/>
      <c r="S1829"/>
    </row>
    <row r="1830" spans="17:19">
      <c r="Q1830"/>
      <c r="R1830"/>
      <c r="S1830"/>
    </row>
    <row r="1831" spans="17:19">
      <c r="Q1831"/>
      <c r="R1831"/>
      <c r="S1831"/>
    </row>
    <row r="1832" spans="17:19">
      <c r="Q1832"/>
      <c r="R1832"/>
      <c r="S1832"/>
    </row>
    <row r="1833" spans="17:19">
      <c r="Q1833"/>
      <c r="R1833"/>
      <c r="S1833"/>
    </row>
    <row r="1834" spans="17:19">
      <c r="Q1834"/>
      <c r="R1834"/>
      <c r="S1834"/>
    </row>
    <row r="1835" spans="17:19">
      <c r="Q1835"/>
      <c r="R1835"/>
      <c r="S1835"/>
    </row>
    <row r="1836" spans="17:19">
      <c r="Q1836"/>
      <c r="R1836"/>
      <c r="S1836"/>
    </row>
    <row r="1837" spans="17:19">
      <c r="Q1837"/>
      <c r="R1837"/>
      <c r="S1837"/>
    </row>
    <row r="1838" spans="17:19">
      <c r="Q1838"/>
      <c r="R1838"/>
      <c r="S1838"/>
    </row>
    <row r="1839" spans="17:19">
      <c r="Q1839"/>
      <c r="R1839"/>
      <c r="S1839"/>
    </row>
    <row r="1840" spans="17:19">
      <c r="Q1840"/>
      <c r="R1840"/>
      <c r="S1840"/>
    </row>
    <row r="1841" spans="17:19">
      <c r="Q1841"/>
      <c r="R1841"/>
      <c r="S1841"/>
    </row>
    <row r="1842" spans="17:19">
      <c r="Q1842"/>
      <c r="R1842"/>
      <c r="S1842"/>
    </row>
    <row r="1843" spans="17:19">
      <c r="Q1843"/>
      <c r="R1843"/>
      <c r="S1843"/>
    </row>
    <row r="1844" spans="17:19">
      <c r="Q1844"/>
      <c r="R1844"/>
      <c r="S1844"/>
    </row>
    <row r="1845" spans="17:19">
      <c r="Q1845"/>
      <c r="R1845"/>
      <c r="S1845"/>
    </row>
    <row r="1846" spans="17:19">
      <c r="Q1846"/>
      <c r="R1846"/>
      <c r="S1846"/>
    </row>
    <row r="1847" spans="17:19">
      <c r="Q1847"/>
      <c r="R1847"/>
      <c r="S1847"/>
    </row>
    <row r="1848" spans="17:19">
      <c r="Q1848"/>
      <c r="R1848"/>
      <c r="S1848"/>
    </row>
    <row r="1849" spans="17:19">
      <c r="Q1849"/>
      <c r="R1849"/>
      <c r="S1849"/>
    </row>
    <row r="1850" spans="17:19">
      <c r="Q1850"/>
      <c r="R1850"/>
      <c r="S1850"/>
    </row>
    <row r="1851" spans="17:19">
      <c r="Q1851"/>
      <c r="R1851"/>
      <c r="S1851"/>
    </row>
    <row r="1852" spans="17:19">
      <c r="Q1852"/>
      <c r="R1852"/>
      <c r="S1852"/>
    </row>
    <row r="1853" spans="17:19">
      <c r="Q1853"/>
      <c r="R1853"/>
      <c r="S1853"/>
    </row>
    <row r="1854" spans="17:19">
      <c r="Q1854"/>
      <c r="R1854"/>
      <c r="S1854"/>
    </row>
    <row r="1855" spans="17:19">
      <c r="Q1855"/>
      <c r="R1855"/>
      <c r="S1855"/>
    </row>
    <row r="1856" spans="17:19">
      <c r="Q1856"/>
      <c r="R1856"/>
      <c r="S1856"/>
    </row>
    <row r="1857" spans="17:19">
      <c r="Q1857"/>
      <c r="R1857"/>
      <c r="S1857"/>
    </row>
    <row r="1858" spans="17:19">
      <c r="Q1858"/>
      <c r="R1858"/>
      <c r="S1858"/>
    </row>
    <row r="1859" spans="17:19">
      <c r="Q1859"/>
      <c r="R1859"/>
      <c r="S1859"/>
    </row>
    <row r="1860" spans="17:19">
      <c r="Q1860"/>
      <c r="R1860"/>
      <c r="S1860"/>
    </row>
    <row r="1861" spans="17:19">
      <c r="Q1861"/>
      <c r="R1861"/>
      <c r="S1861"/>
    </row>
    <row r="1862" spans="17:19">
      <c r="Q1862"/>
      <c r="R1862"/>
      <c r="S1862"/>
    </row>
    <row r="1863" spans="17:19">
      <c r="Q1863"/>
      <c r="R1863"/>
      <c r="S1863"/>
    </row>
    <row r="1864" spans="17:19">
      <c r="Q1864"/>
      <c r="R1864"/>
      <c r="S1864"/>
    </row>
    <row r="1865" spans="17:19">
      <c r="Q1865"/>
      <c r="R1865"/>
      <c r="S1865"/>
    </row>
    <row r="1866" spans="17:19">
      <c r="Q1866"/>
      <c r="R1866"/>
      <c r="S1866"/>
    </row>
    <row r="1867" spans="17:19">
      <c r="Q1867"/>
      <c r="R1867"/>
      <c r="S1867"/>
    </row>
    <row r="1868" spans="17:19">
      <c r="Q1868"/>
      <c r="R1868"/>
      <c r="S1868"/>
    </row>
    <row r="1869" spans="17:19">
      <c r="Q1869"/>
      <c r="R1869"/>
      <c r="S1869"/>
    </row>
    <row r="1870" spans="17:19">
      <c r="Q1870"/>
      <c r="R1870"/>
      <c r="S1870"/>
    </row>
    <row r="1871" spans="17:19">
      <c r="Q1871"/>
      <c r="R1871"/>
      <c r="S1871"/>
    </row>
    <row r="1872" spans="17:19">
      <c r="Q1872"/>
      <c r="R1872"/>
      <c r="S1872"/>
    </row>
    <row r="1873" spans="17:19">
      <c r="Q1873"/>
      <c r="R1873"/>
      <c r="S1873"/>
    </row>
    <row r="1874" spans="17:19">
      <c r="Q1874"/>
      <c r="R1874"/>
      <c r="S1874"/>
    </row>
    <row r="1875" spans="17:19">
      <c r="Q1875"/>
      <c r="R1875"/>
      <c r="S1875"/>
    </row>
    <row r="1876" spans="17:19">
      <c r="Q1876"/>
      <c r="R1876"/>
      <c r="S1876"/>
    </row>
    <row r="1877" spans="17:19">
      <c r="Q1877"/>
      <c r="R1877"/>
      <c r="S1877"/>
    </row>
    <row r="1878" spans="17:19">
      <c r="Q1878"/>
      <c r="R1878"/>
      <c r="S1878"/>
    </row>
    <row r="1879" spans="17:19">
      <c r="Q1879"/>
      <c r="R1879"/>
      <c r="S1879"/>
    </row>
    <row r="1880" spans="17:19">
      <c r="Q1880"/>
      <c r="R1880"/>
      <c r="S1880"/>
    </row>
    <row r="1881" spans="17:19">
      <c r="Q1881"/>
      <c r="R1881"/>
      <c r="S1881"/>
    </row>
    <row r="1882" spans="17:19">
      <c r="Q1882"/>
      <c r="R1882"/>
      <c r="S1882"/>
    </row>
    <row r="1883" spans="17:19">
      <c r="Q1883"/>
      <c r="R1883"/>
      <c r="S1883"/>
    </row>
    <row r="1884" spans="17:19">
      <c r="Q1884"/>
      <c r="R1884"/>
      <c r="S1884"/>
    </row>
    <row r="1885" spans="17:19">
      <c r="Q1885"/>
      <c r="R1885"/>
      <c r="S1885"/>
    </row>
    <row r="1886" spans="17:19">
      <c r="Q1886"/>
      <c r="R1886"/>
      <c r="S1886"/>
    </row>
    <row r="1887" spans="17:19">
      <c r="Q1887"/>
      <c r="R1887"/>
      <c r="S1887"/>
    </row>
    <row r="1888" spans="17:19">
      <c r="Q1888"/>
      <c r="R1888"/>
      <c r="S1888"/>
    </row>
    <row r="1889" spans="17:19">
      <c r="Q1889"/>
      <c r="R1889"/>
      <c r="S1889"/>
    </row>
    <row r="1890" spans="17:19">
      <c r="Q1890"/>
      <c r="R1890"/>
      <c r="S1890"/>
    </row>
    <row r="1891" spans="17:19">
      <c r="Q1891"/>
      <c r="R1891"/>
      <c r="S1891"/>
    </row>
    <row r="1892" spans="17:19">
      <c r="Q1892"/>
      <c r="R1892"/>
      <c r="S1892"/>
    </row>
    <row r="1893" spans="17:19">
      <c r="Q1893"/>
      <c r="R1893"/>
      <c r="S1893"/>
    </row>
    <row r="1894" spans="17:19">
      <c r="Q1894"/>
      <c r="R1894"/>
      <c r="S1894"/>
    </row>
    <row r="1895" spans="17:19">
      <c r="Q1895"/>
      <c r="R1895"/>
      <c r="S1895"/>
    </row>
    <row r="1896" spans="17:19">
      <c r="Q1896"/>
      <c r="R1896"/>
      <c r="S1896"/>
    </row>
    <row r="1897" spans="17:19">
      <c r="Q1897"/>
      <c r="R1897"/>
      <c r="S1897"/>
    </row>
    <row r="1898" spans="17:19">
      <c r="Q1898"/>
      <c r="R1898"/>
      <c r="S1898"/>
    </row>
    <row r="1899" spans="17:19">
      <c r="Q1899"/>
      <c r="R1899"/>
      <c r="S1899"/>
    </row>
    <row r="1900" spans="17:19">
      <c r="Q1900"/>
      <c r="R1900"/>
      <c r="S1900"/>
    </row>
    <row r="1901" spans="17:19">
      <c r="Q1901"/>
      <c r="R1901"/>
      <c r="S1901"/>
    </row>
    <row r="1902" spans="17:19">
      <c r="Q1902"/>
      <c r="R1902"/>
      <c r="S1902"/>
    </row>
    <row r="1903" spans="17:19">
      <c r="Q1903"/>
      <c r="R1903"/>
      <c r="S1903"/>
    </row>
    <row r="1904" spans="17:19">
      <c r="Q1904"/>
      <c r="R1904"/>
      <c r="S1904"/>
    </row>
    <row r="1905" spans="17:19">
      <c r="Q1905"/>
      <c r="R1905"/>
      <c r="S1905"/>
    </row>
    <row r="1906" spans="17:19">
      <c r="Q1906"/>
      <c r="R1906"/>
      <c r="S1906"/>
    </row>
    <row r="1907" spans="17:19">
      <c r="Q1907"/>
      <c r="R1907"/>
      <c r="S1907"/>
    </row>
    <row r="1908" spans="17:19">
      <c r="Q1908"/>
      <c r="R1908"/>
      <c r="S1908"/>
    </row>
    <row r="1909" spans="17:19">
      <c r="Q1909"/>
      <c r="R1909"/>
      <c r="S1909"/>
    </row>
    <row r="1910" spans="17:19">
      <c r="Q1910"/>
      <c r="R1910"/>
      <c r="S1910"/>
    </row>
    <row r="1911" spans="17:19">
      <c r="Q1911"/>
      <c r="R1911"/>
      <c r="S1911"/>
    </row>
    <row r="1912" spans="17:19">
      <c r="Q1912"/>
      <c r="R1912"/>
      <c r="S1912"/>
    </row>
    <row r="1913" spans="17:19">
      <c r="Q1913"/>
      <c r="R1913"/>
      <c r="S1913"/>
    </row>
    <row r="1914" spans="17:19">
      <c r="Q1914"/>
      <c r="R1914"/>
      <c r="S1914"/>
    </row>
    <row r="1915" spans="17:19">
      <c r="Q1915"/>
      <c r="R1915"/>
      <c r="S1915"/>
    </row>
    <row r="1916" spans="17:19">
      <c r="Q1916"/>
      <c r="R1916"/>
      <c r="S1916"/>
    </row>
    <row r="1917" spans="17:19">
      <c r="Q1917"/>
      <c r="R1917"/>
      <c r="S1917"/>
    </row>
    <row r="1918" spans="17:19">
      <c r="Q1918"/>
      <c r="R1918"/>
      <c r="S1918"/>
    </row>
    <row r="1919" spans="17:19">
      <c r="Q1919"/>
      <c r="R1919"/>
      <c r="S1919"/>
    </row>
    <row r="1920" spans="17:19">
      <c r="Q1920"/>
      <c r="R1920"/>
      <c r="S1920"/>
    </row>
    <row r="1921" spans="17:19">
      <c r="Q1921"/>
      <c r="R1921"/>
      <c r="S1921"/>
    </row>
    <row r="1922" spans="17:19">
      <c r="Q1922"/>
      <c r="R1922"/>
      <c r="S1922"/>
    </row>
    <row r="1923" spans="17:19">
      <c r="Q1923"/>
      <c r="R1923"/>
      <c r="S1923"/>
    </row>
    <row r="1924" spans="17:19">
      <c r="Q1924"/>
      <c r="R1924"/>
      <c r="S1924"/>
    </row>
    <row r="1925" spans="17:19">
      <c r="Q1925"/>
      <c r="R1925"/>
      <c r="S1925"/>
    </row>
    <row r="1926" spans="17:19">
      <c r="Q1926"/>
      <c r="R1926"/>
      <c r="S1926"/>
    </row>
    <row r="1927" spans="17:19">
      <c r="Q1927"/>
      <c r="R1927"/>
      <c r="S1927"/>
    </row>
    <row r="1928" spans="17:19">
      <c r="Q1928"/>
      <c r="R1928"/>
      <c r="S1928"/>
    </row>
    <row r="1929" spans="17:19">
      <c r="Q1929"/>
      <c r="R1929"/>
      <c r="S1929"/>
    </row>
    <row r="1930" spans="17:19">
      <c r="Q1930"/>
      <c r="R1930"/>
      <c r="S1930"/>
    </row>
    <row r="1931" spans="17:19">
      <c r="Q1931"/>
      <c r="R1931"/>
      <c r="S1931"/>
    </row>
    <row r="1932" spans="17:19">
      <c r="Q1932"/>
      <c r="R1932"/>
      <c r="S1932"/>
    </row>
    <row r="1933" spans="17:19">
      <c r="Q1933"/>
      <c r="R1933"/>
      <c r="S1933"/>
    </row>
    <row r="1934" spans="17:19">
      <c r="Q1934"/>
      <c r="R1934"/>
      <c r="S1934"/>
    </row>
    <row r="1935" spans="17:19">
      <c r="Q1935"/>
      <c r="R1935"/>
      <c r="S1935"/>
    </row>
    <row r="1936" spans="17:19">
      <c r="Q1936"/>
      <c r="R1936"/>
      <c r="S1936"/>
    </row>
    <row r="1937" spans="17:19">
      <c r="Q1937"/>
      <c r="R1937"/>
      <c r="S1937"/>
    </row>
    <row r="1938" spans="17:19">
      <c r="Q1938"/>
      <c r="R1938"/>
      <c r="S1938"/>
    </row>
    <row r="1939" spans="17:19">
      <c r="Q1939"/>
      <c r="R1939"/>
      <c r="S1939"/>
    </row>
    <row r="1940" spans="17:19">
      <c r="Q1940"/>
      <c r="R1940"/>
      <c r="S1940"/>
    </row>
    <row r="1941" spans="17:19">
      <c r="Q1941"/>
      <c r="R1941"/>
      <c r="S1941"/>
    </row>
    <row r="1942" spans="17:19">
      <c r="Q1942"/>
      <c r="R1942"/>
      <c r="S1942"/>
    </row>
    <row r="1943" spans="17:19">
      <c r="Q1943"/>
      <c r="R1943"/>
      <c r="S1943"/>
    </row>
    <row r="1944" spans="17:19">
      <c r="Q1944"/>
      <c r="R1944"/>
      <c r="S1944"/>
    </row>
    <row r="1945" spans="17:19">
      <c r="Q1945"/>
      <c r="R1945"/>
      <c r="S1945"/>
    </row>
    <row r="1946" spans="17:19">
      <c r="Q1946"/>
      <c r="R1946"/>
      <c r="S1946"/>
    </row>
    <row r="1947" spans="17:19">
      <c r="Q1947"/>
      <c r="R1947"/>
      <c r="S1947"/>
    </row>
    <row r="1948" spans="17:19">
      <c r="Q1948"/>
      <c r="R1948"/>
      <c r="S1948"/>
    </row>
    <row r="1949" spans="17:19">
      <c r="Q1949"/>
      <c r="R1949"/>
      <c r="S1949"/>
    </row>
    <row r="1950" spans="17:19">
      <c r="Q1950"/>
      <c r="R1950"/>
      <c r="S1950"/>
    </row>
    <row r="1951" spans="17:19">
      <c r="Q1951"/>
      <c r="R1951"/>
      <c r="S1951"/>
    </row>
    <row r="1952" spans="17:19">
      <c r="Q1952"/>
      <c r="R1952"/>
      <c r="S1952"/>
    </row>
    <row r="1953" spans="17:19">
      <c r="Q1953"/>
      <c r="R1953"/>
      <c r="S1953"/>
    </row>
    <row r="1954" spans="17:19">
      <c r="Q1954"/>
      <c r="R1954"/>
      <c r="S1954"/>
    </row>
    <row r="1955" spans="17:19">
      <c r="Q1955"/>
      <c r="R1955"/>
      <c r="S1955"/>
    </row>
    <row r="1956" spans="17:19">
      <c r="Q1956"/>
      <c r="R1956"/>
      <c r="S1956"/>
    </row>
    <row r="1957" spans="17:19">
      <c r="Q1957"/>
      <c r="R1957"/>
      <c r="S1957"/>
    </row>
    <row r="1958" spans="17:19">
      <c r="Q1958"/>
      <c r="R1958"/>
      <c r="S1958"/>
    </row>
    <row r="1959" spans="17:19">
      <c r="Q1959"/>
      <c r="R1959"/>
      <c r="S1959"/>
    </row>
    <row r="1960" spans="17:19">
      <c r="Q1960"/>
      <c r="R1960"/>
      <c r="S1960"/>
    </row>
    <row r="1961" spans="17:19">
      <c r="Q1961"/>
      <c r="R1961"/>
      <c r="S1961"/>
    </row>
    <row r="1962" spans="17:19">
      <c r="Q1962"/>
      <c r="R1962"/>
      <c r="S1962"/>
    </row>
    <row r="1963" spans="17:19">
      <c r="Q1963"/>
      <c r="R1963"/>
      <c r="S1963"/>
    </row>
    <row r="1964" spans="17:19">
      <c r="Q1964"/>
      <c r="R1964"/>
      <c r="S1964"/>
    </row>
    <row r="1965" spans="17:19">
      <c r="Q1965"/>
      <c r="R1965"/>
      <c r="S1965"/>
    </row>
    <row r="1966" spans="17:19">
      <c r="Q1966"/>
      <c r="R1966"/>
      <c r="S1966"/>
    </row>
    <row r="1967" spans="17:19">
      <c r="Q1967"/>
      <c r="R1967"/>
      <c r="S1967"/>
    </row>
    <row r="1968" spans="17:19">
      <c r="Q1968"/>
      <c r="R1968"/>
      <c r="S1968"/>
    </row>
    <row r="1969" spans="17:19">
      <c r="Q1969"/>
      <c r="R1969"/>
      <c r="S1969"/>
    </row>
    <row r="1970" spans="17:19">
      <c r="Q1970"/>
      <c r="R1970"/>
      <c r="S1970"/>
    </row>
    <row r="1971" spans="17:19">
      <c r="Q1971"/>
      <c r="R1971"/>
      <c r="S1971"/>
    </row>
    <row r="1972" spans="17:19">
      <c r="Q1972"/>
      <c r="R1972"/>
      <c r="S1972"/>
    </row>
    <row r="1973" spans="17:19">
      <c r="Q1973"/>
      <c r="R1973"/>
      <c r="S1973"/>
    </row>
    <row r="1974" spans="17:19">
      <c r="Q1974"/>
      <c r="R1974"/>
      <c r="S1974"/>
    </row>
    <row r="1975" spans="17:19">
      <c r="Q1975"/>
      <c r="R1975"/>
      <c r="S1975"/>
    </row>
    <row r="1976" spans="17:19">
      <c r="Q1976"/>
      <c r="R1976"/>
      <c r="S1976"/>
    </row>
    <row r="1977" spans="17:19">
      <c r="Q1977"/>
      <c r="R1977"/>
      <c r="S1977"/>
    </row>
    <row r="1978" spans="17:19">
      <c r="Q1978"/>
      <c r="R1978"/>
      <c r="S1978"/>
    </row>
    <row r="1979" spans="17:19">
      <c r="Q1979"/>
      <c r="R1979"/>
      <c r="S1979"/>
    </row>
    <row r="1980" spans="17:19">
      <c r="Q1980"/>
      <c r="R1980"/>
      <c r="S1980"/>
    </row>
    <row r="1981" spans="17:19">
      <c r="Q1981"/>
      <c r="R1981"/>
      <c r="S1981"/>
    </row>
    <row r="1982" spans="17:19">
      <c r="Q1982"/>
      <c r="R1982"/>
      <c r="S1982"/>
    </row>
    <row r="1983" spans="17:19">
      <c r="Q1983"/>
      <c r="R1983"/>
      <c r="S1983"/>
    </row>
    <row r="1984" spans="17:19">
      <c r="Q1984"/>
      <c r="R1984"/>
      <c r="S1984"/>
    </row>
    <row r="1985" spans="17:19">
      <c r="Q1985"/>
      <c r="R1985"/>
      <c r="S1985"/>
    </row>
    <row r="1986" spans="17:19">
      <c r="Q1986"/>
      <c r="R1986"/>
      <c r="S1986"/>
    </row>
    <row r="1987" spans="17:19">
      <c r="Q1987"/>
      <c r="R1987"/>
      <c r="S1987"/>
    </row>
    <row r="1988" spans="17:19">
      <c r="Q1988"/>
      <c r="R1988"/>
      <c r="S1988"/>
    </row>
    <row r="1989" spans="17:19">
      <c r="Q1989"/>
      <c r="R1989"/>
      <c r="S1989"/>
    </row>
    <row r="1990" spans="17:19">
      <c r="Q1990"/>
      <c r="R1990"/>
      <c r="S1990"/>
    </row>
    <row r="1991" spans="17:19">
      <c r="Q1991"/>
      <c r="R1991"/>
      <c r="S1991"/>
    </row>
    <row r="1992" spans="17:19">
      <c r="Q1992"/>
      <c r="R1992"/>
      <c r="S1992"/>
    </row>
    <row r="1993" spans="17:19">
      <c r="Q1993"/>
      <c r="R1993"/>
      <c r="S1993"/>
    </row>
    <row r="1994" spans="17:19">
      <c r="Q1994"/>
      <c r="R1994"/>
      <c r="S1994"/>
    </row>
    <row r="1995" spans="17:19">
      <c r="Q1995"/>
      <c r="R1995"/>
      <c r="S1995"/>
    </row>
    <row r="1996" spans="17:19">
      <c r="Q1996"/>
      <c r="R1996"/>
      <c r="S1996"/>
    </row>
    <row r="1997" spans="17:19">
      <c r="Q1997"/>
      <c r="R1997"/>
      <c r="S1997"/>
    </row>
    <row r="1998" spans="17:19">
      <c r="Q1998"/>
      <c r="R1998"/>
      <c r="S1998"/>
    </row>
    <row r="1999" spans="17:19">
      <c r="Q1999"/>
      <c r="R1999"/>
      <c r="S1999"/>
    </row>
    <row r="2000" spans="17:19">
      <c r="Q2000"/>
      <c r="R2000"/>
      <c r="S2000"/>
    </row>
  </sheetData>
  <protectedRanges>
    <protectedRange sqref="C3:E3" name="Range1"/>
    <protectedRange sqref="C5:E5" name="Range1_1"/>
    <protectedRange sqref="C6:E6" name="Range1_2"/>
  </protectedRanges>
  <mergeCells count="1">
    <mergeCell ref="F2:G6"/>
  </mergeCells>
  <phoneticPr fontId="1" type="noConversion"/>
  <dataValidations count="2">
    <dataValidation type="list" allowBlank="1" showInputMessage="1" showErrorMessage="1" sqref="C5:E5" xr:uid="{22F17AA6-DEF2-42AD-B7C9-E5FE9273F9A1}">
      <formula1>"Ross,Cobb,HBD,AA+"</formula1>
    </dataValidation>
    <dataValidation type="list" allowBlank="1" showInputMessage="1" showErrorMessage="1" sqref="C6:E6" xr:uid="{1894AC18-768C-4F7A-9FDD-5D626DC9728D}">
      <formula1>"M,F,M&amp;F"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32AE-B4C5-4447-8383-C4135C09868E}">
  <sheetPr codeName="Sheet14"/>
  <dimension ref="A1:I74"/>
  <sheetViews>
    <sheetView tabSelected="1" zoomScale="80" zoomScaleNormal="80" workbookViewId="0">
      <pane xSplit="2" ySplit="7" topLeftCell="C13" activePane="bottomRight" state="frozen"/>
      <selection pane="topRight" activeCell="C1" sqref="C1"/>
      <selection pane="bottomLeft" activeCell="A8" sqref="A8"/>
      <selection pane="bottomRight" activeCell="F18" sqref="F18:I2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735</v>
      </c>
      <c r="G2" s="539" t="s">
        <v>100</v>
      </c>
      <c r="H2" s="572" t="s">
        <v>646</v>
      </c>
      <c r="I2" s="572" t="s">
        <v>649</v>
      </c>
    </row>
    <row r="3" spans="1:9" ht="26">
      <c r="A3" s="1176" t="s">
        <v>327</v>
      </c>
      <c r="B3" s="449" t="s">
        <v>328</v>
      </c>
      <c r="C3" s="450">
        <f>SUM(D3:F3)</f>
        <v>83700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83700</v>
      </c>
      <c r="G3" s="540">
        <v>30100</v>
      </c>
      <c r="H3" s="573">
        <v>23500</v>
      </c>
      <c r="I3" s="573">
        <v>30100</v>
      </c>
    </row>
    <row r="4" spans="1:9" ht="26">
      <c r="A4" s="1176"/>
      <c r="B4" s="449" t="s">
        <v>329</v>
      </c>
      <c r="C4" s="453"/>
      <c r="D4" s="454"/>
      <c r="E4" s="454"/>
      <c r="F4" s="455"/>
      <c r="G4" s="541" t="s">
        <v>638</v>
      </c>
      <c r="H4" s="574" t="s">
        <v>640</v>
      </c>
      <c r="I4" s="574" t="s">
        <v>640</v>
      </c>
    </row>
    <row r="5" spans="1:9" ht="26.5">
      <c r="A5" s="1176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77"/>
      <c r="B6" s="1092" t="s">
        <v>743</v>
      </c>
      <c r="C6" s="457">
        <f>C20/C5</f>
        <v>13.303125</v>
      </c>
      <c r="D6" s="457" t="e">
        <f t="shared" ref="D6:I6" si="0">D20/D5</f>
        <v>#DIV/0!</v>
      </c>
      <c r="E6" s="457" t="e">
        <f t="shared" si="0"/>
        <v>#DIV/0!</v>
      </c>
      <c r="F6" s="457">
        <f t="shared" si="0"/>
        <v>13.303125</v>
      </c>
      <c r="G6" s="457">
        <f t="shared" si="0"/>
        <v>13.870312500000001</v>
      </c>
      <c r="H6" s="457">
        <f t="shared" si="0"/>
        <v>11.362500000000001</v>
      </c>
      <c r="I6" s="457">
        <f t="shared" si="0"/>
        <v>14.676562499999999</v>
      </c>
    </row>
    <row r="7" spans="1:9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76106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76106</v>
      </c>
      <c r="G8" s="563">
        <v>26403</v>
      </c>
      <c r="H8" s="568">
        <v>21736</v>
      </c>
      <c r="I8" s="568">
        <v>27967</v>
      </c>
    </row>
    <row r="9" spans="1:9" ht="25.5">
      <c r="A9" s="728"/>
      <c r="B9" s="466" t="s">
        <v>333</v>
      </c>
      <c r="C9" s="467">
        <f>SUM(D9:F9)</f>
        <v>160772.79999999999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160772.79999999999</v>
      </c>
      <c r="G9" s="564">
        <v>55801.919999999998</v>
      </c>
      <c r="H9" s="561">
        <v>47485.2</v>
      </c>
      <c r="I9" s="561">
        <v>57485.68</v>
      </c>
    </row>
    <row r="10" spans="1:9" ht="25.5">
      <c r="A10" s="728"/>
      <c r="B10" s="466" t="s">
        <v>334</v>
      </c>
      <c r="C10" s="468">
        <f t="shared" ref="C10:E10" si="1">C9/C8</f>
        <v>2.1124852179854412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2.1124852179854412</v>
      </c>
      <c r="G10" s="716">
        <f>G9/G8</f>
        <v>2.1134689239859106</v>
      </c>
      <c r="H10" s="549">
        <f t="shared" ref="H10:I10" si="3">H9/H8</f>
        <v>2.1846337872653661</v>
      </c>
      <c r="I10" s="549">
        <f t="shared" si="3"/>
        <v>2.0554825329853039</v>
      </c>
    </row>
    <row r="11" spans="1:9" ht="28.5" customHeight="1">
      <c r="A11" s="728"/>
      <c r="B11" s="466" t="s">
        <v>335</v>
      </c>
      <c r="C11" s="469">
        <f t="shared" ref="C11:C16" si="4">SUM(D11:F11)</f>
        <v>168</v>
      </c>
      <c r="D11" s="469">
        <f t="shared" ref="D11:D16" si="5">SUMPRODUCT(($G$4:$I$4="M")*G11:I11)</f>
        <v>0</v>
      </c>
      <c r="E11" s="469">
        <f t="shared" ref="E11:E16" si="6">SUMPRODUCT(($G$4:$I$4="F")*G11:I11)</f>
        <v>0</v>
      </c>
      <c r="F11" s="536">
        <f t="shared" ref="F11:F16" si="7">SUM(G11:I11)</f>
        <v>168</v>
      </c>
      <c r="G11" s="565">
        <v>56</v>
      </c>
      <c r="H11" s="569">
        <v>56</v>
      </c>
      <c r="I11" s="569">
        <v>56</v>
      </c>
    </row>
    <row r="12" spans="1:9" ht="38">
      <c r="A12" s="728" t="s">
        <v>477</v>
      </c>
      <c r="B12" s="466" t="s">
        <v>336</v>
      </c>
      <c r="C12" s="470">
        <f t="shared" si="4"/>
        <v>159.60000000000002</v>
      </c>
      <c r="D12" s="470">
        <f t="shared" si="5"/>
        <v>0</v>
      </c>
      <c r="E12" s="470">
        <f t="shared" si="6"/>
        <v>0</v>
      </c>
      <c r="F12" s="537">
        <f t="shared" si="7"/>
        <v>159.60000000000002</v>
      </c>
      <c r="G12" s="566">
        <v>53.2</v>
      </c>
      <c r="H12" s="570">
        <v>53.2</v>
      </c>
      <c r="I12" s="570">
        <v>53.2</v>
      </c>
    </row>
    <row r="13" spans="1:9" ht="38">
      <c r="A13" s="728"/>
      <c r="B13" s="466" t="s">
        <v>337</v>
      </c>
      <c r="C13" s="469">
        <f t="shared" si="4"/>
        <v>520</v>
      </c>
      <c r="D13" s="469">
        <f t="shared" si="5"/>
        <v>0</v>
      </c>
      <c r="E13" s="469">
        <f t="shared" si="6"/>
        <v>0</v>
      </c>
      <c r="F13" s="536">
        <f t="shared" si="7"/>
        <v>520</v>
      </c>
      <c r="G13" s="565">
        <v>228</v>
      </c>
      <c r="H13" s="569">
        <v>80</v>
      </c>
      <c r="I13" s="569">
        <v>212</v>
      </c>
    </row>
    <row r="14" spans="1:9" ht="38">
      <c r="A14" s="728"/>
      <c r="B14" s="466" t="s">
        <v>338</v>
      </c>
      <c r="C14" s="469">
        <f t="shared" si="4"/>
        <v>1097.2</v>
      </c>
      <c r="D14" s="469">
        <f t="shared" si="5"/>
        <v>0</v>
      </c>
      <c r="E14" s="469">
        <f t="shared" si="6"/>
        <v>0</v>
      </c>
      <c r="F14" s="536">
        <f t="shared" si="7"/>
        <v>1097.2</v>
      </c>
      <c r="G14" s="565">
        <v>481.08</v>
      </c>
      <c r="H14" s="569">
        <v>168.8</v>
      </c>
      <c r="I14" s="569">
        <v>447.32000000000005</v>
      </c>
    </row>
    <row r="15" spans="1:9" ht="25">
      <c r="A15" s="728"/>
      <c r="B15" s="466" t="s">
        <v>652</v>
      </c>
      <c r="C15" s="469">
        <f t="shared" si="4"/>
        <v>11</v>
      </c>
      <c r="D15" s="469">
        <f t="shared" si="5"/>
        <v>0</v>
      </c>
      <c r="E15" s="469">
        <f t="shared" si="6"/>
        <v>0</v>
      </c>
      <c r="F15" s="536">
        <f t="shared" si="7"/>
        <v>11</v>
      </c>
      <c r="G15" s="565">
        <v>4</v>
      </c>
      <c r="H15" s="569">
        <v>4</v>
      </c>
      <c r="I15" s="569">
        <v>3</v>
      </c>
    </row>
    <row r="16" spans="1:9" ht="25.5" thickBot="1">
      <c r="A16" s="729"/>
      <c r="B16" s="471" t="s">
        <v>653</v>
      </c>
      <c r="C16" s="472">
        <f t="shared" si="4"/>
        <v>342.59000000000003</v>
      </c>
      <c r="D16" s="472">
        <f t="shared" si="5"/>
        <v>0</v>
      </c>
      <c r="E16" s="472">
        <f t="shared" si="6"/>
        <v>0</v>
      </c>
      <c r="F16" s="538">
        <f t="shared" si="7"/>
        <v>342.59000000000003</v>
      </c>
      <c r="G16" s="567">
        <v>114.2</v>
      </c>
      <c r="H16" s="571">
        <v>114.2</v>
      </c>
      <c r="I16" s="571">
        <v>114.19</v>
      </c>
    </row>
    <row r="17" spans="1:9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78" t="s">
        <v>339</v>
      </c>
      <c r="B18" s="476" t="s">
        <v>340</v>
      </c>
      <c r="C18" s="477">
        <f>SUM(G18:I18)/COUNTA(G4:I4)</f>
        <v>36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36</v>
      </c>
      <c r="G18" s="714">
        <v>36</v>
      </c>
      <c r="H18" s="715">
        <v>36</v>
      </c>
      <c r="I18" s="715">
        <v>36</v>
      </c>
    </row>
    <row r="19" spans="1:9" ht="25.5">
      <c r="A19" s="1179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179"/>
      <c r="B20" s="479" t="s">
        <v>342</v>
      </c>
      <c r="C20" s="480">
        <f>SUM(D20:F20)</f>
        <v>76626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76626</v>
      </c>
      <c r="G20" s="717">
        <f>G8+G13</f>
        <v>26631</v>
      </c>
      <c r="H20" s="718">
        <f>H8+H13</f>
        <v>21816</v>
      </c>
      <c r="I20" s="718">
        <f>I8+I13</f>
        <v>28179</v>
      </c>
    </row>
    <row r="21" spans="1:9" ht="25.5">
      <c r="A21" s="1179"/>
      <c r="B21" s="479" t="s">
        <v>343</v>
      </c>
      <c r="C21" s="482">
        <f t="shared" ref="C21:I21" si="8">C20/C3</f>
        <v>0.91548387096774198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0.91548387096774198</v>
      </c>
      <c r="G21" s="545">
        <f t="shared" si="8"/>
        <v>0.8847508305647841</v>
      </c>
      <c r="H21" s="560">
        <f t="shared" ref="H21" si="10">H20/H3</f>
        <v>0.92834042553191487</v>
      </c>
      <c r="I21" s="560">
        <f t="shared" si="8"/>
        <v>0.93617940199335548</v>
      </c>
    </row>
    <row r="22" spans="1:9" ht="38">
      <c r="A22" s="1179"/>
      <c r="B22" s="479" t="s">
        <v>344</v>
      </c>
      <c r="C22" s="480">
        <f>SUM(D22:F22)</f>
        <v>161870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161870</v>
      </c>
      <c r="G22" s="543">
        <f>G9+G14</f>
        <v>56283</v>
      </c>
      <c r="H22" s="561">
        <f>H9+H14</f>
        <v>47654</v>
      </c>
      <c r="I22" s="561">
        <f>I9+I14</f>
        <v>57933</v>
      </c>
    </row>
    <row r="23" spans="1:9" s="459" customFormat="1" ht="38">
      <c r="A23" s="1179"/>
      <c r="B23" s="485" t="s">
        <v>345</v>
      </c>
      <c r="C23" s="486">
        <f t="shared" ref="C23:I23" si="11">C22/C5</f>
        <v>28.102430555555557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28.102430555555557</v>
      </c>
      <c r="G23" s="546">
        <f t="shared" si="11"/>
        <v>29.314062499999999</v>
      </c>
      <c r="H23" s="549">
        <f t="shared" ref="H23" si="13">H22/H5</f>
        <v>24.819791666666667</v>
      </c>
      <c r="I23" s="549">
        <f t="shared" si="11"/>
        <v>30.173437499999999</v>
      </c>
    </row>
    <row r="24" spans="1:9" ht="25.5">
      <c r="A24" s="1179"/>
      <c r="B24" s="479" t="s">
        <v>346</v>
      </c>
      <c r="C24" s="486">
        <f t="shared" ref="C24:E24" si="14">C22/C20</f>
        <v>2.1124683527784303</v>
      </c>
      <c r="D24" s="468" t="e">
        <f t="shared" si="14"/>
        <v>#DIV/0!</v>
      </c>
      <c r="E24" s="468" t="e">
        <f t="shared" si="14"/>
        <v>#DIV/0!</v>
      </c>
      <c r="F24" s="487">
        <f t="shared" ref="F24" si="15">F22/F20</f>
        <v>2.1124683527784303</v>
      </c>
      <c r="G24" s="546">
        <f>G22/G20</f>
        <v>2.1134392249633884</v>
      </c>
      <c r="H24" s="549">
        <f t="shared" ref="H24:I24" si="16">H22/H20</f>
        <v>2.1843601026769344</v>
      </c>
      <c r="I24" s="549">
        <f t="shared" si="16"/>
        <v>2.0558926860427977</v>
      </c>
    </row>
    <row r="25" spans="1:9" ht="25.5">
      <c r="A25" s="1179"/>
      <c r="B25" s="479" t="s">
        <v>347</v>
      </c>
      <c r="C25" s="480">
        <f>SUM(D25:F25)</f>
        <v>270720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270720</v>
      </c>
      <c r="G25" s="543">
        <v>94220</v>
      </c>
      <c r="H25" s="561">
        <v>76860</v>
      </c>
      <c r="I25" s="561">
        <v>99640</v>
      </c>
    </row>
    <row r="26" spans="1:9" s="463" customFormat="1" ht="20.25" customHeight="1">
      <c r="A26" s="1179"/>
      <c r="B26" s="488" t="s">
        <v>348</v>
      </c>
      <c r="C26" s="486">
        <f t="shared" ref="C26:E26" si="17">C25/C22</f>
        <v>1.6724532031877433</v>
      </c>
      <c r="D26" s="468" t="e">
        <f t="shared" si="17"/>
        <v>#DIV/0!</v>
      </c>
      <c r="E26" s="468" t="e">
        <f t="shared" si="17"/>
        <v>#DIV/0!</v>
      </c>
      <c r="F26" s="487">
        <f t="shared" ref="F26" si="18">F25/F22</f>
        <v>1.6724532031877433</v>
      </c>
      <c r="G26" s="546">
        <f>G25/G22</f>
        <v>1.6740401186859264</v>
      </c>
      <c r="H26" s="549">
        <f t="shared" ref="H26:I26" si="19">H25/H22</f>
        <v>1.6128761489067025</v>
      </c>
      <c r="I26" s="549">
        <f t="shared" si="19"/>
        <v>1.7199178361210363</v>
      </c>
    </row>
    <row r="27" spans="1:9" s="463" customFormat="1" ht="20.25" customHeight="1">
      <c r="A27" s="1179"/>
      <c r="B27" s="1094" t="s">
        <v>744</v>
      </c>
      <c r="C27" s="1093">
        <f>C26+(2.45-C24)*10*0.025</f>
        <v>1.7568361149931357</v>
      </c>
      <c r="D27" s="1093" t="e">
        <f t="shared" ref="D27:I27" si="20">D26+(2.45-D24)*10*0.025</f>
        <v>#DIV/0!</v>
      </c>
      <c r="E27" s="1093" t="e">
        <f t="shared" si="20"/>
        <v>#DIV/0!</v>
      </c>
      <c r="F27" s="1093">
        <f t="shared" si="20"/>
        <v>1.7568361149931357</v>
      </c>
      <c r="G27" s="1093">
        <f t="shared" si="20"/>
        <v>1.7581803124450794</v>
      </c>
      <c r="H27" s="1093">
        <f t="shared" si="20"/>
        <v>1.679286123237469</v>
      </c>
      <c r="I27" s="1093">
        <f t="shared" si="20"/>
        <v>1.8184446646103369</v>
      </c>
    </row>
    <row r="28" spans="1:9" s="463" customFormat="1" ht="20.25" customHeight="1" thickBot="1">
      <c r="A28" s="1180"/>
      <c r="B28" s="489" t="s">
        <v>349</v>
      </c>
      <c r="C28" s="490">
        <f>C21*C24/C18/C26*10000</f>
        <v>321.20657998620101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21">F21*F24/F18/F26*10000</f>
        <v>321.20657998620101</v>
      </c>
      <c r="G28" s="547">
        <f>G21*G24/G18/G26*10000</f>
        <v>310.27185349761044</v>
      </c>
      <c r="H28" s="562">
        <f t="shared" ref="H28:I28" si="22">H21*H24/H18/H26*10000</f>
        <v>349.24321522844951</v>
      </c>
      <c r="I28" s="562">
        <f t="shared" si="22"/>
        <v>310.8488907242151</v>
      </c>
    </row>
    <row r="29" spans="1:9" ht="7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78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179"/>
      <c r="B31" s="488" t="s">
        <v>352</v>
      </c>
      <c r="C31" s="499">
        <f t="shared" ref="C31:C39" si="23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24">SUM(G31:I31)</f>
        <v>0</v>
      </c>
      <c r="G31" s="554"/>
      <c r="H31" s="554"/>
      <c r="I31" s="554"/>
    </row>
    <row r="32" spans="1:9" s="463" customFormat="1" ht="22.5" hidden="1" customHeight="1">
      <c r="A32" s="1179"/>
      <c r="B32" s="488" t="s">
        <v>353</v>
      </c>
      <c r="C32" s="499">
        <f t="shared" si="23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24"/>
        <v>0</v>
      </c>
      <c r="G32" s="554"/>
      <c r="H32" s="554"/>
      <c r="I32" s="554"/>
    </row>
    <row r="33" spans="1:9" s="463" customFormat="1" ht="22.5" hidden="1" customHeight="1">
      <c r="A33" s="1179"/>
      <c r="B33" s="488" t="s">
        <v>354</v>
      </c>
      <c r="C33" s="499">
        <f>C25*$B$65/1000</f>
        <v>978652.8</v>
      </c>
      <c r="D33" s="500">
        <f>D25*$B$65/1000</f>
        <v>0</v>
      </c>
      <c r="E33" s="500">
        <f>E25*$B$65/1000</f>
        <v>0</v>
      </c>
      <c r="F33" s="501">
        <f t="shared" ref="F33" si="25">F25*$B$65/1000</f>
        <v>978652.8</v>
      </c>
      <c r="G33" s="555">
        <f>G25*$B$65/1000</f>
        <v>340605.3</v>
      </c>
      <c r="H33" s="555">
        <f t="shared" ref="H33" si="26">H25*$B$65/1000</f>
        <v>277848.90000000002</v>
      </c>
      <c r="I33" s="555">
        <f>I25*$B$65/1000</f>
        <v>360198.6</v>
      </c>
    </row>
    <row r="34" spans="1:9" s="463" customFormat="1" ht="22.5" hidden="1" customHeight="1">
      <c r="A34" s="1179"/>
      <c r="B34" s="502" t="s">
        <v>355</v>
      </c>
      <c r="C34" s="499">
        <f t="shared" si="23"/>
        <v>3798.0239999999981</v>
      </c>
      <c r="D34" s="500">
        <f t="shared" ref="D34:D40" si="27">SUMPRODUCT(($G$4:$I$4="M")*G34:I34)</f>
        <v>0</v>
      </c>
      <c r="E34" s="500">
        <f t="shared" ref="E34:E40" si="28">SUMPRODUCT(($G$4:$I$4="F")*G34:I34)</f>
        <v>0</v>
      </c>
      <c r="F34" s="501">
        <f t="shared" si="24"/>
        <v>3798.0239999999981</v>
      </c>
      <c r="G34" s="555">
        <f>日报!J9*出栏数据!$B$66</f>
        <v>1254</v>
      </c>
      <c r="H34" s="555">
        <f>日报!AA9*出栏数据!$B$66</f>
        <v>1454.184000000015</v>
      </c>
      <c r="I34" s="555">
        <f>日报!AR9*出栏数据!$B$66</f>
        <v>1089.8399999999833</v>
      </c>
    </row>
    <row r="35" spans="1:9" s="463" customFormat="1" ht="22.5" hidden="1" customHeight="1">
      <c r="A35" s="1179"/>
      <c r="B35" s="488" t="s">
        <v>356</v>
      </c>
      <c r="C35" s="499">
        <f t="shared" si="23"/>
        <v>58369.440000000002</v>
      </c>
      <c r="D35" s="500">
        <f t="shared" si="27"/>
        <v>0</v>
      </c>
      <c r="E35" s="500">
        <f t="shared" si="28"/>
        <v>0</v>
      </c>
      <c r="F35" s="501">
        <f t="shared" si="24"/>
        <v>58369.440000000002</v>
      </c>
      <c r="G35" s="555">
        <f>日报!I9*出栏数据!$B$67</f>
        <v>19456.48</v>
      </c>
      <c r="H35" s="555">
        <f>日报!Z9*出栏数据!$B$67</f>
        <v>19456.48</v>
      </c>
      <c r="I35" s="555">
        <f>日报!AQ9*出栏数据!$B$67</f>
        <v>19456.48</v>
      </c>
    </row>
    <row r="36" spans="1:9" s="463" customFormat="1" ht="22.5" hidden="1" customHeight="1">
      <c r="A36" s="1179"/>
      <c r="B36" s="488" t="s">
        <v>357</v>
      </c>
      <c r="C36" s="499">
        <f t="shared" si="23"/>
        <v>0</v>
      </c>
      <c r="D36" s="500">
        <f t="shared" si="27"/>
        <v>0</v>
      </c>
      <c r="E36" s="500">
        <f t="shared" si="28"/>
        <v>0</v>
      </c>
      <c r="F36" s="501">
        <f t="shared" si="24"/>
        <v>0</v>
      </c>
      <c r="G36" s="555"/>
      <c r="H36" s="555"/>
      <c r="I36" s="554"/>
    </row>
    <row r="37" spans="1:9" s="463" customFormat="1" ht="22.5" hidden="1" customHeight="1">
      <c r="A37" s="1179"/>
      <c r="B37" s="488" t="s">
        <v>358</v>
      </c>
      <c r="C37" s="499">
        <f t="shared" si="23"/>
        <v>0</v>
      </c>
      <c r="D37" s="500">
        <f t="shared" si="27"/>
        <v>0</v>
      </c>
      <c r="E37" s="500">
        <f t="shared" si="28"/>
        <v>0</v>
      </c>
      <c r="F37" s="501">
        <f t="shared" si="24"/>
        <v>0</v>
      </c>
      <c r="G37" s="554"/>
      <c r="H37" s="554"/>
      <c r="I37" s="554"/>
    </row>
    <row r="38" spans="1:9" s="463" customFormat="1" ht="22.5" hidden="1" customHeight="1">
      <c r="A38" s="1179"/>
      <c r="B38" s="502" t="s">
        <v>359</v>
      </c>
      <c r="C38" s="499">
        <f t="shared" si="23"/>
        <v>100440</v>
      </c>
      <c r="D38" s="500">
        <f t="shared" si="27"/>
        <v>0</v>
      </c>
      <c r="E38" s="500">
        <f t="shared" si="28"/>
        <v>0</v>
      </c>
      <c r="F38" s="501">
        <f t="shared" si="24"/>
        <v>100440</v>
      </c>
      <c r="G38" s="555">
        <f>G3*G54</f>
        <v>36120</v>
      </c>
      <c r="H38" s="555">
        <f>H3*H54</f>
        <v>28200</v>
      </c>
      <c r="I38" s="555">
        <f>I3*I54</f>
        <v>36120</v>
      </c>
    </row>
    <row r="39" spans="1:9" s="463" customFormat="1" ht="22.5" hidden="1" customHeight="1">
      <c r="A39" s="1179"/>
      <c r="B39" s="502" t="s">
        <v>360</v>
      </c>
      <c r="C39" s="499">
        <f t="shared" si="23"/>
        <v>150660</v>
      </c>
      <c r="D39" s="500">
        <f t="shared" si="27"/>
        <v>0</v>
      </c>
      <c r="E39" s="500">
        <f t="shared" si="28"/>
        <v>0</v>
      </c>
      <c r="F39" s="501">
        <f t="shared" si="24"/>
        <v>150660</v>
      </c>
      <c r="G39" s="555">
        <f>G3*G55</f>
        <v>54180</v>
      </c>
      <c r="H39" s="555">
        <f>H3*H55</f>
        <v>42300</v>
      </c>
      <c r="I39" s="555">
        <f>I3*I55</f>
        <v>54180</v>
      </c>
    </row>
    <row r="40" spans="1:9" s="463" customFormat="1" ht="22.5" hidden="1" customHeight="1">
      <c r="A40" s="1179"/>
      <c r="B40" s="488" t="s">
        <v>361</v>
      </c>
      <c r="C40" s="503">
        <f>SUM(D40:F40)</f>
        <v>1291920.264</v>
      </c>
      <c r="D40" s="504">
        <f t="shared" si="27"/>
        <v>0</v>
      </c>
      <c r="E40" s="504">
        <f t="shared" si="28"/>
        <v>0</v>
      </c>
      <c r="F40" s="505">
        <f>SUM(G40:I40)</f>
        <v>1291920.264</v>
      </c>
      <c r="G40" s="556">
        <f>SUM(G30:G39)</f>
        <v>451615.77999999997</v>
      </c>
      <c r="H40" s="556">
        <f t="shared" ref="H40:I40" si="29">SUM(H30:H39)</f>
        <v>369259.56400000001</v>
      </c>
      <c r="I40" s="556">
        <f t="shared" si="29"/>
        <v>471044.91999999993</v>
      </c>
    </row>
    <row r="41" spans="1:9" s="463" customFormat="1" ht="22.5" hidden="1" customHeight="1">
      <c r="A41" s="1179"/>
      <c r="B41" s="488" t="s">
        <v>362</v>
      </c>
      <c r="C41" s="506">
        <f>C40/C22</f>
        <v>7.9812211280657319</v>
      </c>
      <c r="D41" s="507" t="e">
        <f>D40/D22</f>
        <v>#DIV/0!</v>
      </c>
      <c r="E41" s="507" t="e">
        <f>E40/E22</f>
        <v>#DIV/0!</v>
      </c>
      <c r="F41" s="508">
        <f t="shared" ref="F41" si="30">F40/F22</f>
        <v>7.9812211280657319</v>
      </c>
      <c r="G41" s="557">
        <f>G40/G22</f>
        <v>8.0240175541460115</v>
      </c>
      <c r="H41" s="557">
        <f t="shared" ref="H41" si="31">H40/H22</f>
        <v>7.748763251773199</v>
      </c>
      <c r="I41" s="557">
        <f>I40/I22</f>
        <v>8.1308566792674277</v>
      </c>
    </row>
    <row r="42" spans="1:9" s="463" customFormat="1" ht="22.5" hidden="1" customHeight="1">
      <c r="A42" s="1179"/>
      <c r="B42" s="488" t="s">
        <v>363</v>
      </c>
      <c r="C42" s="503">
        <f>SUM(D42:F42)</f>
        <v>1320859.2000000002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1320859.2000000002</v>
      </c>
      <c r="G42" s="556">
        <f>G22*$B$69</f>
        <v>459269.28</v>
      </c>
      <c r="H42" s="556">
        <f>H22*$B$69</f>
        <v>388856.64</v>
      </c>
      <c r="I42" s="556">
        <f>I22*$B$69</f>
        <v>472733.28</v>
      </c>
    </row>
    <row r="43" spans="1:9" s="463" customFormat="1" ht="22.5" hidden="1" customHeight="1" thickBot="1">
      <c r="A43" s="1180"/>
      <c r="B43" s="489" t="s">
        <v>364</v>
      </c>
      <c r="C43" s="509">
        <f>SUM(D43:F43)</f>
        <v>28938.936000000162</v>
      </c>
      <c r="D43" s="510">
        <f>SUMPRODUCT(($G$4:$I$4="M")*G43:I43)</f>
        <v>0</v>
      </c>
      <c r="E43" s="510">
        <f>SUMPRODUCT(($G$4:$I$4="F")*G43:I43)</f>
        <v>0</v>
      </c>
      <c r="F43" s="511">
        <f>SUM(G43:I43)</f>
        <v>28938.936000000162</v>
      </c>
      <c r="G43" s="558">
        <f>G42-G40</f>
        <v>7653.5000000000582</v>
      </c>
      <c r="H43" s="558">
        <f t="shared" ref="H43:I43" si="32">H42-H40</f>
        <v>19597.076000000001</v>
      </c>
      <c r="I43" s="558">
        <f t="shared" si="32"/>
        <v>1688.3600000001024</v>
      </c>
    </row>
    <row r="44" spans="1:9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78" t="s">
        <v>365</v>
      </c>
      <c r="B45" s="495" t="s">
        <v>366</v>
      </c>
      <c r="C45" s="512">
        <f t="shared" ref="C45:E46" si="33">C30/C$20</f>
        <v>0</v>
      </c>
      <c r="D45" s="513" t="e">
        <f t="shared" si="33"/>
        <v>#DIV/0!</v>
      </c>
      <c r="E45" s="513" t="e">
        <f t="shared" si="33"/>
        <v>#DIV/0!</v>
      </c>
      <c r="F45" s="514">
        <f t="shared" ref="F45" si="34">F30/F$20</f>
        <v>0</v>
      </c>
      <c r="G45" s="548">
        <f>G30/G$20</f>
        <v>0</v>
      </c>
      <c r="H45" s="548">
        <f t="shared" ref="H45:I46" si="35">H30/H$20</f>
        <v>0</v>
      </c>
      <c r="I45" s="548">
        <f t="shared" si="35"/>
        <v>0</v>
      </c>
    </row>
    <row r="46" spans="1:9" s="463" customFormat="1" ht="22.5" hidden="1" customHeight="1">
      <c r="A46" s="1179"/>
      <c r="B46" s="488" t="s">
        <v>367</v>
      </c>
      <c r="C46" s="486">
        <f t="shared" si="33"/>
        <v>0</v>
      </c>
      <c r="D46" s="468" t="e">
        <f t="shared" si="33"/>
        <v>#DIV/0!</v>
      </c>
      <c r="E46" s="468" t="e">
        <f t="shared" si="33"/>
        <v>#DIV/0!</v>
      </c>
      <c r="F46" s="487">
        <f t="shared" ref="F46" si="36">F31/F$20</f>
        <v>0</v>
      </c>
      <c r="G46" s="549">
        <f>G31/G$20</f>
        <v>0</v>
      </c>
      <c r="H46" s="549">
        <f t="shared" si="35"/>
        <v>0</v>
      </c>
      <c r="I46" s="549">
        <f t="shared" si="35"/>
        <v>0</v>
      </c>
    </row>
    <row r="47" spans="1:9" s="463" customFormat="1" ht="22.5" hidden="1" customHeight="1">
      <c r="A47" s="1179"/>
      <c r="B47" s="488" t="s">
        <v>368</v>
      </c>
      <c r="C47" s="515">
        <f t="shared" ref="C47:E47" si="37">C46+C45</f>
        <v>0</v>
      </c>
      <c r="D47" s="516" t="e">
        <f t="shared" si="37"/>
        <v>#DIV/0!</v>
      </c>
      <c r="E47" s="516" t="e">
        <f t="shared" si="37"/>
        <v>#DIV/0!</v>
      </c>
      <c r="F47" s="517">
        <f t="shared" ref="F47" si="38">F46+F45</f>
        <v>0</v>
      </c>
      <c r="G47" s="550">
        <f>G46+G45</f>
        <v>0</v>
      </c>
      <c r="H47" s="550">
        <f t="shared" ref="H47:I47" si="39">H46+H45</f>
        <v>0</v>
      </c>
      <c r="I47" s="550">
        <f t="shared" si="39"/>
        <v>0</v>
      </c>
    </row>
    <row r="48" spans="1:9" s="463" customFormat="1" ht="22.5" hidden="1" customHeight="1">
      <c r="A48" s="1179"/>
      <c r="B48" s="488" t="s">
        <v>369</v>
      </c>
      <c r="C48" s="486">
        <f t="shared" ref="C48:I53" si="40">C32/C$20</f>
        <v>0</v>
      </c>
      <c r="D48" s="468" t="e">
        <f t="shared" si="40"/>
        <v>#DIV/0!</v>
      </c>
      <c r="E48" s="468" t="e">
        <f t="shared" si="40"/>
        <v>#DIV/0!</v>
      </c>
      <c r="F48" s="487">
        <f t="shared" ref="F48" si="41">F32/F$20</f>
        <v>0</v>
      </c>
      <c r="G48" s="549">
        <f t="shared" si="40"/>
        <v>0</v>
      </c>
      <c r="H48" s="549">
        <f t="shared" ref="H48" si="42">H32/H$20</f>
        <v>0</v>
      </c>
      <c r="I48" s="549">
        <f t="shared" si="40"/>
        <v>0</v>
      </c>
    </row>
    <row r="49" spans="1:9" s="463" customFormat="1" ht="22.5" hidden="1" customHeight="1">
      <c r="A49" s="1179"/>
      <c r="B49" s="488" t="s">
        <v>370</v>
      </c>
      <c r="C49" s="486">
        <f t="shared" si="40"/>
        <v>12.771811134601833</v>
      </c>
      <c r="D49" s="468" t="e">
        <f t="shared" si="40"/>
        <v>#DIV/0!</v>
      </c>
      <c r="E49" s="468" t="e">
        <f t="shared" si="40"/>
        <v>#DIV/0!</v>
      </c>
      <c r="F49" s="487">
        <f t="shared" ref="F49" si="43">F33/F$20</f>
        <v>12.771811134601833</v>
      </c>
      <c r="G49" s="549">
        <f t="shared" si="40"/>
        <v>12.78980511434043</v>
      </c>
      <c r="H49" s="549">
        <f t="shared" ref="H49" si="44">H33/H$20</f>
        <v>12.73601485148515</v>
      </c>
      <c r="I49" s="549">
        <f t="shared" si="40"/>
        <v>12.782518897050995</v>
      </c>
    </row>
    <row r="50" spans="1:9" s="463" customFormat="1" ht="22.5" hidden="1" customHeight="1">
      <c r="A50" s="1179"/>
      <c r="B50" s="488" t="s">
        <v>371</v>
      </c>
      <c r="C50" s="486">
        <f t="shared" si="40"/>
        <v>4.9565734868060422E-2</v>
      </c>
      <c r="D50" s="468" t="e">
        <f t="shared" si="40"/>
        <v>#DIV/0!</v>
      </c>
      <c r="E50" s="468" t="e">
        <f t="shared" si="40"/>
        <v>#DIV/0!</v>
      </c>
      <c r="F50" s="487">
        <f t="shared" ref="F50" si="45">F34/F$20</f>
        <v>4.9565734868060422E-2</v>
      </c>
      <c r="G50" s="549">
        <f t="shared" si="40"/>
        <v>4.7087980173482029E-2</v>
      </c>
      <c r="H50" s="549">
        <f t="shared" ref="H50" si="46">H34/H$20</f>
        <v>6.665676567656835E-2</v>
      </c>
      <c r="I50" s="549">
        <f t="shared" si="40"/>
        <v>3.8675609496432922E-2</v>
      </c>
    </row>
    <row r="51" spans="1:9" s="463" customFormat="1" ht="22.5" hidden="1" customHeight="1">
      <c r="A51" s="1179"/>
      <c r="B51" s="488" t="s">
        <v>372</v>
      </c>
      <c r="C51" s="486">
        <f t="shared" si="40"/>
        <v>0.76174457755853109</v>
      </c>
      <c r="D51" s="468" t="e">
        <f t="shared" si="40"/>
        <v>#DIV/0!</v>
      </c>
      <c r="E51" s="468" t="e">
        <f t="shared" si="40"/>
        <v>#DIV/0!</v>
      </c>
      <c r="F51" s="487">
        <f t="shared" ref="F51" si="47">F35/F$20</f>
        <v>0.76174457755853109</v>
      </c>
      <c r="G51" s="549">
        <f t="shared" si="40"/>
        <v>0.7305951710412677</v>
      </c>
      <c r="H51" s="549">
        <f t="shared" ref="H51" si="48">H35/H$20</f>
        <v>0.89184451778511187</v>
      </c>
      <c r="I51" s="549">
        <f t="shared" si="40"/>
        <v>0.69046027183363501</v>
      </c>
    </row>
    <row r="52" spans="1:9" s="463" customFormat="1" ht="22.5" hidden="1" customHeight="1">
      <c r="A52" s="1179"/>
      <c r="B52" s="488" t="s">
        <v>373</v>
      </c>
      <c r="C52" s="486">
        <f t="shared" si="40"/>
        <v>0</v>
      </c>
      <c r="D52" s="468" t="e">
        <f t="shared" si="40"/>
        <v>#DIV/0!</v>
      </c>
      <c r="E52" s="468" t="e">
        <f t="shared" si="40"/>
        <v>#DIV/0!</v>
      </c>
      <c r="F52" s="487">
        <f t="shared" ref="F52" si="49">F36/F$20</f>
        <v>0</v>
      </c>
      <c r="G52" s="549">
        <f t="shared" si="40"/>
        <v>0</v>
      </c>
      <c r="H52" s="549">
        <f t="shared" ref="H52" si="50">H36/H$20</f>
        <v>0</v>
      </c>
      <c r="I52" s="549">
        <f t="shared" si="40"/>
        <v>0</v>
      </c>
    </row>
    <row r="53" spans="1:9" s="463" customFormat="1" ht="22.5" hidden="1" customHeight="1">
      <c r="A53" s="1179"/>
      <c r="B53" s="488" t="s">
        <v>374</v>
      </c>
      <c r="C53" s="486">
        <f t="shared" si="40"/>
        <v>0</v>
      </c>
      <c r="D53" s="468" t="e">
        <f t="shared" si="40"/>
        <v>#DIV/0!</v>
      </c>
      <c r="E53" s="468" t="e">
        <f t="shared" si="40"/>
        <v>#DIV/0!</v>
      </c>
      <c r="F53" s="487">
        <f t="shared" ref="F53" si="51">F37/F$20</f>
        <v>0</v>
      </c>
      <c r="G53" s="549">
        <f t="shared" si="40"/>
        <v>0</v>
      </c>
      <c r="H53" s="549">
        <f t="shared" ref="H53" si="52">H37/H$20</f>
        <v>0</v>
      </c>
      <c r="I53" s="549">
        <f t="shared" si="40"/>
        <v>0</v>
      </c>
    </row>
    <row r="54" spans="1:9" s="463" customFormat="1" ht="22.5" hidden="1" customHeight="1">
      <c r="A54" s="1179"/>
      <c r="B54" s="518" t="s">
        <v>375</v>
      </c>
      <c r="C54" s="519">
        <v>1.2</v>
      </c>
      <c r="D54" s="520">
        <f>C54</f>
        <v>1.2</v>
      </c>
      <c r="E54" s="520">
        <f t="shared" ref="E54:E55" si="53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79"/>
      <c r="B55" s="518" t="s">
        <v>376</v>
      </c>
      <c r="C55" s="519">
        <v>1.8</v>
      </c>
      <c r="D55" s="520">
        <f>C55</f>
        <v>1.8</v>
      </c>
      <c r="E55" s="520">
        <f t="shared" si="53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80"/>
      <c r="B56" s="489" t="s">
        <v>377</v>
      </c>
      <c r="C56" s="522">
        <f t="shared" ref="C56:E56" si="54">SUM(C47:C55)</f>
        <v>16.583121447028425</v>
      </c>
      <c r="D56" s="523" t="e">
        <f t="shared" si="54"/>
        <v>#DIV/0!</v>
      </c>
      <c r="E56" s="523" t="e">
        <f t="shared" si="54"/>
        <v>#DIV/0!</v>
      </c>
      <c r="F56" s="524">
        <f t="shared" ref="F56" si="55">SUM(F47:F55)</f>
        <v>16.583121447028425</v>
      </c>
      <c r="G56" s="552">
        <f>SUM(G47:G55)</f>
        <v>16.567488265555177</v>
      </c>
      <c r="H56" s="552">
        <f t="shared" ref="H56:I56" si="56">SUM(H47:H55)</f>
        <v>16.694516134946827</v>
      </c>
      <c r="I56" s="552">
        <f t="shared" si="56"/>
        <v>16.511654778381061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736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737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738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739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740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741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742</v>
      </c>
      <c r="G69" s="530"/>
      <c r="H69" s="530"/>
      <c r="I69" s="530"/>
    </row>
    <row r="73" spans="1:9" ht="14.5">
      <c r="C73">
        <v>46300</v>
      </c>
    </row>
    <row r="74" spans="1:9" ht="25">
      <c r="B74" s="1090" t="s">
        <v>734</v>
      </c>
      <c r="C74" s="1091">
        <f>C73/C22*1000</f>
        <v>286.03200098844752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DE436-D838-4924-BB82-EF6FBEA27A55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90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90625" style="183"/>
  </cols>
  <sheetData>
    <row r="1" spans="1:14" ht="15">
      <c r="A1" s="1185" t="s">
        <v>101</v>
      </c>
      <c r="B1" s="1185"/>
      <c r="C1" s="125"/>
      <c r="D1" s="126" t="s">
        <v>316</v>
      </c>
      <c r="E1" s="17"/>
      <c r="F1" s="126"/>
    </row>
    <row r="2" spans="1:14">
      <c r="A2" s="1185"/>
      <c r="B2" s="1185"/>
      <c r="C2" s="442"/>
      <c r="D2" s="126" t="s">
        <v>476</v>
      </c>
      <c r="F2" s="126"/>
    </row>
    <row r="3" spans="1:14">
      <c r="A3" s="1185"/>
      <c r="B3" s="1185"/>
      <c r="C3" s="127"/>
      <c r="D3" s="126" t="s">
        <v>317</v>
      </c>
      <c r="F3" s="126"/>
    </row>
    <row r="4" spans="1:14">
      <c r="A4" s="1185"/>
      <c r="B4" s="1185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86" t="s">
        <v>105</v>
      </c>
      <c r="B6" s="1188" t="s">
        <v>106</v>
      </c>
      <c r="C6" s="1181" t="s">
        <v>100</v>
      </c>
      <c r="D6" s="1182"/>
      <c r="E6" s="1183"/>
      <c r="F6" s="1184"/>
      <c r="G6" s="1181" t="s">
        <v>646</v>
      </c>
      <c r="H6" s="1182"/>
      <c r="I6" s="1183"/>
      <c r="J6" s="1184"/>
      <c r="K6" s="1181" t="s">
        <v>649</v>
      </c>
      <c r="L6" s="1182"/>
      <c r="M6" s="1183"/>
      <c r="N6" s="1184"/>
    </row>
    <row r="7" spans="1:14" ht="31" thickBot="1">
      <c r="A7" s="1187"/>
      <c r="B7" s="118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 t="str">
        <f>IFERROR(VLOOKUP(A8,日报!D:T,8,0),"0")</f>
        <v/>
      </c>
      <c r="D8" s="394" t="str">
        <f>IFERROR(VLOOKUP(A8,日报!D:T,9,0),"0")</f>
        <v/>
      </c>
      <c r="E8" s="395" t="str">
        <f>IFERROR(VLOOKUP(A8,日报!D:T,10,0),"0")</f>
        <v/>
      </c>
      <c r="F8" s="584" t="str">
        <f>IFERROR(VLOOKUP(A8,日报!D:T,11,0),"0")</f>
        <v/>
      </c>
      <c r="G8" s="393" t="str">
        <f>IFERROR(VLOOKUP(A8,日报!U:AK,8,0),"0")</f>
        <v/>
      </c>
      <c r="H8" s="394" t="str">
        <f>IFERROR(VLOOKUP(A8,日报!U:AK,9,0),"0")</f>
        <v/>
      </c>
      <c r="I8" s="395" t="str">
        <f>IFERROR(VLOOKUP(A8,日报!U:AK,10,0),"0")</f>
        <v/>
      </c>
      <c r="J8" s="584" t="str">
        <f>IFERROR(VLOOKUP(A8,日报!U:AK,11,0),"0")</f>
        <v/>
      </c>
      <c r="K8" s="393" t="str">
        <f>IFERROR(VLOOKUP(A8,日报!AL:BB,8,0),"0")</f>
        <v/>
      </c>
      <c r="L8" s="394" t="str">
        <f>IFERROR(VLOOKUP(A8,日报!AL:BB,9,0),"0")</f>
        <v/>
      </c>
      <c r="M8" s="395" t="str">
        <f>IFERROR(VLOOKUP(A8,日报!AL:BB,10,0),"0")</f>
        <v/>
      </c>
      <c r="N8" s="584" t="str">
        <f>IFERROR(VLOOKUP(A8,日报!AL:BB,11,0),"0")</f>
        <v/>
      </c>
    </row>
    <row r="9" spans="1:14">
      <c r="A9" s="132">
        <f>A8+1</f>
        <v>1</v>
      </c>
      <c r="B9" s="131">
        <v>33</v>
      </c>
      <c r="C9" s="393">
        <f>IFERROR(VLOOKUP(A9,日报!D:T,8,0),"0")</f>
        <v>0.72</v>
      </c>
      <c r="D9" s="394">
        <f>IFERROR(VLOOKUP(A9,日报!D:T,9,0),"0")</f>
        <v>0.59</v>
      </c>
      <c r="E9" s="395">
        <f>IFERROR(VLOOKUP(A9,日报!D:T,10,0),"0")</f>
        <v>35.1</v>
      </c>
      <c r="F9" s="584">
        <f>IFERROR(VLOOKUP(A9,日报!D:T,11,0),"0")</f>
        <v>33.4</v>
      </c>
      <c r="G9" s="393">
        <f>IFERROR(VLOOKUP(A9,日报!U:AK,8,0),"0")</f>
        <v>0.61</v>
      </c>
      <c r="H9" s="394">
        <f>IFERROR(VLOOKUP(A9,日报!U:AK,9,0),"0")</f>
        <v>0.52</v>
      </c>
      <c r="I9" s="395">
        <f>IFERROR(VLOOKUP(A9,日报!U:AK,10,0),"0")</f>
        <v>35</v>
      </c>
      <c r="J9" s="584">
        <f>IFERROR(VLOOKUP(A9,日报!U:AK,11,0),"0")</f>
        <v>33.299999999999997</v>
      </c>
      <c r="K9" s="393">
        <f>IFERROR(VLOOKUP(A9,日报!AL:BB,8,0),"0")</f>
        <v>0.69</v>
      </c>
      <c r="L9" s="394">
        <f>IFERROR(VLOOKUP(A9,日报!AL:BB,9,0),"0")</f>
        <v>0.61</v>
      </c>
      <c r="M9" s="395">
        <f>IFERROR(VLOOKUP(A9,日报!AL:BB,10,0),"0")</f>
        <v>34.700000000000003</v>
      </c>
      <c r="N9" s="584">
        <f>IFERROR(VLOOKUP(A9,日报!AL:BB,11,0),"0")</f>
        <v>33.200000000000003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0.75</v>
      </c>
      <c r="D10" s="394">
        <f>IFERROR(VLOOKUP(A10,日报!D:T,9,0),"0")</f>
        <v>0.65</v>
      </c>
      <c r="E10" s="395">
        <f>IFERROR(VLOOKUP(A10,日报!D:T,10,0),"0")</f>
        <v>34.700000000000003</v>
      </c>
      <c r="F10" s="584">
        <f>IFERROR(VLOOKUP(A10,日报!D:T,11,0),"0")</f>
        <v>32.5</v>
      </c>
      <c r="G10" s="393">
        <f>IFERROR(VLOOKUP(A10,日报!U:AK,8,0),"0")</f>
        <v>0.65</v>
      </c>
      <c r="H10" s="394">
        <f>IFERROR(VLOOKUP(A10,日报!U:AK,9,0),"0")</f>
        <v>0.54</v>
      </c>
      <c r="I10" s="395">
        <f>IFERROR(VLOOKUP(A10,日报!U:AK,10,0),"0")</f>
        <v>34.4</v>
      </c>
      <c r="J10" s="584">
        <f>IFERROR(VLOOKUP(A10,日报!U:AK,11,0),"0")</f>
        <v>32.6</v>
      </c>
      <c r="K10" s="393">
        <f>IFERROR(VLOOKUP(A10,日报!AL:BB,8,0),"0")</f>
        <v>0.71</v>
      </c>
      <c r="L10" s="394">
        <f>IFERROR(VLOOKUP(A10,日报!AL:BB,9,0),"0")</f>
        <v>0.65</v>
      </c>
      <c r="M10" s="395">
        <f>IFERROR(VLOOKUP(A10,日报!AL:BB,10,0),"0")</f>
        <v>34.200000000000003</v>
      </c>
      <c r="N10" s="584">
        <f>IFERROR(VLOOKUP(A10,日报!AL:BB,11,0),"0")</f>
        <v>32.5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0.82</v>
      </c>
      <c r="D11" s="394">
        <f>IFERROR(VLOOKUP(A11,日报!D:T,9,0),"0")</f>
        <v>0.68</v>
      </c>
      <c r="E11" s="395">
        <f>IFERROR(VLOOKUP(A11,日报!D:T,10,0),"0")</f>
        <v>33.700000000000003</v>
      </c>
      <c r="F11" s="584">
        <f>IFERROR(VLOOKUP(A11,日报!D:T,11,0),"0")</f>
        <v>31.6</v>
      </c>
      <c r="G11" s="393">
        <f>IFERROR(VLOOKUP(A11,日报!U:AK,8,0),"0")</f>
        <v>0.72</v>
      </c>
      <c r="H11" s="394">
        <f>IFERROR(VLOOKUP(A11,日报!U:AK,9,0),"0")</f>
        <v>0.56999999999999995</v>
      </c>
      <c r="I11" s="395">
        <f>IFERROR(VLOOKUP(A11,日报!U:AK,10,0),"0")</f>
        <v>33.6</v>
      </c>
      <c r="J11" s="584">
        <f>IFERROR(VLOOKUP(A11,日报!U:AK,11,0),"0")</f>
        <v>31.6</v>
      </c>
      <c r="K11" s="393">
        <f>IFERROR(VLOOKUP(A11,日报!AL:BB,8,0),"0")</f>
        <v>0.73</v>
      </c>
      <c r="L11" s="394">
        <f>IFERROR(VLOOKUP(A11,日报!AL:BB,9,0),"0")</f>
        <v>0.66</v>
      </c>
      <c r="M11" s="395">
        <f>IFERROR(VLOOKUP(A11,日报!AL:BB,10,0),"0")</f>
        <v>33.4</v>
      </c>
      <c r="N11" s="584">
        <f>IFERROR(VLOOKUP(A11,日报!AL:BB,11,0),"0")</f>
        <v>31.5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0.8</v>
      </c>
      <c r="D12" s="394">
        <f>IFERROR(VLOOKUP(A12,日报!D:T,9,0),"0")</f>
        <v>0.68</v>
      </c>
      <c r="E12" s="395">
        <f>IFERROR(VLOOKUP(A12,日报!D:T,10,0),"0")</f>
        <v>33.200000000000003</v>
      </c>
      <c r="F12" s="584">
        <f>IFERROR(VLOOKUP(A12,日报!D:T,11,0),"0")</f>
        <v>30.8</v>
      </c>
      <c r="G12" s="393">
        <f>IFERROR(VLOOKUP(A12,日报!U:AK,8,0),"0")</f>
        <v>0.71</v>
      </c>
      <c r="H12" s="394">
        <f>IFERROR(VLOOKUP(A12,日报!U:AK,9,0),"0")</f>
        <v>0.6</v>
      </c>
      <c r="I12" s="395">
        <f>IFERROR(VLOOKUP(A12,日报!U:AK,10,0),"0")</f>
        <v>33.200000000000003</v>
      </c>
      <c r="J12" s="584">
        <f>IFERROR(VLOOKUP(A12,日报!U:AK,11,0),"0")</f>
        <v>30.8</v>
      </c>
      <c r="K12" s="393">
        <f>IFERROR(VLOOKUP(A12,日报!AL:BB,8,0),"0")</f>
        <v>0.74</v>
      </c>
      <c r="L12" s="394">
        <f>IFERROR(VLOOKUP(A12,日报!AL:BB,9,0),"0")</f>
        <v>0.68</v>
      </c>
      <c r="M12" s="395">
        <f>IFERROR(VLOOKUP(A12,日报!AL:BB,10,0),"0")</f>
        <v>32.799999999999997</v>
      </c>
      <c r="N12" s="584">
        <f>IFERROR(VLOOKUP(A12,日报!AL:BB,11,0),"0")</f>
        <v>30.8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0.84</v>
      </c>
      <c r="D13" s="394">
        <f>IFERROR(VLOOKUP(A13,日报!D:T,9,0),"0")</f>
        <v>0.75</v>
      </c>
      <c r="E13" s="395">
        <f>IFERROR(VLOOKUP(A13,日报!D:T,10,0),"0")</f>
        <v>32.1</v>
      </c>
      <c r="F13" s="584">
        <f>IFERROR(VLOOKUP(A13,日报!D:T,11,0),"0")</f>
        <v>30.2</v>
      </c>
      <c r="G13" s="393">
        <f>IFERROR(VLOOKUP(A13,日报!U:AK,8,0),"0")</f>
        <v>0.78</v>
      </c>
      <c r="H13" s="394">
        <f>IFERROR(VLOOKUP(A13,日报!U:AK,9,0),"0")</f>
        <v>0.65</v>
      </c>
      <c r="I13" s="395">
        <f>IFERROR(VLOOKUP(A13,日报!U:AK,10,0),"0")</f>
        <v>32.4</v>
      </c>
      <c r="J13" s="584">
        <f>IFERROR(VLOOKUP(A13,日报!U:AK,11,0),"0")</f>
        <v>30.1</v>
      </c>
      <c r="K13" s="393">
        <f>IFERROR(VLOOKUP(A13,日报!AL:BB,8,0),"0")</f>
        <v>0.82</v>
      </c>
      <c r="L13" s="394">
        <f>IFERROR(VLOOKUP(A13,日报!AL:BB,9,0),"0")</f>
        <v>0.71</v>
      </c>
      <c r="M13" s="395">
        <f>IFERROR(VLOOKUP(A13,日报!AL:BB,10,0),"0")</f>
        <v>31.9</v>
      </c>
      <c r="N13" s="584">
        <f>IFERROR(VLOOKUP(A13,日报!AL:BB,11,0),"0")</f>
        <v>30.2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0.89</v>
      </c>
      <c r="D14" s="394">
        <f>IFERROR(VLOOKUP(A14,日报!D:T,9,0),"0")</f>
        <v>0.78</v>
      </c>
      <c r="E14" s="395">
        <f>IFERROR(VLOOKUP(A14,日报!D:T,10,0),"0")</f>
        <v>32</v>
      </c>
      <c r="F14" s="584">
        <f>IFERROR(VLOOKUP(A14,日报!D:T,11,0),"0")</f>
        <v>29.5</v>
      </c>
      <c r="G14" s="393">
        <f>IFERROR(VLOOKUP(A14,日报!U:AK,8,0),"0")</f>
        <v>0.8</v>
      </c>
      <c r="H14" s="394">
        <f>IFERROR(VLOOKUP(A14,日报!U:AK,9,0),"0")</f>
        <v>0.68</v>
      </c>
      <c r="I14" s="395">
        <f>IFERROR(VLOOKUP(A14,日报!U:AK,10,0),"0")</f>
        <v>31.5</v>
      </c>
      <c r="J14" s="584">
        <f>IFERROR(VLOOKUP(A14,日报!U:AK,11,0),"0")</f>
        <v>29.4</v>
      </c>
      <c r="K14" s="393">
        <f>IFERROR(VLOOKUP(A14,日报!AL:BB,8,0),"0")</f>
        <v>0.86</v>
      </c>
      <c r="L14" s="394">
        <f>IFERROR(VLOOKUP(A14,日报!AL:BB,9,0),"0")</f>
        <v>0.77</v>
      </c>
      <c r="M14" s="395">
        <f>IFERROR(VLOOKUP(A14,日报!AL:BB,10,0),"0")</f>
        <v>31.6</v>
      </c>
      <c r="N14" s="584">
        <f>IFERROR(VLOOKUP(A14,日报!AL:BB,11,0),"0")</f>
        <v>29.4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0.94</v>
      </c>
      <c r="D15" s="394">
        <f>IFERROR(VLOOKUP(A15,日报!D:T,9,0),"0")</f>
        <v>0.82</v>
      </c>
      <c r="E15" s="395">
        <f>IFERROR(VLOOKUP(A15,日报!D:T,10,0),"0")</f>
        <v>30.6</v>
      </c>
      <c r="F15" s="584">
        <f>IFERROR(VLOOKUP(A15,日报!D:T,11,0),"0")</f>
        <v>28.7</v>
      </c>
      <c r="G15" s="393">
        <f>IFERROR(VLOOKUP(A15,日报!U:AK,8,0),"0")</f>
        <v>0.83</v>
      </c>
      <c r="H15" s="394">
        <f>IFERROR(VLOOKUP(A15,日报!U:AK,9,0),"0")</f>
        <v>0.71</v>
      </c>
      <c r="I15" s="395">
        <f>IFERROR(VLOOKUP(A15,日报!U:AK,10,0),"0")</f>
        <v>30.4</v>
      </c>
      <c r="J15" s="584">
        <f>IFERROR(VLOOKUP(A15,日报!U:AK,11,0),"0")</f>
        <v>28.8</v>
      </c>
      <c r="K15" s="393">
        <f>IFERROR(VLOOKUP(A15,日报!AL:BB,8,0),"0")</f>
        <v>0.86</v>
      </c>
      <c r="L15" s="394">
        <f>IFERROR(VLOOKUP(A15,日报!AL:BB,9,0),"0")</f>
        <v>0.79</v>
      </c>
      <c r="M15" s="395">
        <f>IFERROR(VLOOKUP(A15,日报!AL:BB,10,0),"0")</f>
        <v>30.2</v>
      </c>
      <c r="N15" s="584">
        <f>IFERROR(VLOOKUP(A15,日报!AL:BB,11,0),"0")</f>
        <v>28.5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0.98</v>
      </c>
      <c r="D16" s="394">
        <f>IFERROR(VLOOKUP(A16,日报!D:T,9,0),"0")</f>
        <v>0.86</v>
      </c>
      <c r="E16" s="395">
        <f>IFERROR(VLOOKUP(A16,日报!D:T,10,0),"0")</f>
        <v>30.3</v>
      </c>
      <c r="F16" s="584">
        <f>IFERROR(VLOOKUP(A16,日报!D:T,11,0),"0")</f>
        <v>28.5</v>
      </c>
      <c r="G16" s="393">
        <f>IFERROR(VLOOKUP(A16,日报!U:AK,8,0),"0")</f>
        <v>0.84</v>
      </c>
      <c r="H16" s="394">
        <f>IFERROR(VLOOKUP(A16,日报!U:AK,9,0),"0")</f>
        <v>0.7</v>
      </c>
      <c r="I16" s="395">
        <f>IFERROR(VLOOKUP(A16,日报!U:AK,10,0),"0")</f>
        <v>30</v>
      </c>
      <c r="J16" s="584">
        <f>IFERROR(VLOOKUP(A16,日报!U:AK,11,0),"0")</f>
        <v>28.4</v>
      </c>
      <c r="K16" s="393">
        <f>IFERROR(VLOOKUP(A16,日报!AL:BB,8,0),"0")</f>
        <v>0.87</v>
      </c>
      <c r="L16" s="394">
        <f>IFERROR(VLOOKUP(A16,日报!AL:BB,9,0),"0")</f>
        <v>0.81</v>
      </c>
      <c r="M16" s="395">
        <f>IFERROR(VLOOKUP(A16,日报!AL:BB,10,0),"0")</f>
        <v>29.9</v>
      </c>
      <c r="N16" s="584">
        <f>IFERROR(VLOOKUP(A16,日报!AL:BB,11,0),"0")</f>
        <v>28.2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1</v>
      </c>
      <c r="D17" s="394">
        <f>IFERROR(VLOOKUP(A17,日报!D:T,9,0),"0")</f>
        <v>0.86</v>
      </c>
      <c r="E17" s="395">
        <f>IFERROR(VLOOKUP(A17,日报!D:T,10,0),"0")</f>
        <v>30.1</v>
      </c>
      <c r="F17" s="584">
        <f>IFERROR(VLOOKUP(A17,日报!D:T,11,0),"0")</f>
        <v>28</v>
      </c>
      <c r="G17" s="393">
        <f>IFERROR(VLOOKUP(A17,日报!U:AK,8,0),"0")</f>
        <v>0.9</v>
      </c>
      <c r="H17" s="394">
        <f>IFERROR(VLOOKUP(A17,日报!U:AK,9,0),"0")</f>
        <v>0.74</v>
      </c>
      <c r="I17" s="395">
        <f>IFERROR(VLOOKUP(A17,日报!U:AK,10,0),"0")</f>
        <v>29.8</v>
      </c>
      <c r="J17" s="584">
        <f>IFERROR(VLOOKUP(A17,日报!U:AK,11,0),"0")</f>
        <v>28.1</v>
      </c>
      <c r="K17" s="393">
        <f>IFERROR(VLOOKUP(A17,日报!AL:BB,8,0),"0")</f>
        <v>0.87</v>
      </c>
      <c r="L17" s="394">
        <f>IFERROR(VLOOKUP(A17,日报!AL:BB,9,0),"0")</f>
        <v>0.82</v>
      </c>
      <c r="M17" s="395">
        <f>IFERROR(VLOOKUP(A17,日报!AL:BB,10,0),"0")</f>
        <v>29.6</v>
      </c>
      <c r="N17" s="584">
        <f>IFERROR(VLOOKUP(A17,日报!AL:BB,11,0),"0")</f>
        <v>27.9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1</v>
      </c>
      <c r="D18" s="394">
        <f>IFERROR(VLOOKUP(A18,日报!D:T,9,0),"0")</f>
        <v>0.9</v>
      </c>
      <c r="E18" s="395">
        <f>IFERROR(VLOOKUP(A18,日报!D:T,10,0),"0")</f>
        <v>29.7</v>
      </c>
      <c r="F18" s="584">
        <f>IFERROR(VLOOKUP(A18,日报!D:T,11,0),"0")</f>
        <v>27.8</v>
      </c>
      <c r="G18" s="393">
        <f>IFERROR(VLOOKUP(A18,日报!U:AK,8,0),"0")</f>
        <v>0.9</v>
      </c>
      <c r="H18" s="394">
        <f>IFERROR(VLOOKUP(A18,日报!U:AK,9,0),"0")</f>
        <v>0.77</v>
      </c>
      <c r="I18" s="395">
        <f>IFERROR(VLOOKUP(A18,日报!U:AK,10,0),"0")</f>
        <v>29.6</v>
      </c>
      <c r="J18" s="584">
        <f>IFERROR(VLOOKUP(A18,日报!U:AK,11,0),"0")</f>
        <v>27.8</v>
      </c>
      <c r="K18" s="393">
        <f>IFERROR(VLOOKUP(A18,日报!AL:BB,8,0),"0")</f>
        <v>0.87</v>
      </c>
      <c r="L18" s="394">
        <f>IFERROR(VLOOKUP(A18,日报!AL:BB,9,0),"0")</f>
        <v>0.81</v>
      </c>
      <c r="M18" s="395">
        <f>IFERROR(VLOOKUP(A18,日报!AL:BB,10,0),"0")</f>
        <v>29.2</v>
      </c>
      <c r="N18" s="584">
        <f>IFERROR(VLOOKUP(A18,日报!AL:BB,11,0),"0")</f>
        <v>27.6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1</v>
      </c>
      <c r="D19" s="394">
        <f>IFERROR(VLOOKUP(A19,日报!D:T,9,0),"0")</f>
        <v>0.95</v>
      </c>
      <c r="E19" s="395">
        <f>IFERROR(VLOOKUP(A19,日报!D:T,10,0),"0")</f>
        <v>29.5</v>
      </c>
      <c r="F19" s="584">
        <f>IFERROR(VLOOKUP(A19,日报!D:T,11,0),"0")</f>
        <v>27.6</v>
      </c>
      <c r="G19" s="393">
        <f>IFERROR(VLOOKUP(A19,日报!U:AK,8,0),"0")</f>
        <v>0.92</v>
      </c>
      <c r="H19" s="394">
        <f>IFERROR(VLOOKUP(A19,日报!U:AK,9,0),"0")</f>
        <v>0.79</v>
      </c>
      <c r="I19" s="395">
        <f>IFERROR(VLOOKUP(A19,日报!U:AK,10,0),"0")</f>
        <v>29.2</v>
      </c>
      <c r="J19" s="584">
        <f>IFERROR(VLOOKUP(A19,日报!U:AK,11,0),"0")</f>
        <v>27.4</v>
      </c>
      <c r="K19" s="393">
        <f>IFERROR(VLOOKUP(A19,日报!AL:BB,8,0),"0")</f>
        <v>0.88</v>
      </c>
      <c r="L19" s="394">
        <f>IFERROR(VLOOKUP(A19,日报!AL:BB,9,0),"0")</f>
        <v>0.82</v>
      </c>
      <c r="M19" s="395">
        <f>IFERROR(VLOOKUP(A19,日报!AL:BB,10,0),"0")</f>
        <v>29</v>
      </c>
      <c r="N19" s="584">
        <f>IFERROR(VLOOKUP(A19,日报!AL:BB,11,0),"0")</f>
        <v>27.4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1</v>
      </c>
      <c r="D20" s="394">
        <f>IFERROR(VLOOKUP(A20,日报!D:T,9,0),"0")</f>
        <v>0.95</v>
      </c>
      <c r="E20" s="395">
        <f>IFERROR(VLOOKUP(A20,日报!D:T,10,0),"0")</f>
        <v>29.1</v>
      </c>
      <c r="F20" s="584">
        <f>IFERROR(VLOOKUP(A20,日报!D:T,11,0),"0")</f>
        <v>27.3</v>
      </c>
      <c r="G20" s="393">
        <f>IFERROR(VLOOKUP(A20,日报!U:AK,8,0),"0")</f>
        <v>0.92</v>
      </c>
      <c r="H20" s="394">
        <f>IFERROR(VLOOKUP(A20,日报!U:AK,9,0),"0")</f>
        <v>0.79</v>
      </c>
      <c r="I20" s="395">
        <f>IFERROR(VLOOKUP(A20,日报!U:AK,10,0),"0")</f>
        <v>29.1</v>
      </c>
      <c r="J20" s="584">
        <f>IFERROR(VLOOKUP(A20,日报!U:AK,11,0),"0")</f>
        <v>27.2</v>
      </c>
      <c r="K20" s="393">
        <f>IFERROR(VLOOKUP(A20,日报!AL:BB,8,0),"0")</f>
        <v>0.89</v>
      </c>
      <c r="L20" s="394">
        <f>IFERROR(VLOOKUP(A20,日报!AL:BB,9,0),"0")</f>
        <v>0.84</v>
      </c>
      <c r="M20" s="395">
        <f>IFERROR(VLOOKUP(A20,日报!AL:BB,10,0),"0")</f>
        <v>28.9</v>
      </c>
      <c r="N20" s="584">
        <f>IFERROR(VLOOKUP(A20,日报!AL:BB,11,0),"0")</f>
        <v>27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1</v>
      </c>
      <c r="D21" s="394">
        <f>IFERROR(VLOOKUP(A21,日报!D:T,9,0),"0")</f>
        <v>0.88</v>
      </c>
      <c r="E21" s="395">
        <f>IFERROR(VLOOKUP(A21,日报!D:T,10,0),"0")</f>
        <v>28.7</v>
      </c>
      <c r="F21" s="584">
        <f>IFERROR(VLOOKUP(A21,日报!D:T,11,0),"0")</f>
        <v>26.8</v>
      </c>
      <c r="G21" s="393">
        <f>IFERROR(VLOOKUP(A21,日报!U:AK,8,0),"0")</f>
        <v>0.93</v>
      </c>
      <c r="H21" s="394">
        <f>IFERROR(VLOOKUP(A21,日报!U:AK,9,0),"0")</f>
        <v>0.76</v>
      </c>
      <c r="I21" s="395">
        <f>IFERROR(VLOOKUP(A21,日报!U:AK,10,0),"0")</f>
        <v>28.5</v>
      </c>
      <c r="J21" s="584">
        <f>IFERROR(VLOOKUP(A21,日报!U:AK,11,0),"0")</f>
        <v>26.6</v>
      </c>
      <c r="K21" s="393">
        <f>IFERROR(VLOOKUP(A21,日报!AL:BB,8,0),"0")</f>
        <v>0.89</v>
      </c>
      <c r="L21" s="394">
        <f>IFERROR(VLOOKUP(A21,日报!AL:BB,9,0),"0")</f>
        <v>0.84</v>
      </c>
      <c r="M21" s="395">
        <f>IFERROR(VLOOKUP(A21,日报!AL:BB,10,0),"0")</f>
        <v>28.4</v>
      </c>
      <c r="N21" s="584">
        <f>IFERROR(VLOOKUP(A21,日报!AL:BB,11,0),"0")</f>
        <v>26.5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1</v>
      </c>
      <c r="D22" s="394">
        <f>IFERROR(VLOOKUP(A22,日报!D:T,9,0),"0")</f>
        <v>0.9</v>
      </c>
      <c r="E22" s="395">
        <f>IFERROR(VLOOKUP(A22,日报!D:T,10,0),"0")</f>
        <v>28.2</v>
      </c>
      <c r="F22" s="584">
        <f>IFERROR(VLOOKUP(A22,日报!D:T,11,0),"0")</f>
        <v>26.2</v>
      </c>
      <c r="G22" s="393">
        <f>IFERROR(VLOOKUP(A22,日报!U:AK,8,0),"0")</f>
        <v>0.93</v>
      </c>
      <c r="H22" s="394">
        <f>IFERROR(VLOOKUP(A22,日报!U:AK,9,0),"0")</f>
        <v>0.76</v>
      </c>
      <c r="I22" s="395">
        <f>IFERROR(VLOOKUP(A22,日报!U:AK,10,0),"0")</f>
        <v>28.6</v>
      </c>
      <c r="J22" s="584">
        <f>IFERROR(VLOOKUP(A22,日报!U:AK,11,0),"0")</f>
        <v>26.3</v>
      </c>
      <c r="K22" s="393">
        <f>IFERROR(VLOOKUP(A22,日报!AL:BB,8,0),"0")</f>
        <v>0.84</v>
      </c>
      <c r="L22" s="394">
        <f>IFERROR(VLOOKUP(A22,日报!AL:BB,9,0),"0")</f>
        <v>0.79</v>
      </c>
      <c r="M22" s="395">
        <f>IFERROR(VLOOKUP(A22,日报!AL:BB,10,0),"0")</f>
        <v>28.1</v>
      </c>
      <c r="N22" s="584">
        <f>IFERROR(VLOOKUP(A22,日报!AL:BB,11,0),"0")</f>
        <v>25.9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1</v>
      </c>
      <c r="D23" s="394">
        <f>IFERROR(VLOOKUP(A23,日报!D:T,9,0),"0")</f>
        <v>0.89</v>
      </c>
      <c r="E23" s="395">
        <f>IFERROR(VLOOKUP(A23,日报!D:T,10,0),"0")</f>
        <v>27.7</v>
      </c>
      <c r="F23" s="584">
        <f>IFERROR(VLOOKUP(A23,日报!D:T,11,0),"0")</f>
        <v>26</v>
      </c>
      <c r="G23" s="393">
        <f>IFERROR(VLOOKUP(A23,日报!U:AK,8,0),"0")</f>
        <v>0.91</v>
      </c>
      <c r="H23" s="394">
        <f>IFERROR(VLOOKUP(A23,日报!U:AK,9,0),"0")</f>
        <v>0.76</v>
      </c>
      <c r="I23" s="395">
        <f>IFERROR(VLOOKUP(A23,日报!U:AK,10,0),"0")</f>
        <v>27.8</v>
      </c>
      <c r="J23" s="584">
        <f>IFERROR(VLOOKUP(A23,日报!U:AK,11,0),"0")</f>
        <v>25.9</v>
      </c>
      <c r="K23" s="393">
        <f>IFERROR(VLOOKUP(A23,日报!AL:BB,8,0),"0")</f>
        <v>0.84</v>
      </c>
      <c r="L23" s="394">
        <f>IFERROR(VLOOKUP(A23,日报!AL:BB,9,0),"0")</f>
        <v>0.8</v>
      </c>
      <c r="M23" s="395">
        <f>IFERROR(VLOOKUP(A23,日报!AL:BB,10,0),"0")</f>
        <v>27.8</v>
      </c>
      <c r="N23" s="584">
        <f>IFERROR(VLOOKUP(A23,日报!AL:BB,11,0),"0")</f>
        <v>25.7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1</v>
      </c>
      <c r="D24" s="394">
        <f>IFERROR(VLOOKUP(A24,日报!D:T,9,0),"0")</f>
        <v>0.88</v>
      </c>
      <c r="E24" s="395">
        <f>IFERROR(VLOOKUP(A24,日报!D:T,10,0),"0")</f>
        <v>27.6</v>
      </c>
      <c r="F24" s="584">
        <f>IFERROR(VLOOKUP(A24,日报!D:T,11,0),"0")</f>
        <v>25.3</v>
      </c>
      <c r="G24" s="393">
        <f>IFERROR(VLOOKUP(A24,日报!U:AK,8,0),"0")</f>
        <v>0.94</v>
      </c>
      <c r="H24" s="394">
        <f>IFERROR(VLOOKUP(A24,日报!U:AK,9,0),"0")</f>
        <v>0.78</v>
      </c>
      <c r="I24" s="395">
        <f>IFERROR(VLOOKUP(A24,日报!U:AK,10,0),"0")</f>
        <v>27.3</v>
      </c>
      <c r="J24" s="584">
        <f>IFERROR(VLOOKUP(A24,日报!U:AK,11,0),"0")</f>
        <v>25.3</v>
      </c>
      <c r="K24" s="393">
        <f>IFERROR(VLOOKUP(A24,日报!AL:BB,8,0),"0")</f>
        <v>0.83</v>
      </c>
      <c r="L24" s="394">
        <f>IFERROR(VLOOKUP(A24,日报!AL:BB,9,0),"0")</f>
        <v>0.79</v>
      </c>
      <c r="M24" s="395">
        <f>IFERROR(VLOOKUP(A24,日报!AL:BB,10,0),"0")</f>
        <v>27.4</v>
      </c>
      <c r="N24" s="584">
        <f>IFERROR(VLOOKUP(A24,日报!AL:BB,11,0),"0")</f>
        <v>25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1</v>
      </c>
      <c r="D25" s="394">
        <f>IFERROR(VLOOKUP(A25,日报!D:T,9,0),"0")</f>
        <v>0.89</v>
      </c>
      <c r="E25" s="395">
        <f>IFERROR(VLOOKUP(A25,日报!D:T,10,0),"0")</f>
        <v>27.8</v>
      </c>
      <c r="F25" s="584">
        <f>IFERROR(VLOOKUP(A25,日报!D:T,11,0),"0")</f>
        <v>25</v>
      </c>
      <c r="G25" s="393">
        <f>IFERROR(VLOOKUP(A25,日报!U:AK,8,0),"0")</f>
        <v>0.94</v>
      </c>
      <c r="H25" s="394">
        <f>IFERROR(VLOOKUP(A25,日报!U:AK,9,0),"0")</f>
        <v>0.78</v>
      </c>
      <c r="I25" s="395">
        <f>IFERROR(VLOOKUP(A25,日报!U:AK,10,0),"0")</f>
        <v>26.9</v>
      </c>
      <c r="J25" s="584">
        <f>IFERROR(VLOOKUP(A25,日报!U:AK,11,0),"0")</f>
        <v>24.8</v>
      </c>
      <c r="K25" s="393">
        <f>IFERROR(VLOOKUP(A25,日报!AL:BB,8,0),"0")</f>
        <v>0.85</v>
      </c>
      <c r="L25" s="394">
        <f>IFERROR(VLOOKUP(A25,日报!AL:BB,9,0),"0")</f>
        <v>0.77</v>
      </c>
      <c r="M25" s="395">
        <f>IFERROR(VLOOKUP(A25,日报!AL:BB,10,0),"0")</f>
        <v>27.1</v>
      </c>
      <c r="N25" s="584">
        <f>IFERROR(VLOOKUP(A25,日报!AL:BB,11,0),"0")</f>
        <v>24.8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1</v>
      </c>
      <c r="D26" s="394">
        <f>IFERROR(VLOOKUP(A26,日报!D:T,9,0),"0")</f>
        <v>0.89</v>
      </c>
      <c r="E26" s="395">
        <f>IFERROR(VLOOKUP(A26,日报!D:T,10,0),"0")</f>
        <v>27.2</v>
      </c>
      <c r="F26" s="584">
        <f>IFERROR(VLOOKUP(A26,日报!D:T,11,0),"0")</f>
        <v>24.7</v>
      </c>
      <c r="G26" s="393">
        <f>IFERROR(VLOOKUP(A26,日报!U:AK,8,0),"0")</f>
        <v>0.93</v>
      </c>
      <c r="H26" s="394">
        <f>IFERROR(VLOOKUP(A26,日报!U:AK,9,0),"0")</f>
        <v>0.79</v>
      </c>
      <c r="I26" s="395">
        <f>IFERROR(VLOOKUP(A26,日报!U:AK,10,0),"0")</f>
        <v>26.7</v>
      </c>
      <c r="J26" s="584">
        <f>IFERROR(VLOOKUP(A26,日报!U:AK,11,0),"0")</f>
        <v>24.8</v>
      </c>
      <c r="K26" s="393">
        <f>IFERROR(VLOOKUP(A26,日报!AL:BB,8,0),"0")</f>
        <v>0.84</v>
      </c>
      <c r="L26" s="394">
        <f>IFERROR(VLOOKUP(A26,日报!AL:BB,9,0),"0")</f>
        <v>0.78</v>
      </c>
      <c r="M26" s="395">
        <f>IFERROR(VLOOKUP(A26,日报!AL:BB,10,0),"0")</f>
        <v>26.8</v>
      </c>
      <c r="N26" s="584">
        <f>IFERROR(VLOOKUP(A26,日报!AL:BB,11,0),"0")</f>
        <v>24.6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1</v>
      </c>
      <c r="D27" s="394">
        <f>IFERROR(VLOOKUP(A27,日报!D:T,9,0),"0")</f>
        <v>0.82</v>
      </c>
      <c r="E27" s="395">
        <f>IFERROR(VLOOKUP(A27,日报!D:T,10,0),"0")</f>
        <v>26.6</v>
      </c>
      <c r="F27" s="584">
        <f>IFERROR(VLOOKUP(A27,日报!D:T,11,0),"0")</f>
        <v>24.7</v>
      </c>
      <c r="G27" s="393">
        <f>IFERROR(VLOOKUP(A27,日报!U:AK,8,0),"0")</f>
        <v>0.93</v>
      </c>
      <c r="H27" s="394">
        <f>IFERROR(VLOOKUP(A27,日报!U:AK,9,0),"0")</f>
        <v>0.76</v>
      </c>
      <c r="I27" s="395">
        <f>IFERROR(VLOOKUP(A27,日报!U:AK,10,0),"0")</f>
        <v>26.4</v>
      </c>
      <c r="J27" s="584">
        <f>IFERROR(VLOOKUP(A27,日报!U:AK,11,0),"0")</f>
        <v>24.7</v>
      </c>
      <c r="K27" s="393">
        <f>IFERROR(VLOOKUP(A27,日报!AL:BB,8,0),"0")</f>
        <v>0.84</v>
      </c>
      <c r="L27" s="394">
        <f>IFERROR(VLOOKUP(A27,日报!AL:BB,9,0),"0")</f>
        <v>0.79</v>
      </c>
      <c r="M27" s="395">
        <f>IFERROR(VLOOKUP(A27,日报!AL:BB,10,0),"0")</f>
        <v>26.6</v>
      </c>
      <c r="N27" s="584">
        <f>IFERROR(VLOOKUP(A27,日报!AL:BB,11,0),"0")</f>
        <v>24.3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1</v>
      </c>
      <c r="D28" s="394">
        <f>IFERROR(VLOOKUP(A28,日报!D:T,9,0),"0")</f>
        <v>0.76</v>
      </c>
      <c r="E28" s="395">
        <f>IFERROR(VLOOKUP(A28,日报!D:T,10,0),"0")</f>
        <v>27.2</v>
      </c>
      <c r="F28" s="584">
        <f>IFERROR(VLOOKUP(A28,日报!D:T,11,0),"0")</f>
        <v>24.1</v>
      </c>
      <c r="G28" s="393">
        <f>IFERROR(VLOOKUP(A28,日报!U:AK,8,0),"0")</f>
        <v>0.94</v>
      </c>
      <c r="H28" s="394">
        <f>IFERROR(VLOOKUP(A28,日报!U:AK,9,0),"0")</f>
        <v>0.74</v>
      </c>
      <c r="I28" s="395">
        <f>IFERROR(VLOOKUP(A28,日报!U:AK,10,0),"0")</f>
        <v>26.4</v>
      </c>
      <c r="J28" s="584">
        <f>IFERROR(VLOOKUP(A28,日报!U:AK,11,0),"0")</f>
        <v>24.2</v>
      </c>
      <c r="K28" s="393">
        <f>IFERROR(VLOOKUP(A28,日报!AL:BB,8,0),"0")</f>
        <v>0.82</v>
      </c>
      <c r="L28" s="394">
        <f>IFERROR(VLOOKUP(A28,日报!AL:BB,9,0),"0")</f>
        <v>0.77</v>
      </c>
      <c r="M28" s="395">
        <f>IFERROR(VLOOKUP(A28,日报!AL:BB,10,0),"0")</f>
        <v>27</v>
      </c>
      <c r="N28" s="584">
        <f>IFERROR(VLOOKUP(A28,日报!AL:BB,11,0),"0")</f>
        <v>24.2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1</v>
      </c>
      <c r="D29" s="394">
        <f>IFERROR(VLOOKUP(A29,日报!D:T,9,0),"0")</f>
        <v>0.76</v>
      </c>
      <c r="E29" s="395">
        <f>IFERROR(VLOOKUP(A29,日报!D:T,10,0),"0")</f>
        <v>27.4</v>
      </c>
      <c r="F29" s="584">
        <f>IFERROR(VLOOKUP(A29,日报!D:T,11,0),"0")</f>
        <v>24.6</v>
      </c>
      <c r="G29" s="393">
        <f>IFERROR(VLOOKUP(A29,日报!U:AK,8,0),"0")</f>
        <v>0.94</v>
      </c>
      <c r="H29" s="394">
        <f>IFERROR(VLOOKUP(A29,日报!U:AK,9,0),"0")</f>
        <v>0.73</v>
      </c>
      <c r="I29" s="395">
        <f>IFERROR(VLOOKUP(A29,日报!U:AK,10,0),"0")</f>
        <v>26.6</v>
      </c>
      <c r="J29" s="584">
        <f>IFERROR(VLOOKUP(A29,日报!U:AK,11,0),"0")</f>
        <v>24.4</v>
      </c>
      <c r="K29" s="393">
        <f>IFERROR(VLOOKUP(A29,日报!AL:BB,8,0),"0")</f>
        <v>0.83</v>
      </c>
      <c r="L29" s="394">
        <f>IFERROR(VLOOKUP(A29,日报!AL:BB,9,0),"0")</f>
        <v>0.79</v>
      </c>
      <c r="M29" s="395">
        <f>IFERROR(VLOOKUP(A29,日报!AL:BB,10,0),"0")</f>
        <v>27.1</v>
      </c>
      <c r="N29" s="584">
        <f>IFERROR(VLOOKUP(A29,日报!AL:BB,11,0),"0")</f>
        <v>24.5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1</v>
      </c>
      <c r="D30" s="394">
        <f>IFERROR(VLOOKUP(A30,日报!D:T,9,0),"0")</f>
        <v>0.85</v>
      </c>
      <c r="E30" s="395">
        <f>IFERROR(VLOOKUP(A30,日报!D:T,10,0),"0")</f>
        <v>25.8</v>
      </c>
      <c r="F30" s="584">
        <f>IFERROR(VLOOKUP(A30,日报!D:T,11,0),"0")</f>
        <v>23.3</v>
      </c>
      <c r="G30" s="393">
        <f>IFERROR(VLOOKUP(A30,日报!U:AK,8,0),"0")</f>
        <v>0.94</v>
      </c>
      <c r="H30" s="394">
        <f>IFERROR(VLOOKUP(A30,日报!U:AK,9,0),"0")</f>
        <v>0.76</v>
      </c>
      <c r="I30" s="395">
        <f>IFERROR(VLOOKUP(A30,日报!U:AK,10,0),"0")</f>
        <v>25.7</v>
      </c>
      <c r="J30" s="584">
        <f>IFERROR(VLOOKUP(A30,日报!U:AK,11,0),"0")</f>
        <v>23.3</v>
      </c>
      <c r="K30" s="393">
        <f>IFERROR(VLOOKUP(A30,日报!AL:BB,8,0),"0")</f>
        <v>0.83</v>
      </c>
      <c r="L30" s="394">
        <f>IFERROR(VLOOKUP(A30,日报!AL:BB,9,0),"0")</f>
        <v>0.77</v>
      </c>
      <c r="M30" s="395">
        <f>IFERROR(VLOOKUP(A30,日报!AL:BB,10,0),"0")</f>
        <v>26.2</v>
      </c>
      <c r="N30" s="584">
        <f>IFERROR(VLOOKUP(A30,日报!AL:BB,11,0),"0")</f>
        <v>23.2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1</v>
      </c>
      <c r="D31" s="394">
        <f>IFERROR(VLOOKUP(A31,日报!D:T,9,0),"0")</f>
        <v>0.82</v>
      </c>
      <c r="E31" s="395">
        <f>IFERROR(VLOOKUP(A31,日报!D:T,10,0),"0")</f>
        <v>26.5</v>
      </c>
      <c r="F31" s="584">
        <f>IFERROR(VLOOKUP(A31,日报!D:T,11,0),"0")</f>
        <v>23.5</v>
      </c>
      <c r="G31" s="393">
        <f>IFERROR(VLOOKUP(A31,日报!U:AK,8,0),"0")</f>
        <v>0.95</v>
      </c>
      <c r="H31" s="394">
        <f>IFERROR(VLOOKUP(A31,日报!U:AK,9,0),"0")</f>
        <v>0.76</v>
      </c>
      <c r="I31" s="395">
        <f>IFERROR(VLOOKUP(A31,日报!U:AK,10,0),"0")</f>
        <v>25.5</v>
      </c>
      <c r="J31" s="584">
        <f>IFERROR(VLOOKUP(A31,日报!U:AK,11,0),"0")</f>
        <v>23.5</v>
      </c>
      <c r="K31" s="393">
        <f>IFERROR(VLOOKUP(A31,日报!AL:BB,8,0),"0")</f>
        <v>0.84</v>
      </c>
      <c r="L31" s="394">
        <f>IFERROR(VLOOKUP(A31,日报!AL:BB,9,0),"0")</f>
        <v>0.79</v>
      </c>
      <c r="M31" s="395">
        <f>IFERROR(VLOOKUP(A31,日报!AL:BB,10,0),"0")</f>
        <v>26.3</v>
      </c>
      <c r="N31" s="584">
        <f>IFERROR(VLOOKUP(A31,日报!AL:BB,11,0),"0")</f>
        <v>23.2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1</v>
      </c>
      <c r="D32" s="394">
        <f>IFERROR(VLOOKUP(A32,日报!D:T,9,0),"0")</f>
        <v>0.79</v>
      </c>
      <c r="E32" s="395">
        <f>IFERROR(VLOOKUP(A32,日报!D:T,10,0),"0")</f>
        <v>28.6</v>
      </c>
      <c r="F32" s="584">
        <f>IFERROR(VLOOKUP(A32,日报!D:T,11,0),"0")</f>
        <v>23.5</v>
      </c>
      <c r="G32" s="393">
        <f>IFERROR(VLOOKUP(A32,日报!U:AK,8,0),"0")</f>
        <v>0.95</v>
      </c>
      <c r="H32" s="394">
        <f>IFERROR(VLOOKUP(A32,日报!U:AK,9,0),"0")</f>
        <v>0.74</v>
      </c>
      <c r="I32" s="395">
        <f>IFERROR(VLOOKUP(A32,日报!U:AK,10,0),"0")</f>
        <v>26.3</v>
      </c>
      <c r="J32" s="584">
        <f>IFERROR(VLOOKUP(A32,日报!U:AK,11,0),"0")</f>
        <v>23.3</v>
      </c>
      <c r="K32" s="393">
        <f>IFERROR(VLOOKUP(A32,日报!AL:BB,8,0),"0")</f>
        <v>0.86</v>
      </c>
      <c r="L32" s="394">
        <f>IFERROR(VLOOKUP(A32,日报!AL:BB,9,0),"0")</f>
        <v>0.8</v>
      </c>
      <c r="M32" s="395">
        <f>IFERROR(VLOOKUP(A32,日报!AL:BB,10,0),"0")</f>
        <v>26.9</v>
      </c>
      <c r="N32" s="584">
        <f>IFERROR(VLOOKUP(A32,日报!AL:BB,11,0),"0")</f>
        <v>23.2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1</v>
      </c>
      <c r="D33" s="394">
        <f>IFERROR(VLOOKUP(A33,日报!D:T,9,0),"0")</f>
        <v>0.79</v>
      </c>
      <c r="E33" s="395">
        <f>IFERROR(VLOOKUP(A33,日报!D:T,10,0),"0")</f>
        <v>28.3</v>
      </c>
      <c r="F33" s="584">
        <f>IFERROR(VLOOKUP(A33,日报!D:T,11,0),"0")</f>
        <v>23.6</v>
      </c>
      <c r="G33" s="393">
        <f>IFERROR(VLOOKUP(A33,日报!U:AK,8,0),"0")</f>
        <v>0.96</v>
      </c>
      <c r="H33" s="394">
        <f>IFERROR(VLOOKUP(A33,日报!U:AK,9,0),"0")</f>
        <v>0.72</v>
      </c>
      <c r="I33" s="395">
        <f>IFERROR(VLOOKUP(A33,日报!U:AK,10,0),"0")</f>
        <v>26.5</v>
      </c>
      <c r="J33" s="584">
        <f>IFERROR(VLOOKUP(A33,日报!U:AK,11,0),"0")</f>
        <v>23.5</v>
      </c>
      <c r="K33" s="393">
        <f>IFERROR(VLOOKUP(A33,日报!AL:BB,8,0),"0")</f>
        <v>0.85</v>
      </c>
      <c r="L33" s="394">
        <f>IFERROR(VLOOKUP(A33,日报!AL:BB,9,0),"0")</f>
        <v>0.8</v>
      </c>
      <c r="M33" s="395">
        <f>IFERROR(VLOOKUP(A33,日报!AL:BB,10,0),"0")</f>
        <v>27.3</v>
      </c>
      <c r="N33" s="584">
        <f>IFERROR(VLOOKUP(A33,日报!AL:BB,11,0),"0")</f>
        <v>22.8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1</v>
      </c>
      <c r="D34" s="394">
        <f>IFERROR(VLOOKUP(A34,日报!D:T,9,0),"0")</f>
        <v>0.79</v>
      </c>
      <c r="E34" s="395">
        <f>IFERROR(VLOOKUP(A34,日报!D:T,10,0),"0")</f>
        <v>28.6</v>
      </c>
      <c r="F34" s="584">
        <f>IFERROR(VLOOKUP(A34,日报!D:T,11,0),"0")</f>
        <v>24.1</v>
      </c>
      <c r="G34" s="393">
        <f>IFERROR(VLOOKUP(A34,日报!U:AK,8,0),"0")</f>
        <v>0.95</v>
      </c>
      <c r="H34" s="394">
        <f>IFERROR(VLOOKUP(A34,日报!U:AK,9,0),"0")</f>
        <v>0.72</v>
      </c>
      <c r="I34" s="395">
        <f>IFERROR(VLOOKUP(A34,日报!U:AK,10,0),"0")</f>
        <v>27</v>
      </c>
      <c r="J34" s="584">
        <f>IFERROR(VLOOKUP(A34,日报!U:AK,11,0),"0")</f>
        <v>23.6</v>
      </c>
      <c r="K34" s="393">
        <f>IFERROR(VLOOKUP(A34,日报!AL:BB,8,0),"0")</f>
        <v>0.86</v>
      </c>
      <c r="L34" s="394">
        <f>IFERROR(VLOOKUP(A34,日报!AL:BB,9,0),"0")</f>
        <v>0.81</v>
      </c>
      <c r="M34" s="395">
        <f>IFERROR(VLOOKUP(A34,日报!AL:BB,10,0),"0")</f>
        <v>27.7</v>
      </c>
      <c r="N34" s="584">
        <f>IFERROR(VLOOKUP(A34,日报!AL:BB,11,0),"0")</f>
        <v>23.6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1</v>
      </c>
      <c r="D35" s="394">
        <f>IFERROR(VLOOKUP(A35,日报!D:T,9,0),"0")</f>
        <v>0.75</v>
      </c>
      <c r="E35" s="395">
        <f>IFERROR(VLOOKUP(A35,日报!D:T,10,0),"0")</f>
        <v>28.1</v>
      </c>
      <c r="F35" s="584">
        <f>IFERROR(VLOOKUP(A35,日报!D:T,11,0),"0")</f>
        <v>23.7</v>
      </c>
      <c r="G35" s="393">
        <f>IFERROR(VLOOKUP(A35,日报!U:AK,8,0),"0")</f>
        <v>0.94</v>
      </c>
      <c r="H35" s="394">
        <f>IFERROR(VLOOKUP(A35,日报!U:AK,9,0),"0")</f>
        <v>0.72</v>
      </c>
      <c r="I35" s="395">
        <f>IFERROR(VLOOKUP(A35,日报!U:AK,10,0),"0")</f>
        <v>26.6</v>
      </c>
      <c r="J35" s="584">
        <f>IFERROR(VLOOKUP(A35,日报!U:AK,11,0),"0")</f>
        <v>23</v>
      </c>
      <c r="K35" s="393">
        <f>IFERROR(VLOOKUP(A35,日报!AL:BB,8,0),"0")</f>
        <v>0.84</v>
      </c>
      <c r="L35" s="394">
        <f>IFERROR(VLOOKUP(A35,日报!AL:BB,9,0),"0")</f>
        <v>0.8</v>
      </c>
      <c r="M35" s="395">
        <f>IFERROR(VLOOKUP(A35,日报!AL:BB,10,0),"0")</f>
        <v>26.8</v>
      </c>
      <c r="N35" s="584">
        <f>IFERROR(VLOOKUP(A35,日报!AL:BB,11,0),"0")</f>
        <v>22.8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1</v>
      </c>
      <c r="D36" s="394">
        <f>IFERROR(VLOOKUP(A36,日报!D:T,9,0),"0")</f>
        <v>0.73</v>
      </c>
      <c r="E36" s="395">
        <f>IFERROR(VLOOKUP(A36,日报!D:T,10,0),"0")</f>
        <v>28.3</v>
      </c>
      <c r="F36" s="584">
        <f>IFERROR(VLOOKUP(A36,日报!D:T,11,0),"0")</f>
        <v>23.6</v>
      </c>
      <c r="G36" s="393">
        <f>IFERROR(VLOOKUP(A36,日报!U:AK,8,0),"0")</f>
        <v>0.95</v>
      </c>
      <c r="H36" s="394">
        <f>IFERROR(VLOOKUP(A36,日报!U:AK,9,0),"0")</f>
        <v>0.71</v>
      </c>
      <c r="I36" s="395">
        <f>IFERROR(VLOOKUP(A36,日报!U:AK,10,0),"0")</f>
        <v>27.3</v>
      </c>
      <c r="J36" s="584">
        <f>IFERROR(VLOOKUP(A36,日报!U:AK,11,0),"0")</f>
        <v>23.2</v>
      </c>
      <c r="K36" s="393">
        <f>IFERROR(VLOOKUP(A36,日报!AL:BB,8,0),"0")</f>
        <v>0.85</v>
      </c>
      <c r="L36" s="394">
        <f>IFERROR(VLOOKUP(A36,日报!AL:BB,9,0),"0")</f>
        <v>0.79</v>
      </c>
      <c r="M36" s="395">
        <f>IFERROR(VLOOKUP(A36,日报!AL:BB,10,0),"0")</f>
        <v>27.3</v>
      </c>
      <c r="N36" s="584">
        <f>IFERROR(VLOOKUP(A36,日报!AL:BB,11,0),"0")</f>
        <v>23.1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1</v>
      </c>
      <c r="D37" s="394">
        <f>IFERROR(VLOOKUP(A37,日报!D:T,9,0),"0")</f>
        <v>0.87</v>
      </c>
      <c r="E37" s="395">
        <f>IFERROR(VLOOKUP(A37,日报!D:T,10,0),"0")</f>
        <v>27.3</v>
      </c>
      <c r="F37" s="584">
        <f>IFERROR(VLOOKUP(A37,日报!D:T,11,0),"0")</f>
        <v>23.2</v>
      </c>
      <c r="G37" s="393">
        <f>IFERROR(VLOOKUP(A37,日报!U:AK,8,0),"0")</f>
        <v>0.95</v>
      </c>
      <c r="H37" s="394">
        <f>IFERROR(VLOOKUP(A37,日报!U:AK,9,0),"0")</f>
        <v>0.8</v>
      </c>
      <c r="I37" s="395">
        <f>IFERROR(VLOOKUP(A37,日报!U:AK,10,0),"0")</f>
        <v>26.4</v>
      </c>
      <c r="J37" s="584">
        <f>IFERROR(VLOOKUP(A37,日报!U:AK,11,0),"0")</f>
        <v>22.7</v>
      </c>
      <c r="K37" s="393">
        <f>IFERROR(VLOOKUP(A37,日报!AL:BB,8,0),"0")</f>
        <v>0.85</v>
      </c>
      <c r="L37" s="394">
        <f>IFERROR(VLOOKUP(A37,日报!AL:BB,9,0),"0")</f>
        <v>0.8</v>
      </c>
      <c r="M37" s="395">
        <f>IFERROR(VLOOKUP(A37,日报!AL:BB,10,0),"0")</f>
        <v>26.8</v>
      </c>
      <c r="N37" s="584">
        <f>IFERROR(VLOOKUP(A37,日报!AL:BB,11,0),"0")</f>
        <v>22.1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1</v>
      </c>
      <c r="D38" s="394">
        <f>IFERROR(VLOOKUP(A38,日报!D:T,9,0),"0")</f>
        <v>0.97</v>
      </c>
      <c r="E38" s="395">
        <f>IFERROR(VLOOKUP(A38,日报!D:T,10,0),"0")</f>
        <v>25.9</v>
      </c>
      <c r="F38" s="584">
        <f>IFERROR(VLOOKUP(A38,日报!D:T,11,0),"0")</f>
        <v>23.2</v>
      </c>
      <c r="G38" s="393">
        <f>IFERROR(VLOOKUP(A38,日报!U:AK,8,0),"0")</f>
        <v>0.97</v>
      </c>
      <c r="H38" s="394">
        <f>IFERROR(VLOOKUP(A38,日报!U:AK,9,0),"0")</f>
        <v>0.88</v>
      </c>
      <c r="I38" s="395">
        <f>IFERROR(VLOOKUP(A38,日报!U:AK,10,0),"0")</f>
        <v>25.2</v>
      </c>
      <c r="J38" s="584">
        <f>IFERROR(VLOOKUP(A38,日报!U:AK,11,0),"0")</f>
        <v>22.8</v>
      </c>
      <c r="K38" s="393">
        <f>IFERROR(VLOOKUP(A38,日报!AL:BB,8,0),"0")</f>
        <v>0.92</v>
      </c>
      <c r="L38" s="394">
        <f>IFERROR(VLOOKUP(A38,日报!AL:BB,9,0),"0")</f>
        <v>0.85</v>
      </c>
      <c r="M38" s="395">
        <f>IFERROR(VLOOKUP(A38,日报!AL:BB,10,0),"0")</f>
        <v>25.8</v>
      </c>
      <c r="N38" s="584">
        <f>IFERROR(VLOOKUP(A38,日报!AL:BB,11,0),"0")</f>
        <v>22.7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1</v>
      </c>
      <c r="D39" s="394">
        <f>IFERROR(VLOOKUP(A39,日报!D:T,9,0),"0")</f>
        <v>0.95</v>
      </c>
      <c r="E39" s="395">
        <f>IFERROR(VLOOKUP(A39,日报!D:T,10,0),"0")</f>
        <v>25.4</v>
      </c>
      <c r="F39" s="584">
        <f>IFERROR(VLOOKUP(A39,日报!D:T,11,0),"0")</f>
        <v>22.7</v>
      </c>
      <c r="G39" s="393">
        <f>IFERROR(VLOOKUP(A39,日报!U:AK,8,0),"0")</f>
        <v>0.98</v>
      </c>
      <c r="H39" s="394">
        <f>IFERROR(VLOOKUP(A39,日报!U:AK,9,0),"0")</f>
        <v>0.91</v>
      </c>
      <c r="I39" s="395">
        <f>IFERROR(VLOOKUP(A39,日报!U:AK,10,0),"0")</f>
        <v>25.1</v>
      </c>
      <c r="J39" s="584">
        <f>IFERROR(VLOOKUP(A39,日报!U:AK,11,0),"0")</f>
        <v>22.4</v>
      </c>
      <c r="K39" s="393">
        <f>IFERROR(VLOOKUP(A39,日报!AL:BB,8,0),"0")</f>
        <v>0.93</v>
      </c>
      <c r="L39" s="394">
        <f>IFERROR(VLOOKUP(A39,日报!AL:BB,9,0),"0")</f>
        <v>0.9</v>
      </c>
      <c r="M39" s="395">
        <f>IFERROR(VLOOKUP(A39,日报!AL:BB,10,0),"0")</f>
        <v>25.5</v>
      </c>
      <c r="N39" s="584">
        <f>IFERROR(VLOOKUP(A39,日报!AL:BB,11,0),"0")</f>
        <v>22.7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1</v>
      </c>
      <c r="D40" s="394">
        <f>IFERROR(VLOOKUP(A40,日报!D:T,9,0),"0")</f>
        <v>0.9</v>
      </c>
      <c r="E40" s="395">
        <f>IFERROR(VLOOKUP(A40,日报!D:T,10,0),"0")</f>
        <v>24.8</v>
      </c>
      <c r="F40" s="584">
        <f>IFERROR(VLOOKUP(A40,日报!D:T,11,0),"0")</f>
        <v>22.2</v>
      </c>
      <c r="G40" s="393">
        <f>IFERROR(VLOOKUP(A40,日报!U:AK,8,0),"0")</f>
        <v>0.98</v>
      </c>
      <c r="H40" s="394">
        <f>IFERROR(VLOOKUP(A40,日报!U:AK,9,0),"0")</f>
        <v>0.89</v>
      </c>
      <c r="I40" s="395">
        <f>IFERROR(VLOOKUP(A40,日报!U:AK,10,0),"0")</f>
        <v>24.3</v>
      </c>
      <c r="J40" s="584">
        <f>IFERROR(VLOOKUP(A40,日报!U:AK,11,0),"0")</f>
        <v>22.2</v>
      </c>
      <c r="K40" s="393">
        <f>IFERROR(VLOOKUP(A40,日报!AL:BB,8,0),"0")</f>
        <v>0.95</v>
      </c>
      <c r="L40" s="394">
        <f>IFERROR(VLOOKUP(A40,日报!AL:BB,9,0),"0")</f>
        <v>0.92</v>
      </c>
      <c r="M40" s="395">
        <f>IFERROR(VLOOKUP(A40,日报!AL:BB,10,0),"0")</f>
        <v>24.5</v>
      </c>
      <c r="N40" s="584">
        <f>IFERROR(VLOOKUP(A40,日报!AL:BB,11,0),"0")</f>
        <v>21.7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1</v>
      </c>
      <c r="D41" s="394">
        <f>IFERROR(VLOOKUP(A41,日报!D:T,9,0),"0")</f>
        <v>0.9</v>
      </c>
      <c r="E41" s="395">
        <f>IFERROR(VLOOKUP(A41,日报!D:T,10,0),"0")</f>
        <v>24.8</v>
      </c>
      <c r="F41" s="584">
        <f>IFERROR(VLOOKUP(A41,日报!D:T,11,0),"0")</f>
        <v>22.2</v>
      </c>
      <c r="G41" s="393">
        <f>IFERROR(VLOOKUP(A41,日报!U:AK,8,0),"0")</f>
        <v>0.98</v>
      </c>
      <c r="H41" s="394">
        <f>IFERROR(VLOOKUP(A41,日报!U:AK,9,0),"0")</f>
        <v>0.89</v>
      </c>
      <c r="I41" s="395">
        <f>IFERROR(VLOOKUP(A41,日报!U:AK,10,0),"0")</f>
        <v>24.3</v>
      </c>
      <c r="J41" s="584">
        <f>IFERROR(VLOOKUP(A41,日报!U:AK,11,0),"0")</f>
        <v>22.2</v>
      </c>
      <c r="K41" s="393">
        <f>IFERROR(VLOOKUP(A41,日报!AL:BB,8,0),"0")</f>
        <v>0.95</v>
      </c>
      <c r="L41" s="394">
        <f>IFERROR(VLOOKUP(A41,日报!AL:BB,9,0),"0")</f>
        <v>0.92</v>
      </c>
      <c r="M41" s="395">
        <f>IFERROR(VLOOKUP(A41,日报!AL:BB,10,0),"0")</f>
        <v>24.5</v>
      </c>
      <c r="N41" s="584">
        <f>IFERROR(VLOOKUP(A41,日报!AL:BB,11,0),"0")</f>
        <v>21.7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1</v>
      </c>
      <c r="D42" s="394">
        <f>IFERROR(VLOOKUP(A42,日报!D:T,9,0),"0")</f>
        <v>0.81</v>
      </c>
      <c r="E42" s="395">
        <f>IFERROR(VLOOKUP(A42,日报!D:T,10,0),"0")</f>
        <v>23.7</v>
      </c>
      <c r="F42" s="584">
        <f>IFERROR(VLOOKUP(A42,日报!D:T,11,0),"0")</f>
        <v>20.7</v>
      </c>
      <c r="G42" s="393">
        <f>IFERROR(VLOOKUP(A42,日报!U:AK,8,0),"0")</f>
        <v>0.97</v>
      </c>
      <c r="H42" s="394">
        <f>IFERROR(VLOOKUP(A42,日报!U:AK,9,0),"0")</f>
        <v>0.82</v>
      </c>
      <c r="I42" s="395">
        <f>IFERROR(VLOOKUP(A42,日报!U:AK,10,0),"0")</f>
        <v>23.2</v>
      </c>
      <c r="J42" s="584">
        <f>IFERROR(VLOOKUP(A42,日报!U:AK,11,0),"0")</f>
        <v>20.9</v>
      </c>
      <c r="K42" s="393">
        <f>IFERROR(VLOOKUP(A42,日报!AL:BB,8,0),"0")</f>
        <v>0.97</v>
      </c>
      <c r="L42" s="394">
        <f>IFERROR(VLOOKUP(A42,日报!AL:BB,9,0),"0")</f>
        <v>0.92</v>
      </c>
      <c r="M42" s="395">
        <f>IFERROR(VLOOKUP(A42,日报!AL:BB,10,0),"0")</f>
        <v>23.3</v>
      </c>
      <c r="N42" s="584">
        <f>IFERROR(VLOOKUP(A42,日报!AL:BB,11,0),"0")</f>
        <v>20.399999999999999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1</v>
      </c>
      <c r="D43" s="394">
        <f>IFERROR(VLOOKUP(A43,日报!D:T,9,0),"0")</f>
        <v>0.82</v>
      </c>
      <c r="E43" s="395">
        <f>IFERROR(VLOOKUP(A43,日报!D:T,10,0),"0")</f>
        <v>23.4</v>
      </c>
      <c r="F43" s="584">
        <f>IFERROR(VLOOKUP(A43,日报!D:T,11,0),"0")</f>
        <v>20.5</v>
      </c>
      <c r="G43" s="393">
        <f>IFERROR(VLOOKUP(A43,日报!U:AK,8,0),"0")</f>
        <v>0.98</v>
      </c>
      <c r="H43" s="394">
        <f>IFERROR(VLOOKUP(A43,日报!U:AK,9,0),"0")</f>
        <v>0.82</v>
      </c>
      <c r="I43" s="395">
        <f>IFERROR(VLOOKUP(A43,日报!U:AK,10,0),"0")</f>
        <v>22.9</v>
      </c>
      <c r="J43" s="584">
        <f>IFERROR(VLOOKUP(A43,日报!U:AK,11,0),"0")</f>
        <v>20.7</v>
      </c>
      <c r="K43" s="393">
        <f>IFERROR(VLOOKUP(A43,日报!AL:BB,8,0),"0")</f>
        <v>0.92</v>
      </c>
      <c r="L43" s="394">
        <f>IFERROR(VLOOKUP(A43,日报!AL:BB,9,0),"0")</f>
        <v>0.88</v>
      </c>
      <c r="M43" s="395">
        <f>IFERROR(VLOOKUP(A43,日报!AL:BB,10,0),"0")</f>
        <v>22.7</v>
      </c>
      <c r="N43" s="584">
        <f>IFERROR(VLOOKUP(A43,日报!AL:BB,11,0),"0")</f>
        <v>19.600000000000001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1</v>
      </c>
      <c r="D44" s="394">
        <f>IFERROR(VLOOKUP(A44,日报!D:T,9,0),"0")</f>
        <v>0.76</v>
      </c>
      <c r="E44" s="395">
        <f>IFERROR(VLOOKUP(A44,日报!D:T,10,0),"0")</f>
        <v>24.2</v>
      </c>
      <c r="F44" s="584">
        <f>IFERROR(VLOOKUP(A44,日报!D:T,11,0),"0")</f>
        <v>19.7</v>
      </c>
      <c r="G44" s="393">
        <f>IFERROR(VLOOKUP(A44,日报!U:AK,8,0),"0")</f>
        <v>0.98</v>
      </c>
      <c r="H44" s="394">
        <f>IFERROR(VLOOKUP(A44,日报!U:AK,9,0),"0")</f>
        <v>0.78</v>
      </c>
      <c r="I44" s="395">
        <f>IFERROR(VLOOKUP(A44,日报!U:AK,10,0),"0")</f>
        <v>23.7</v>
      </c>
      <c r="J44" s="584">
        <f>IFERROR(VLOOKUP(A44,日报!U:AK,11,0),"0")</f>
        <v>20.399999999999999</v>
      </c>
      <c r="K44" s="393">
        <f>IFERROR(VLOOKUP(A44,日报!AL:BB,8,0),"0")</f>
        <v>0.9</v>
      </c>
      <c r="L44" s="394">
        <f>IFERROR(VLOOKUP(A44,日报!AL:BB,9,0),"0")</f>
        <v>0.86</v>
      </c>
      <c r="M44" s="395">
        <f>IFERROR(VLOOKUP(A44,日报!AL:BB,10,0),"0")</f>
        <v>23.6</v>
      </c>
      <c r="N44" s="584">
        <f>IFERROR(VLOOKUP(A44,日报!AL:BB,11,0),"0")</f>
        <v>19.399999999999999</v>
      </c>
    </row>
    <row r="45" spans="1:14">
      <c r="A45" s="132">
        <f t="shared" si="0"/>
        <v>37</v>
      </c>
      <c r="B45" s="590">
        <v>19</v>
      </c>
      <c r="C45" s="393" t="str">
        <f>IFERROR(VLOOKUP(A45,日报!D:T,8,0),"0")</f>
        <v/>
      </c>
      <c r="D45" s="394" t="str">
        <f>IFERROR(VLOOKUP(A45,日报!D:T,9,0),"0")</f>
        <v/>
      </c>
      <c r="E45" s="395" t="str">
        <f>IFERROR(VLOOKUP(A45,日报!D:T,10,0),"0")</f>
        <v/>
      </c>
      <c r="F45" s="584" t="str">
        <f>IFERROR(VLOOKUP(A45,日报!D:T,11,0),"0")</f>
        <v/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</row>
    <row r="46" spans="1:14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</row>
    <row r="49" spans="1:14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</row>
    <row r="50" spans="1:14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EerDRlho5/JNpDdD7jDuoHyrZPo2cFQcr4v6VqN3DdEWfYEMUva6ejKeDrF53G97bF07llOk5l4LGXxwTz2a8A==" saltValue="h3LW5iNjzqL7XF7KbXsD2w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64A542A8-69B2-4F6E-A1DB-484C216C56C4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B08E-C220-4329-B93E-18907A8DC77F}">
  <dimension ref="B1:U28"/>
  <sheetViews>
    <sheetView workbookViewId="0">
      <selection activeCell="R19" sqref="R19"/>
    </sheetView>
  </sheetViews>
  <sheetFormatPr defaultColWidth="8.90625" defaultRowHeight="15"/>
  <cols>
    <col min="1" max="1" width="2.36328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90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90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8.90625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94" t="s">
        <v>79</v>
      </c>
      <c r="C2" s="1194"/>
      <c r="D2" s="141" t="s">
        <v>626</v>
      </c>
      <c r="E2" s="142" t="s">
        <v>104</v>
      </c>
      <c r="F2" s="142"/>
      <c r="G2" s="142">
        <v>72</v>
      </c>
      <c r="I2" s="1194" t="s">
        <v>79</v>
      </c>
      <c r="J2" s="1194"/>
      <c r="K2" s="141" t="s">
        <v>626</v>
      </c>
      <c r="L2" s="142" t="s">
        <v>104</v>
      </c>
      <c r="M2" s="142"/>
      <c r="N2" s="142">
        <v>72</v>
      </c>
      <c r="P2" s="1194" t="s">
        <v>79</v>
      </c>
      <c r="Q2" s="1194"/>
      <c r="R2" s="141" t="s">
        <v>626</v>
      </c>
      <c r="S2" s="142" t="s">
        <v>104</v>
      </c>
      <c r="T2" s="142"/>
      <c r="U2" s="142">
        <v>72</v>
      </c>
    </row>
    <row r="3" spans="2:21" ht="14.5">
      <c r="B3" s="95" t="s">
        <v>80</v>
      </c>
      <c r="C3" s="96" t="s">
        <v>17</v>
      </c>
      <c r="D3" s="1195" t="s">
        <v>81</v>
      </c>
      <c r="E3" s="1196"/>
      <c r="F3" s="1197" t="s">
        <v>645</v>
      </c>
      <c r="G3" s="1198"/>
      <c r="I3" s="95" t="s">
        <v>80</v>
      </c>
      <c r="J3" s="96" t="s">
        <v>647</v>
      </c>
      <c r="K3" s="1195" t="s">
        <v>81</v>
      </c>
      <c r="L3" s="1196"/>
      <c r="M3" s="1197" t="s">
        <v>648</v>
      </c>
      <c r="N3" s="1198"/>
      <c r="P3" s="95" t="s">
        <v>80</v>
      </c>
      <c r="Q3" s="96" t="s">
        <v>650</v>
      </c>
      <c r="R3" s="1195" t="s">
        <v>81</v>
      </c>
      <c r="S3" s="1196"/>
      <c r="T3" s="1197" t="s">
        <v>648</v>
      </c>
      <c r="U3" s="1198"/>
    </row>
    <row r="4" spans="2:21" ht="14.5">
      <c r="B4" s="97" t="s">
        <v>82</v>
      </c>
      <c r="C4" s="124">
        <v>30100</v>
      </c>
      <c r="D4" s="1199" t="s">
        <v>83</v>
      </c>
      <c r="E4" s="1200"/>
      <c r="F4" s="1201">
        <v>45650</v>
      </c>
      <c r="G4" s="1202"/>
      <c r="I4" s="97" t="s">
        <v>82</v>
      </c>
      <c r="J4" s="124">
        <v>23500</v>
      </c>
      <c r="K4" s="1199" t="s">
        <v>83</v>
      </c>
      <c r="L4" s="1200"/>
      <c r="M4" s="1201">
        <v>45650</v>
      </c>
      <c r="N4" s="1202"/>
      <c r="P4" s="97" t="s">
        <v>82</v>
      </c>
      <c r="Q4" s="124">
        <v>30100</v>
      </c>
      <c r="R4" s="1199" t="s">
        <v>83</v>
      </c>
      <c r="S4" s="1200"/>
      <c r="T4" s="1201">
        <v>45650</v>
      </c>
      <c r="U4" s="1202"/>
    </row>
    <row r="5" spans="2:21" ht="14.5">
      <c r="B5" s="1190" t="s">
        <v>84</v>
      </c>
      <c r="C5" s="1192" t="s">
        <v>85</v>
      </c>
      <c r="D5" s="1192"/>
      <c r="E5" s="1192"/>
      <c r="F5" s="1192"/>
      <c r="G5" s="1193"/>
      <c r="I5" s="1190" t="s">
        <v>84</v>
      </c>
      <c r="J5" s="1192" t="s">
        <v>85</v>
      </c>
      <c r="K5" s="1192"/>
      <c r="L5" s="1192"/>
      <c r="M5" s="1192"/>
      <c r="N5" s="1193"/>
      <c r="P5" s="1190" t="s">
        <v>84</v>
      </c>
      <c r="Q5" s="1192" t="s">
        <v>85</v>
      </c>
      <c r="R5" s="1192"/>
      <c r="S5" s="1192"/>
      <c r="T5" s="1192"/>
      <c r="U5" s="1193"/>
    </row>
    <row r="6" spans="2:21" thickBot="1">
      <c r="B6" s="119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203" t="s">
        <v>92</v>
      </c>
      <c r="C16" s="1203"/>
      <c r="D16" s="1203"/>
      <c r="E16" s="1203"/>
      <c r="F16" s="1203"/>
      <c r="G16" s="1203"/>
      <c r="I16" s="1203" t="s">
        <v>92</v>
      </c>
      <c r="J16" s="1203"/>
      <c r="K16" s="1203"/>
      <c r="L16" s="1203"/>
      <c r="M16" s="1203"/>
      <c r="N16" s="1203"/>
      <c r="P16" s="1203" t="s">
        <v>92</v>
      </c>
      <c r="Q16" s="1203"/>
      <c r="R16" s="1203"/>
      <c r="S16" s="1203"/>
      <c r="T16" s="1203"/>
      <c r="U16" s="1203"/>
    </row>
    <row r="17" spans="2:21" ht="14">
      <c r="B17" s="1204" t="s">
        <v>93</v>
      </c>
      <c r="C17" s="1206" t="s">
        <v>103</v>
      </c>
      <c r="D17" s="1208" t="s">
        <v>94</v>
      </c>
      <c r="E17" s="1208" t="s">
        <v>95</v>
      </c>
      <c r="F17" s="1208" t="s">
        <v>96</v>
      </c>
      <c r="G17" s="1209" t="s">
        <v>97</v>
      </c>
      <c r="I17" s="1204" t="s">
        <v>93</v>
      </c>
      <c r="J17" s="1206" t="s">
        <v>103</v>
      </c>
      <c r="K17" s="1208" t="s">
        <v>94</v>
      </c>
      <c r="L17" s="1208" t="s">
        <v>95</v>
      </c>
      <c r="M17" s="1208" t="s">
        <v>96</v>
      </c>
      <c r="N17" s="1209" t="s">
        <v>97</v>
      </c>
      <c r="P17" s="1204" t="s">
        <v>93</v>
      </c>
      <c r="Q17" s="1206" t="s">
        <v>103</v>
      </c>
      <c r="R17" s="1208" t="s">
        <v>94</v>
      </c>
      <c r="S17" s="1208" t="s">
        <v>95</v>
      </c>
      <c r="T17" s="1208" t="s">
        <v>96</v>
      </c>
      <c r="U17" s="1209" t="s">
        <v>97</v>
      </c>
    </row>
    <row r="18" spans="2:21" ht="14.5" thickBot="1">
      <c r="B18" s="1205"/>
      <c r="C18" s="1207"/>
      <c r="D18" s="1207"/>
      <c r="E18" s="1207"/>
      <c r="F18" s="1207"/>
      <c r="G18" s="1210"/>
      <c r="I18" s="1205"/>
      <c r="J18" s="1207"/>
      <c r="K18" s="1207"/>
      <c r="L18" s="1207"/>
      <c r="M18" s="1207"/>
      <c r="N18" s="1210"/>
      <c r="P18" s="1205"/>
      <c r="Q18" s="1207"/>
      <c r="R18" s="1207"/>
      <c r="S18" s="1207"/>
      <c r="T18" s="1207"/>
      <c r="U18" s="1210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10</v>
      </c>
      <c r="E20" s="99">
        <f t="shared" ref="E20:E27" si="4">C20+D20</f>
        <v>10</v>
      </c>
      <c r="F20" s="105">
        <f t="shared" ref="F20:F26" si="5">D20/C$4</f>
        <v>3.3222591362126248E-4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8</v>
      </c>
      <c r="L20" s="99">
        <f t="shared" ref="L20:L27" si="8">J20+K20</f>
        <v>8</v>
      </c>
      <c r="M20" s="105">
        <f t="shared" ref="M20:M26" si="9">K20/J$4</f>
        <v>3.4042553191489364E-4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3</v>
      </c>
      <c r="S20" s="99">
        <f t="shared" ref="S20:S27" si="12">Q20+R20</f>
        <v>3</v>
      </c>
      <c r="T20" s="105">
        <f t="shared" ref="T20:T26" si="13">R20/Q$4</f>
        <v>9.9667774086378743E-5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13</v>
      </c>
      <c r="E21" s="99">
        <f t="shared" si="4"/>
        <v>13</v>
      </c>
      <c r="F21" s="105">
        <f t="shared" si="5"/>
        <v>4.3189368770764119E-4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5</v>
      </c>
      <c r="L21" s="99">
        <f t="shared" si="8"/>
        <v>5</v>
      </c>
      <c r="M21" s="105">
        <f t="shared" si="9"/>
        <v>2.1276595744680851E-4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7</v>
      </c>
      <c r="S21" s="99">
        <f t="shared" si="12"/>
        <v>7</v>
      </c>
      <c r="T21" s="105">
        <f t="shared" si="13"/>
        <v>2.3255813953488373E-4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14</v>
      </c>
      <c r="E22" s="99">
        <f t="shared" si="4"/>
        <v>14</v>
      </c>
      <c r="F22" s="105">
        <f t="shared" si="5"/>
        <v>4.6511627906976747E-4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12</v>
      </c>
      <c r="L22" s="99">
        <f t="shared" si="8"/>
        <v>12</v>
      </c>
      <c r="M22" s="105">
        <f t="shared" si="9"/>
        <v>5.106382978723404E-4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5</v>
      </c>
      <c r="S22" s="99">
        <f t="shared" si="12"/>
        <v>5</v>
      </c>
      <c r="T22" s="105">
        <f t="shared" si="13"/>
        <v>1.6611295681063124E-4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11</v>
      </c>
      <c r="E23" s="99">
        <f t="shared" si="4"/>
        <v>11</v>
      </c>
      <c r="F23" s="105">
        <f t="shared" si="5"/>
        <v>3.654485049833887E-4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10</v>
      </c>
      <c r="L23" s="99">
        <f t="shared" si="8"/>
        <v>10</v>
      </c>
      <c r="M23" s="105">
        <f t="shared" si="9"/>
        <v>4.2553191489361702E-4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7</v>
      </c>
      <c r="S23" s="99">
        <f t="shared" si="12"/>
        <v>7</v>
      </c>
      <c r="T23" s="105">
        <f t="shared" si="13"/>
        <v>2.3255813953488373E-4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10</v>
      </c>
      <c r="E24" s="99">
        <f t="shared" si="4"/>
        <v>10</v>
      </c>
      <c r="F24" s="105">
        <f t="shared" si="5"/>
        <v>3.3222591362126248E-4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22</v>
      </c>
      <c r="L24" s="99">
        <f t="shared" si="8"/>
        <v>22</v>
      </c>
      <c r="M24" s="105">
        <f t="shared" si="9"/>
        <v>9.3617021276595747E-4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8</v>
      </c>
      <c r="S24" s="99">
        <f t="shared" si="12"/>
        <v>8</v>
      </c>
      <c r="T24" s="105">
        <f t="shared" si="13"/>
        <v>2.6578073089700998E-4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8</v>
      </c>
      <c r="E25" s="99">
        <f t="shared" si="4"/>
        <v>8</v>
      </c>
      <c r="F25" s="105">
        <f t="shared" si="5"/>
        <v>2.6578073089700998E-4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16</v>
      </c>
      <c r="L25" s="99">
        <f t="shared" si="8"/>
        <v>16</v>
      </c>
      <c r="M25" s="105">
        <f t="shared" si="9"/>
        <v>6.8085106382978727E-4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7</v>
      </c>
      <c r="S25" s="99">
        <f t="shared" si="12"/>
        <v>7</v>
      </c>
      <c r="T25" s="105">
        <f t="shared" si="13"/>
        <v>2.3255813953488373E-4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9</v>
      </c>
      <c r="E26" s="110">
        <f t="shared" si="4"/>
        <v>9</v>
      </c>
      <c r="F26" s="111">
        <f t="shared" si="5"/>
        <v>2.990033222591362E-4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16</v>
      </c>
      <c r="L26" s="110">
        <f t="shared" si="8"/>
        <v>16</v>
      </c>
      <c r="M26" s="111">
        <f t="shared" si="9"/>
        <v>6.8085106382978727E-4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10</v>
      </c>
      <c r="S26" s="110">
        <f t="shared" si="12"/>
        <v>10</v>
      </c>
      <c r="T26" s="111">
        <f t="shared" si="13"/>
        <v>3.3222591362126248E-4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75</v>
      </c>
      <c r="E27" s="114">
        <f t="shared" si="4"/>
        <v>75</v>
      </c>
      <c r="F27" s="115">
        <f>D27/C$4</f>
        <v>2.4916943521594683E-3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89</v>
      </c>
      <c r="L27" s="114">
        <f t="shared" si="8"/>
        <v>89</v>
      </c>
      <c r="M27" s="115">
        <f>K27/J$4</f>
        <v>3.7872340425531914E-3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47</v>
      </c>
      <c r="S27" s="114">
        <f t="shared" si="12"/>
        <v>47</v>
      </c>
      <c r="T27" s="115">
        <f>R27/Q$4</f>
        <v>1.5614617940199335E-3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CP3/cqNic+x+qd+1TbA5bX3xAD+GsdQXwpEUjRb/bajO+hsTsX0GH4Gn/N06T6qQ6X2JQx7JUPPc6Os8PMdA5g==" saltValue="s6T2qcbJs6NZ8bAUwhrfcA==" spinCount="100000" sheet="1" objects="1" scenarios="1"/>
  <protectedRanges>
    <protectedRange sqref="C7:G14 Q7:U14 J7:N14" name="Range1"/>
  </protectedRanges>
  <mergeCells count="42">
    <mergeCell ref="I5:I6"/>
    <mergeCell ref="J5:N5"/>
    <mergeCell ref="I2:J2"/>
    <mergeCell ref="K3:L3"/>
    <mergeCell ref="M3:N3"/>
    <mergeCell ref="K4:L4"/>
    <mergeCell ref="M4:N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P2:Q2"/>
    <mergeCell ref="R3:S3"/>
    <mergeCell ref="T3:U3"/>
    <mergeCell ref="R4:S4"/>
    <mergeCell ref="T4:U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Q7:U14 J7:N14" xr:uid="{EDFEC9C7-0D8C-45A4-A96B-5A6D6AFF63E8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2483-2127-4F25-BDEC-15FAADEA0AE9}">
  <sheetPr codeName="Sheet93"/>
  <dimension ref="A1:Y288"/>
  <sheetViews>
    <sheetView topLeftCell="A284" workbookViewId="0">
      <selection activeCell="B180" sqref="B180:D231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2" t="s">
        <v>118</v>
      </c>
      <c r="F3" s="1215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30100</v>
      </c>
      <c r="C4" s="397">
        <v>23500</v>
      </c>
      <c r="D4" s="397">
        <v>30100</v>
      </c>
      <c r="E4" s="1213"/>
      <c r="F4" s="1216"/>
      <c r="H4" s="1"/>
      <c r="I4" s="1"/>
    </row>
    <row r="5" spans="1:10" s="160" customFormat="1" ht="26.25" customHeight="1" outlineLevel="1">
      <c r="A5" s="834" t="s">
        <v>570</v>
      </c>
      <c r="B5" s="397" t="s">
        <v>642</v>
      </c>
      <c r="C5" s="397" t="s">
        <v>643</v>
      </c>
      <c r="D5" s="397" t="s">
        <v>643</v>
      </c>
      <c r="E5" s="1213"/>
      <c r="F5" s="1216"/>
      <c r="H5" s="1"/>
      <c r="I5" s="1"/>
    </row>
    <row r="6" spans="1:10" s="160" customFormat="1" ht="26.25" customHeight="1" outlineLevel="1">
      <c r="A6" s="835" t="s">
        <v>571</v>
      </c>
      <c r="B6" s="398" t="s">
        <v>638</v>
      </c>
      <c r="C6" s="398" t="s">
        <v>640</v>
      </c>
      <c r="D6" s="398" t="s">
        <v>640</v>
      </c>
      <c r="E6" s="1213"/>
      <c r="F6" s="1216"/>
      <c r="H6" s="1"/>
      <c r="I6" s="1"/>
    </row>
    <row r="7" spans="1:10" s="160" customFormat="1" ht="26.25" customHeight="1" outlineLevel="1">
      <c r="A7" s="188" t="s">
        <v>136</v>
      </c>
      <c r="B7" s="189">
        <v>45650</v>
      </c>
      <c r="C7" s="189">
        <v>45650</v>
      </c>
      <c r="D7" s="189">
        <v>45650</v>
      </c>
      <c r="E7" s="1213"/>
      <c r="F7" s="1216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3213</v>
      </c>
      <c r="C8" s="399">
        <f>SUM(C9:C58)</f>
        <v>1685</v>
      </c>
      <c r="D8" s="399">
        <f>SUM(D9:D58)</f>
        <v>1513</v>
      </c>
      <c r="E8" s="1214"/>
      <c r="F8" s="1217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13</v>
      </c>
      <c r="C10" s="400">
        <f>IFERROR((VLOOKUP(A10,日报!U:W,2,0)+VLOOKUP(A10,日报!U:W,3,0)),"0")</f>
        <v>8</v>
      </c>
      <c r="D10" s="400">
        <f>IFERROR((VLOOKUP(A10,日报!AL:AN,2,0)+VLOOKUP(A10,日报!AL:AN,3,0)),"0")</f>
        <v>5</v>
      </c>
      <c r="E10" s="720">
        <f t="shared" si="0"/>
        <v>8.6666666666666661</v>
      </c>
      <c r="F10" s="202">
        <f t="shared" si="1"/>
        <v>26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20</v>
      </c>
      <c r="C11" s="400">
        <f>IFERROR((VLOOKUP(A11,日报!U:W,2,0)+VLOOKUP(A11,日报!U:W,3,0)),"0")</f>
        <v>8</v>
      </c>
      <c r="D11" s="400">
        <f>IFERROR((VLOOKUP(A11,日报!AL:AN,2,0)+VLOOKUP(A11,日报!AL:AN,3,0)),"0")</f>
        <v>13</v>
      </c>
      <c r="E11" s="720">
        <f t="shared" si="0"/>
        <v>13.666666666666666</v>
      </c>
      <c r="F11" s="202">
        <f t="shared" si="1"/>
        <v>41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31</v>
      </c>
      <c r="D12" s="400">
        <f>IFERROR((VLOOKUP(A12,日报!AL:AN,2,0)+VLOOKUP(A12,日报!AL:AN,3,0)),"0")</f>
        <v>12</v>
      </c>
      <c r="E12" s="720">
        <f t="shared" si="0"/>
        <v>22.666666666666668</v>
      </c>
      <c r="F12" s="202">
        <f t="shared" si="1"/>
        <v>68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27</v>
      </c>
      <c r="C13" s="400">
        <f>IFERROR((VLOOKUP(A13,日报!U:W,2,0)+VLOOKUP(A13,日报!U:W,3,0)),"0")</f>
        <v>36</v>
      </c>
      <c r="D13" s="400">
        <f>IFERROR((VLOOKUP(A13,日报!AL:AN,2,0)+VLOOKUP(A13,日报!AL:AN,3,0)),"0")</f>
        <v>20</v>
      </c>
      <c r="E13" s="720">
        <f t="shared" si="0"/>
        <v>27.666666666666668</v>
      </c>
      <c r="F13" s="202">
        <f t="shared" si="1"/>
        <v>83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34</v>
      </c>
      <c r="C14" s="400">
        <f>IFERROR((VLOOKUP(A14,日报!U:W,2,0)+VLOOKUP(A14,日报!U:W,3,0)),"0")</f>
        <v>41</v>
      </c>
      <c r="D14" s="400">
        <f>IFERROR((VLOOKUP(A14,日报!AL:AN,2,0)+VLOOKUP(A14,日报!AL:AN,3,0)),"0")</f>
        <v>22</v>
      </c>
      <c r="E14" s="720">
        <f t="shared" si="0"/>
        <v>32.333333333333336</v>
      </c>
      <c r="F14" s="202">
        <f t="shared" si="1"/>
        <v>97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53</v>
      </c>
      <c r="C15" s="400">
        <f>IFERROR((VLOOKUP(A15,日报!U:W,2,0)+VLOOKUP(A15,日报!U:W,3,0)),"0")</f>
        <v>32</v>
      </c>
      <c r="D15" s="400">
        <f>IFERROR((VLOOKUP(A15,日报!AL:AN,2,0)+VLOOKUP(A15,日报!AL:AN,3,0)),"0")</f>
        <v>26</v>
      </c>
      <c r="E15" s="720">
        <f t="shared" si="0"/>
        <v>37</v>
      </c>
      <c r="F15" s="202">
        <f t="shared" si="1"/>
        <v>111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45</v>
      </c>
      <c r="C16" s="400">
        <f>IFERROR((VLOOKUP(A16,日报!U:W,2,0)+VLOOKUP(A16,日报!U:W,3,0)),"0")</f>
        <v>56</v>
      </c>
      <c r="D16" s="400">
        <f>IFERROR((VLOOKUP(A16,日报!AL:AN,2,0)+VLOOKUP(A16,日报!AL:AN,3,0)),"0")</f>
        <v>44</v>
      </c>
      <c r="E16" s="720">
        <f t="shared" si="0"/>
        <v>48.333333333333336</v>
      </c>
      <c r="F16" s="202">
        <f t="shared" si="1"/>
        <v>145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50</v>
      </c>
      <c r="C17" s="400">
        <f>IFERROR((VLOOKUP(A17,日报!U:W,2,0)+VLOOKUP(A17,日报!U:W,3,0)),"0")</f>
        <v>45</v>
      </c>
      <c r="D17" s="400">
        <f>IFERROR((VLOOKUP(A17,日报!AL:AN,2,0)+VLOOKUP(A17,日报!AL:AN,3,0)),"0")</f>
        <v>58</v>
      </c>
      <c r="E17" s="720">
        <f t="shared" si="0"/>
        <v>51</v>
      </c>
      <c r="F17" s="202">
        <f t="shared" si="1"/>
        <v>153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215</v>
      </c>
      <c r="C18" s="400">
        <f>IFERROR((VLOOKUP(A18,日报!U:W,2,0)+VLOOKUP(A18,日报!U:W,3,0)),"0")</f>
        <v>171</v>
      </c>
      <c r="D18" s="400">
        <f>IFERROR((VLOOKUP(A18,日报!AL:AN,2,0)+VLOOKUP(A18,日报!AL:AN,3,0)),"0")</f>
        <v>216</v>
      </c>
      <c r="E18" s="720">
        <f t="shared" si="0"/>
        <v>200.66666666666666</v>
      </c>
      <c r="F18" s="202">
        <f t="shared" si="1"/>
        <v>602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43</v>
      </c>
      <c r="C19" s="400">
        <f>IFERROR((VLOOKUP(A19,日报!U:W,2,0)+VLOOKUP(A19,日报!U:W,3,0)),"0")</f>
        <v>26</v>
      </c>
      <c r="D19" s="400">
        <f>IFERROR((VLOOKUP(A19,日报!AL:AN,2,0)+VLOOKUP(A19,日报!AL:AN,3,0)),"0")</f>
        <v>23</v>
      </c>
      <c r="E19" s="720">
        <f t="shared" si="0"/>
        <v>30.666666666666668</v>
      </c>
      <c r="F19" s="202">
        <f t="shared" si="1"/>
        <v>92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23</v>
      </c>
      <c r="C20" s="400">
        <f>IFERROR((VLOOKUP(A20,日报!U:W,2,0)+VLOOKUP(A20,日报!U:W,3,0)),"0")</f>
        <v>18</v>
      </c>
      <c r="D20" s="400">
        <f>IFERROR((VLOOKUP(A20,日报!AL:AN,2,0)+VLOOKUP(A20,日报!AL:AN,3,0)),"0")</f>
        <v>11</v>
      </c>
      <c r="E20" s="720">
        <f t="shared" si="0"/>
        <v>17.333333333333332</v>
      </c>
      <c r="F20" s="202">
        <f t="shared" si="1"/>
        <v>52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40</v>
      </c>
      <c r="C21" s="400">
        <f>IFERROR((VLOOKUP(A21,日报!U:W,2,0)+VLOOKUP(A21,日报!U:W,3,0)),"0")</f>
        <v>30</v>
      </c>
      <c r="D21" s="400">
        <f>IFERROR((VLOOKUP(A21,日报!AL:AN,2,0)+VLOOKUP(A21,日报!AL:AN,3,0)),"0")</f>
        <v>19</v>
      </c>
      <c r="E21" s="720">
        <f t="shared" si="0"/>
        <v>29.666666666666668</v>
      </c>
      <c r="F21" s="202">
        <f t="shared" si="1"/>
        <v>89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51</v>
      </c>
      <c r="C22" s="400">
        <f>IFERROR((VLOOKUP(A22,日报!U:W,2,0)+VLOOKUP(A22,日报!U:W,3,0)),"0")</f>
        <v>29</v>
      </c>
      <c r="D22" s="400">
        <f>IFERROR((VLOOKUP(A22,日报!AL:AN,2,0)+VLOOKUP(A22,日报!AL:AN,3,0)),"0")</f>
        <v>21</v>
      </c>
      <c r="E22" s="720">
        <f t="shared" si="0"/>
        <v>33.666666666666664</v>
      </c>
      <c r="F22" s="202">
        <f t="shared" si="1"/>
        <v>101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54</v>
      </c>
      <c r="C23" s="400">
        <f>IFERROR((VLOOKUP(A23,日报!U:W,2,0)+VLOOKUP(A23,日报!U:W,3,0)),"0")</f>
        <v>15</v>
      </c>
      <c r="D23" s="400">
        <f>IFERROR((VLOOKUP(A23,日报!AL:AN,2,0)+VLOOKUP(A23,日报!AL:AN,3,0)),"0")</f>
        <v>23</v>
      </c>
      <c r="E23" s="720">
        <f t="shared" si="0"/>
        <v>30.666666666666668</v>
      </c>
      <c r="F23" s="202">
        <f t="shared" si="1"/>
        <v>92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42</v>
      </c>
      <c r="C24" s="400">
        <f>IFERROR((VLOOKUP(A24,日报!U:W,2,0)+VLOOKUP(A24,日报!U:W,3,0)),"0")</f>
        <v>24</v>
      </c>
      <c r="D24" s="400">
        <f>IFERROR((VLOOKUP(A24,日报!AL:AN,2,0)+VLOOKUP(A24,日报!AL:AN,3,0)),"0")</f>
        <v>16</v>
      </c>
      <c r="E24" s="720">
        <f t="shared" si="0"/>
        <v>27.333333333333332</v>
      </c>
      <c r="F24" s="202">
        <f t="shared" si="1"/>
        <v>82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51</v>
      </c>
      <c r="C25" s="400">
        <f>IFERROR((VLOOKUP(A25,日报!U:W,2,0)+VLOOKUP(A25,日报!U:W,3,0)),"0")</f>
        <v>28</v>
      </c>
      <c r="D25" s="400">
        <f>IFERROR((VLOOKUP(A25,日报!AL:AN,2,0)+VLOOKUP(A25,日报!AL:AN,3,0)),"0")</f>
        <v>23</v>
      </c>
      <c r="E25" s="720">
        <f t="shared" si="0"/>
        <v>34</v>
      </c>
      <c r="F25" s="202">
        <f t="shared" si="1"/>
        <v>102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33</v>
      </c>
      <c r="C26" s="400">
        <f>IFERROR((VLOOKUP(A26,日报!U:W,2,0)+VLOOKUP(A26,日报!U:W,3,0)),"0")</f>
        <v>14</v>
      </c>
      <c r="D26" s="400">
        <f>IFERROR((VLOOKUP(A26,日报!AL:AN,2,0)+VLOOKUP(A26,日报!AL:AN,3,0)),"0")</f>
        <v>17</v>
      </c>
      <c r="E26" s="720">
        <f t="shared" si="0"/>
        <v>21.333333333333332</v>
      </c>
      <c r="F26" s="202">
        <f t="shared" si="1"/>
        <v>64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52</v>
      </c>
      <c r="C27" s="400">
        <f>IFERROR((VLOOKUP(A27,日报!U:W,2,0)+VLOOKUP(A27,日报!U:W,3,0)),"0")</f>
        <v>15</v>
      </c>
      <c r="D27" s="400">
        <f>IFERROR((VLOOKUP(A27,日报!AL:AN,2,0)+VLOOKUP(A27,日报!AL:AN,3,0)),"0")</f>
        <v>19</v>
      </c>
      <c r="E27" s="720">
        <f t="shared" si="0"/>
        <v>28.666666666666668</v>
      </c>
      <c r="F27" s="202">
        <f t="shared" si="1"/>
        <v>86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44</v>
      </c>
      <c r="C28" s="400">
        <f>IFERROR((VLOOKUP(A28,日报!U:W,2,0)+VLOOKUP(A28,日报!U:W,3,0)),"0")</f>
        <v>24</v>
      </c>
      <c r="D28" s="400">
        <f>IFERROR((VLOOKUP(A28,日报!AL:AN,2,0)+VLOOKUP(A28,日报!AL:AN,3,0)),"0")</f>
        <v>16</v>
      </c>
      <c r="E28" s="720">
        <f t="shared" si="0"/>
        <v>28</v>
      </c>
      <c r="F28" s="202">
        <f t="shared" si="1"/>
        <v>84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40</v>
      </c>
      <c r="C29" s="400">
        <f>IFERROR((VLOOKUP(A29,日报!U:W,2,0)+VLOOKUP(A29,日报!U:W,3,0)),"0")</f>
        <v>15</v>
      </c>
      <c r="D29" s="400">
        <f>IFERROR((VLOOKUP(A29,日报!AL:AN,2,0)+VLOOKUP(A29,日报!AL:AN,3,0)),"0")</f>
        <v>15</v>
      </c>
      <c r="E29" s="720">
        <f t="shared" si="0"/>
        <v>23.333333333333332</v>
      </c>
      <c r="F29" s="202">
        <f t="shared" si="1"/>
        <v>70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36</v>
      </c>
      <c r="C30" s="400">
        <f>IFERROR((VLOOKUP(A30,日报!U:W,2,0)+VLOOKUP(A30,日报!U:W,3,0)),"0")</f>
        <v>12</v>
      </c>
      <c r="D30" s="400">
        <f>IFERROR((VLOOKUP(A30,日报!AL:AN,2,0)+VLOOKUP(A30,日报!AL:AN,3,0)),"0")</f>
        <v>19</v>
      </c>
      <c r="E30" s="720">
        <f t="shared" si="0"/>
        <v>22.333333333333332</v>
      </c>
      <c r="F30" s="202">
        <f t="shared" si="1"/>
        <v>67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34</v>
      </c>
      <c r="C31" s="400">
        <f>IFERROR((VLOOKUP(A31,日报!U:W,2,0)+VLOOKUP(A31,日报!U:W,3,0)),"0")</f>
        <v>19</v>
      </c>
      <c r="D31" s="400">
        <f>IFERROR((VLOOKUP(A31,日报!AL:AN,2,0)+VLOOKUP(A31,日报!AL:AN,3,0)),"0")</f>
        <v>18</v>
      </c>
      <c r="E31" s="720">
        <f t="shared" si="0"/>
        <v>23.666666666666668</v>
      </c>
      <c r="F31" s="202">
        <f t="shared" si="1"/>
        <v>71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32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9</v>
      </c>
      <c r="E32" s="720">
        <f t="shared" si="0"/>
        <v>19.333333333333332</v>
      </c>
      <c r="F32" s="202">
        <f t="shared" si="1"/>
        <v>58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47</v>
      </c>
      <c r="C33" s="400">
        <f>IFERROR((VLOOKUP(A33,日报!U:W,2,0)+VLOOKUP(A33,日报!U:W,3,0)),"0")</f>
        <v>13</v>
      </c>
      <c r="D33" s="400">
        <f>IFERROR((VLOOKUP(A33,日报!AL:AN,2,0)+VLOOKUP(A33,日报!AL:AN,3,0)),"0")</f>
        <v>13</v>
      </c>
      <c r="E33" s="720">
        <f t="shared" si="0"/>
        <v>24.333333333333332</v>
      </c>
      <c r="F33" s="202">
        <f t="shared" si="1"/>
        <v>73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50</v>
      </c>
      <c r="C34" s="400">
        <f>IFERROR((VLOOKUP(A34,日报!U:W,2,0)+VLOOKUP(A34,日报!U:W,3,0)),"0")</f>
        <v>12</v>
      </c>
      <c r="D34" s="400">
        <f>IFERROR((VLOOKUP(A34,日报!AL:AN,2,0)+VLOOKUP(A34,日报!AL:AN,3,0)),"0")</f>
        <v>16</v>
      </c>
      <c r="E34" s="720">
        <f t="shared" si="0"/>
        <v>26</v>
      </c>
      <c r="F34" s="202">
        <f t="shared" si="1"/>
        <v>78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95</v>
      </c>
      <c r="C35" s="400">
        <f>IFERROR((VLOOKUP(A35,日报!U:W,2,0)+VLOOKUP(A35,日报!U:W,3,0)),"0")</f>
        <v>21</v>
      </c>
      <c r="D35" s="400">
        <f>IFERROR((VLOOKUP(A35,日报!AL:AN,2,0)+VLOOKUP(A35,日报!AL:AN,3,0)),"0")</f>
        <v>19</v>
      </c>
      <c r="E35" s="720">
        <f t="shared" si="0"/>
        <v>45</v>
      </c>
      <c r="F35" s="202">
        <f t="shared" si="1"/>
        <v>135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101</v>
      </c>
      <c r="C36" s="400">
        <f>IFERROR((VLOOKUP(A36,日报!U:W,2,0)+VLOOKUP(A36,日报!U:W,3,0)),"0")</f>
        <v>65</v>
      </c>
      <c r="D36" s="400">
        <f>IFERROR((VLOOKUP(A36,日报!AL:AN,2,0)+VLOOKUP(A36,日报!AL:AN,3,0)),"0")</f>
        <v>29</v>
      </c>
      <c r="E36" s="720">
        <f t="shared" si="0"/>
        <v>65</v>
      </c>
      <c r="F36" s="202">
        <f t="shared" si="1"/>
        <v>195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148</v>
      </c>
      <c r="C37" s="400">
        <f>IFERROR((VLOOKUP(A37,日报!U:W,2,0)+VLOOKUP(A37,日报!U:W,3,0)),"0")</f>
        <v>82</v>
      </c>
      <c r="D37" s="400">
        <f>IFERROR((VLOOKUP(A37,日报!AL:AN,2,0)+VLOOKUP(A37,日报!AL:AN,3,0)),"0")</f>
        <v>55</v>
      </c>
      <c r="E37" s="720">
        <f t="shared" si="0"/>
        <v>95</v>
      </c>
      <c r="F37" s="202">
        <f t="shared" si="1"/>
        <v>285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208</v>
      </c>
      <c r="C38" s="400">
        <f>IFERROR((VLOOKUP(A38,日报!U:W,2,0)+VLOOKUP(A38,日报!U:W,3,0)),"0")</f>
        <v>77</v>
      </c>
      <c r="D38" s="400">
        <f>IFERROR((VLOOKUP(A38,日报!AL:AN,2,0)+VLOOKUP(A38,日报!AL:AN,3,0)),"0")</f>
        <v>24</v>
      </c>
      <c r="E38" s="720">
        <f t="shared" si="0"/>
        <v>103</v>
      </c>
      <c r="F38" s="202">
        <f t="shared" si="1"/>
        <v>309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229</v>
      </c>
      <c r="C39" s="400">
        <f>IFERROR((VLOOKUP(A39,日报!U:W,2,0)+VLOOKUP(A39,日报!U:W,3,0)),"0")</f>
        <v>106</v>
      </c>
      <c r="D39" s="400">
        <f>IFERROR((VLOOKUP(A39,日报!AL:AN,2,0)+VLOOKUP(A39,日报!AL:AN,3,0)),"0")</f>
        <v>36</v>
      </c>
      <c r="E39" s="720">
        <f t="shared" si="0"/>
        <v>123.66666666666667</v>
      </c>
      <c r="F39" s="202">
        <f t="shared" si="1"/>
        <v>371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241</v>
      </c>
      <c r="C40" s="400">
        <f>IFERROR((VLOOKUP(A40,日报!U:W,2,0)+VLOOKUP(A40,日报!U:W,3,0)),"0")</f>
        <v>125</v>
      </c>
      <c r="D40" s="400">
        <f>IFERROR((VLOOKUP(A40,日报!AL:AN,2,0)+VLOOKUP(A40,日报!AL:AN,3,0)),"0")</f>
        <v>63</v>
      </c>
      <c r="E40" s="720">
        <f t="shared" si="0"/>
        <v>143</v>
      </c>
      <c r="F40" s="202">
        <f t="shared" si="1"/>
        <v>429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202</v>
      </c>
      <c r="C41" s="400">
        <f>IFERROR((VLOOKUP(A41,日报!U:W,2,0)+VLOOKUP(A41,日报!U:W,3,0)),"0")</f>
        <v>169</v>
      </c>
      <c r="D41" s="400">
        <f>IFERROR((VLOOKUP(A41,日报!AL:AN,2,0)+VLOOKUP(A41,日报!AL:AN,3,0)),"0")</f>
        <v>66</v>
      </c>
      <c r="E41" s="720">
        <f t="shared" si="0"/>
        <v>145.66666666666666</v>
      </c>
      <c r="F41" s="202">
        <f t="shared" si="1"/>
        <v>437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199</v>
      </c>
      <c r="C42" s="400">
        <f>IFERROR((VLOOKUP(A42,日报!U:W,2,0)+VLOOKUP(A42,日报!U:W,3,0)),"0")</f>
        <v>90</v>
      </c>
      <c r="D42" s="400">
        <f>IFERROR((VLOOKUP(A42,日报!AL:AN,2,0)+VLOOKUP(A42,日报!AL:AN,3,0)),"0")</f>
        <v>61</v>
      </c>
      <c r="E42" s="720">
        <f t="shared" si="0"/>
        <v>116.66666666666667</v>
      </c>
      <c r="F42" s="202">
        <f t="shared" si="1"/>
        <v>350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186</v>
      </c>
      <c r="C43" s="400">
        <f>IFERROR((VLOOKUP(A43,日报!U:W,2,0)+VLOOKUP(A43,日报!U:W,3,0)),"0")</f>
        <v>117</v>
      </c>
      <c r="D43" s="400">
        <f>IFERROR((VLOOKUP(A43,日报!AL:AN,2,0)+VLOOKUP(A43,日报!AL:AN,3,0)),"0")</f>
        <v>99</v>
      </c>
      <c r="E43" s="720">
        <f t="shared" si="0"/>
        <v>134</v>
      </c>
      <c r="F43" s="202">
        <f t="shared" si="1"/>
        <v>402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200</v>
      </c>
      <c r="C44" s="400">
        <f>IFERROR((VLOOKUP(A44,日报!U:W,2,0)+VLOOKUP(A44,日报!U:W,3,0)),"0")</f>
        <v>64</v>
      </c>
      <c r="D44" s="400">
        <f>IFERROR((VLOOKUP(A44,日报!AL:AN,2,0)+VLOOKUP(A44,日报!AL:AN,3,0)),"0")</f>
        <v>145</v>
      </c>
      <c r="E44" s="720">
        <f t="shared" si="0"/>
        <v>136.33333333333334</v>
      </c>
      <c r="F44" s="202">
        <f t="shared" si="1"/>
        <v>409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250</v>
      </c>
      <c r="C45" s="400">
        <f>IFERROR((VLOOKUP(A45,日报!U:W,2,0)+VLOOKUP(A45,日报!U:W,3,0)),"0")</f>
        <v>30</v>
      </c>
      <c r="D45" s="400">
        <f>IFERROR((VLOOKUP(A45,日报!AL:AN,2,0)+VLOOKUP(A45,日报!AL:AN,3,0)),"0")</f>
        <v>222</v>
      </c>
      <c r="E45" s="720">
        <f t="shared" si="0"/>
        <v>167.33333333333334</v>
      </c>
      <c r="F45" s="202">
        <f t="shared" si="1"/>
        <v>502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12" t="s">
        <v>118</v>
      </c>
      <c r="F60" s="1215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30100</v>
      </c>
      <c r="C61" s="168">
        <f t="shared" ref="C61" si="4">C4</f>
        <v>23500</v>
      </c>
      <c r="D61" s="168">
        <f t="shared" si="3"/>
        <v>30100</v>
      </c>
      <c r="E61" s="1213"/>
      <c r="F61" s="1216"/>
      <c r="H61" s="171" t="s">
        <v>124</v>
      </c>
      <c r="I61" s="172" t="s">
        <v>119</v>
      </c>
    </row>
    <row r="62" spans="1:10" s="160" customFormat="1" ht="26.25" customHeight="1" outlineLevel="1">
      <c r="A62" s="834" t="s">
        <v>570</v>
      </c>
      <c r="B62" s="168" t="str">
        <f t="shared" si="3"/>
        <v>50W</v>
      </c>
      <c r="C62" s="168" t="str">
        <f t="shared" ref="C62" si="5">C5</f>
        <v>46W</v>
      </c>
      <c r="D62" s="168" t="str">
        <f t="shared" si="3"/>
        <v>46W</v>
      </c>
      <c r="E62" s="1213"/>
      <c r="F62" s="1216"/>
      <c r="H62" s="173" t="s">
        <v>124</v>
      </c>
      <c r="I62" s="174" t="s">
        <v>120</v>
      </c>
    </row>
    <row r="63" spans="1:10" s="160" customFormat="1" ht="26.25" customHeight="1" outlineLevel="1">
      <c r="A63" s="835" t="s">
        <v>571</v>
      </c>
      <c r="B63" s="168" t="str">
        <f t="shared" si="3"/>
        <v>L4</v>
      </c>
      <c r="C63" s="168" t="str">
        <f t="shared" ref="C63" si="6">C6</f>
        <v>L6</v>
      </c>
      <c r="D63" s="168" t="str">
        <f t="shared" si="3"/>
        <v>L6</v>
      </c>
      <c r="E63" s="1213"/>
      <c r="F63" s="1216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45650</v>
      </c>
      <c r="C64" s="190">
        <f t="shared" ref="C64" si="7">C7</f>
        <v>45650</v>
      </c>
      <c r="D64" s="190">
        <f t="shared" si="3"/>
        <v>45650</v>
      </c>
      <c r="E64" s="1213"/>
      <c r="F64" s="1216"/>
    </row>
    <row r="65" spans="1:9" s="160" customFormat="1" ht="26.25" customHeight="1" outlineLevel="1" thickBot="1">
      <c r="A65" s="166" t="s">
        <v>461</v>
      </c>
      <c r="B65" s="349">
        <f>SUM(B66:B115)</f>
        <v>10.674418604651162</v>
      </c>
      <c r="C65" s="349">
        <f>SUM(C66:C115)</f>
        <v>7.1702127659574471</v>
      </c>
      <c r="D65" s="377">
        <f>SUM(D66:D115)</f>
        <v>5.0265780730897003</v>
      </c>
      <c r="E65" s="1214"/>
      <c r="F65" s="1217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4.3189368770764118E-2</v>
      </c>
      <c r="C67" s="358">
        <f t="shared" ref="C67" si="9">C10/C$4*100</f>
        <v>3.4042553191489362E-2</v>
      </c>
      <c r="D67" s="359">
        <f t="shared" si="8"/>
        <v>1.6611295681063124E-2</v>
      </c>
      <c r="E67" s="365">
        <f>SUM(B10:D10)/基本信息!$C$33*100</f>
        <v>3.1063321385902034E-2</v>
      </c>
      <c r="F67" s="370">
        <f>F66+E67</f>
        <v>3.1063321385902034E-2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6.6445182724252497E-2</v>
      </c>
      <c r="C68" s="358">
        <f t="shared" ref="C68" si="10">C11/C$4*100</f>
        <v>3.4042553191489362E-2</v>
      </c>
      <c r="D68" s="359">
        <f t="shared" si="8"/>
        <v>4.3189368770764118E-2</v>
      </c>
      <c r="E68" s="365">
        <f>SUM(B11:D11)/基本信息!$C$33*100</f>
        <v>4.8984468339307044E-2</v>
      </c>
      <c r="F68" s="370">
        <f t="shared" ref="F68:F115" si="11">F67+E68</f>
        <v>8.0047789725209081E-2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8.3056478405315617E-2</v>
      </c>
      <c r="C69" s="358">
        <f t="shared" ref="C69" si="13">C12/C$4*100</f>
        <v>0.13191489361702127</v>
      </c>
      <c r="D69" s="359">
        <f t="shared" si="8"/>
        <v>3.9867109634551499E-2</v>
      </c>
      <c r="E69" s="365">
        <f>SUM(B12:D12)/基本信息!$C$33*100</f>
        <v>8.1242532855436075E-2</v>
      </c>
      <c r="F69" s="370">
        <f t="shared" si="11"/>
        <v>0.16129032258064516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8.9700996677740855E-2</v>
      </c>
      <c r="C70" s="358">
        <f t="shared" ref="C70" si="14">C13/C$4*100</f>
        <v>0.15319148936170213</v>
      </c>
      <c r="D70" s="359">
        <f t="shared" si="8"/>
        <v>6.6445182724252497E-2</v>
      </c>
      <c r="E70" s="365">
        <f>SUM(B13:D13)/基本信息!$C$33*100</f>
        <v>9.916367980884111E-2</v>
      </c>
      <c r="F70" s="370">
        <f t="shared" si="11"/>
        <v>0.26045400238948624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0.11295681063122924</v>
      </c>
      <c r="C71" s="358">
        <f t="shared" ref="C71" si="15">C14/C$4*100</f>
        <v>0.17446808510638298</v>
      </c>
      <c r="D71" s="359">
        <f t="shared" si="8"/>
        <v>7.3089700996677734E-2</v>
      </c>
      <c r="E71" s="365">
        <f>SUM(B14:D14)/基本信息!$C$33*100</f>
        <v>0.11589008363201911</v>
      </c>
      <c r="F71" s="370">
        <f t="shared" si="11"/>
        <v>0.37634408602150538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0.17607973421926909</v>
      </c>
      <c r="C72" s="358">
        <f t="shared" ref="C72" si="16">C15/C$4*100</f>
        <v>0.13617021276595745</v>
      </c>
      <c r="D72" s="359">
        <f t="shared" si="8"/>
        <v>8.6378737541528236E-2</v>
      </c>
      <c r="E72" s="365">
        <f>SUM(B15:D15)/基本信息!$C$33*100</f>
        <v>0.13261648745519714</v>
      </c>
      <c r="F72" s="370">
        <f t="shared" si="11"/>
        <v>0.50896057347670254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0.14950166112956811</v>
      </c>
      <c r="C73" s="358">
        <f t="shared" ref="C73" si="17">C16/C$4*100</f>
        <v>0.23829787234042554</v>
      </c>
      <c r="D73" s="359">
        <f t="shared" si="8"/>
        <v>0.14617940199335547</v>
      </c>
      <c r="E73" s="365">
        <f>SUM(B16:D16)/基本信息!$C$33*100</f>
        <v>0.17323775388291518</v>
      </c>
      <c r="F73" s="370">
        <f t="shared" si="11"/>
        <v>0.68219832735961772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0.16611295681063123</v>
      </c>
      <c r="C74" s="358">
        <f t="shared" ref="C74" si="18">C17/C$4*100</f>
        <v>0.19148936170212766</v>
      </c>
      <c r="D74" s="359">
        <f t="shared" si="8"/>
        <v>0.19269102990033224</v>
      </c>
      <c r="E74" s="365">
        <f>SUM(B17:D17)/基本信息!$C$33*100</f>
        <v>0.18279569892473119</v>
      </c>
      <c r="F74" s="370">
        <f t="shared" si="11"/>
        <v>0.86499402628434896</v>
      </c>
    </row>
    <row r="75" spans="1:9" ht="20.25" customHeight="1" outlineLevel="1">
      <c r="A75" s="202">
        <f t="shared" si="12"/>
        <v>9</v>
      </c>
      <c r="B75" s="358">
        <f t="shared" si="8"/>
        <v>0.7142857142857143</v>
      </c>
      <c r="C75" s="358">
        <f t="shared" ref="C75" si="19">C18/C$4*100</f>
        <v>0.72765957446808516</v>
      </c>
      <c r="D75" s="359">
        <f t="shared" si="8"/>
        <v>0.71760797342192684</v>
      </c>
      <c r="E75" s="365">
        <f>SUM(B18:D18)/基本信息!$C$33*100</f>
        <v>0.7192353643966547</v>
      </c>
      <c r="F75" s="370">
        <f t="shared" si="11"/>
        <v>1.5842293906810037</v>
      </c>
    </row>
    <row r="76" spans="1:9" ht="20.25" customHeight="1" outlineLevel="1">
      <c r="A76" s="202">
        <f t="shared" si="12"/>
        <v>10</v>
      </c>
      <c r="B76" s="358">
        <f t="shared" si="8"/>
        <v>0.14285714285714285</v>
      </c>
      <c r="C76" s="358">
        <f t="shared" ref="C76" si="20">C19/C$4*100</f>
        <v>0.11063829787234043</v>
      </c>
      <c r="D76" s="359">
        <f t="shared" si="8"/>
        <v>7.6411960132890366E-2</v>
      </c>
      <c r="E76" s="365">
        <f>SUM(B19:D19)/基本信息!$C$33*100</f>
        <v>0.10991636798088411</v>
      </c>
      <c r="F76" s="370">
        <f t="shared" si="11"/>
        <v>1.6941457586618878</v>
      </c>
    </row>
    <row r="77" spans="1:9" ht="20.25" customHeight="1" outlineLevel="1">
      <c r="A77" s="202">
        <f t="shared" si="12"/>
        <v>11</v>
      </c>
      <c r="B77" s="358">
        <f t="shared" si="8"/>
        <v>7.6411960132890366E-2</v>
      </c>
      <c r="C77" s="358">
        <f t="shared" ref="C77" si="21">C20/C$4*100</f>
        <v>7.6595744680851063E-2</v>
      </c>
      <c r="D77" s="359">
        <f t="shared" si="8"/>
        <v>3.6544850498338867E-2</v>
      </c>
      <c r="E77" s="365">
        <f>SUM(B20:D20)/基本信息!$C$33*100</f>
        <v>6.2126642771804068E-2</v>
      </c>
      <c r="F77" s="370">
        <f t="shared" si="11"/>
        <v>1.7562724014336919</v>
      </c>
    </row>
    <row r="78" spans="1:9" ht="20.25" customHeight="1" outlineLevel="1">
      <c r="A78" s="202">
        <f t="shared" si="12"/>
        <v>12</v>
      </c>
      <c r="B78" s="358">
        <f t="shared" si="8"/>
        <v>0.13289036544850499</v>
      </c>
      <c r="C78" s="358">
        <f t="shared" ref="C78" si="22">C21/C$4*100</f>
        <v>0.1276595744680851</v>
      </c>
      <c r="D78" s="359">
        <f t="shared" si="8"/>
        <v>6.3122923588039864E-2</v>
      </c>
      <c r="E78" s="365">
        <f>SUM(B21:D21)/基本信息!$C$33*100</f>
        <v>0.10633213859020312</v>
      </c>
      <c r="F78" s="370">
        <f t="shared" si="11"/>
        <v>1.8626045400238951</v>
      </c>
    </row>
    <row r="79" spans="1:9" ht="20.25" customHeight="1" outlineLevel="1">
      <c r="A79" s="202">
        <f t="shared" si="12"/>
        <v>13</v>
      </c>
      <c r="B79" s="358">
        <f t="shared" si="8"/>
        <v>0.16943521594684385</v>
      </c>
      <c r="C79" s="358">
        <f t="shared" ref="C79" si="23">C22/C$4*100</f>
        <v>0.12340425531914895</v>
      </c>
      <c r="D79" s="359">
        <f t="shared" si="8"/>
        <v>6.9767441860465115E-2</v>
      </c>
      <c r="E79" s="365">
        <f>SUM(B22:D22)/基本信息!$C$33*100</f>
        <v>0.12066905615292713</v>
      </c>
      <c r="F79" s="370">
        <f t="shared" si="11"/>
        <v>1.9832735961768222</v>
      </c>
    </row>
    <row r="80" spans="1:9" ht="20.25" customHeight="1" outlineLevel="1">
      <c r="A80" s="202">
        <f t="shared" si="12"/>
        <v>14</v>
      </c>
      <c r="B80" s="358">
        <f t="shared" si="8"/>
        <v>0.17940199335548171</v>
      </c>
      <c r="C80" s="358">
        <f t="shared" ref="C80" si="24">C23/C$4*100</f>
        <v>6.3829787234042548E-2</v>
      </c>
      <c r="D80" s="359">
        <f t="shared" si="8"/>
        <v>7.6411960132890366E-2</v>
      </c>
      <c r="E80" s="365">
        <f>SUM(B23:D23)/基本信息!$C$33*100</f>
        <v>0.10991636798088411</v>
      </c>
      <c r="F80" s="370">
        <f t="shared" si="11"/>
        <v>2.0931899641577063</v>
      </c>
    </row>
    <row r="81" spans="1:6" ht="20.25" customHeight="1" outlineLevel="1">
      <c r="A81" s="202">
        <f t="shared" si="12"/>
        <v>15</v>
      </c>
      <c r="B81" s="358">
        <f t="shared" si="8"/>
        <v>0.13953488372093023</v>
      </c>
      <c r="C81" s="358">
        <f t="shared" ref="C81" si="25">C24/C$4*100</f>
        <v>0.10212765957446808</v>
      </c>
      <c r="D81" s="359">
        <f t="shared" si="8"/>
        <v>5.3156146179401995E-2</v>
      </c>
      <c r="E81" s="365">
        <f>SUM(B24:D24)/基本信息!$C$33*100</f>
        <v>9.7968936678614088E-2</v>
      </c>
      <c r="F81" s="370">
        <f t="shared" si="11"/>
        <v>2.1911589008363204</v>
      </c>
    </row>
    <row r="82" spans="1:6" ht="20.25" customHeight="1" outlineLevel="1">
      <c r="A82" s="202">
        <f t="shared" si="12"/>
        <v>16</v>
      </c>
      <c r="B82" s="358">
        <f t="shared" si="8"/>
        <v>0.16943521594684385</v>
      </c>
      <c r="C82" s="358">
        <f t="shared" ref="C82" si="26">C25/C$4*100</f>
        <v>0.11914893617021277</v>
      </c>
      <c r="D82" s="359">
        <f t="shared" si="8"/>
        <v>7.6411960132890366E-2</v>
      </c>
      <c r="E82" s="365">
        <f>SUM(B25:D25)/基本信息!$C$33*100</f>
        <v>0.12186379928315412</v>
      </c>
      <c r="F82" s="370">
        <f t="shared" si="11"/>
        <v>2.3130227001194745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0.10963455149501661</v>
      </c>
      <c r="C83" s="358">
        <f t="shared" ref="C83" si="28">C26/C$4*100</f>
        <v>5.9574468085106386E-2</v>
      </c>
      <c r="D83" s="359">
        <f t="shared" si="27"/>
        <v>5.647840531561462E-2</v>
      </c>
      <c r="E83" s="365">
        <f>SUM(B26:D26)/基本信息!$C$33*100</f>
        <v>7.6463560334528086E-2</v>
      </c>
      <c r="F83" s="370">
        <f t="shared" si="11"/>
        <v>2.3894862604540026</v>
      </c>
    </row>
    <row r="84" spans="1:6" ht="20.25" customHeight="1" outlineLevel="1">
      <c r="A84" s="202">
        <f t="shared" si="12"/>
        <v>18</v>
      </c>
      <c r="B84" s="358">
        <f t="shared" si="27"/>
        <v>0.17275747508305647</v>
      </c>
      <c r="C84" s="358">
        <f t="shared" ref="C84" si="29">C27/C$4*100</f>
        <v>6.3829787234042548E-2</v>
      </c>
      <c r="D84" s="359">
        <f t="shared" si="27"/>
        <v>6.3122923588039864E-2</v>
      </c>
      <c r="E84" s="365">
        <f>SUM(B27:D27)/基本信息!$C$33*100</f>
        <v>0.10274790919952211</v>
      </c>
      <c r="F84" s="370">
        <f t="shared" si="11"/>
        <v>2.4922341696535248</v>
      </c>
    </row>
    <row r="85" spans="1:6" ht="20.25" customHeight="1" outlineLevel="1">
      <c r="A85" s="202">
        <f t="shared" si="12"/>
        <v>19</v>
      </c>
      <c r="B85" s="358">
        <f t="shared" si="27"/>
        <v>0.14617940199335547</v>
      </c>
      <c r="C85" s="358">
        <f t="shared" ref="C85" si="30">C28/C$4*100</f>
        <v>0.10212765957446808</v>
      </c>
      <c r="D85" s="359">
        <f t="shared" si="27"/>
        <v>5.3156146179401995E-2</v>
      </c>
      <c r="E85" s="365">
        <f>SUM(B28:D28)/基本信息!$C$33*100</f>
        <v>0.1003584229390681</v>
      </c>
      <c r="F85" s="370">
        <f t="shared" si="11"/>
        <v>2.592592592592593</v>
      </c>
    </row>
    <row r="86" spans="1:6" ht="20.25" customHeight="1" outlineLevel="1">
      <c r="A86" s="202">
        <f t="shared" si="12"/>
        <v>20</v>
      </c>
      <c r="B86" s="358">
        <f t="shared" si="27"/>
        <v>0.13289036544850499</v>
      </c>
      <c r="C86" s="358">
        <f t="shared" ref="C86" si="31">C29/C$4*100</f>
        <v>6.3829787234042548E-2</v>
      </c>
      <c r="D86" s="359">
        <f t="shared" si="27"/>
        <v>4.9833887043189362E-2</v>
      </c>
      <c r="E86" s="365">
        <f>SUM(B29:D29)/基本信息!$C$33*100</f>
        <v>8.3632019115890091E-2</v>
      </c>
      <c r="F86" s="370">
        <f t="shared" si="11"/>
        <v>2.6762246117084829</v>
      </c>
    </row>
    <row r="87" spans="1:6" ht="20.25" customHeight="1" outlineLevel="1">
      <c r="A87" s="202">
        <f t="shared" si="12"/>
        <v>21</v>
      </c>
      <c r="B87" s="358">
        <f t="shared" si="27"/>
        <v>0.11960132890365448</v>
      </c>
      <c r="C87" s="358">
        <f t="shared" ref="C87" si="32">C30/C$4*100</f>
        <v>5.106382978723404E-2</v>
      </c>
      <c r="D87" s="359">
        <f t="shared" si="27"/>
        <v>6.3122923588039864E-2</v>
      </c>
      <c r="E87" s="365">
        <f>SUM(B30:D30)/基本信息!$C$33*100</f>
        <v>8.0047789725209081E-2</v>
      </c>
      <c r="F87" s="370">
        <f t="shared" si="11"/>
        <v>2.7562724014336921</v>
      </c>
    </row>
    <row r="88" spans="1:6" ht="20.25" customHeight="1" outlineLevel="1">
      <c r="A88" s="202">
        <f t="shared" si="12"/>
        <v>22</v>
      </c>
      <c r="B88" s="358">
        <f t="shared" si="27"/>
        <v>0.11295681063122924</v>
      </c>
      <c r="C88" s="358">
        <f t="shared" ref="C88" si="33">C31/C$4*100</f>
        <v>8.085106382978724E-2</v>
      </c>
      <c r="D88" s="359">
        <f t="shared" si="27"/>
        <v>5.9800664451827239E-2</v>
      </c>
      <c r="E88" s="365">
        <f>SUM(B31:D31)/基本信息!$C$33*100</f>
        <v>8.4826762246117085E-2</v>
      </c>
      <c r="F88" s="370">
        <f t="shared" si="11"/>
        <v>2.8410991636798091</v>
      </c>
    </row>
    <row r="89" spans="1:6" ht="20.25" customHeight="1" outlineLevel="1">
      <c r="A89" s="202">
        <f t="shared" si="12"/>
        <v>23</v>
      </c>
      <c r="B89" s="358">
        <f t="shared" si="27"/>
        <v>0.10631229235880399</v>
      </c>
      <c r="C89" s="358">
        <f t="shared" ref="C89" si="34">C32/C$4*100</f>
        <v>7.2340425531914887E-2</v>
      </c>
      <c r="D89" s="359">
        <f t="shared" si="27"/>
        <v>2.9900332225913619E-2</v>
      </c>
      <c r="E89" s="365">
        <f>SUM(B32:D32)/基本信息!$C$33*100</f>
        <v>6.9295101553166066E-2</v>
      </c>
      <c r="F89" s="370">
        <f t="shared" si="11"/>
        <v>2.9103942652329753</v>
      </c>
    </row>
    <row r="90" spans="1:6" ht="20.25" customHeight="1" outlineLevel="1">
      <c r="A90" s="202">
        <f t="shared" si="12"/>
        <v>24</v>
      </c>
      <c r="B90" s="358">
        <f t="shared" si="27"/>
        <v>0.15614617940199335</v>
      </c>
      <c r="C90" s="358">
        <f t="shared" ref="C90" si="35">C33/C$4*100</f>
        <v>5.5319148936170216E-2</v>
      </c>
      <c r="D90" s="359">
        <f t="shared" si="27"/>
        <v>4.3189368770764118E-2</v>
      </c>
      <c r="E90" s="365">
        <f>SUM(B33:D33)/基本信息!$C$33*100</f>
        <v>8.7216248506571087E-2</v>
      </c>
      <c r="F90" s="370">
        <f t="shared" si="11"/>
        <v>2.9976105137395463</v>
      </c>
    </row>
    <row r="91" spans="1:6" ht="20.25" customHeight="1" outlineLevel="1">
      <c r="A91" s="202">
        <f t="shared" si="12"/>
        <v>25</v>
      </c>
      <c r="B91" s="358">
        <f t="shared" si="27"/>
        <v>0.16611295681063123</v>
      </c>
      <c r="C91" s="358">
        <f t="shared" ref="C91" si="36">C34/C$4*100</f>
        <v>5.106382978723404E-2</v>
      </c>
      <c r="D91" s="359">
        <f t="shared" si="27"/>
        <v>5.3156146179401995E-2</v>
      </c>
      <c r="E91" s="365">
        <f>SUM(B34:D34)/基本信息!$C$33*100</f>
        <v>9.3189964157706098E-2</v>
      </c>
      <c r="F91" s="370">
        <f t="shared" si="11"/>
        <v>3.0908004778972527</v>
      </c>
    </row>
    <row r="92" spans="1:6" ht="20.25" customHeight="1" outlineLevel="1">
      <c r="A92" s="202">
        <f t="shared" si="12"/>
        <v>26</v>
      </c>
      <c r="B92" s="358">
        <f t="shared" si="27"/>
        <v>0.31561461794019935</v>
      </c>
      <c r="C92" s="358">
        <f t="shared" ref="C92" si="37">C35/C$4*100</f>
        <v>8.9361702127659565E-2</v>
      </c>
      <c r="D92" s="359">
        <f t="shared" si="27"/>
        <v>6.3122923588039864E-2</v>
      </c>
      <c r="E92" s="365">
        <f>SUM(B35:D35)/基本信息!$C$33*100</f>
        <v>0.16129032258064516</v>
      </c>
      <c r="F92" s="370">
        <f t="shared" si="11"/>
        <v>3.2520908004778977</v>
      </c>
    </row>
    <row r="93" spans="1:6" ht="20.25" customHeight="1" outlineLevel="1">
      <c r="A93" s="202">
        <f t="shared" si="12"/>
        <v>27</v>
      </c>
      <c r="B93" s="358">
        <f t="shared" si="27"/>
        <v>0.33554817275747506</v>
      </c>
      <c r="C93" s="358">
        <f t="shared" ref="C93" si="38">C36/C$4*100</f>
        <v>0.27659574468085107</v>
      </c>
      <c r="D93" s="359">
        <f t="shared" si="27"/>
        <v>9.634551495016612E-2</v>
      </c>
      <c r="E93" s="365">
        <f>SUM(B36:D36)/基本信息!$C$33*100</f>
        <v>0.23297491039426527</v>
      </c>
      <c r="F93" s="370">
        <f t="shared" si="11"/>
        <v>3.485065710872163</v>
      </c>
    </row>
    <row r="94" spans="1:6" ht="20.25" customHeight="1" outlineLevel="1">
      <c r="A94" s="202">
        <f t="shared" si="12"/>
        <v>28</v>
      </c>
      <c r="B94" s="358">
        <f t="shared" si="27"/>
        <v>0.49169435215946844</v>
      </c>
      <c r="C94" s="358">
        <f t="shared" ref="C94" si="39">C37/C$4*100</f>
        <v>0.34893617021276596</v>
      </c>
      <c r="D94" s="359">
        <f t="shared" si="27"/>
        <v>0.18272425249169436</v>
      </c>
      <c r="E94" s="365">
        <f>SUM(B37:D37)/基本信息!$C$33*100</f>
        <v>0.34050179211469533</v>
      </c>
      <c r="F94" s="370">
        <f t="shared" si="11"/>
        <v>3.8255675029868583</v>
      </c>
    </row>
    <row r="95" spans="1:6" ht="20.25" customHeight="1" outlineLevel="1">
      <c r="A95" s="202">
        <f t="shared" si="12"/>
        <v>29</v>
      </c>
      <c r="B95" s="358">
        <f t="shared" si="27"/>
        <v>0.69102990033222589</v>
      </c>
      <c r="C95" s="358">
        <f t="shared" ref="C95" si="40">C38/C$4*100</f>
        <v>0.32765957446808508</v>
      </c>
      <c r="D95" s="359">
        <f t="shared" si="27"/>
        <v>7.9734219269102999E-2</v>
      </c>
      <c r="E95" s="365">
        <f>SUM(B38:D38)/基本信息!$C$33*100</f>
        <v>0.36917562724014341</v>
      </c>
      <c r="F95" s="370">
        <f t="shared" si="11"/>
        <v>4.1947431302270015</v>
      </c>
    </row>
    <row r="96" spans="1:6" ht="20.25" customHeight="1" outlineLevel="1">
      <c r="A96" s="202">
        <f t="shared" si="12"/>
        <v>30</v>
      </c>
      <c r="B96" s="358">
        <f t="shared" si="27"/>
        <v>0.76079734219269102</v>
      </c>
      <c r="C96" s="358">
        <f t="shared" ref="C96" si="41">C39/C$4*100</f>
        <v>0.45106382978723403</v>
      </c>
      <c r="D96" s="359">
        <f t="shared" si="27"/>
        <v>0.11960132890365448</v>
      </c>
      <c r="E96" s="365">
        <f>SUM(B39:D39)/基本信息!$C$33*100</f>
        <v>0.44324970131421743</v>
      </c>
      <c r="F96" s="370">
        <f t="shared" si="11"/>
        <v>4.6379928315412187</v>
      </c>
    </row>
    <row r="97" spans="1:6" ht="20.25" customHeight="1" outlineLevel="1">
      <c r="A97" s="202">
        <f t="shared" si="12"/>
        <v>31</v>
      </c>
      <c r="B97" s="358">
        <f t="shared" si="27"/>
        <v>0.80066445182724255</v>
      </c>
      <c r="C97" s="358">
        <f t="shared" ref="C97" si="42">C40/C$4*100</f>
        <v>0.53191489361702127</v>
      </c>
      <c r="D97" s="359">
        <f t="shared" si="27"/>
        <v>0.20930232558139536</v>
      </c>
      <c r="E97" s="365">
        <f>SUM(B40:D40)/基本信息!$C$33*100</f>
        <v>0.51254480286738358</v>
      </c>
      <c r="F97" s="370">
        <f t="shared" si="11"/>
        <v>5.150537634408602</v>
      </c>
    </row>
    <row r="98" spans="1:6" ht="20.25" customHeight="1" outlineLevel="1">
      <c r="A98" s="202">
        <f t="shared" si="12"/>
        <v>32</v>
      </c>
      <c r="B98" s="358">
        <f t="shared" si="27"/>
        <v>0.67109634551495012</v>
      </c>
      <c r="C98" s="358">
        <f t="shared" ref="C98" si="43">C41/C$4*100</f>
        <v>0.7191489361702128</v>
      </c>
      <c r="D98" s="359">
        <f t="shared" si="27"/>
        <v>0.21926910299003322</v>
      </c>
      <c r="E98" s="365">
        <f>SUM(B41:D41)/基本信息!$C$33*100</f>
        <v>0.52210274790919953</v>
      </c>
      <c r="F98" s="370">
        <f t="shared" si="11"/>
        <v>5.6726403823178018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0.66112956810631229</v>
      </c>
      <c r="C99" s="358">
        <f t="shared" ref="C99" si="45">C42/C$4*100</f>
        <v>0.38297872340425532</v>
      </c>
      <c r="D99" s="359">
        <f t="shared" si="44"/>
        <v>0.20265780730897012</v>
      </c>
      <c r="E99" s="365">
        <f>SUM(B42:D42)/基本信息!$C$33*100</f>
        <v>0.41816009557945039</v>
      </c>
      <c r="F99" s="370">
        <f t="shared" si="11"/>
        <v>6.0908004778972522</v>
      </c>
    </row>
    <row r="100" spans="1:6" ht="20.25" customHeight="1" outlineLevel="1">
      <c r="A100" s="202">
        <f t="shared" si="12"/>
        <v>34</v>
      </c>
      <c r="B100" s="358">
        <f t="shared" si="44"/>
        <v>0.61794019933554811</v>
      </c>
      <c r="C100" s="358">
        <f t="shared" ref="C100" si="46">C43/C$4*100</f>
        <v>0.49787234042553191</v>
      </c>
      <c r="D100" s="359">
        <f t="shared" si="44"/>
        <v>0.32890365448504982</v>
      </c>
      <c r="E100" s="365">
        <f>SUM(B43:D43)/基本信息!$C$33*100</f>
        <v>0.48028673835125452</v>
      </c>
      <c r="F100" s="370">
        <f t="shared" si="11"/>
        <v>6.5710872162485066</v>
      </c>
    </row>
    <row r="101" spans="1:6" ht="20.25" customHeight="1" outlineLevel="1">
      <c r="A101" s="202">
        <f t="shared" si="12"/>
        <v>35</v>
      </c>
      <c r="B101" s="358">
        <f t="shared" si="44"/>
        <v>0.66445182724252494</v>
      </c>
      <c r="C101" s="358">
        <f t="shared" ref="C101" si="47">C44/C$4*100</f>
        <v>0.2723404255319149</v>
      </c>
      <c r="D101" s="359">
        <f t="shared" si="44"/>
        <v>0.48172757475083056</v>
      </c>
      <c r="E101" s="365">
        <f>SUM(B44:D44)/基本信息!$C$33*100</f>
        <v>0.48864994026284347</v>
      </c>
      <c r="F101" s="370">
        <f t="shared" si="11"/>
        <v>7.0597371565113498</v>
      </c>
    </row>
    <row r="102" spans="1:6" ht="20.25" customHeight="1" outlineLevel="1">
      <c r="A102" s="202">
        <f t="shared" si="12"/>
        <v>36</v>
      </c>
      <c r="B102" s="358">
        <f t="shared" si="44"/>
        <v>0.83056478405315626</v>
      </c>
      <c r="C102" s="358">
        <f t="shared" ref="C102" si="48">C45/C$4*100</f>
        <v>0.1276595744680851</v>
      </c>
      <c r="D102" s="359">
        <f t="shared" si="44"/>
        <v>0.7375415282392026</v>
      </c>
      <c r="E102" s="365">
        <f>SUM(B45:D45)/基本信息!$C$33*100</f>
        <v>0.59976105137395463</v>
      </c>
      <c r="F102" s="370">
        <f t="shared" si="11"/>
        <v>7.6594982078853047</v>
      </c>
    </row>
    <row r="103" spans="1:6" ht="20.25" customHeight="1" outlineLevel="1">
      <c r="A103" s="202">
        <f t="shared" si="12"/>
        <v>37</v>
      </c>
      <c r="B103" s="358">
        <f t="shared" si="44"/>
        <v>0</v>
      </c>
      <c r="C103" s="358">
        <f t="shared" ref="C103" si="49">C46/C$4*100</f>
        <v>0</v>
      </c>
      <c r="D103" s="359">
        <f t="shared" si="44"/>
        <v>0</v>
      </c>
      <c r="E103" s="365">
        <f>SUM(B46:D46)/基本信息!$C$33*100</f>
        <v>0</v>
      </c>
      <c r="F103" s="370">
        <f t="shared" si="11"/>
        <v>7.6594982078853047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7.6594982078853047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7.6594982078853047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7.6594982078853047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7.6594982078853047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7.6594982078853047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7.6594982078853047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7.6594982078853047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7.6594982078853047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7.6594982078853047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7.6594982078853047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7.6594982078853047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7.6594982078853047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30100</v>
      </c>
      <c r="C118" s="352">
        <f t="shared" ref="C118" si="64">C4</f>
        <v>23500</v>
      </c>
      <c r="D118" s="352">
        <f t="shared" si="63"/>
        <v>30100</v>
      </c>
      <c r="E118" s="372"/>
      <c r="F118" s="373"/>
      <c r="H118" s="1"/>
      <c r="I118" s="1"/>
    </row>
    <row r="119" spans="1:9" s="160" customFormat="1" ht="26.25" customHeight="1" outlineLevel="1">
      <c r="A119" s="834" t="s">
        <v>570</v>
      </c>
      <c r="B119" s="352" t="str">
        <f t="shared" si="63"/>
        <v>50W</v>
      </c>
      <c r="C119" s="352" t="str">
        <f t="shared" ref="C119" si="65">C5</f>
        <v>46W</v>
      </c>
      <c r="D119" s="352" t="str">
        <f t="shared" si="63"/>
        <v>46W</v>
      </c>
      <c r="E119" s="372"/>
      <c r="F119" s="373"/>
      <c r="H119" s="1"/>
      <c r="I119" s="1"/>
    </row>
    <row r="120" spans="1:9" s="160" customFormat="1" ht="26.25" customHeight="1" outlineLevel="1">
      <c r="A120" s="835" t="s">
        <v>571</v>
      </c>
      <c r="B120" s="352" t="str">
        <f t="shared" si="63"/>
        <v>L4</v>
      </c>
      <c r="C120" s="352" t="str">
        <f t="shared" ref="C120" si="66">C6</f>
        <v>L6</v>
      </c>
      <c r="D120" s="352" t="str">
        <f t="shared" si="63"/>
        <v>L6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45650</v>
      </c>
      <c r="C121" s="578">
        <f t="shared" ref="C121" si="67">C7</f>
        <v>45650</v>
      </c>
      <c r="D121" s="578">
        <f t="shared" si="63"/>
        <v>45650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211"/>
      <c r="F123" s="1211"/>
    </row>
    <row r="124" spans="1:9" ht="20.25" customHeight="1" outlineLevel="1">
      <c r="A124" s="202">
        <f>A123+1</f>
        <v>1</v>
      </c>
      <c r="B124" s="354">
        <f t="shared" ref="B124:D139" si="68">B123+B67</f>
        <v>4.3189368770764118E-2</v>
      </c>
      <c r="C124" s="354">
        <f t="shared" ref="C124" si="69">C123+C67</f>
        <v>3.4042553191489362E-2</v>
      </c>
      <c r="D124" s="354">
        <f t="shared" si="68"/>
        <v>1.6611295681063124E-2</v>
      </c>
      <c r="E124" s="1211"/>
      <c r="F124" s="1211"/>
    </row>
    <row r="125" spans="1:9" ht="20.25" customHeight="1" outlineLevel="1">
      <c r="A125" s="202">
        <f>A124+1</f>
        <v>2</v>
      </c>
      <c r="B125" s="354">
        <f t="shared" si="68"/>
        <v>0.10963455149501661</v>
      </c>
      <c r="C125" s="354">
        <f t="shared" ref="C125" si="70">C124+C68</f>
        <v>6.8085106382978725E-2</v>
      </c>
      <c r="D125" s="354">
        <f t="shared" si="68"/>
        <v>5.9800664451827246E-2</v>
      </c>
      <c r="E125" s="1211"/>
      <c r="F125" s="1211"/>
    </row>
    <row r="126" spans="1:9" ht="20.25" customHeight="1" outlineLevel="1">
      <c r="A126" s="202">
        <f t="shared" ref="A126:A172" si="71">A125+1</f>
        <v>3</v>
      </c>
      <c r="B126" s="354">
        <f t="shared" si="68"/>
        <v>0.19269102990033221</v>
      </c>
      <c r="C126" s="354">
        <f t="shared" ref="C126" si="72">C125+C69</f>
        <v>0.2</v>
      </c>
      <c r="D126" s="354">
        <f t="shared" si="68"/>
        <v>9.9667774086378752E-2</v>
      </c>
      <c r="E126" s="1211"/>
      <c r="F126" s="1211"/>
    </row>
    <row r="127" spans="1:9" ht="20.25" customHeight="1" outlineLevel="1">
      <c r="A127" s="202">
        <f t="shared" si="71"/>
        <v>4</v>
      </c>
      <c r="B127" s="354">
        <f t="shared" si="68"/>
        <v>0.28239202657807305</v>
      </c>
      <c r="C127" s="354">
        <f t="shared" ref="C127" si="73">C126+C70</f>
        <v>0.35319148936170214</v>
      </c>
      <c r="D127" s="354">
        <f t="shared" si="68"/>
        <v>0.16611295681063126</v>
      </c>
      <c r="E127" s="1211"/>
      <c r="F127" s="1211"/>
    </row>
    <row r="128" spans="1:9" ht="20.25" customHeight="1" outlineLevel="1">
      <c r="A128" s="202">
        <f t="shared" si="71"/>
        <v>5</v>
      </c>
      <c r="B128" s="354">
        <f t="shared" si="68"/>
        <v>0.39534883720930231</v>
      </c>
      <c r="C128" s="354">
        <f t="shared" ref="C128" si="74">C127+C71</f>
        <v>0.52765957446808509</v>
      </c>
      <c r="D128" s="354">
        <f t="shared" si="68"/>
        <v>0.23920265780730898</v>
      </c>
      <c r="E128" s="1211"/>
      <c r="F128" s="1211"/>
    </row>
    <row r="129" spans="1:6" ht="20.25" customHeight="1" outlineLevel="1">
      <c r="A129" s="202">
        <f t="shared" si="71"/>
        <v>6</v>
      </c>
      <c r="B129" s="354">
        <f t="shared" si="68"/>
        <v>0.5714285714285714</v>
      </c>
      <c r="C129" s="354">
        <f t="shared" ref="C129" si="75">C128+C72</f>
        <v>0.66382978723404251</v>
      </c>
      <c r="D129" s="354">
        <f t="shared" si="68"/>
        <v>0.32558139534883723</v>
      </c>
      <c r="E129" s="1211"/>
      <c r="F129" s="1211"/>
    </row>
    <row r="130" spans="1:6" ht="20.25" customHeight="1" outlineLevel="1">
      <c r="A130" s="202">
        <f t="shared" si="71"/>
        <v>7</v>
      </c>
      <c r="B130" s="354">
        <f t="shared" si="68"/>
        <v>0.72093023255813948</v>
      </c>
      <c r="C130" s="354">
        <f t="shared" ref="C130" si="76">C129+C73</f>
        <v>0.90212765957446805</v>
      </c>
      <c r="D130" s="354">
        <f t="shared" si="68"/>
        <v>0.47176079734219267</v>
      </c>
      <c r="E130" s="1211"/>
      <c r="F130" s="1211"/>
    </row>
    <row r="131" spans="1:6" ht="20.25" customHeight="1" outlineLevel="1">
      <c r="A131" s="202">
        <f t="shared" si="71"/>
        <v>8</v>
      </c>
      <c r="B131" s="354">
        <f t="shared" si="68"/>
        <v>0.88704318936877069</v>
      </c>
      <c r="C131" s="354">
        <f t="shared" ref="C131" si="77">C130+C74</f>
        <v>1.0936170212765957</v>
      </c>
      <c r="D131" s="354">
        <f t="shared" si="68"/>
        <v>0.66445182724252494</v>
      </c>
      <c r="E131" s="1211"/>
      <c r="F131" s="1211"/>
    </row>
    <row r="132" spans="1:6" ht="20.25" customHeight="1" outlineLevel="1">
      <c r="A132" s="202">
        <f t="shared" si="71"/>
        <v>9</v>
      </c>
      <c r="B132" s="354">
        <f t="shared" si="68"/>
        <v>1.6013289036544851</v>
      </c>
      <c r="C132" s="354">
        <f t="shared" ref="C132" si="78">C131+C75</f>
        <v>1.8212765957446808</v>
      </c>
      <c r="D132" s="354">
        <f t="shared" si="68"/>
        <v>1.3820598006644518</v>
      </c>
      <c r="E132" s="1211"/>
      <c r="F132" s="1211"/>
    </row>
    <row r="133" spans="1:6" ht="20.25" customHeight="1" outlineLevel="1">
      <c r="A133" s="202">
        <f t="shared" si="71"/>
        <v>10</v>
      </c>
      <c r="B133" s="354">
        <f t="shared" si="68"/>
        <v>1.7441860465116279</v>
      </c>
      <c r="C133" s="354">
        <f t="shared" ref="C133" si="79">C132+C76</f>
        <v>1.9319148936170212</v>
      </c>
      <c r="D133" s="354">
        <f t="shared" si="68"/>
        <v>1.4584717607973421</v>
      </c>
      <c r="E133" s="1211"/>
      <c r="F133" s="1211"/>
    </row>
    <row r="134" spans="1:6" ht="20.25" customHeight="1" outlineLevel="1">
      <c r="A134" s="202">
        <f t="shared" si="71"/>
        <v>11</v>
      </c>
      <c r="B134" s="354">
        <f t="shared" si="68"/>
        <v>1.8205980066445182</v>
      </c>
      <c r="C134" s="354">
        <f t="shared" ref="C134" si="80">C133+C77</f>
        <v>2.0085106382978721</v>
      </c>
      <c r="D134" s="354">
        <f t="shared" si="68"/>
        <v>1.4950166112956809</v>
      </c>
      <c r="E134" s="1211"/>
      <c r="F134" s="1211"/>
    </row>
    <row r="135" spans="1:6" ht="20.25" customHeight="1" outlineLevel="1">
      <c r="A135" s="202">
        <f t="shared" si="71"/>
        <v>12</v>
      </c>
      <c r="B135" s="354">
        <f t="shared" si="68"/>
        <v>1.9534883720930232</v>
      </c>
      <c r="C135" s="354">
        <f t="shared" ref="C135" si="81">C134+C78</f>
        <v>2.1361702127659572</v>
      </c>
      <c r="D135" s="354">
        <f t="shared" si="68"/>
        <v>1.5581395348837208</v>
      </c>
      <c r="E135" s="1211"/>
      <c r="F135" s="1211"/>
    </row>
    <row r="136" spans="1:6" ht="20.25" customHeight="1" outlineLevel="1">
      <c r="A136" s="202">
        <f t="shared" si="71"/>
        <v>13</v>
      </c>
      <c r="B136" s="354">
        <f t="shared" si="68"/>
        <v>2.1229235880398671</v>
      </c>
      <c r="C136" s="354">
        <f t="shared" ref="C136" si="82">C135+C79</f>
        <v>2.259574468085106</v>
      </c>
      <c r="D136" s="354">
        <f t="shared" si="68"/>
        <v>1.6279069767441858</v>
      </c>
      <c r="E136" s="1211"/>
      <c r="F136" s="1211"/>
    </row>
    <row r="137" spans="1:6" ht="20.25" customHeight="1" outlineLevel="1">
      <c r="A137" s="202">
        <f t="shared" si="71"/>
        <v>14</v>
      </c>
      <c r="B137" s="354">
        <f t="shared" si="68"/>
        <v>2.3023255813953489</v>
      </c>
      <c r="C137" s="354">
        <f t="shared" ref="C137" si="83">C136+C80</f>
        <v>2.3234042553191485</v>
      </c>
      <c r="D137" s="354">
        <f t="shared" si="68"/>
        <v>1.7043189368770761</v>
      </c>
      <c r="E137" s="1211"/>
      <c r="F137" s="1211"/>
    </row>
    <row r="138" spans="1:6" ht="20.25" customHeight="1" outlineLevel="1">
      <c r="A138" s="202">
        <f t="shared" si="71"/>
        <v>15</v>
      </c>
      <c r="B138" s="354">
        <f t="shared" si="68"/>
        <v>2.441860465116279</v>
      </c>
      <c r="C138" s="354">
        <f t="shared" ref="C138" si="84">C137+C81</f>
        <v>2.4255319148936167</v>
      </c>
      <c r="D138" s="354">
        <f t="shared" si="68"/>
        <v>1.757475083056478</v>
      </c>
      <c r="E138" s="1211"/>
      <c r="F138" s="1211"/>
    </row>
    <row r="139" spans="1:6" ht="20.25" customHeight="1" outlineLevel="1">
      <c r="A139" s="202">
        <f t="shared" si="71"/>
        <v>16</v>
      </c>
      <c r="B139" s="354">
        <f t="shared" si="68"/>
        <v>2.6112956810631229</v>
      </c>
      <c r="C139" s="354">
        <f t="shared" ref="C139" si="85">C138+C82</f>
        <v>2.5446808510638297</v>
      </c>
      <c r="D139" s="354">
        <f t="shared" si="68"/>
        <v>1.8338870431893683</v>
      </c>
      <c r="E139" s="1211"/>
      <c r="F139" s="1211"/>
    </row>
    <row r="140" spans="1:6" ht="20.25" customHeight="1" outlineLevel="1">
      <c r="A140" s="202">
        <f t="shared" si="71"/>
        <v>17</v>
      </c>
      <c r="B140" s="354">
        <f t="shared" ref="B140:D155" si="86">B139+B83</f>
        <v>2.7209302325581395</v>
      </c>
      <c r="C140" s="354">
        <f t="shared" ref="C140" si="87">C139+C83</f>
        <v>2.6042553191489359</v>
      </c>
      <c r="D140" s="354">
        <f t="shared" si="86"/>
        <v>1.890365448504983</v>
      </c>
      <c r="E140" s="1211"/>
      <c r="F140" s="1211"/>
    </row>
    <row r="141" spans="1:6" ht="20.25" customHeight="1" outlineLevel="1">
      <c r="A141" s="202">
        <f t="shared" si="71"/>
        <v>18</v>
      </c>
      <c r="B141" s="354">
        <f t="shared" si="86"/>
        <v>2.8936877076411958</v>
      </c>
      <c r="C141" s="354">
        <f t="shared" ref="C141" si="88">C140+C84</f>
        <v>2.6680851063829785</v>
      </c>
      <c r="D141" s="354">
        <f t="shared" si="86"/>
        <v>1.953488372093023</v>
      </c>
      <c r="E141" s="1211"/>
      <c r="F141" s="1211"/>
    </row>
    <row r="142" spans="1:6" ht="20.25" customHeight="1" outlineLevel="1">
      <c r="A142" s="202">
        <f t="shared" si="71"/>
        <v>19</v>
      </c>
      <c r="B142" s="354">
        <f t="shared" si="86"/>
        <v>3.0398671096345513</v>
      </c>
      <c r="C142" s="354">
        <f t="shared" ref="C142" si="89">C141+C85</f>
        <v>2.7702127659574467</v>
      </c>
      <c r="D142" s="354">
        <f t="shared" si="86"/>
        <v>2.0066445182724251</v>
      </c>
      <c r="E142" s="1211"/>
      <c r="F142" s="1211"/>
    </row>
    <row r="143" spans="1:6" ht="20.25" customHeight="1" outlineLevel="1">
      <c r="A143" s="202">
        <f t="shared" si="71"/>
        <v>20</v>
      </c>
      <c r="B143" s="354">
        <f t="shared" si="86"/>
        <v>3.1727574750830563</v>
      </c>
      <c r="C143" s="354">
        <f t="shared" ref="C143" si="90">C142+C86</f>
        <v>2.8340425531914892</v>
      </c>
      <c r="D143" s="354">
        <f t="shared" si="86"/>
        <v>2.0564784053156142</v>
      </c>
      <c r="E143" s="1211"/>
      <c r="F143" s="1211"/>
    </row>
    <row r="144" spans="1:6" ht="20.25" customHeight="1" outlineLevel="1">
      <c r="A144" s="202">
        <f t="shared" si="71"/>
        <v>21</v>
      </c>
      <c r="B144" s="354">
        <f t="shared" si="86"/>
        <v>3.2923588039867107</v>
      </c>
      <c r="C144" s="354">
        <f t="shared" ref="C144" si="91">C143+C87</f>
        <v>2.8851063829787233</v>
      </c>
      <c r="D144" s="354">
        <f t="shared" si="86"/>
        <v>2.1196013289036539</v>
      </c>
      <c r="E144" s="1211"/>
      <c r="F144" s="1211"/>
    </row>
    <row r="145" spans="1:6" ht="20.25" customHeight="1" outlineLevel="1">
      <c r="A145" s="202">
        <f t="shared" si="71"/>
        <v>22</v>
      </c>
      <c r="B145" s="354">
        <f t="shared" si="86"/>
        <v>3.40531561461794</v>
      </c>
      <c r="C145" s="354">
        <f t="shared" ref="C145" si="92">C144+C88</f>
        <v>2.9659574468085106</v>
      </c>
      <c r="D145" s="354">
        <f t="shared" si="86"/>
        <v>2.1794019933554813</v>
      </c>
      <c r="E145" s="1211"/>
      <c r="F145" s="1211"/>
    </row>
    <row r="146" spans="1:6" ht="20.25" customHeight="1" outlineLevel="1">
      <c r="A146" s="202">
        <f t="shared" si="71"/>
        <v>23</v>
      </c>
      <c r="B146" s="354">
        <f t="shared" si="86"/>
        <v>3.5116279069767438</v>
      </c>
      <c r="C146" s="354">
        <f t="shared" ref="C146" si="93">C145+C89</f>
        <v>3.0382978723404257</v>
      </c>
      <c r="D146" s="354">
        <f t="shared" si="86"/>
        <v>2.2093023255813948</v>
      </c>
      <c r="E146" s="1211"/>
      <c r="F146" s="1211"/>
    </row>
    <row r="147" spans="1:6" ht="20.25" customHeight="1" outlineLevel="1">
      <c r="A147" s="202">
        <f t="shared" si="71"/>
        <v>24</v>
      </c>
      <c r="B147" s="354">
        <f t="shared" si="86"/>
        <v>3.6677740863787371</v>
      </c>
      <c r="C147" s="354">
        <f t="shared" ref="C147" si="94">C146+C90</f>
        <v>3.0936170212765961</v>
      </c>
      <c r="D147" s="354">
        <f t="shared" si="86"/>
        <v>2.2524916943521589</v>
      </c>
      <c r="E147" s="1211"/>
      <c r="F147" s="1211"/>
    </row>
    <row r="148" spans="1:6" ht="20.25" customHeight="1" outlineLevel="1">
      <c r="A148" s="202">
        <f t="shared" si="71"/>
        <v>25</v>
      </c>
      <c r="B148" s="354">
        <f t="shared" si="86"/>
        <v>3.8338870431893683</v>
      </c>
      <c r="C148" s="354">
        <f t="shared" ref="C148" si="95">C147+C91</f>
        <v>3.1446808510638302</v>
      </c>
      <c r="D148" s="354">
        <f t="shared" si="86"/>
        <v>2.3056478405315608</v>
      </c>
      <c r="E148" s="1211"/>
      <c r="F148" s="1211"/>
    </row>
    <row r="149" spans="1:6" ht="20.25" customHeight="1" outlineLevel="1">
      <c r="A149" s="202">
        <f t="shared" si="71"/>
        <v>26</v>
      </c>
      <c r="B149" s="354">
        <f t="shared" si="86"/>
        <v>4.1495016611295679</v>
      </c>
      <c r="C149" s="354">
        <f t="shared" ref="C149" si="96">C148+C92</f>
        <v>3.2340425531914896</v>
      </c>
      <c r="D149" s="354">
        <f t="shared" si="86"/>
        <v>2.3687707641196005</v>
      </c>
      <c r="E149" s="1211"/>
      <c r="F149" s="1211"/>
    </row>
    <row r="150" spans="1:6" ht="20.25" customHeight="1" outlineLevel="1">
      <c r="A150" s="202">
        <f t="shared" si="71"/>
        <v>27</v>
      </c>
      <c r="B150" s="354">
        <f t="shared" si="86"/>
        <v>4.485049833887043</v>
      </c>
      <c r="C150" s="354">
        <f t="shared" ref="C150" si="97">C149+C93</f>
        <v>3.5106382978723407</v>
      </c>
      <c r="D150" s="354">
        <f t="shared" si="86"/>
        <v>2.4651162790697665</v>
      </c>
      <c r="E150" s="1211"/>
      <c r="F150" s="1211"/>
    </row>
    <row r="151" spans="1:6" ht="20.25" customHeight="1" outlineLevel="1">
      <c r="A151" s="202">
        <f t="shared" si="71"/>
        <v>28</v>
      </c>
      <c r="B151" s="354">
        <f t="shared" si="86"/>
        <v>4.9767441860465116</v>
      </c>
      <c r="C151" s="354">
        <f t="shared" ref="C151" si="98">C150+C94</f>
        <v>3.8595744680851065</v>
      </c>
      <c r="D151" s="354">
        <f t="shared" si="86"/>
        <v>2.647840531561461</v>
      </c>
      <c r="E151" s="1211"/>
      <c r="F151" s="1211"/>
    </row>
    <row r="152" spans="1:6" ht="20.25" customHeight="1" outlineLevel="1">
      <c r="A152" s="202">
        <f t="shared" si="71"/>
        <v>29</v>
      </c>
      <c r="B152" s="354">
        <f t="shared" si="86"/>
        <v>5.6677740863787376</v>
      </c>
      <c r="C152" s="354">
        <f t="shared" ref="C152" si="99">C151+C95</f>
        <v>4.1872340425531913</v>
      </c>
      <c r="D152" s="354">
        <f t="shared" si="86"/>
        <v>2.7275747508305641</v>
      </c>
      <c r="E152" s="1211"/>
      <c r="F152" s="1211"/>
    </row>
    <row r="153" spans="1:6" ht="20.25" customHeight="1" outlineLevel="1">
      <c r="A153" s="202">
        <f t="shared" si="71"/>
        <v>30</v>
      </c>
      <c r="B153" s="354">
        <f t="shared" si="86"/>
        <v>6.4285714285714288</v>
      </c>
      <c r="C153" s="354">
        <f t="shared" ref="C153" si="100">C152+C96</f>
        <v>4.6382978723404253</v>
      </c>
      <c r="D153" s="354">
        <f t="shared" si="86"/>
        <v>2.8471760797342185</v>
      </c>
      <c r="E153" s="1211"/>
      <c r="F153" s="1211"/>
    </row>
    <row r="154" spans="1:6" ht="20.25" customHeight="1" outlineLevel="1">
      <c r="A154" s="202">
        <f t="shared" si="71"/>
        <v>31</v>
      </c>
      <c r="B154" s="354">
        <f t="shared" si="86"/>
        <v>7.2292358803986714</v>
      </c>
      <c r="C154" s="354">
        <f t="shared" ref="C154" si="101">C153+C97</f>
        <v>5.1702127659574462</v>
      </c>
      <c r="D154" s="354">
        <f t="shared" si="86"/>
        <v>3.0564784053156138</v>
      </c>
      <c r="E154" s="1211"/>
      <c r="F154" s="1211"/>
    </row>
    <row r="155" spans="1:6" ht="20.25" customHeight="1" outlineLevel="1">
      <c r="A155" s="202">
        <f t="shared" si="71"/>
        <v>32</v>
      </c>
      <c r="B155" s="354">
        <f t="shared" si="86"/>
        <v>7.9003322259136217</v>
      </c>
      <c r="C155" s="354">
        <f t="shared" ref="C155" si="102">C154+C98</f>
        <v>5.8893617021276592</v>
      </c>
      <c r="D155" s="354">
        <f t="shared" si="86"/>
        <v>3.2757475083056469</v>
      </c>
      <c r="E155" s="1211"/>
      <c r="F155" s="1211"/>
    </row>
    <row r="156" spans="1:6" ht="20.25" customHeight="1" outlineLevel="1">
      <c r="A156" s="202">
        <f t="shared" si="71"/>
        <v>33</v>
      </c>
      <c r="B156" s="354">
        <f t="shared" ref="B156:D171" si="103">B155+B99</f>
        <v>8.5614617940199338</v>
      </c>
      <c r="C156" s="354">
        <f t="shared" ref="C156" si="104">C155+C99</f>
        <v>6.2723404255319144</v>
      </c>
      <c r="D156" s="354">
        <f t="shared" si="103"/>
        <v>3.4784053156146171</v>
      </c>
      <c r="E156" s="1211"/>
      <c r="F156" s="1211"/>
    </row>
    <row r="157" spans="1:6" ht="20.25" customHeight="1" outlineLevel="1">
      <c r="A157" s="202">
        <f t="shared" si="71"/>
        <v>34</v>
      </c>
      <c r="B157" s="354">
        <f t="shared" si="103"/>
        <v>9.1794019933554818</v>
      </c>
      <c r="C157" s="354">
        <f t="shared" ref="C157" si="105">C156+C100</f>
        <v>6.7702127659574467</v>
      </c>
      <c r="D157" s="354">
        <f t="shared" si="103"/>
        <v>3.8073089700996667</v>
      </c>
      <c r="E157" s="1211"/>
      <c r="F157" s="1211"/>
    </row>
    <row r="158" spans="1:6" ht="20.25" customHeight="1" outlineLevel="1">
      <c r="A158" s="202">
        <f t="shared" si="71"/>
        <v>35</v>
      </c>
      <c r="B158" s="354">
        <f t="shared" si="103"/>
        <v>9.8438538205980066</v>
      </c>
      <c r="C158" s="354">
        <f t="shared" ref="C158" si="106">C157+C101</f>
        <v>7.042553191489362</v>
      </c>
      <c r="D158" s="354">
        <f t="shared" si="103"/>
        <v>4.2890365448504975</v>
      </c>
      <c r="E158" s="1211"/>
      <c r="F158" s="1211"/>
    </row>
    <row r="159" spans="1:6" ht="20.25" customHeight="1" outlineLevel="1">
      <c r="A159" s="202">
        <f t="shared" si="71"/>
        <v>36</v>
      </c>
      <c r="B159" s="354">
        <f t="shared" si="103"/>
        <v>10.674418604651162</v>
      </c>
      <c r="C159" s="354">
        <f t="shared" ref="C159" si="107">C158+C102</f>
        <v>7.1702127659574471</v>
      </c>
      <c r="D159" s="354">
        <f t="shared" si="103"/>
        <v>5.0265780730897003</v>
      </c>
      <c r="E159" s="1211"/>
      <c r="F159" s="1211"/>
    </row>
    <row r="160" spans="1:6" ht="20.25" customHeight="1" outlineLevel="1">
      <c r="A160" s="202">
        <f t="shared" si="71"/>
        <v>37</v>
      </c>
      <c r="B160" s="354">
        <f t="shared" si="103"/>
        <v>10.674418604651162</v>
      </c>
      <c r="C160" s="354">
        <f t="shared" ref="C160" si="108">C159+C103</f>
        <v>7.1702127659574471</v>
      </c>
      <c r="D160" s="354">
        <f t="shared" si="103"/>
        <v>5.0265780730897003</v>
      </c>
      <c r="E160" s="1211"/>
      <c r="F160" s="1211"/>
    </row>
    <row r="161" spans="1:6" ht="20.25" customHeight="1" outlineLevel="1">
      <c r="A161" s="202">
        <f t="shared" si="71"/>
        <v>38</v>
      </c>
      <c r="B161" s="354">
        <f t="shared" si="103"/>
        <v>10.674418604651162</v>
      </c>
      <c r="C161" s="354">
        <f t="shared" ref="C161" si="109">C160+C104</f>
        <v>7.1702127659574471</v>
      </c>
      <c r="D161" s="354">
        <f t="shared" si="103"/>
        <v>5.0265780730897003</v>
      </c>
      <c r="E161" s="1211"/>
      <c r="F161" s="1211"/>
    </row>
    <row r="162" spans="1:6" ht="20.25" customHeight="1" outlineLevel="1">
      <c r="A162" s="202">
        <f t="shared" si="71"/>
        <v>39</v>
      </c>
      <c r="B162" s="354">
        <f t="shared" si="103"/>
        <v>10.674418604651162</v>
      </c>
      <c r="C162" s="354">
        <f t="shared" ref="C162" si="110">C161+C105</f>
        <v>7.1702127659574471</v>
      </c>
      <c r="D162" s="354">
        <f t="shared" si="103"/>
        <v>5.0265780730897003</v>
      </c>
      <c r="E162" s="1211"/>
      <c r="F162" s="1211"/>
    </row>
    <row r="163" spans="1:6" ht="20.25" customHeight="1" outlineLevel="1">
      <c r="A163" s="202">
        <f t="shared" si="71"/>
        <v>40</v>
      </c>
      <c r="B163" s="354">
        <f t="shared" si="103"/>
        <v>10.674418604651162</v>
      </c>
      <c r="C163" s="354">
        <f t="shared" ref="C163" si="111">C162+C106</f>
        <v>7.1702127659574471</v>
      </c>
      <c r="D163" s="354">
        <f t="shared" si="103"/>
        <v>5.0265780730897003</v>
      </c>
      <c r="E163" s="1211"/>
      <c r="F163" s="1211"/>
    </row>
    <row r="164" spans="1:6" ht="20.25" customHeight="1" outlineLevel="1">
      <c r="A164" s="202">
        <f t="shared" si="71"/>
        <v>41</v>
      </c>
      <c r="B164" s="354">
        <f t="shared" si="103"/>
        <v>10.674418604651162</v>
      </c>
      <c r="C164" s="354">
        <f t="shared" ref="C164" si="112">C163+C107</f>
        <v>7.1702127659574471</v>
      </c>
      <c r="D164" s="354">
        <f t="shared" si="103"/>
        <v>5.0265780730897003</v>
      </c>
      <c r="E164" s="1211"/>
      <c r="F164" s="1211"/>
    </row>
    <row r="165" spans="1:6" ht="20.25" customHeight="1" outlineLevel="1">
      <c r="A165" s="202">
        <f t="shared" si="71"/>
        <v>42</v>
      </c>
      <c r="B165" s="354">
        <f t="shared" si="103"/>
        <v>10.674418604651162</v>
      </c>
      <c r="C165" s="354">
        <f t="shared" ref="C165" si="113">C164+C108</f>
        <v>7.1702127659574471</v>
      </c>
      <c r="D165" s="354">
        <f t="shared" si="103"/>
        <v>5.0265780730897003</v>
      </c>
      <c r="E165" s="1211"/>
      <c r="F165" s="1211"/>
    </row>
    <row r="166" spans="1:6" ht="20.25" customHeight="1" outlineLevel="1">
      <c r="A166" s="202">
        <f t="shared" si="71"/>
        <v>43</v>
      </c>
      <c r="B166" s="354">
        <f t="shared" si="103"/>
        <v>10.674418604651162</v>
      </c>
      <c r="C166" s="354">
        <f t="shared" ref="C166" si="114">C165+C109</f>
        <v>7.1702127659574471</v>
      </c>
      <c r="D166" s="354">
        <f t="shared" si="103"/>
        <v>5.0265780730897003</v>
      </c>
      <c r="E166" s="1211"/>
      <c r="F166" s="1211"/>
    </row>
    <row r="167" spans="1:6" ht="20.25" customHeight="1" outlineLevel="1">
      <c r="A167" s="202">
        <f t="shared" si="71"/>
        <v>44</v>
      </c>
      <c r="B167" s="354">
        <f t="shared" si="103"/>
        <v>10.674418604651162</v>
      </c>
      <c r="C167" s="354">
        <f t="shared" ref="C167" si="115">C166+C110</f>
        <v>7.1702127659574471</v>
      </c>
      <c r="D167" s="354">
        <f t="shared" si="103"/>
        <v>5.0265780730897003</v>
      </c>
      <c r="E167" s="1211"/>
      <c r="F167" s="1211"/>
    </row>
    <row r="168" spans="1:6" ht="20.25" customHeight="1" outlineLevel="1">
      <c r="A168" s="202">
        <f t="shared" si="71"/>
        <v>45</v>
      </c>
      <c r="B168" s="354">
        <f t="shared" si="103"/>
        <v>10.674418604651162</v>
      </c>
      <c r="C168" s="354">
        <f t="shared" ref="C168" si="116">C167+C111</f>
        <v>7.1702127659574471</v>
      </c>
      <c r="D168" s="354">
        <f t="shared" si="103"/>
        <v>5.0265780730897003</v>
      </c>
      <c r="E168" s="1211"/>
      <c r="F168" s="1211"/>
    </row>
    <row r="169" spans="1:6" ht="20.25" customHeight="1" outlineLevel="1">
      <c r="A169" s="202">
        <f t="shared" si="71"/>
        <v>46</v>
      </c>
      <c r="B169" s="354">
        <f t="shared" si="103"/>
        <v>10.674418604651162</v>
      </c>
      <c r="C169" s="354">
        <f t="shared" ref="C169" si="117">C168+C112</f>
        <v>7.1702127659574471</v>
      </c>
      <c r="D169" s="354">
        <f t="shared" si="103"/>
        <v>5.0265780730897003</v>
      </c>
      <c r="E169" s="1211"/>
      <c r="F169" s="1211"/>
    </row>
    <row r="170" spans="1:6" ht="20.25" customHeight="1" outlineLevel="1">
      <c r="A170" s="202">
        <f t="shared" si="71"/>
        <v>47</v>
      </c>
      <c r="B170" s="354">
        <f t="shared" si="103"/>
        <v>10.674418604651162</v>
      </c>
      <c r="C170" s="354">
        <f t="shared" ref="C170" si="118">C169+C113</f>
        <v>7.1702127659574471</v>
      </c>
      <c r="D170" s="354">
        <f t="shared" si="103"/>
        <v>5.0265780730897003</v>
      </c>
      <c r="E170" s="1211"/>
      <c r="F170" s="1211"/>
    </row>
    <row r="171" spans="1:6" ht="20.25" customHeight="1" outlineLevel="1">
      <c r="A171" s="202">
        <f t="shared" si="71"/>
        <v>48</v>
      </c>
      <c r="B171" s="354">
        <f t="shared" si="103"/>
        <v>10.674418604651162</v>
      </c>
      <c r="C171" s="354">
        <f t="shared" ref="C171" si="119">C170+C114</f>
        <v>7.1702127659574471</v>
      </c>
      <c r="D171" s="354">
        <f t="shared" si="103"/>
        <v>5.0265780730897003</v>
      </c>
      <c r="E171" s="1211"/>
      <c r="F171" s="1211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10.674418604651162</v>
      </c>
      <c r="C172" s="355">
        <f t="shared" ref="C172" si="121">C171+C115</f>
        <v>7.1702127659574471</v>
      </c>
      <c r="D172" s="355">
        <f t="shared" si="120"/>
        <v>5.0265780730897003</v>
      </c>
      <c r="E172" s="1211"/>
      <c r="F172" s="1211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18" t="s">
        <v>118</v>
      </c>
      <c r="F174" s="1215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30100</v>
      </c>
      <c r="C175" s="168">
        <f t="shared" ref="C175" si="123">C4</f>
        <v>23500</v>
      </c>
      <c r="D175" s="168">
        <f t="shared" si="122"/>
        <v>30100</v>
      </c>
      <c r="E175" s="1219"/>
      <c r="F175" s="1216"/>
    </row>
    <row r="176" spans="1:6" ht="26.25" customHeight="1" outlineLevel="1">
      <c r="A176" s="834" t="s">
        <v>570</v>
      </c>
      <c r="B176" s="168" t="str">
        <f t="shared" si="122"/>
        <v>50W</v>
      </c>
      <c r="C176" s="168" t="str">
        <f t="shared" ref="C176" si="124">C5</f>
        <v>46W</v>
      </c>
      <c r="D176" s="168" t="str">
        <f t="shared" si="122"/>
        <v>46W</v>
      </c>
      <c r="E176" s="1219"/>
      <c r="F176" s="1216"/>
    </row>
    <row r="177" spans="1:25" ht="26.25" customHeight="1" outlineLevel="1">
      <c r="A177" s="835" t="s">
        <v>571</v>
      </c>
      <c r="B177" s="168" t="str">
        <f t="shared" si="122"/>
        <v>L4</v>
      </c>
      <c r="C177" s="168" t="str">
        <f t="shared" ref="C177" si="125">C6</f>
        <v>L6</v>
      </c>
      <c r="D177" s="168" t="str">
        <f t="shared" si="122"/>
        <v>L6</v>
      </c>
      <c r="E177" s="1219"/>
      <c r="F177" s="1216"/>
    </row>
    <row r="178" spans="1:25" ht="26.25" customHeight="1" outlineLevel="1">
      <c r="A178" s="185" t="s">
        <v>136</v>
      </c>
      <c r="B178" s="190">
        <f t="shared" si="122"/>
        <v>45650</v>
      </c>
      <c r="C178" s="190">
        <f t="shared" ref="C178" si="126">C7</f>
        <v>45650</v>
      </c>
      <c r="D178" s="190">
        <f t="shared" si="122"/>
        <v>45650</v>
      </c>
      <c r="E178" s="1219"/>
      <c r="F178" s="1216"/>
    </row>
    <row r="179" spans="1:25" ht="26.25" customHeight="1" outlineLevel="1" thickBot="1">
      <c r="A179" s="166" t="s">
        <v>461</v>
      </c>
      <c r="B179" s="206">
        <f>SUM(B180:B230)</f>
        <v>3213</v>
      </c>
      <c r="C179" s="206">
        <f>SUM(C180:C230)</f>
        <v>1685</v>
      </c>
      <c r="D179" s="206">
        <f>SUM(D180:D230)</f>
        <v>1513</v>
      </c>
      <c r="E179" s="1220"/>
      <c r="F179" s="1217"/>
    </row>
    <row r="180" spans="1:25" ht="19.5" customHeight="1" outlineLevel="1">
      <c r="A180" s="403">
        <f>Template!A10</f>
        <v>45650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27">AVERAGE(B180:D180)</f>
        <v>0</v>
      </c>
      <c r="F180" s="401">
        <f t="shared" ref="F180:F230" si="128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45651</v>
      </c>
      <c r="B181" s="402">
        <f>(VLOOKUP(A181,日报!A:BD,5,0)+VLOOKUP(A181,日报!A:BD,6,0))</f>
        <v>13</v>
      </c>
      <c r="C181" s="402">
        <f>(VLOOKUP(A181,日报!A:BE,22,0)+VLOOKUP(A181,日报!A:BE,23,0))</f>
        <v>8</v>
      </c>
      <c r="D181" s="402">
        <f>(VLOOKUP(A181,日报!A:BF,39,0)+VLOOKUP(A181,日报!A:BF,40,0))</f>
        <v>5</v>
      </c>
      <c r="E181" s="720">
        <f t="shared" si="127"/>
        <v>8.6666666666666661</v>
      </c>
      <c r="F181" s="202">
        <f t="shared" si="128"/>
        <v>26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45652</v>
      </c>
      <c r="B182" s="402">
        <f>(VLOOKUP(A182,日报!A:BD,5,0)+VLOOKUP(A182,日报!A:BD,6,0))</f>
        <v>20</v>
      </c>
      <c r="C182" s="402">
        <f>(VLOOKUP(A182,日报!A:BE,22,0)+VLOOKUP(A182,日报!A:BE,23,0))</f>
        <v>8</v>
      </c>
      <c r="D182" s="402">
        <f>(VLOOKUP(A182,日报!A:BF,39,0)+VLOOKUP(A182,日报!A:BF,40,0))</f>
        <v>13</v>
      </c>
      <c r="E182" s="720">
        <f t="shared" si="127"/>
        <v>13.666666666666666</v>
      </c>
      <c r="F182" s="202">
        <f t="shared" si="128"/>
        <v>41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45653</v>
      </c>
      <c r="B183" s="402">
        <f>(VLOOKUP(A183,日报!A:BD,5,0)+VLOOKUP(A183,日报!A:BD,6,0))</f>
        <v>25</v>
      </c>
      <c r="C183" s="402">
        <f>(VLOOKUP(A183,日报!A:BE,22,0)+VLOOKUP(A183,日报!A:BE,23,0))</f>
        <v>31</v>
      </c>
      <c r="D183" s="402">
        <f>(VLOOKUP(A183,日报!A:BF,39,0)+VLOOKUP(A183,日报!A:BF,40,0))</f>
        <v>12</v>
      </c>
      <c r="E183" s="720">
        <f t="shared" si="127"/>
        <v>22.666666666666668</v>
      </c>
      <c r="F183" s="202">
        <f t="shared" si="128"/>
        <v>68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45654</v>
      </c>
      <c r="B184" s="402">
        <f>(VLOOKUP(A184,日报!A:BD,5,0)+VLOOKUP(A184,日报!A:BD,6,0))</f>
        <v>27</v>
      </c>
      <c r="C184" s="402">
        <f>(VLOOKUP(A184,日报!A:BE,22,0)+VLOOKUP(A184,日报!A:BE,23,0))</f>
        <v>36</v>
      </c>
      <c r="D184" s="402">
        <f>(VLOOKUP(A184,日报!A:BF,39,0)+VLOOKUP(A184,日报!A:BF,40,0))</f>
        <v>20</v>
      </c>
      <c r="E184" s="720">
        <f t="shared" si="127"/>
        <v>27.666666666666668</v>
      </c>
      <c r="F184" s="202">
        <f t="shared" si="128"/>
        <v>83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45655</v>
      </c>
      <c r="B185" s="402">
        <f>(VLOOKUP(A185,日报!A:BD,5,0)+VLOOKUP(A185,日报!A:BD,6,0))</f>
        <v>34</v>
      </c>
      <c r="C185" s="402">
        <f>(VLOOKUP(A185,日报!A:BE,22,0)+VLOOKUP(A185,日报!A:BE,23,0))</f>
        <v>41</v>
      </c>
      <c r="D185" s="402">
        <f>(VLOOKUP(A185,日报!A:BF,39,0)+VLOOKUP(A185,日报!A:BF,40,0))</f>
        <v>22</v>
      </c>
      <c r="E185" s="720">
        <f t="shared" si="127"/>
        <v>32.333333333333336</v>
      </c>
      <c r="F185" s="202">
        <f t="shared" si="128"/>
        <v>97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45656</v>
      </c>
      <c r="B186" s="402">
        <f>(VLOOKUP(A186,日报!A:BD,5,0)+VLOOKUP(A186,日报!A:BD,6,0))</f>
        <v>53</v>
      </c>
      <c r="C186" s="402">
        <f>(VLOOKUP(A186,日报!A:BE,22,0)+VLOOKUP(A186,日报!A:BE,23,0))</f>
        <v>32</v>
      </c>
      <c r="D186" s="402">
        <f>(VLOOKUP(A186,日报!A:BF,39,0)+VLOOKUP(A186,日报!A:BF,40,0))</f>
        <v>26</v>
      </c>
      <c r="E186" s="720">
        <f t="shared" si="127"/>
        <v>37</v>
      </c>
      <c r="F186" s="202">
        <f t="shared" si="128"/>
        <v>111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45657</v>
      </c>
      <c r="B187" s="402">
        <f>(VLOOKUP(A187,日报!A:BD,5,0)+VLOOKUP(A187,日报!A:BD,6,0))</f>
        <v>45</v>
      </c>
      <c r="C187" s="402">
        <f>(VLOOKUP(A187,日报!A:BE,22,0)+VLOOKUP(A187,日报!A:BE,23,0))</f>
        <v>56</v>
      </c>
      <c r="D187" s="402">
        <f>(VLOOKUP(A187,日报!A:BF,39,0)+VLOOKUP(A187,日报!A:BF,40,0))</f>
        <v>44</v>
      </c>
      <c r="E187" s="720">
        <f t="shared" si="127"/>
        <v>48.333333333333336</v>
      </c>
      <c r="F187" s="202">
        <f t="shared" si="128"/>
        <v>145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45658</v>
      </c>
      <c r="B188" s="402">
        <f>(VLOOKUP(A188,日报!A:BD,5,0)+VLOOKUP(A188,日报!A:BD,6,0))</f>
        <v>50</v>
      </c>
      <c r="C188" s="402">
        <f>(VLOOKUP(A188,日报!A:BE,22,0)+VLOOKUP(A188,日报!A:BE,23,0))</f>
        <v>45</v>
      </c>
      <c r="D188" s="402">
        <f>(VLOOKUP(A188,日报!A:BF,39,0)+VLOOKUP(A188,日报!A:BF,40,0))</f>
        <v>58</v>
      </c>
      <c r="E188" s="720">
        <f t="shared" si="127"/>
        <v>51</v>
      </c>
      <c r="F188" s="202">
        <f t="shared" si="128"/>
        <v>153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45659</v>
      </c>
      <c r="B189" s="402">
        <f>(VLOOKUP(A189,日报!A:BD,5,0)+VLOOKUP(A189,日报!A:BD,6,0))</f>
        <v>215</v>
      </c>
      <c r="C189" s="402">
        <f>(VLOOKUP(A189,日报!A:BE,22,0)+VLOOKUP(A189,日报!A:BE,23,0))</f>
        <v>171</v>
      </c>
      <c r="D189" s="402">
        <f>(VLOOKUP(A189,日报!A:BF,39,0)+VLOOKUP(A189,日报!A:BF,40,0))</f>
        <v>216</v>
      </c>
      <c r="E189" s="720">
        <f t="shared" si="127"/>
        <v>200.66666666666666</v>
      </c>
      <c r="F189" s="202">
        <f t="shared" si="128"/>
        <v>602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45660</v>
      </c>
      <c r="B190" s="402">
        <f>(VLOOKUP(A190,日报!A:BD,5,0)+VLOOKUP(A190,日报!A:BD,6,0))</f>
        <v>43</v>
      </c>
      <c r="C190" s="402">
        <f>(VLOOKUP(A190,日报!A:BE,22,0)+VLOOKUP(A190,日报!A:BE,23,0))</f>
        <v>26</v>
      </c>
      <c r="D190" s="402">
        <f>(VLOOKUP(A190,日报!A:BF,39,0)+VLOOKUP(A190,日报!A:BF,40,0))</f>
        <v>23</v>
      </c>
      <c r="E190" s="720">
        <f t="shared" si="127"/>
        <v>30.666666666666668</v>
      </c>
      <c r="F190" s="202">
        <f t="shared" si="128"/>
        <v>92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45661</v>
      </c>
      <c r="B191" s="402">
        <f>(VLOOKUP(A191,日报!A:BD,5,0)+VLOOKUP(A191,日报!A:BD,6,0))</f>
        <v>23</v>
      </c>
      <c r="C191" s="402">
        <f>(VLOOKUP(A191,日报!A:BE,22,0)+VLOOKUP(A191,日报!A:BE,23,0))</f>
        <v>18</v>
      </c>
      <c r="D191" s="402">
        <f>(VLOOKUP(A191,日报!A:BF,39,0)+VLOOKUP(A191,日报!A:BF,40,0))</f>
        <v>11</v>
      </c>
      <c r="E191" s="720">
        <f t="shared" si="127"/>
        <v>17.333333333333332</v>
      </c>
      <c r="F191" s="202">
        <f t="shared" si="128"/>
        <v>52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45662</v>
      </c>
      <c r="B192" s="402">
        <f>(VLOOKUP(A192,日报!A:BD,5,0)+VLOOKUP(A192,日报!A:BD,6,0))</f>
        <v>40</v>
      </c>
      <c r="C192" s="402">
        <f>(VLOOKUP(A192,日报!A:BE,22,0)+VLOOKUP(A192,日报!A:BE,23,0))</f>
        <v>30</v>
      </c>
      <c r="D192" s="402">
        <f>(VLOOKUP(A192,日报!A:BF,39,0)+VLOOKUP(A192,日报!A:BF,40,0))</f>
        <v>19</v>
      </c>
      <c r="E192" s="720">
        <f t="shared" si="127"/>
        <v>29.666666666666668</v>
      </c>
      <c r="F192" s="202">
        <f t="shared" si="128"/>
        <v>89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45663</v>
      </c>
      <c r="B193" s="402">
        <f>(VLOOKUP(A193,日报!A:BD,5,0)+VLOOKUP(A193,日报!A:BD,6,0))</f>
        <v>51</v>
      </c>
      <c r="C193" s="402">
        <f>(VLOOKUP(A193,日报!A:BE,22,0)+VLOOKUP(A193,日报!A:BE,23,0))</f>
        <v>29</v>
      </c>
      <c r="D193" s="402">
        <f>(VLOOKUP(A193,日报!A:BF,39,0)+VLOOKUP(A193,日报!A:BF,40,0))</f>
        <v>21</v>
      </c>
      <c r="E193" s="720">
        <f t="shared" si="127"/>
        <v>33.666666666666664</v>
      </c>
      <c r="F193" s="202">
        <f t="shared" si="128"/>
        <v>101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45664</v>
      </c>
      <c r="B194" s="402">
        <f>(VLOOKUP(A194,日报!A:BD,5,0)+VLOOKUP(A194,日报!A:BD,6,0))</f>
        <v>54</v>
      </c>
      <c r="C194" s="402">
        <f>(VLOOKUP(A194,日报!A:BE,22,0)+VLOOKUP(A194,日报!A:BE,23,0))</f>
        <v>15</v>
      </c>
      <c r="D194" s="402">
        <f>(VLOOKUP(A194,日报!A:BF,39,0)+VLOOKUP(A194,日报!A:BF,40,0))</f>
        <v>23</v>
      </c>
      <c r="E194" s="720">
        <f t="shared" si="127"/>
        <v>30.666666666666668</v>
      </c>
      <c r="F194" s="202">
        <f t="shared" si="128"/>
        <v>92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45665</v>
      </c>
      <c r="B195" s="402">
        <f>(VLOOKUP(A195,日报!A:BD,5,0)+VLOOKUP(A195,日报!A:BD,6,0))</f>
        <v>42</v>
      </c>
      <c r="C195" s="402">
        <f>(VLOOKUP(A195,日报!A:BE,22,0)+VLOOKUP(A195,日报!A:BE,23,0))</f>
        <v>24</v>
      </c>
      <c r="D195" s="402">
        <f>(VLOOKUP(A195,日报!A:BF,39,0)+VLOOKUP(A195,日报!A:BF,40,0))</f>
        <v>16</v>
      </c>
      <c r="E195" s="720">
        <f t="shared" si="127"/>
        <v>27.333333333333332</v>
      </c>
      <c r="F195" s="202">
        <f t="shared" si="128"/>
        <v>82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45666</v>
      </c>
      <c r="B196" s="402">
        <f>(VLOOKUP(A196,日报!A:BD,5,0)+VLOOKUP(A196,日报!A:BD,6,0))</f>
        <v>51</v>
      </c>
      <c r="C196" s="402">
        <f>(VLOOKUP(A196,日报!A:BE,22,0)+VLOOKUP(A196,日报!A:BE,23,0))</f>
        <v>28</v>
      </c>
      <c r="D196" s="402">
        <f>(VLOOKUP(A196,日报!A:BF,39,0)+VLOOKUP(A196,日报!A:BF,40,0))</f>
        <v>23</v>
      </c>
      <c r="E196" s="720">
        <f t="shared" si="127"/>
        <v>34</v>
      </c>
      <c r="F196" s="202">
        <f t="shared" si="128"/>
        <v>102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45667</v>
      </c>
      <c r="B197" s="402">
        <f>(VLOOKUP(A197,日报!A:BD,5,0)+VLOOKUP(A197,日报!A:BD,6,0))</f>
        <v>33</v>
      </c>
      <c r="C197" s="402">
        <f>(VLOOKUP(A197,日报!A:BE,22,0)+VLOOKUP(A197,日报!A:BE,23,0))</f>
        <v>14</v>
      </c>
      <c r="D197" s="402">
        <f>(VLOOKUP(A197,日报!A:BF,39,0)+VLOOKUP(A197,日报!A:BF,40,0))</f>
        <v>17</v>
      </c>
      <c r="E197" s="720">
        <f t="shared" si="127"/>
        <v>21.333333333333332</v>
      </c>
      <c r="F197" s="202">
        <f t="shared" si="128"/>
        <v>64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45668</v>
      </c>
      <c r="B198" s="402">
        <f>(VLOOKUP(A198,日报!A:BD,5,0)+VLOOKUP(A198,日报!A:BD,6,0))</f>
        <v>52</v>
      </c>
      <c r="C198" s="402">
        <f>(VLOOKUP(A198,日报!A:BE,22,0)+VLOOKUP(A198,日报!A:BE,23,0))</f>
        <v>15</v>
      </c>
      <c r="D198" s="402">
        <f>(VLOOKUP(A198,日报!A:BF,39,0)+VLOOKUP(A198,日报!A:BF,40,0))</f>
        <v>19</v>
      </c>
      <c r="E198" s="720">
        <f t="shared" si="127"/>
        <v>28.666666666666668</v>
      </c>
      <c r="F198" s="202">
        <f t="shared" si="128"/>
        <v>86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45669</v>
      </c>
      <c r="B199" s="402">
        <f>(VLOOKUP(A199,日报!A:BD,5,0)+VLOOKUP(A199,日报!A:BD,6,0))</f>
        <v>44</v>
      </c>
      <c r="C199" s="402">
        <f>(VLOOKUP(A199,日报!A:BE,22,0)+VLOOKUP(A199,日报!A:BE,23,0))</f>
        <v>24</v>
      </c>
      <c r="D199" s="402">
        <f>(VLOOKUP(A199,日报!A:BF,39,0)+VLOOKUP(A199,日报!A:BF,40,0))</f>
        <v>16</v>
      </c>
      <c r="E199" s="720">
        <f t="shared" si="127"/>
        <v>28</v>
      </c>
      <c r="F199" s="202">
        <f t="shared" si="128"/>
        <v>84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45670</v>
      </c>
      <c r="B200" s="402">
        <f>(VLOOKUP(A200,日报!A:BD,5,0)+VLOOKUP(A200,日报!A:BD,6,0))</f>
        <v>40</v>
      </c>
      <c r="C200" s="402">
        <f>(VLOOKUP(A200,日报!A:BE,22,0)+VLOOKUP(A200,日报!A:BE,23,0))</f>
        <v>15</v>
      </c>
      <c r="D200" s="402">
        <f>(VLOOKUP(A200,日报!A:BF,39,0)+VLOOKUP(A200,日报!A:BF,40,0))</f>
        <v>15</v>
      </c>
      <c r="E200" s="720">
        <f t="shared" si="127"/>
        <v>23.333333333333332</v>
      </c>
      <c r="F200" s="202">
        <f t="shared" si="128"/>
        <v>70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45671</v>
      </c>
      <c r="B201" s="402">
        <f>(VLOOKUP(A201,日报!A:BD,5,0)+VLOOKUP(A201,日报!A:BD,6,0))</f>
        <v>36</v>
      </c>
      <c r="C201" s="402">
        <f>(VLOOKUP(A201,日报!A:BE,22,0)+VLOOKUP(A201,日报!A:BE,23,0))</f>
        <v>12</v>
      </c>
      <c r="D201" s="402">
        <f>(VLOOKUP(A201,日报!A:BF,39,0)+VLOOKUP(A201,日报!A:BF,40,0))</f>
        <v>19</v>
      </c>
      <c r="E201" s="720">
        <f t="shared" si="127"/>
        <v>22.333333333333332</v>
      </c>
      <c r="F201" s="202">
        <f t="shared" si="128"/>
        <v>67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45672</v>
      </c>
      <c r="B202" s="402">
        <f>(VLOOKUP(A202,日报!A:BD,5,0)+VLOOKUP(A202,日报!A:BD,6,0))</f>
        <v>34</v>
      </c>
      <c r="C202" s="402">
        <f>(VLOOKUP(A202,日报!A:BE,22,0)+VLOOKUP(A202,日报!A:BE,23,0))</f>
        <v>19</v>
      </c>
      <c r="D202" s="402">
        <f>(VLOOKUP(A202,日报!A:BF,39,0)+VLOOKUP(A202,日报!A:BF,40,0))</f>
        <v>18</v>
      </c>
      <c r="E202" s="720">
        <f t="shared" si="127"/>
        <v>23.666666666666668</v>
      </c>
      <c r="F202" s="202">
        <f t="shared" si="128"/>
        <v>71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45673</v>
      </c>
      <c r="B203" s="402">
        <f>(VLOOKUP(A203,日报!A:BD,5,0)+VLOOKUP(A203,日报!A:BD,6,0))</f>
        <v>32</v>
      </c>
      <c r="C203" s="402">
        <f>(VLOOKUP(A203,日报!A:BE,22,0)+VLOOKUP(A203,日报!A:BE,23,0))</f>
        <v>17</v>
      </c>
      <c r="D203" s="402">
        <f>(VLOOKUP(A203,日报!A:BF,39,0)+VLOOKUP(A203,日报!A:BF,40,0))</f>
        <v>9</v>
      </c>
      <c r="E203" s="720">
        <f t="shared" si="127"/>
        <v>19.333333333333332</v>
      </c>
      <c r="F203" s="202">
        <f t="shared" si="128"/>
        <v>58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45674</v>
      </c>
      <c r="B204" s="402">
        <f>(VLOOKUP(A204,日报!A:BD,5,0)+VLOOKUP(A204,日报!A:BD,6,0))</f>
        <v>47</v>
      </c>
      <c r="C204" s="402">
        <f>(VLOOKUP(A204,日报!A:BE,22,0)+VLOOKUP(A204,日报!A:BE,23,0))</f>
        <v>13</v>
      </c>
      <c r="D204" s="402">
        <f>(VLOOKUP(A204,日报!A:BF,39,0)+VLOOKUP(A204,日报!A:BF,40,0))</f>
        <v>13</v>
      </c>
      <c r="E204" s="720">
        <f t="shared" si="127"/>
        <v>24.333333333333332</v>
      </c>
      <c r="F204" s="202">
        <f t="shared" si="128"/>
        <v>73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45675</v>
      </c>
      <c r="B205" s="402">
        <f>(VLOOKUP(A205,日报!A:BD,5,0)+VLOOKUP(A205,日报!A:BD,6,0))</f>
        <v>50</v>
      </c>
      <c r="C205" s="402">
        <f>(VLOOKUP(A205,日报!A:BE,22,0)+VLOOKUP(A205,日报!A:BE,23,0))</f>
        <v>12</v>
      </c>
      <c r="D205" s="402">
        <f>(VLOOKUP(A205,日报!A:BF,39,0)+VLOOKUP(A205,日报!A:BF,40,0))</f>
        <v>16</v>
      </c>
      <c r="E205" s="720">
        <f t="shared" si="127"/>
        <v>26</v>
      </c>
      <c r="F205" s="202">
        <f t="shared" si="128"/>
        <v>78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45676</v>
      </c>
      <c r="B206" s="402">
        <f>(VLOOKUP(A206,日报!A:BD,5,0)+VLOOKUP(A206,日报!A:BD,6,0))</f>
        <v>95</v>
      </c>
      <c r="C206" s="402">
        <f>(VLOOKUP(A206,日报!A:BE,22,0)+VLOOKUP(A206,日报!A:BE,23,0))</f>
        <v>21</v>
      </c>
      <c r="D206" s="402">
        <f>(VLOOKUP(A206,日报!A:BF,39,0)+VLOOKUP(A206,日报!A:BF,40,0))</f>
        <v>19</v>
      </c>
      <c r="E206" s="720">
        <f t="shared" si="127"/>
        <v>45</v>
      </c>
      <c r="F206" s="202">
        <f t="shared" si="128"/>
        <v>135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45677</v>
      </c>
      <c r="B207" s="402">
        <f>(VLOOKUP(A207,日报!A:BD,5,0)+VLOOKUP(A207,日报!A:BD,6,0))</f>
        <v>101</v>
      </c>
      <c r="C207" s="402">
        <f>(VLOOKUP(A207,日报!A:BE,22,0)+VLOOKUP(A207,日报!A:BE,23,0))</f>
        <v>65</v>
      </c>
      <c r="D207" s="402">
        <f>(VLOOKUP(A207,日报!A:BF,39,0)+VLOOKUP(A207,日报!A:BF,40,0))</f>
        <v>29</v>
      </c>
      <c r="E207" s="720">
        <f t="shared" si="127"/>
        <v>65</v>
      </c>
      <c r="F207" s="202">
        <f t="shared" si="128"/>
        <v>195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45678</v>
      </c>
      <c r="B208" s="402">
        <f>(VLOOKUP(A208,日报!A:BD,5,0)+VLOOKUP(A208,日报!A:BD,6,0))</f>
        <v>148</v>
      </c>
      <c r="C208" s="402">
        <f>(VLOOKUP(A208,日报!A:BE,22,0)+VLOOKUP(A208,日报!A:BE,23,0))</f>
        <v>82</v>
      </c>
      <c r="D208" s="402">
        <f>(VLOOKUP(A208,日报!A:BF,39,0)+VLOOKUP(A208,日报!A:BF,40,0))</f>
        <v>55</v>
      </c>
      <c r="E208" s="720">
        <f t="shared" si="127"/>
        <v>95</v>
      </c>
      <c r="F208" s="202">
        <f t="shared" si="128"/>
        <v>285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45679</v>
      </c>
      <c r="B209" s="402">
        <f>(VLOOKUP(A209,日报!A:BD,5,0)+VLOOKUP(A209,日报!A:BD,6,0))</f>
        <v>208</v>
      </c>
      <c r="C209" s="402">
        <f>(VLOOKUP(A209,日报!A:BE,22,0)+VLOOKUP(A209,日报!A:BE,23,0))</f>
        <v>77</v>
      </c>
      <c r="D209" s="402">
        <f>(VLOOKUP(A209,日报!A:BF,39,0)+VLOOKUP(A209,日报!A:BF,40,0))</f>
        <v>24</v>
      </c>
      <c r="E209" s="720">
        <f t="shared" si="127"/>
        <v>103</v>
      </c>
      <c r="F209" s="202">
        <f t="shared" si="128"/>
        <v>309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45680</v>
      </c>
      <c r="B210" s="402">
        <f>(VLOOKUP(A210,日报!A:BD,5,0)+VLOOKUP(A210,日报!A:BD,6,0))</f>
        <v>229</v>
      </c>
      <c r="C210" s="402">
        <f>(VLOOKUP(A210,日报!A:BE,22,0)+VLOOKUP(A210,日报!A:BE,23,0))</f>
        <v>106</v>
      </c>
      <c r="D210" s="402">
        <f>(VLOOKUP(A210,日报!A:BF,39,0)+VLOOKUP(A210,日报!A:BF,40,0))</f>
        <v>36</v>
      </c>
      <c r="E210" s="720">
        <f t="shared" si="127"/>
        <v>123.66666666666667</v>
      </c>
      <c r="F210" s="202">
        <f t="shared" si="128"/>
        <v>371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45681</v>
      </c>
      <c r="B211" s="402">
        <f>(VLOOKUP(A211,日报!A:BD,5,0)+VLOOKUP(A211,日报!A:BD,6,0))</f>
        <v>241</v>
      </c>
      <c r="C211" s="402">
        <f>(VLOOKUP(A211,日报!A:BE,22,0)+VLOOKUP(A211,日报!A:BE,23,0))</f>
        <v>125</v>
      </c>
      <c r="D211" s="402">
        <f>(VLOOKUP(A211,日报!A:BF,39,0)+VLOOKUP(A211,日报!A:BF,40,0))</f>
        <v>63</v>
      </c>
      <c r="E211" s="720">
        <f t="shared" si="127"/>
        <v>143</v>
      </c>
      <c r="F211" s="202">
        <f t="shared" si="128"/>
        <v>429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45682</v>
      </c>
      <c r="B212" s="402">
        <f>(VLOOKUP(A212,日报!A:BD,5,0)+VLOOKUP(A212,日报!A:BD,6,0))</f>
        <v>202</v>
      </c>
      <c r="C212" s="402">
        <f>(VLOOKUP(A212,日报!A:BE,22,0)+VLOOKUP(A212,日报!A:BE,23,0))</f>
        <v>169</v>
      </c>
      <c r="D212" s="402">
        <f>(VLOOKUP(A212,日报!A:BF,39,0)+VLOOKUP(A212,日报!A:BF,40,0))</f>
        <v>66</v>
      </c>
      <c r="E212" s="720">
        <f t="shared" si="127"/>
        <v>145.66666666666666</v>
      </c>
      <c r="F212" s="202">
        <f t="shared" si="128"/>
        <v>437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45683</v>
      </c>
      <c r="B213" s="402">
        <f>(VLOOKUP(A213,日报!A:BD,5,0)+VLOOKUP(A213,日报!A:BD,6,0))</f>
        <v>199</v>
      </c>
      <c r="C213" s="402">
        <f>(VLOOKUP(A213,日报!A:BE,22,0)+VLOOKUP(A213,日报!A:BE,23,0))</f>
        <v>90</v>
      </c>
      <c r="D213" s="402">
        <f>(VLOOKUP(A213,日报!A:BF,39,0)+VLOOKUP(A213,日报!A:BF,40,0))</f>
        <v>61</v>
      </c>
      <c r="E213" s="720">
        <f t="shared" si="127"/>
        <v>116.66666666666667</v>
      </c>
      <c r="F213" s="202">
        <f t="shared" si="128"/>
        <v>350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45684</v>
      </c>
      <c r="B214" s="402">
        <f>(VLOOKUP(A214,日报!A:BD,5,0)+VLOOKUP(A214,日报!A:BD,6,0))</f>
        <v>186</v>
      </c>
      <c r="C214" s="402">
        <f>(VLOOKUP(A214,日报!A:BE,22,0)+VLOOKUP(A214,日报!A:BE,23,0))</f>
        <v>117</v>
      </c>
      <c r="D214" s="402">
        <f>(VLOOKUP(A214,日报!A:BF,39,0)+VLOOKUP(A214,日报!A:BF,40,0))</f>
        <v>99</v>
      </c>
      <c r="E214" s="720">
        <f t="shared" si="127"/>
        <v>134</v>
      </c>
      <c r="F214" s="202">
        <f t="shared" si="128"/>
        <v>402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45685</v>
      </c>
      <c r="B215" s="402">
        <f>(VLOOKUP(A215,日报!A:BD,5,0)+VLOOKUP(A215,日报!A:BD,6,0))</f>
        <v>200</v>
      </c>
      <c r="C215" s="402">
        <f>(VLOOKUP(A215,日报!A:BE,22,0)+VLOOKUP(A215,日报!A:BE,23,0))</f>
        <v>64</v>
      </c>
      <c r="D215" s="402">
        <f>(VLOOKUP(A215,日报!A:BF,39,0)+VLOOKUP(A215,日报!A:BF,40,0))</f>
        <v>145</v>
      </c>
      <c r="E215" s="720">
        <f t="shared" si="127"/>
        <v>136.33333333333334</v>
      </c>
      <c r="F215" s="202">
        <f t="shared" si="128"/>
        <v>409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45686</v>
      </c>
      <c r="B216" s="402">
        <f>(VLOOKUP(A216,日报!A:BD,5,0)+VLOOKUP(A216,日报!A:BD,6,0))</f>
        <v>250</v>
      </c>
      <c r="C216" s="402">
        <f>(VLOOKUP(A216,日报!A:BE,22,0)+VLOOKUP(A216,日报!A:BE,23,0))</f>
        <v>30</v>
      </c>
      <c r="D216" s="402">
        <f>(VLOOKUP(A216,日报!A:BF,39,0)+VLOOKUP(A216,日报!A:BF,40,0))</f>
        <v>222</v>
      </c>
      <c r="E216" s="720">
        <f t="shared" si="127"/>
        <v>167.33333333333334</v>
      </c>
      <c r="F216" s="202">
        <f t="shared" si="128"/>
        <v>502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45687</v>
      </c>
      <c r="B217" s="402">
        <f>(VLOOKUP(A217,日报!A:BD,5,0)+VLOOKUP(A217,日报!A:BD,6,0))</f>
        <v>0</v>
      </c>
      <c r="C217" s="402">
        <f>(VLOOKUP(A217,日报!A:BE,22,0)+VLOOKUP(A217,日报!A:BE,23,0))</f>
        <v>0</v>
      </c>
      <c r="D217" s="402">
        <f>(VLOOKUP(A217,日报!A:BF,39,0)+VLOOKUP(A217,日报!A:BF,40,0))</f>
        <v>0</v>
      </c>
      <c r="E217" s="720">
        <f t="shared" si="127"/>
        <v>0</v>
      </c>
      <c r="F217" s="202">
        <f t="shared" si="128"/>
        <v>0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45688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27"/>
        <v>0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45689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7"/>
        <v>0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45690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7"/>
        <v>0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45691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7"/>
        <v>0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45692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7"/>
        <v>0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45693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7"/>
        <v>0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45694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7"/>
        <v>0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45695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7"/>
        <v>0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45696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7"/>
        <v>0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45697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7"/>
        <v>0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45698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7"/>
        <v>0</v>
      </c>
      <c r="F228" s="202">
        <f t="shared" si="128"/>
        <v>0</v>
      </c>
    </row>
    <row r="229" spans="1:25" ht="19.5" customHeight="1" outlineLevel="1">
      <c r="A229" s="199">
        <f t="shared" si="129"/>
        <v>45699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7"/>
        <v>0</v>
      </c>
      <c r="F229" s="202">
        <f t="shared" si="128"/>
        <v>0</v>
      </c>
    </row>
    <row r="230" spans="1:25" ht="19.5" customHeight="1" outlineLevel="1" thickBot="1">
      <c r="A230" s="200">
        <f t="shared" si="129"/>
        <v>45700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7"/>
        <v>0</v>
      </c>
      <c r="F230" s="202">
        <f t="shared" si="128"/>
        <v>0</v>
      </c>
    </row>
    <row r="231" spans="1:25" ht="36.75" customHeight="1" thickBot="1">
      <c r="A231" s="182" t="s">
        <v>134</v>
      </c>
      <c r="B231" s="402" t="e">
        <f>(VLOOKUP(A231,日报!A:BD,5,0)+VLOOKUP(A231,日报!A:BD,6,0))</f>
        <v>#N/A</v>
      </c>
      <c r="C231" s="402" t="e">
        <f>(VLOOKUP(A231,日报!A:BE,22,0)+VLOOKUP(A231,日报!A:BE,23,0))</f>
        <v>#N/A</v>
      </c>
      <c r="D231" s="402" t="e">
        <f>(VLOOKUP(A231,日报!A:BF,39,0)+VLOOKUP(A231,日报!A:BF,40,0))</f>
        <v>#N/A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18" t="s">
        <v>118</v>
      </c>
      <c r="F232" s="1215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30100</v>
      </c>
      <c r="C233" s="168">
        <f t="shared" ref="C233" si="131">C4</f>
        <v>23500</v>
      </c>
      <c r="D233" s="168">
        <f t="shared" si="130"/>
        <v>30100</v>
      </c>
      <c r="E233" s="1219"/>
      <c r="F233" s="1216"/>
      <c r="H233" s="171" t="s">
        <v>124</v>
      </c>
      <c r="I233" s="172" t="s">
        <v>119</v>
      </c>
    </row>
    <row r="234" spans="1:25" ht="26.25" customHeight="1" outlineLevel="1">
      <c r="A234" s="834" t="s">
        <v>570</v>
      </c>
      <c r="B234" s="168" t="str">
        <f t="shared" si="130"/>
        <v>50W</v>
      </c>
      <c r="C234" s="168" t="str">
        <f t="shared" ref="C234" si="132">C5</f>
        <v>46W</v>
      </c>
      <c r="D234" s="168" t="str">
        <f t="shared" si="130"/>
        <v>46W</v>
      </c>
      <c r="E234" s="1219"/>
      <c r="F234" s="1216"/>
      <c r="H234" s="173" t="s">
        <v>124</v>
      </c>
      <c r="I234" s="174" t="s">
        <v>120</v>
      </c>
    </row>
    <row r="235" spans="1:25" ht="26.25" customHeight="1" outlineLevel="1">
      <c r="A235" s="835" t="s">
        <v>571</v>
      </c>
      <c r="B235" s="168" t="str">
        <f t="shared" si="130"/>
        <v>L4</v>
      </c>
      <c r="C235" s="168" t="str">
        <f t="shared" ref="C235" si="133">C6</f>
        <v>L6</v>
      </c>
      <c r="D235" s="168" t="str">
        <f t="shared" si="130"/>
        <v>L6</v>
      </c>
      <c r="E235" s="1219"/>
      <c r="F235" s="1216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45650</v>
      </c>
      <c r="C236" s="190">
        <f t="shared" ref="C236" si="134">C7</f>
        <v>45650</v>
      </c>
      <c r="D236" s="190">
        <f t="shared" si="130"/>
        <v>45650</v>
      </c>
      <c r="E236" s="1219"/>
      <c r="F236" s="1216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10.674418604651162</v>
      </c>
      <c r="C237" s="349">
        <f>SUM(C238:C288)</f>
        <v>7.1702127659574471</v>
      </c>
      <c r="D237" s="349">
        <f>SUM(D238:D288)</f>
        <v>5.0265780730897003</v>
      </c>
      <c r="E237" s="1220"/>
      <c r="F237" s="1217"/>
      <c r="H237" s="160"/>
      <c r="I237" s="160"/>
    </row>
    <row r="238" spans="1:25" ht="19.5" customHeight="1" outlineLevel="1">
      <c r="A238" s="198">
        <f>Template!A10</f>
        <v>45650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45651</v>
      </c>
      <c r="B239" s="375">
        <f t="shared" ref="B239:D254" si="135">B181/B$4*100</f>
        <v>4.3189368770764118E-2</v>
      </c>
      <c r="C239" s="375">
        <f t="shared" ref="C239" si="136">C181/C$4*100</f>
        <v>3.4042553191489362E-2</v>
      </c>
      <c r="D239" s="375">
        <f t="shared" si="135"/>
        <v>1.6611295681063124E-2</v>
      </c>
      <c r="E239" s="365">
        <f>F181/基本信息!$C$33*100</f>
        <v>3.1063321385902034E-2</v>
      </c>
      <c r="F239" s="366">
        <f>F238+E239</f>
        <v>3.1063321385902034E-2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45652</v>
      </c>
      <c r="B240" s="375">
        <f t="shared" si="135"/>
        <v>6.6445182724252497E-2</v>
      </c>
      <c r="C240" s="375">
        <f t="shared" ref="C240" si="138">C182/C$4*100</f>
        <v>3.4042553191489362E-2</v>
      </c>
      <c r="D240" s="375">
        <f t="shared" si="135"/>
        <v>4.3189368770764118E-2</v>
      </c>
      <c r="E240" s="365">
        <f>F182/基本信息!$C$33*100</f>
        <v>4.8984468339307044E-2</v>
      </c>
      <c r="F240" s="366">
        <f t="shared" ref="F240:F288" si="139">F239+E240</f>
        <v>8.0047789725209081E-2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45653</v>
      </c>
      <c r="B241" s="375">
        <f t="shared" si="135"/>
        <v>8.3056478405315617E-2</v>
      </c>
      <c r="C241" s="375">
        <f t="shared" ref="C241" si="140">C183/C$4*100</f>
        <v>0.13191489361702127</v>
      </c>
      <c r="D241" s="375">
        <f t="shared" si="135"/>
        <v>3.9867109634551499E-2</v>
      </c>
      <c r="E241" s="365">
        <f>F183/基本信息!$C$33*100</f>
        <v>8.1242532855436075E-2</v>
      </c>
      <c r="F241" s="366">
        <f t="shared" si="139"/>
        <v>0.16129032258064516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45654</v>
      </c>
      <c r="B242" s="375">
        <f t="shared" si="135"/>
        <v>8.9700996677740855E-2</v>
      </c>
      <c r="C242" s="375">
        <f t="shared" ref="C242" si="141">C184/C$4*100</f>
        <v>0.15319148936170213</v>
      </c>
      <c r="D242" s="375">
        <f t="shared" si="135"/>
        <v>6.6445182724252497E-2</v>
      </c>
      <c r="E242" s="365">
        <f>F184/基本信息!$C$33*100</f>
        <v>9.916367980884111E-2</v>
      </c>
      <c r="F242" s="366">
        <f t="shared" si="139"/>
        <v>0.26045400238948624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45655</v>
      </c>
      <c r="B243" s="375">
        <f t="shared" si="135"/>
        <v>0.11295681063122924</v>
      </c>
      <c r="C243" s="375">
        <f t="shared" ref="C243" si="142">C185/C$4*100</f>
        <v>0.17446808510638298</v>
      </c>
      <c r="D243" s="375">
        <f t="shared" si="135"/>
        <v>7.3089700996677734E-2</v>
      </c>
      <c r="E243" s="365">
        <f>F185/基本信息!$C$33*100</f>
        <v>0.11589008363201911</v>
      </c>
      <c r="F243" s="366">
        <f t="shared" si="139"/>
        <v>0.37634408602150538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45656</v>
      </c>
      <c r="B244" s="375">
        <f t="shared" si="135"/>
        <v>0.17607973421926909</v>
      </c>
      <c r="C244" s="375">
        <f t="shared" ref="C244" si="143">C186/C$4*100</f>
        <v>0.13617021276595745</v>
      </c>
      <c r="D244" s="375">
        <f t="shared" si="135"/>
        <v>8.6378737541528236E-2</v>
      </c>
      <c r="E244" s="365">
        <f>F186/基本信息!$C$33*100</f>
        <v>0.13261648745519714</v>
      </c>
      <c r="F244" s="366">
        <f t="shared" si="139"/>
        <v>0.50896057347670254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45657</v>
      </c>
      <c r="B245" s="375">
        <f t="shared" si="135"/>
        <v>0.14950166112956811</v>
      </c>
      <c r="C245" s="375">
        <f t="shared" ref="C245" si="144">C187/C$4*100</f>
        <v>0.23829787234042554</v>
      </c>
      <c r="D245" s="375">
        <f t="shared" si="135"/>
        <v>0.14617940199335547</v>
      </c>
      <c r="E245" s="365">
        <f>F187/基本信息!$C$33*100</f>
        <v>0.17323775388291518</v>
      </c>
      <c r="F245" s="366">
        <f t="shared" si="139"/>
        <v>0.68219832735961772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45658</v>
      </c>
      <c r="B246" s="375">
        <f t="shared" si="135"/>
        <v>0.16611295681063123</v>
      </c>
      <c r="C246" s="375">
        <f t="shared" ref="C246" si="145">C188/C$4*100</f>
        <v>0.19148936170212766</v>
      </c>
      <c r="D246" s="375">
        <f t="shared" si="135"/>
        <v>0.19269102990033224</v>
      </c>
      <c r="E246" s="365">
        <f>F188/基本信息!$C$33*100</f>
        <v>0.18279569892473119</v>
      </c>
      <c r="F246" s="366">
        <f t="shared" si="139"/>
        <v>0.86499402628434896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45659</v>
      </c>
      <c r="B247" s="375">
        <f t="shared" si="135"/>
        <v>0.7142857142857143</v>
      </c>
      <c r="C247" s="375">
        <f t="shared" ref="C247" si="146">C189/C$4*100</f>
        <v>0.72765957446808516</v>
      </c>
      <c r="D247" s="375">
        <f t="shared" si="135"/>
        <v>0.71760797342192684</v>
      </c>
      <c r="E247" s="365">
        <f>F189/基本信息!$C$33*100</f>
        <v>0.7192353643966547</v>
      </c>
      <c r="F247" s="366">
        <f t="shared" si="139"/>
        <v>1.5842293906810037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45660</v>
      </c>
      <c r="B248" s="375">
        <f t="shared" si="135"/>
        <v>0.14285714285714285</v>
      </c>
      <c r="C248" s="375">
        <f t="shared" ref="C248" si="147">C190/C$4*100</f>
        <v>0.11063829787234043</v>
      </c>
      <c r="D248" s="375">
        <f t="shared" si="135"/>
        <v>7.6411960132890366E-2</v>
      </c>
      <c r="E248" s="365">
        <f>F190/基本信息!$C$33*100</f>
        <v>0.10991636798088411</v>
      </c>
      <c r="F248" s="366">
        <f t="shared" si="139"/>
        <v>1.6941457586618878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45661</v>
      </c>
      <c r="B249" s="375">
        <f t="shared" si="135"/>
        <v>7.6411960132890366E-2</v>
      </c>
      <c r="C249" s="375">
        <f t="shared" ref="C249" si="148">C191/C$4*100</f>
        <v>7.6595744680851063E-2</v>
      </c>
      <c r="D249" s="375">
        <f t="shared" si="135"/>
        <v>3.6544850498338867E-2</v>
      </c>
      <c r="E249" s="365">
        <f>F191/基本信息!$C$33*100</f>
        <v>6.2126642771804068E-2</v>
      </c>
      <c r="F249" s="366">
        <f t="shared" si="139"/>
        <v>1.7562724014336919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45662</v>
      </c>
      <c r="B250" s="375">
        <f t="shared" si="135"/>
        <v>0.13289036544850499</v>
      </c>
      <c r="C250" s="375">
        <f t="shared" ref="C250" si="149">C192/C$4*100</f>
        <v>0.1276595744680851</v>
      </c>
      <c r="D250" s="375">
        <f t="shared" si="135"/>
        <v>6.3122923588039864E-2</v>
      </c>
      <c r="E250" s="365">
        <f>F192/基本信息!$C$33*100</f>
        <v>0.10633213859020312</v>
      </c>
      <c r="F250" s="366">
        <f t="shared" si="139"/>
        <v>1.8626045400238951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45663</v>
      </c>
      <c r="B251" s="375">
        <f t="shared" si="135"/>
        <v>0.16943521594684385</v>
      </c>
      <c r="C251" s="375">
        <f t="shared" ref="C251" si="150">C193/C$4*100</f>
        <v>0.12340425531914895</v>
      </c>
      <c r="D251" s="375">
        <f t="shared" si="135"/>
        <v>6.9767441860465115E-2</v>
      </c>
      <c r="E251" s="365">
        <f>F193/基本信息!$C$33*100</f>
        <v>0.12066905615292713</v>
      </c>
      <c r="F251" s="366">
        <f t="shared" si="139"/>
        <v>1.9832735961768222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45664</v>
      </c>
      <c r="B252" s="375">
        <f t="shared" si="135"/>
        <v>0.17940199335548171</v>
      </c>
      <c r="C252" s="375">
        <f t="shared" ref="C252" si="151">C194/C$4*100</f>
        <v>6.3829787234042548E-2</v>
      </c>
      <c r="D252" s="375">
        <f t="shared" si="135"/>
        <v>7.6411960132890366E-2</v>
      </c>
      <c r="E252" s="365">
        <f>F194/基本信息!$C$33*100</f>
        <v>0.10991636798088411</v>
      </c>
      <c r="F252" s="366">
        <f t="shared" si="139"/>
        <v>2.0931899641577063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45665</v>
      </c>
      <c r="B253" s="375">
        <f t="shared" si="135"/>
        <v>0.13953488372093023</v>
      </c>
      <c r="C253" s="375">
        <f t="shared" ref="C253" si="152">C195/C$4*100</f>
        <v>0.10212765957446808</v>
      </c>
      <c r="D253" s="375">
        <f t="shared" si="135"/>
        <v>5.3156146179401995E-2</v>
      </c>
      <c r="E253" s="365">
        <f>F195/基本信息!$C$33*100</f>
        <v>9.7968936678614088E-2</v>
      </c>
      <c r="F253" s="366">
        <f t="shared" si="139"/>
        <v>2.1911589008363204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45666</v>
      </c>
      <c r="B254" s="375">
        <f t="shared" si="135"/>
        <v>0.16943521594684385</v>
      </c>
      <c r="C254" s="375">
        <f t="shared" ref="C254" si="153">C196/C$4*100</f>
        <v>0.11914893617021277</v>
      </c>
      <c r="D254" s="375">
        <f t="shared" si="135"/>
        <v>7.6411960132890366E-2</v>
      </c>
      <c r="E254" s="365">
        <f>F196/基本信息!$C$33*100</f>
        <v>0.12186379928315412</v>
      </c>
      <c r="F254" s="366">
        <f t="shared" si="139"/>
        <v>2.3130227001194745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45667</v>
      </c>
      <c r="B255" s="375">
        <f t="shared" ref="B255:D270" si="154">B197/B$4*100</f>
        <v>0.10963455149501661</v>
      </c>
      <c r="C255" s="375">
        <f t="shared" ref="C255" si="155">C197/C$4*100</f>
        <v>5.9574468085106386E-2</v>
      </c>
      <c r="D255" s="375">
        <f t="shared" si="154"/>
        <v>5.647840531561462E-2</v>
      </c>
      <c r="E255" s="365">
        <f>F197/基本信息!$C$33*100</f>
        <v>7.6463560334528086E-2</v>
      </c>
      <c r="F255" s="366">
        <f t="shared" si="139"/>
        <v>2.3894862604540026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45668</v>
      </c>
      <c r="B256" s="375">
        <f t="shared" si="154"/>
        <v>0.17275747508305647</v>
      </c>
      <c r="C256" s="375">
        <f t="shared" ref="C256" si="156">C198/C$4*100</f>
        <v>6.3829787234042548E-2</v>
      </c>
      <c r="D256" s="375">
        <f t="shared" si="154"/>
        <v>6.3122923588039864E-2</v>
      </c>
      <c r="E256" s="365">
        <f>F198/基本信息!$C$33*100</f>
        <v>0.10274790919952211</v>
      </c>
      <c r="F256" s="366">
        <f t="shared" si="139"/>
        <v>2.4922341696535248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45669</v>
      </c>
      <c r="B257" s="375">
        <f t="shared" si="154"/>
        <v>0.14617940199335547</v>
      </c>
      <c r="C257" s="375">
        <f t="shared" ref="C257" si="157">C199/C$4*100</f>
        <v>0.10212765957446808</v>
      </c>
      <c r="D257" s="375">
        <f t="shared" si="154"/>
        <v>5.3156146179401995E-2</v>
      </c>
      <c r="E257" s="365">
        <f>F199/基本信息!$C$33*100</f>
        <v>0.1003584229390681</v>
      </c>
      <c r="F257" s="366">
        <f t="shared" si="139"/>
        <v>2.592592592592593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45670</v>
      </c>
      <c r="B258" s="375">
        <f t="shared" si="154"/>
        <v>0.13289036544850499</v>
      </c>
      <c r="C258" s="375">
        <f t="shared" ref="C258" si="158">C200/C$4*100</f>
        <v>6.3829787234042548E-2</v>
      </c>
      <c r="D258" s="375">
        <f t="shared" si="154"/>
        <v>4.9833887043189362E-2</v>
      </c>
      <c r="E258" s="365">
        <f>F200/基本信息!$C$33*100</f>
        <v>8.3632019115890091E-2</v>
      </c>
      <c r="F258" s="366">
        <f t="shared" si="139"/>
        <v>2.6762246117084829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45671</v>
      </c>
      <c r="B259" s="375">
        <f t="shared" si="154"/>
        <v>0.11960132890365448</v>
      </c>
      <c r="C259" s="375">
        <f t="shared" ref="C259" si="159">C201/C$4*100</f>
        <v>5.106382978723404E-2</v>
      </c>
      <c r="D259" s="375">
        <f t="shared" si="154"/>
        <v>6.3122923588039864E-2</v>
      </c>
      <c r="E259" s="365">
        <f>F201/基本信息!$C$33*100</f>
        <v>8.0047789725209081E-2</v>
      </c>
      <c r="F259" s="366">
        <f t="shared" si="139"/>
        <v>2.7562724014336921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45672</v>
      </c>
      <c r="B260" s="375">
        <f t="shared" si="154"/>
        <v>0.11295681063122924</v>
      </c>
      <c r="C260" s="375">
        <f t="shared" ref="C260" si="160">C202/C$4*100</f>
        <v>8.085106382978724E-2</v>
      </c>
      <c r="D260" s="375">
        <f t="shared" si="154"/>
        <v>5.9800664451827239E-2</v>
      </c>
      <c r="E260" s="365">
        <f>F202/基本信息!$C$33*100</f>
        <v>8.4826762246117085E-2</v>
      </c>
      <c r="F260" s="366">
        <f t="shared" si="139"/>
        <v>2.8410991636798091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45673</v>
      </c>
      <c r="B261" s="375">
        <f t="shared" si="154"/>
        <v>0.10631229235880399</v>
      </c>
      <c r="C261" s="375">
        <f t="shared" ref="C261" si="161">C203/C$4*100</f>
        <v>7.2340425531914887E-2</v>
      </c>
      <c r="D261" s="375">
        <f t="shared" si="154"/>
        <v>2.9900332225913619E-2</v>
      </c>
      <c r="E261" s="365">
        <f>F203/基本信息!$C$33*100</f>
        <v>6.9295101553166066E-2</v>
      </c>
      <c r="F261" s="366">
        <f t="shared" si="139"/>
        <v>2.9103942652329753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45674</v>
      </c>
      <c r="B262" s="375">
        <f t="shared" si="154"/>
        <v>0.15614617940199335</v>
      </c>
      <c r="C262" s="375">
        <f t="shared" ref="C262" si="162">C204/C$4*100</f>
        <v>5.5319148936170216E-2</v>
      </c>
      <c r="D262" s="375">
        <f t="shared" si="154"/>
        <v>4.3189368770764118E-2</v>
      </c>
      <c r="E262" s="365">
        <f>F204/基本信息!$C$33*100</f>
        <v>8.7216248506571087E-2</v>
      </c>
      <c r="F262" s="366">
        <f t="shared" si="139"/>
        <v>2.9976105137395463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45675</v>
      </c>
      <c r="B263" s="375">
        <f t="shared" si="154"/>
        <v>0.16611295681063123</v>
      </c>
      <c r="C263" s="375">
        <f t="shared" ref="C263" si="163">C205/C$4*100</f>
        <v>5.106382978723404E-2</v>
      </c>
      <c r="D263" s="375">
        <f t="shared" si="154"/>
        <v>5.3156146179401995E-2</v>
      </c>
      <c r="E263" s="365">
        <f>F205/基本信息!$C$33*100</f>
        <v>9.3189964157706098E-2</v>
      </c>
      <c r="F263" s="366">
        <f t="shared" si="139"/>
        <v>3.0908004778972527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45676</v>
      </c>
      <c r="B264" s="375">
        <f t="shared" si="154"/>
        <v>0.31561461794019935</v>
      </c>
      <c r="C264" s="375">
        <f t="shared" ref="C264" si="164">C206/C$4*100</f>
        <v>8.9361702127659565E-2</v>
      </c>
      <c r="D264" s="375">
        <f t="shared" si="154"/>
        <v>6.3122923588039864E-2</v>
      </c>
      <c r="E264" s="365">
        <f>F206/基本信息!$C$33*100</f>
        <v>0.16129032258064516</v>
      </c>
      <c r="F264" s="366">
        <f t="shared" si="139"/>
        <v>3.2520908004778977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45677</v>
      </c>
      <c r="B265" s="375">
        <f t="shared" si="154"/>
        <v>0.33554817275747506</v>
      </c>
      <c r="C265" s="375">
        <f t="shared" ref="C265" si="165">C207/C$4*100</f>
        <v>0.27659574468085107</v>
      </c>
      <c r="D265" s="375">
        <f t="shared" si="154"/>
        <v>9.634551495016612E-2</v>
      </c>
      <c r="E265" s="365">
        <f>F207/基本信息!$C$33*100</f>
        <v>0.23297491039426527</v>
      </c>
      <c r="F265" s="366">
        <f t="shared" si="139"/>
        <v>3.485065710872163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45678</v>
      </c>
      <c r="B266" s="375">
        <f t="shared" si="154"/>
        <v>0.49169435215946844</v>
      </c>
      <c r="C266" s="375">
        <f t="shared" ref="C266" si="166">C208/C$4*100</f>
        <v>0.34893617021276596</v>
      </c>
      <c r="D266" s="375">
        <f t="shared" si="154"/>
        <v>0.18272425249169436</v>
      </c>
      <c r="E266" s="365">
        <f>F208/基本信息!$C$33*100</f>
        <v>0.34050179211469533</v>
      </c>
      <c r="F266" s="366">
        <f t="shared" si="139"/>
        <v>3.8255675029868583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45679</v>
      </c>
      <c r="B267" s="375">
        <f t="shared" si="154"/>
        <v>0.69102990033222589</v>
      </c>
      <c r="C267" s="375">
        <f t="shared" ref="C267" si="167">C209/C$4*100</f>
        <v>0.32765957446808508</v>
      </c>
      <c r="D267" s="375">
        <f t="shared" si="154"/>
        <v>7.9734219269102999E-2</v>
      </c>
      <c r="E267" s="365">
        <f>F209/基本信息!$C$33*100</f>
        <v>0.36917562724014341</v>
      </c>
      <c r="F267" s="366">
        <f t="shared" si="139"/>
        <v>4.1947431302270015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45680</v>
      </c>
      <c r="B268" s="375">
        <f t="shared" si="154"/>
        <v>0.76079734219269102</v>
      </c>
      <c r="C268" s="375">
        <f t="shared" ref="C268" si="168">C210/C$4*100</f>
        <v>0.45106382978723403</v>
      </c>
      <c r="D268" s="375">
        <f t="shared" si="154"/>
        <v>0.11960132890365448</v>
      </c>
      <c r="E268" s="365">
        <f>F210/基本信息!$C$33*100</f>
        <v>0.44324970131421743</v>
      </c>
      <c r="F268" s="366">
        <f t="shared" si="139"/>
        <v>4.6379928315412187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45681</v>
      </c>
      <c r="B269" s="375">
        <f t="shared" si="154"/>
        <v>0.80066445182724255</v>
      </c>
      <c r="C269" s="375">
        <f t="shared" ref="C269" si="169">C211/C$4*100</f>
        <v>0.53191489361702127</v>
      </c>
      <c r="D269" s="375">
        <f t="shared" si="154"/>
        <v>0.20930232558139536</v>
      </c>
      <c r="E269" s="365">
        <f>F211/基本信息!$C$33*100</f>
        <v>0.51254480286738358</v>
      </c>
      <c r="F269" s="366">
        <f t="shared" si="139"/>
        <v>5.150537634408602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45682</v>
      </c>
      <c r="B270" s="375">
        <f t="shared" si="154"/>
        <v>0.67109634551495012</v>
      </c>
      <c r="C270" s="375">
        <f t="shared" ref="C270" si="170">C212/C$4*100</f>
        <v>0.7191489361702128</v>
      </c>
      <c r="D270" s="375">
        <f t="shared" si="154"/>
        <v>0.21926910299003322</v>
      </c>
      <c r="E270" s="365">
        <f>F212/基本信息!$C$33*100</f>
        <v>0.52210274790919953</v>
      </c>
      <c r="F270" s="366">
        <f t="shared" si="139"/>
        <v>5.6726403823178018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45683</v>
      </c>
      <c r="B271" s="375">
        <f t="shared" ref="B271:D286" si="171">B213/B$4*100</f>
        <v>0.66112956810631229</v>
      </c>
      <c r="C271" s="375">
        <f t="shared" ref="C271" si="172">C213/C$4*100</f>
        <v>0.38297872340425532</v>
      </c>
      <c r="D271" s="375">
        <f t="shared" si="171"/>
        <v>0.20265780730897012</v>
      </c>
      <c r="E271" s="365">
        <f>F213/基本信息!$C$33*100</f>
        <v>0.41816009557945039</v>
      </c>
      <c r="F271" s="366">
        <f t="shared" si="139"/>
        <v>6.0908004778972522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45684</v>
      </c>
      <c r="B272" s="375">
        <f t="shared" si="171"/>
        <v>0.61794019933554811</v>
      </c>
      <c r="C272" s="375">
        <f t="shared" ref="C272" si="173">C214/C$4*100</f>
        <v>0.49787234042553191</v>
      </c>
      <c r="D272" s="375">
        <f t="shared" si="171"/>
        <v>0.32890365448504982</v>
      </c>
      <c r="E272" s="365">
        <f>F214/基本信息!$C$33*100</f>
        <v>0.48028673835125452</v>
      </c>
      <c r="F272" s="366">
        <f t="shared" si="139"/>
        <v>6.5710872162485066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45685</v>
      </c>
      <c r="B273" s="375">
        <f t="shared" si="171"/>
        <v>0.66445182724252494</v>
      </c>
      <c r="C273" s="375">
        <f t="shared" ref="C273" si="174">C215/C$4*100</f>
        <v>0.2723404255319149</v>
      </c>
      <c r="D273" s="375">
        <f t="shared" si="171"/>
        <v>0.48172757475083056</v>
      </c>
      <c r="E273" s="365">
        <f>F215/基本信息!$C$33*100</f>
        <v>0.48864994026284347</v>
      </c>
      <c r="F273" s="366">
        <f t="shared" si="139"/>
        <v>7.0597371565113498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45686</v>
      </c>
      <c r="B274" s="375">
        <f t="shared" si="171"/>
        <v>0.83056478405315626</v>
      </c>
      <c r="C274" s="375">
        <f t="shared" ref="C274" si="175">C216/C$4*100</f>
        <v>0.1276595744680851</v>
      </c>
      <c r="D274" s="375">
        <f t="shared" si="171"/>
        <v>0.7375415282392026</v>
      </c>
      <c r="E274" s="365">
        <f>F216/基本信息!$C$33*100</f>
        <v>0.59976105137395463</v>
      </c>
      <c r="F274" s="366">
        <f t="shared" si="139"/>
        <v>7.6594982078853047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45687</v>
      </c>
      <c r="B275" s="375">
        <f t="shared" si="171"/>
        <v>0</v>
      </c>
      <c r="C275" s="375">
        <f t="shared" ref="C275" si="176">C217/C$4*100</f>
        <v>0</v>
      </c>
      <c r="D275" s="375">
        <f t="shared" si="171"/>
        <v>0</v>
      </c>
      <c r="E275" s="365">
        <f>F217/基本信息!$C$33*100</f>
        <v>0</v>
      </c>
      <c r="F275" s="366">
        <f t="shared" si="139"/>
        <v>7.6594982078853047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45688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7.6594982078853047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45689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7.6594982078853047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45690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7.6594982078853047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45691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7.6594982078853047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45692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7.6594982078853047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45693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7.6594982078853047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45694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7.6594982078853047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45695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7.6594982078853047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45696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7.6594982078853047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45697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7.6594982078853047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45698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7.6594982078853047</v>
      </c>
    </row>
    <row r="287" spans="1:25" ht="19.5" customHeight="1" outlineLevel="1">
      <c r="A287" s="199">
        <f t="shared" si="137"/>
        <v>45699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7.6594982078853047</v>
      </c>
    </row>
    <row r="288" spans="1:25" ht="19.5" customHeight="1" outlineLevel="1" thickBot="1">
      <c r="A288" s="200">
        <f t="shared" si="137"/>
        <v>45700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7.6594982078853047</v>
      </c>
    </row>
  </sheetData>
  <mergeCells count="58"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1D51B-8836-4A6C-9E53-B98C27E7A0B8}">
  <dimension ref="A1:S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90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8.90625" style="183"/>
  </cols>
  <sheetData>
    <row r="1" spans="1:19" ht="30" customHeight="1" thickBot="1">
      <c r="A1" s="1225" t="s">
        <v>188</v>
      </c>
      <c r="B1" s="1226"/>
      <c r="C1" s="1226"/>
      <c r="D1" s="1226"/>
      <c r="E1" s="1226"/>
      <c r="F1" s="1226"/>
      <c r="G1" s="1226"/>
      <c r="H1" s="1226"/>
      <c r="I1" s="1226"/>
      <c r="J1" s="1226"/>
      <c r="K1" s="1226"/>
      <c r="L1" s="1226"/>
      <c r="M1" s="1226"/>
    </row>
    <row r="2" spans="1:19" ht="30" customHeight="1">
      <c r="A2" s="290" t="s">
        <v>189</v>
      </c>
      <c r="B2" s="1227"/>
      <c r="C2" s="1227"/>
      <c r="D2" s="1227"/>
      <c r="E2" s="1227"/>
      <c r="F2" s="1227"/>
      <c r="G2" s="1227"/>
      <c r="H2" s="1227"/>
      <c r="I2" s="1227"/>
      <c r="J2" s="1227"/>
      <c r="K2" s="1227"/>
      <c r="L2" s="1227"/>
      <c r="M2" s="1228"/>
      <c r="N2" s="304"/>
      <c r="O2" s="290" t="s">
        <v>325</v>
      </c>
      <c r="P2" s="310" t="s">
        <v>525</v>
      </c>
      <c r="Q2" s="310" t="s">
        <v>566</v>
      </c>
      <c r="R2" s="1172" t="s">
        <v>197</v>
      </c>
      <c r="S2" s="1173"/>
    </row>
    <row r="3" spans="1:19" ht="30" customHeight="1">
      <c r="A3" s="291" t="s">
        <v>190</v>
      </c>
      <c r="B3" s="1113"/>
      <c r="C3" s="1113"/>
      <c r="D3" s="1113"/>
      <c r="E3" s="1113"/>
      <c r="F3" s="1113"/>
      <c r="G3" s="1113"/>
      <c r="H3" s="1113"/>
      <c r="I3" s="1113"/>
      <c r="J3" s="1113"/>
      <c r="K3" s="1113"/>
      <c r="L3" s="1113"/>
      <c r="M3" s="1229"/>
      <c r="N3" s="305"/>
      <c r="O3" s="295">
        <v>30100</v>
      </c>
      <c r="P3" s="306">
        <v>23500</v>
      </c>
      <c r="Q3" s="306">
        <v>30100</v>
      </c>
      <c r="R3" s="1174"/>
      <c r="S3" s="1175"/>
    </row>
    <row r="4" spans="1:19" ht="30" customHeight="1">
      <c r="A4" s="291" t="s">
        <v>191</v>
      </c>
      <c r="B4" s="1127"/>
      <c r="C4" s="1127"/>
      <c r="D4" s="1127"/>
      <c r="E4" s="1127"/>
      <c r="F4" s="1127"/>
      <c r="G4" s="1127"/>
      <c r="H4" s="1127"/>
      <c r="I4" s="1127"/>
      <c r="J4" s="1127"/>
      <c r="K4" s="1127"/>
      <c r="L4" s="1127"/>
      <c r="M4" s="1221"/>
      <c r="N4" s="305"/>
      <c r="O4" s="296">
        <v>45650</v>
      </c>
      <c r="P4" s="307">
        <v>45650</v>
      </c>
      <c r="Q4" s="307">
        <v>45650</v>
      </c>
      <c r="R4" s="1174"/>
      <c r="S4" s="1175"/>
    </row>
    <row r="5" spans="1:19" ht="30" customHeight="1">
      <c r="A5" s="291" t="s">
        <v>192</v>
      </c>
      <c r="B5" s="1127" t="s">
        <v>213</v>
      </c>
      <c r="C5" s="1127"/>
      <c r="D5" s="1127" t="s">
        <v>212</v>
      </c>
      <c r="E5" s="1127"/>
      <c r="F5" s="1127" t="s">
        <v>213</v>
      </c>
      <c r="G5" s="1127"/>
      <c r="H5" s="1127" t="s">
        <v>212</v>
      </c>
      <c r="I5" s="1127"/>
      <c r="J5" s="1127" t="s">
        <v>216</v>
      </c>
      <c r="K5" s="1127"/>
      <c r="L5" s="1127" t="s">
        <v>212</v>
      </c>
      <c r="M5" s="1221"/>
      <c r="N5" s="305"/>
      <c r="O5" s="291" t="s">
        <v>635</v>
      </c>
      <c r="P5" s="312" t="s">
        <v>636</v>
      </c>
      <c r="Q5" s="312" t="s">
        <v>637</v>
      </c>
      <c r="R5" s="1174"/>
      <c r="S5" s="1175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1174"/>
      <c r="S6" s="1175"/>
    </row>
    <row r="7" spans="1:19" ht="30" customHeight="1" thickBot="1">
      <c r="A7" s="292" t="s">
        <v>196</v>
      </c>
      <c r="B7" s="1222"/>
      <c r="C7" s="1223"/>
      <c r="D7" s="1223"/>
      <c r="E7" s="1223"/>
      <c r="F7" s="1223"/>
      <c r="G7" s="1223"/>
      <c r="H7" s="1223"/>
      <c r="I7" s="1223"/>
      <c r="J7" s="1223"/>
      <c r="K7" s="1223"/>
      <c r="L7" s="1223"/>
      <c r="M7" s="1224"/>
      <c r="N7" s="305"/>
      <c r="O7" s="330">
        <f>SUM(O8:O56)</f>
        <v>3517.7086909579712</v>
      </c>
      <c r="P7" s="331">
        <f>SUM(P8:P56)</f>
        <v>3323.1179523549063</v>
      </c>
      <c r="Q7" s="331">
        <f>SUM(Q8:Q56)</f>
        <v>3477.9057640176588</v>
      </c>
      <c r="R7" s="331" t="s">
        <v>195</v>
      </c>
      <c r="S7" s="332" t="s">
        <v>196</v>
      </c>
    </row>
    <row r="8" spans="1:19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 t="str">
        <f>IFERROR(VLOOKUP(A8,日报!U:AA,5,0)*1000/(P$3*(1-死淘统计!C123/100)),"0")</f>
        <v>0</v>
      </c>
      <c r="Q8" s="333" t="str">
        <f>IFERROR(VLOOKUP(A8,日报!AL:AR,5,0)*1000/(Q$3*(1-死淘统计!D123/100)),"0")</f>
        <v>0</v>
      </c>
      <c r="R8" s="334" t="e">
        <f>AVERAGE(O8:Q8)</f>
        <v>#DIV/0!</v>
      </c>
      <c r="S8" s="334" t="e">
        <f>R8</f>
        <v>#DIV/0!</v>
      </c>
    </row>
    <row r="9" spans="1:19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12.962409013859807</v>
      </c>
      <c r="P9" s="333">
        <f>IFERROR(VLOOKUP(A9,日报!U:AA,5,0)*1000/(P$3*(1-死淘统计!C124/100)),"0")</f>
        <v>12.770304784607527</v>
      </c>
      <c r="Q9" s="333">
        <f>IFERROR(VLOOKUP(A9,日报!AL:AR,5,0)*1000/(Q$3*(1-死淘统计!D124/100)),"0")</f>
        <v>12.958963282937365</v>
      </c>
      <c r="R9" s="334">
        <f>AVERAGE(O9:Q9)</f>
        <v>12.897225693801566</v>
      </c>
      <c r="S9" s="334">
        <f>R9</f>
        <v>12.897225693801566</v>
      </c>
    </row>
    <row r="10" spans="1:19" ht="20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16.962117936608241</v>
      </c>
      <c r="P10" s="333">
        <f>IFERROR(VLOOKUP(A10,日报!U:AA,5,0)*1000/(P$3*(1-死淘统计!C125/100)),"0")</f>
        <v>16.60705160960654</v>
      </c>
      <c r="Q10" s="333">
        <f>IFERROR(VLOOKUP(A10,日报!AL:AR,5,0)*1000/(Q$3*(1-死淘统计!D125/100)),"0")</f>
        <v>16.953659996010902</v>
      </c>
      <c r="R10" s="336">
        <f t="shared" ref="R10:R55" si="1">AVERAGE(O10:Q10)</f>
        <v>16.840943180741892</v>
      </c>
      <c r="S10" s="336">
        <f>R10+S9</f>
        <v>29.738168874543458</v>
      </c>
    </row>
    <row r="11" spans="1:19" ht="20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20.970641102456561</v>
      </c>
      <c r="P11" s="333">
        <f>IFERROR(VLOOKUP(A11,日报!U:AA,5,0)*1000/(P$3*(1-死淘统计!C126/100)),"0")</f>
        <v>20.892849528844923</v>
      </c>
      <c r="Q11" s="333">
        <f>IFERROR(VLOOKUP(A11,日报!AL:AR,5,0)*1000/(Q$3*(1-死淘统计!D126/100)),"0")</f>
        <v>20.951114067176587</v>
      </c>
      <c r="R11" s="336">
        <f t="shared" si="1"/>
        <v>20.938201566159361</v>
      </c>
      <c r="S11" s="336">
        <f t="shared" ref="S11:S55" si="4">R11+S10</f>
        <v>50.676370440702819</v>
      </c>
    </row>
    <row r="12" spans="1:19" ht="20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22.988505747126435</v>
      </c>
      <c r="P12" s="333">
        <f>IFERROR(VLOOKUP(A12,日报!U:AA,5,0)*1000/(P$3*(1-死淘统计!C127/100)),"0")</f>
        <v>23.060169961993424</v>
      </c>
      <c r="Q12" s="333">
        <f>IFERROR(VLOOKUP(A12,日报!AL:AR,5,0)*1000/(Q$3*(1-死淘统计!D127/100)),"0")</f>
        <v>22.961730449251249</v>
      </c>
      <c r="R12" s="336">
        <f t="shared" si="1"/>
        <v>23.003468719457036</v>
      </c>
      <c r="S12" s="336">
        <f t="shared" si="4"/>
        <v>73.679839160159858</v>
      </c>
    </row>
    <row r="13" spans="1:19" ht="20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26.683566258630467</v>
      </c>
      <c r="P13" s="333">
        <f>IFERROR(VLOOKUP(A13,日报!U:AA,5,0)*1000/(P$3*(1-死淘统计!C128/100)),"0")</f>
        <v>26.950718685831621</v>
      </c>
      <c r="Q13" s="333">
        <f>IFERROR(VLOOKUP(A13,日报!AL:AR,5,0)*1000/(Q$3*(1-死淘统计!D128/100)),"0")</f>
        <v>26.641800985746638</v>
      </c>
      <c r="R13" s="336">
        <f t="shared" si="1"/>
        <v>26.758695310069573</v>
      </c>
      <c r="S13" s="336">
        <f t="shared" si="4"/>
        <v>100.43853447022943</v>
      </c>
    </row>
    <row r="14" spans="1:19" ht="20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31.074578989574981</v>
      </c>
      <c r="P14" s="333">
        <f>IFERROR(VLOOKUP(A14,日报!U:AA,5,0)*1000/(P$3*(1-死淘统计!C129/100)),"0")</f>
        <v>30.843043180260452</v>
      </c>
      <c r="Q14" s="333">
        <f>IFERROR(VLOOKUP(A14,日报!AL:AR,5,0)*1000/(Q$3*(1-死淘统计!D129/100)),"0")</f>
        <v>30.997933471101927</v>
      </c>
      <c r="R14" s="336">
        <f t="shared" si="1"/>
        <v>30.971851880312453</v>
      </c>
      <c r="S14" s="336">
        <f t="shared" si="4"/>
        <v>131.41038635054187</v>
      </c>
    </row>
    <row r="15" spans="1:19" ht="20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33.463842318374994</v>
      </c>
      <c r="P15" s="333">
        <f>IFERROR(VLOOKUP(A15,日报!U:AA,5,0)*1000/(P$3*(1-死淘统计!C130/100)),"0")</f>
        <v>34.352456200618342</v>
      </c>
      <c r="Q15" s="333">
        <f>IFERROR(VLOOKUP(A15,日报!AL:AR,5,0)*1000/(Q$3*(1-死淘统计!D130/100)),"0")</f>
        <v>33.380065424928233</v>
      </c>
      <c r="R15" s="336">
        <f t="shared" si="1"/>
        <v>33.732121314640523</v>
      </c>
      <c r="S15" s="336">
        <f t="shared" si="4"/>
        <v>165.14250766518239</v>
      </c>
    </row>
    <row r="16" spans="1:19" ht="20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42.603827975731569</v>
      </c>
      <c r="P16" s="333">
        <f>IFERROR(VLOOKUP(A16,日报!U:AA,5,0)*1000/(P$3*(1-死淘统计!C131/100)),"0")</f>
        <v>35.32246267693499</v>
      </c>
      <c r="Q16" s="333">
        <f>IFERROR(VLOOKUP(A16,日报!AL:AR,5,0)*1000/(Q$3*(1-死淘统计!D131/100)),"0")</f>
        <v>37.742474916387962</v>
      </c>
      <c r="R16" s="336">
        <f t="shared" si="1"/>
        <v>38.55625518968484</v>
      </c>
      <c r="S16" s="336">
        <f t="shared" si="4"/>
        <v>203.69876285486723</v>
      </c>
    </row>
    <row r="17" spans="1:19" ht="20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50.729286244851103</v>
      </c>
      <c r="P17" s="333">
        <f>IFERROR(VLOOKUP(A17,日报!U:AA,5,0)*1000/(P$3*(1-死淘统计!C132/100)),"0")</f>
        <v>42.410714285714285</v>
      </c>
      <c r="Q17" s="333">
        <f>IFERROR(VLOOKUP(A17,日报!AL:AR,5,0)*1000/(Q$3*(1-死淘统计!D132/100)),"0")</f>
        <v>47.230831424336344</v>
      </c>
      <c r="R17" s="336">
        <f t="shared" si="1"/>
        <v>46.790277318300582</v>
      </c>
      <c r="S17" s="336">
        <f t="shared" si="4"/>
        <v>250.48904017316781</v>
      </c>
    </row>
    <row r="18" spans="1:19" ht="20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53.254437869822482</v>
      </c>
      <c r="P18" s="333">
        <f>IFERROR(VLOOKUP(A18,日报!U:AA,5,0)*1000/(P$3*(1-死淘统计!C133/100)),"0")</f>
        <v>44.801700945934222</v>
      </c>
      <c r="Q18" s="333">
        <f>IFERROR(VLOOKUP(A18,日报!AL:AR,5,0)*1000/(Q$3*(1-死淘统计!D133/100)),"0")</f>
        <v>47.368598496341995</v>
      </c>
      <c r="R18" s="336">
        <f t="shared" si="1"/>
        <v>48.474912437366235</v>
      </c>
      <c r="S18" s="336">
        <f t="shared" si="4"/>
        <v>298.96395261053402</v>
      </c>
    </row>
    <row r="19" spans="1:19" ht="20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66.425284244721169</v>
      </c>
      <c r="P19" s="333">
        <f>IFERROR(VLOOKUP(A19,日报!U:AA,5,0)*1000/(P$3*(1-死淘统计!C134/100)),"0")</f>
        <v>51.285391697064441</v>
      </c>
      <c r="Q19" s="333">
        <f>IFERROR(VLOOKUP(A19,日报!AL:AR,5,0)*1000/(Q$3*(1-死淘统计!D134/100)),"0")</f>
        <v>54.131534569983138</v>
      </c>
      <c r="R19" s="336">
        <f t="shared" si="1"/>
        <v>57.280736837256249</v>
      </c>
      <c r="S19" s="336">
        <f t="shared" si="4"/>
        <v>356.24468944779028</v>
      </c>
    </row>
    <row r="20" spans="1:19" ht="20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68.277310924369758</v>
      </c>
      <c r="P20" s="333">
        <f>IFERROR(VLOOKUP(A20,日报!U:AA,5,0)*1000/(P$3*(1-死淘统计!C135/100)),"0")</f>
        <v>58.809461692321072</v>
      </c>
      <c r="Q20" s="333">
        <f>IFERROR(VLOOKUP(A20,日报!AL:AR,5,0)*1000/(Q$3*(1-死淘统计!D135/100)),"0")</f>
        <v>59.346630218352402</v>
      </c>
      <c r="R20" s="336">
        <f t="shared" si="1"/>
        <v>62.14446761168108</v>
      </c>
      <c r="S20" s="336">
        <f t="shared" si="4"/>
        <v>418.38915705947136</v>
      </c>
    </row>
    <row r="21" spans="1:19" ht="20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77.407419978955232</v>
      </c>
      <c r="P21" s="333">
        <f>IFERROR(VLOOKUP(A21,日报!U:AA,5,0)*1000/(P$3*(1-死淘统计!C136/100)),"0")</f>
        <v>67.090426226653321</v>
      </c>
      <c r="Q21" s="333">
        <f>IFERROR(VLOOKUP(A21,日报!AL:AR,5,0)*1000/(Q$3*(1-死淘统计!D136/100)),"0")</f>
        <v>65.991219182708548</v>
      </c>
      <c r="R21" s="336">
        <f t="shared" si="1"/>
        <v>70.163021796105696</v>
      </c>
      <c r="S21" s="336">
        <f t="shared" si="4"/>
        <v>488.55217885557704</v>
      </c>
    </row>
    <row r="22" spans="1:19" ht="20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79.453871527187403</v>
      </c>
      <c r="P22" s="333">
        <f>IFERROR(VLOOKUP(A22,日报!U:AA,5,0)*1000/(P$3*(1-死淘统计!C137/100)),"0")</f>
        <v>67.52635706194998</v>
      </c>
      <c r="Q22" s="333">
        <f>IFERROR(VLOOKUP(A22,日报!AL:AR,5,0)*1000/(Q$3*(1-死淘统计!D137/100)),"0")</f>
        <v>69.506878020752353</v>
      </c>
      <c r="R22" s="336">
        <f t="shared" si="1"/>
        <v>72.162368869963245</v>
      </c>
      <c r="S22" s="336">
        <f t="shared" si="4"/>
        <v>560.71454772554034</v>
      </c>
    </row>
    <row r="23" spans="1:19" ht="20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89.102673250468243</v>
      </c>
      <c r="P23" s="333">
        <f>IFERROR(VLOOKUP(A23,日报!U:AA,5,0)*1000/(P$3*(1-死淘统计!C138/100)),"0")</f>
        <v>76.057566506759699</v>
      </c>
      <c r="Q23" s="333">
        <f>IFERROR(VLOOKUP(A23,日报!AL:AR,5,0)*1000/(Q$3*(1-死淘统计!D138/100)),"0")</f>
        <v>81.025328869500527</v>
      </c>
      <c r="R23" s="336">
        <f t="shared" si="1"/>
        <v>82.061856208909489</v>
      </c>
      <c r="S23" s="336">
        <f t="shared" si="4"/>
        <v>642.77640393444983</v>
      </c>
    </row>
    <row r="24" spans="1:19" ht="20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89.274749266562054</v>
      </c>
      <c r="P24" s="333">
        <f>IFERROR(VLOOKUP(A24,日报!U:AA,5,0)*1000/(P$3*(1-死淘统计!C139/100)),"0")</f>
        <v>76.521701161470617</v>
      </c>
      <c r="Q24" s="333">
        <f>IFERROR(VLOOKUP(A24,日报!AL:AR,5,0)*1000/(Q$3*(1-死淘统计!D139/100)),"0")</f>
        <v>82.679030729660212</v>
      </c>
      <c r="R24" s="336">
        <f t="shared" si="1"/>
        <v>82.825160385897632</v>
      </c>
      <c r="S24" s="336">
        <f t="shared" si="4"/>
        <v>725.60156432034751</v>
      </c>
    </row>
    <row r="25" spans="1:19" ht="20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100.25272360916635</v>
      </c>
      <c r="P25" s="333">
        <f>IFERROR(VLOOKUP(A25,日报!U:AA,5,0)*1000/(P$3*(1-死淘统计!C140/100)),"0")</f>
        <v>92.122509612023762</v>
      </c>
      <c r="Q25" s="333">
        <f>IFERROR(VLOOKUP(A25,日报!AL:AR,5,0)*1000/(Q$3*(1-死淘统计!D140/100)),"0")</f>
        <v>92.07273712370052</v>
      </c>
      <c r="R25" s="336">
        <f t="shared" si="1"/>
        <v>94.81599011496354</v>
      </c>
      <c r="S25" s="336">
        <f t="shared" si="4"/>
        <v>820.4175544353111</v>
      </c>
    </row>
    <row r="26" spans="1:19" ht="20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110.91723972766772</v>
      </c>
      <c r="P26" s="333">
        <f>IFERROR(VLOOKUP(A26,日报!U:AA,5,0)*1000/(P$3*(1-死淘统计!C141/100)),"0")</f>
        <v>97.451143269356891</v>
      </c>
      <c r="Q26" s="333">
        <f>IFERROR(VLOOKUP(A26,日报!AL:AR,5,0)*1000/(Q$3*(1-死淘统计!D141/100)),"0")</f>
        <v>96.825020330712931</v>
      </c>
      <c r="R26" s="336">
        <f t="shared" si="1"/>
        <v>101.73113444257918</v>
      </c>
      <c r="S26" s="336">
        <f t="shared" si="4"/>
        <v>922.14868887789032</v>
      </c>
    </row>
    <row r="27" spans="1:19" ht="20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111.37570669864657</v>
      </c>
      <c r="P27" s="333">
        <f>IFERROR(VLOOKUP(A27,日报!U:AA,5,0)*1000/(P$3*(1-死淘统计!C142/100)),"0")</f>
        <v>102.52089806993742</v>
      </c>
      <c r="Q27" s="333">
        <f>IFERROR(VLOOKUP(A27,日报!AL:AR,5,0)*1000/(Q$3*(1-死淘统计!D142/100)),"0")</f>
        <v>103.6920260374288</v>
      </c>
      <c r="R27" s="336">
        <f t="shared" si="1"/>
        <v>105.86287693533761</v>
      </c>
      <c r="S27" s="336">
        <f t="shared" si="4"/>
        <v>1028.0115658132279</v>
      </c>
    </row>
    <row r="28" spans="1:19" ht="20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123.57179619145651</v>
      </c>
      <c r="P28" s="333">
        <f>IFERROR(VLOOKUP(A28,日报!U:AA,5,0)*1000/(P$3*(1-死淘统计!C143/100)),"0")</f>
        <v>110.42743277568538</v>
      </c>
      <c r="Q28" s="333">
        <f>IFERROR(VLOOKUP(A28,日报!AL:AR,5,0)*1000/(Q$3*(1-死淘统计!D143/100)),"0")</f>
        <v>110.98673722058275</v>
      </c>
      <c r="R28" s="336">
        <f t="shared" si="1"/>
        <v>114.99532206257489</v>
      </c>
      <c r="S28" s="336">
        <f t="shared" si="4"/>
        <v>1143.0068878758027</v>
      </c>
    </row>
    <row r="29" spans="1:19" ht="20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127.15998488440002</v>
      </c>
      <c r="P29" s="333">
        <f>IFERROR(VLOOKUP(A29,日报!U:AA,5,0)*1000/(P$3*(1-死淘统计!C144/100)),"0")</f>
        <v>114.86723337130839</v>
      </c>
      <c r="Q29" s="333">
        <f>IFERROR(VLOOKUP(A29,日报!AL:AR,5,0)*1000/(Q$3*(1-死淘统计!D144/100)),"0")</f>
        <v>114.52039915823774</v>
      </c>
      <c r="R29" s="336">
        <f t="shared" si="1"/>
        <v>118.84920580464872</v>
      </c>
      <c r="S29" s="336">
        <f t="shared" si="4"/>
        <v>1261.8560936804515</v>
      </c>
    </row>
    <row r="30" spans="1:19" ht="20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136.85296646603612</v>
      </c>
      <c r="P30" s="333">
        <f>IFERROR(VLOOKUP(A30,日报!U:AA,5,0)*1000/(P$3*(1-死淘统计!C145/100)),"0")</f>
        <v>127.06661404201202</v>
      </c>
      <c r="Q30" s="333">
        <f>IFERROR(VLOOKUP(A30,日报!AL:AR,5,0)*1000/(Q$3*(1-死淘统计!D145/100)),"0")</f>
        <v>125.15283249558483</v>
      </c>
      <c r="R30" s="336">
        <f t="shared" si="1"/>
        <v>129.69080433454434</v>
      </c>
      <c r="S30" s="336">
        <f t="shared" si="4"/>
        <v>1391.5468980149958</v>
      </c>
    </row>
    <row r="31" spans="1:19" ht="20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140.82567227903453</v>
      </c>
      <c r="P31" s="333">
        <f>IFERROR(VLOOKUP(A31,日报!U:AA,5,0)*1000/(P$3*(1-死淘统计!C146/100)),"0")</f>
        <v>130.34319318880014</v>
      </c>
      <c r="Q31" s="333">
        <f>IFERROR(VLOOKUP(A31,日报!AL:AR,5,0)*1000/(Q$3*(1-死淘统计!D146/100)),"0")</f>
        <v>136.06251061661288</v>
      </c>
      <c r="R31" s="336">
        <f t="shared" si="1"/>
        <v>135.74379202814919</v>
      </c>
      <c r="S31" s="336">
        <f t="shared" si="4"/>
        <v>1527.2906900431449</v>
      </c>
    </row>
    <row r="32" spans="1:19" ht="20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137.72589322665195</v>
      </c>
      <c r="P32" s="333">
        <f>IFERROR(VLOOKUP(A32,日报!U:AA,5,0)*1000/(P$3*(1-死淘统计!C147/100)),"0")</f>
        <v>136.01633513371098</v>
      </c>
      <c r="Q32" s="333">
        <f>IFERROR(VLOOKUP(A32,日报!AL:AR,5,0)*1000/(Q$3*(1-死淘统计!D147/100)),"0")</f>
        <v>142.10454761742915</v>
      </c>
      <c r="R32" s="336">
        <f t="shared" si="1"/>
        <v>138.61559199259736</v>
      </c>
      <c r="S32" s="336">
        <f t="shared" si="4"/>
        <v>1665.9062820357422</v>
      </c>
    </row>
    <row r="33" spans="1:19" ht="20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141.33213570096041</v>
      </c>
      <c r="P33" s="333">
        <f>IFERROR(VLOOKUP(A33,日报!U:AA,5,0)*1000/(P$3*(1-死淘统计!C148/100)),"0")</f>
        <v>135.49492553051272</v>
      </c>
      <c r="Q33" s="333">
        <f>IFERROR(VLOOKUP(A33,日报!AL:AR,5,0)*1000/(Q$3*(1-死淘统计!D148/100)),"0")</f>
        <v>147.52091409916343</v>
      </c>
      <c r="R33" s="336">
        <f t="shared" si="1"/>
        <v>141.44932511021219</v>
      </c>
      <c r="S33" s="336">
        <f t="shared" si="4"/>
        <v>1807.3556071459543</v>
      </c>
    </row>
    <row r="34" spans="1:19" ht="20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150.67068732452947</v>
      </c>
      <c r="P34" s="333">
        <f>IFERROR(VLOOKUP(A34,日报!U:AA,5,0)*1000/(P$3*(1-死淘统计!C149/100)),"0")</f>
        <v>144.7009674582234</v>
      </c>
      <c r="Q34" s="333">
        <f>IFERROR(VLOOKUP(A34,日报!AL:AR,5,0)*1000/(Q$3*(1-死淘统计!D149/100)),"0")</f>
        <v>154.86439582128151</v>
      </c>
      <c r="R34" s="336">
        <f t="shared" si="1"/>
        <v>150.07868353467813</v>
      </c>
      <c r="S34" s="336">
        <f t="shared" si="4"/>
        <v>1957.4342906806323</v>
      </c>
    </row>
    <row r="35" spans="1:19" ht="20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144.10434782608695</v>
      </c>
      <c r="P35" s="333">
        <f>IFERROR(VLOOKUP(A35,日报!U:AA,5,0)*1000/(P$3*(1-死淘统计!C150/100)),"0")</f>
        <v>143.06504961411247</v>
      </c>
      <c r="Q35" s="333">
        <f>IFERROR(VLOOKUP(A35,日报!AL:AR,5,0)*1000/(Q$3*(1-死淘统计!D150/100)),"0")</f>
        <v>151.10021118604809</v>
      </c>
      <c r="R35" s="336">
        <f t="shared" si="1"/>
        <v>146.08986954208251</v>
      </c>
      <c r="S35" s="336">
        <f t="shared" si="4"/>
        <v>2103.5241602227147</v>
      </c>
    </row>
    <row r="36" spans="1:19" ht="20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160.74050765680721</v>
      </c>
      <c r="P36" s="333">
        <f>IFERROR(VLOOKUP(A36,日报!U:AA,5,0)*1000/(P$3*(1-死淘统计!C151/100)),"0")</f>
        <v>147.45717700172619</v>
      </c>
      <c r="Q36" s="333">
        <f>IFERROR(VLOOKUP(A36,日报!AL:AR,5,0)*1000/(Q$3*(1-死淘统计!D151/100)),"0")</f>
        <v>162.30420093505785</v>
      </c>
      <c r="R36" s="336">
        <f t="shared" si="1"/>
        <v>156.83396186453041</v>
      </c>
      <c r="S36" s="336">
        <f t="shared" si="4"/>
        <v>2260.3581220872452</v>
      </c>
    </row>
    <row r="37" spans="1:19" ht="20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152.16242868211594</v>
      </c>
      <c r="P37" s="333">
        <f>IFERROR(VLOOKUP(A37,日报!U:AA,5,0)*1000/(P$3*(1-死淘统计!C152/100)),"0")</f>
        <v>143.00941552673655</v>
      </c>
      <c r="Q37" s="333">
        <f>IFERROR(VLOOKUP(A37,日报!AL:AR,5,0)*1000/(Q$3*(1-死淘统计!D152/100)),"0")</f>
        <v>152.83991939615424</v>
      </c>
      <c r="R37" s="336">
        <f t="shared" si="1"/>
        <v>149.33725453500224</v>
      </c>
      <c r="S37" s="336">
        <f t="shared" si="4"/>
        <v>2409.6953766222473</v>
      </c>
    </row>
    <row r="38" spans="1:19" ht="20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151.55334635185514</v>
      </c>
      <c r="P38" s="333">
        <f>IFERROR(VLOOKUP(A38,日报!U:AA,5,0)*1000/(P$3*(1-死淘统计!C153/100)),"0")</f>
        <v>143.128067826863</v>
      </c>
      <c r="Q38" s="333">
        <f>IFERROR(VLOOKUP(A38,日报!AL:AR,5,0)*1000/(Q$3*(1-死淘统计!D153/100)),"0")</f>
        <v>170.8614027288582</v>
      </c>
      <c r="R38" s="336">
        <f t="shared" si="1"/>
        <v>155.18093896919211</v>
      </c>
      <c r="S38" s="336">
        <f t="shared" si="4"/>
        <v>2564.8763155914394</v>
      </c>
    </row>
    <row r="39" spans="1:19" ht="20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148.74301675977654</v>
      </c>
      <c r="P39" s="333">
        <f>IFERROR(VLOOKUP(A39,日报!U:AA,5,0)*1000/(P$3*(1-死淘统计!C154/100)),"0")</f>
        <v>138.45636078079426</v>
      </c>
      <c r="Q39" s="333">
        <f>IFERROR(VLOOKUP(A39,日报!AL:AR,5,0)*1000/(Q$3*(1-死淘统计!D154/100)),"0")</f>
        <v>166.62097326936257</v>
      </c>
      <c r="R39" s="336">
        <f t="shared" si="1"/>
        <v>151.27345026997781</v>
      </c>
      <c r="S39" s="336">
        <f t="shared" si="4"/>
        <v>2716.1497658614171</v>
      </c>
    </row>
    <row r="40" spans="1:19" ht="20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147.55428901233677</v>
      </c>
      <c r="P40" s="333">
        <f>IFERROR(VLOOKUP(A40,日报!U:AA,5,0)*1000/(P$3*(1-死淘统计!C155/100)),"0")</f>
        <v>139.55959486344727</v>
      </c>
      <c r="Q40" s="333">
        <f>IFERROR(VLOOKUP(A40,日报!AL:AR,5,0)*1000/(Q$3*(1-死淘统计!D155/100)),"0")</f>
        <v>162.2930548876829</v>
      </c>
      <c r="R40" s="336">
        <f t="shared" si="1"/>
        <v>149.80231292115565</v>
      </c>
      <c r="S40" s="336">
        <f t="shared" si="4"/>
        <v>2865.9520787825727</v>
      </c>
    </row>
    <row r="41" spans="1:19" ht="20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143.95233077789484</v>
      </c>
      <c r="P41" s="333">
        <f>IFERROR(VLOOKUP(A41,日报!U:AA,5,0)*1000/(P$3*(1-死淘统计!C156/100)),"0")</f>
        <v>145.37364932352673</v>
      </c>
      <c r="Q41" s="333">
        <f>IFERROR(VLOOKUP(A41,日报!AL:AR,5,0)*1000/(Q$3*(1-死淘统计!D156/100)),"0")</f>
        <v>152.92740852923967</v>
      </c>
      <c r="R41" s="336">
        <f t="shared" si="1"/>
        <v>147.41779621022042</v>
      </c>
      <c r="S41" s="336">
        <f t="shared" si="4"/>
        <v>3013.369874992793</v>
      </c>
    </row>
    <row r="42" spans="1:19" ht="20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139.2983868017705</v>
      </c>
      <c r="P42" s="333">
        <f>IFERROR(VLOOKUP(A42,日报!U:AA,5,0)*1000/(P$3*(1-死淘统计!C157/100)),"0")</f>
        <v>151.92386690401204</v>
      </c>
      <c r="Q42" s="333">
        <f>IFERROR(VLOOKUP(A42,日报!AL:AR,5,0)*1000/(Q$3*(1-死淘统计!D157/100)),"0")</f>
        <v>152.43144297851765</v>
      </c>
      <c r="R42" s="336">
        <f t="shared" si="1"/>
        <v>147.88456556143342</v>
      </c>
      <c r="S42" s="336">
        <f t="shared" si="4"/>
        <v>3161.2544405542267</v>
      </c>
    </row>
    <row r="43" spans="1:19" ht="20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132.49438036628956</v>
      </c>
      <c r="P43" s="333">
        <f>IFERROR(VLOOKUP(A43,日报!U:AA,5,0)*1000/(P$3*(1-死淘统计!C158/100)),"0")</f>
        <v>141.95468070496682</v>
      </c>
      <c r="Q43" s="333">
        <f>IFERROR(VLOOKUP(A43,日报!AL:AR,5,0)*1000/(Q$3*(1-死淘统计!D158/100)),"0")</f>
        <v>145.63157346662501</v>
      </c>
      <c r="R43" s="336">
        <f t="shared" si="1"/>
        <v>140.02687817929379</v>
      </c>
      <c r="S43" s="336">
        <f t="shared" si="4"/>
        <v>3301.2813187335205</v>
      </c>
    </row>
    <row r="44" spans="1:19" ht="20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134.78632796518764</v>
      </c>
      <c r="P44" s="333">
        <f>IFERROR(VLOOKUP(A44,日报!U:AA,5,0)*1000/(P$3*(1-死淘统计!C159/100)),"0")</f>
        <v>152.87646115058445</v>
      </c>
      <c r="Q44" s="333">
        <f>IFERROR(VLOOKUP(A44,日报!AL:AR,5,0)*1000/(Q$3*(1-死淘统计!D159/100)),"0")</f>
        <v>127.22566201420226</v>
      </c>
      <c r="R44" s="336">
        <f t="shared" si="1"/>
        <v>138.29615037665812</v>
      </c>
      <c r="S44" s="336">
        <f t="shared" si="4"/>
        <v>3439.5774691101788</v>
      </c>
    </row>
    <row r="45" spans="1:19" ht="20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>IFERROR(VLOOKUP(A45,日报!D:J,5,0)*1000/(O$3*(1-死淘统计!B160/100)),"0")</f>
        <v>0</v>
      </c>
      <c r="P45" s="333" t="str">
        <f>IFERROR(VLOOKUP(A45,日报!U:AA,5,0)*1000/(P$3*(1-死淘统计!C160/100)),"0")</f>
        <v>0</v>
      </c>
      <c r="Q45" s="333" t="str">
        <f>IFERROR(VLOOKUP(A45,日报!AL:AR,5,0)*1000/(Q$3*(1-死淘统计!D160/100)),"0")</f>
        <v>0</v>
      </c>
      <c r="R45" s="336" t="e">
        <f t="shared" si="1"/>
        <v>#DIV/0!</v>
      </c>
      <c r="S45" s="336" t="e">
        <f t="shared" si="4"/>
        <v>#DIV/0!</v>
      </c>
    </row>
    <row r="46" spans="1:19" ht="20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6" t="e">
        <f t="shared" si="1"/>
        <v>#DIV/0!</v>
      </c>
      <c r="S46" s="336" t="e">
        <f t="shared" si="4"/>
        <v>#DIV/0!</v>
      </c>
    </row>
    <row r="47" spans="1:19" ht="20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6" t="e">
        <f t="shared" si="1"/>
        <v>#DIV/0!</v>
      </c>
      <c r="S47" s="336" t="e">
        <f t="shared" si="4"/>
        <v>#DIV/0!</v>
      </c>
    </row>
    <row r="48" spans="1:19" ht="20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6" t="e">
        <f t="shared" si="1"/>
        <v>#DIV/0!</v>
      </c>
      <c r="S48" s="336" t="e">
        <f t="shared" si="4"/>
        <v>#DIV/0!</v>
      </c>
    </row>
    <row r="49" spans="1:19" ht="20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6">
        <f t="shared" si="1"/>
        <v>0</v>
      </c>
      <c r="S49" s="336" t="e">
        <f t="shared" si="4"/>
        <v>#DIV/0!</v>
      </c>
    </row>
    <row r="50" spans="1:19" ht="20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6">
        <f t="shared" si="1"/>
        <v>0</v>
      </c>
      <c r="S50" s="336" t="e">
        <f t="shared" si="4"/>
        <v>#DIV/0!</v>
      </c>
    </row>
    <row r="51" spans="1:19" ht="20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6">
        <f t="shared" si="1"/>
        <v>0</v>
      </c>
      <c r="S51" s="336" t="e">
        <f t="shared" si="4"/>
        <v>#DIV/0!</v>
      </c>
    </row>
    <row r="52" spans="1:19" ht="20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6">
        <f t="shared" si="1"/>
        <v>0</v>
      </c>
      <c r="S52" s="336" t="e">
        <f t="shared" si="4"/>
        <v>#DIV/0!</v>
      </c>
    </row>
    <row r="53" spans="1:19" ht="20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6">
        <f t="shared" si="1"/>
        <v>0</v>
      </c>
      <c r="S53" s="336" t="e">
        <f t="shared" si="4"/>
        <v>#DIV/0!</v>
      </c>
    </row>
    <row r="54" spans="1:19" ht="20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6">
        <f t="shared" si="1"/>
        <v>0</v>
      </c>
      <c r="S54" s="336" t="e">
        <f t="shared" si="4"/>
        <v>#DIV/0!</v>
      </c>
    </row>
    <row r="55" spans="1:19" ht="20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6">
        <f t="shared" si="1"/>
        <v>0</v>
      </c>
      <c r="S55" s="336" t="e">
        <f t="shared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92">
        <f>AVERAGE(O56:Q56)</f>
        <v>0</v>
      </c>
      <c r="S56" s="392" t="e">
        <f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LSnCj30vnZgtq3vFlV7z7+Xpk/2DUnIpKTGKGjW+Bx3wb6GAPIMaYWT3JxpnsSWr40zbmO3zE6UF10cnKlBteQ==" saltValue="c+W+4st4L9gF3rrG3ahHDA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7D60-7A34-403D-9C19-D3AC1C8754E6}">
  <dimension ref="A1:U3600"/>
  <sheetViews>
    <sheetView topLeftCell="A2564" workbookViewId="0">
      <selection activeCell="O2578" sqref="O2578:P2578"/>
    </sheetView>
  </sheetViews>
  <sheetFormatPr defaultColWidth="8.90625" defaultRowHeight="14" outlineLevelRow="2"/>
  <cols>
    <col min="1" max="2" width="8.90625" style="183"/>
    <col min="3" max="3" width="16.81640625" style="183" customWidth="1"/>
    <col min="4" max="4" width="12.81640625" style="183" customWidth="1"/>
    <col min="5" max="5" width="0" style="183" hidden="1" customWidth="1"/>
    <col min="6" max="6" width="2.36328125" style="183" customWidth="1"/>
    <col min="7" max="8" width="8.90625" style="183"/>
    <col min="9" max="9" width="16.81640625" style="183" customWidth="1"/>
    <col min="10" max="10" width="12.81640625" style="183" customWidth="1"/>
    <col min="11" max="11" width="0" style="183" hidden="1" customWidth="1"/>
    <col min="12" max="12" width="2.36328125" style="183" customWidth="1"/>
    <col min="13" max="14" width="8.90625" style="183"/>
    <col min="15" max="15" width="16.81640625" style="183" customWidth="1"/>
    <col min="16" max="16" width="12.81640625" style="183" customWidth="1"/>
    <col min="17" max="17" width="0" style="183" hidden="1" customWidth="1"/>
    <col min="18" max="18" width="2.36328125" style="183" customWidth="1"/>
    <col min="19" max="16384" width="8.90625" style="183"/>
  </cols>
  <sheetData>
    <row r="1" spans="1:21" s="19" customFormat="1" ht="39" customHeight="1">
      <c r="A1" s="1243" t="s">
        <v>325</v>
      </c>
      <c r="B1" s="1243"/>
      <c r="C1" s="1243"/>
      <c r="D1" s="1243"/>
      <c r="G1" s="1243" t="s">
        <v>525</v>
      </c>
      <c r="H1" s="1243"/>
      <c r="I1" s="1243"/>
      <c r="J1" s="1243"/>
      <c r="M1" s="1243" t="s">
        <v>566</v>
      </c>
      <c r="N1" s="1243"/>
      <c r="O1" s="1243"/>
      <c r="P1" s="1243"/>
    </row>
    <row r="2" spans="1:21" s="20" customFormat="1" ht="32.25" customHeight="1">
      <c r="A2" s="1244" t="s">
        <v>148</v>
      </c>
      <c r="B2" s="1244"/>
      <c r="C2" s="1244"/>
      <c r="D2" s="1244"/>
      <c r="G2" s="1244" t="s">
        <v>148</v>
      </c>
      <c r="H2" s="1244"/>
      <c r="I2" s="1244"/>
      <c r="J2" s="1244"/>
      <c r="M2" s="1244" t="s">
        <v>148</v>
      </c>
      <c r="N2" s="1244"/>
      <c r="O2" s="1244"/>
      <c r="P2" s="1244"/>
      <c r="U2" s="17"/>
    </row>
    <row r="3" spans="1:21" s="20" customFormat="1" ht="18" hidden="1" customHeight="1" outlineLevel="1">
      <c r="A3" s="1245" t="s">
        <v>138</v>
      </c>
      <c r="B3" s="1246"/>
      <c r="C3" s="1246"/>
      <c r="D3" s="21" t="s">
        <v>645</v>
      </c>
      <c r="G3" s="1245" t="s">
        <v>138</v>
      </c>
      <c r="H3" s="1246"/>
      <c r="I3" s="1246"/>
      <c r="J3" s="21" t="s">
        <v>648</v>
      </c>
      <c r="M3" s="1245" t="s">
        <v>138</v>
      </c>
      <c r="N3" s="1246"/>
      <c r="O3" s="1246"/>
      <c r="P3" s="21" t="s">
        <v>648</v>
      </c>
      <c r="U3" s="17"/>
    </row>
    <row r="4" spans="1:21" s="20" customFormat="1" ht="16.75" hidden="1" customHeight="1" outlineLevel="1">
      <c r="A4" s="1240" t="s">
        <v>139</v>
      </c>
      <c r="B4" s="1241"/>
      <c r="C4" s="1241"/>
      <c r="D4" s="193" t="s">
        <v>217</v>
      </c>
      <c r="G4" s="1240" t="s">
        <v>139</v>
      </c>
      <c r="H4" s="1241"/>
      <c r="I4" s="1241"/>
      <c r="J4" s="193" t="s">
        <v>217</v>
      </c>
      <c r="M4" s="1240" t="s">
        <v>139</v>
      </c>
      <c r="N4" s="1241"/>
      <c r="O4" s="1241"/>
      <c r="P4" s="193" t="s">
        <v>217</v>
      </c>
      <c r="U4" s="17"/>
    </row>
    <row r="5" spans="1:21" s="17" customFormat="1" ht="16.75" hidden="1" customHeight="1" outlineLevel="1">
      <c r="A5" s="1240" t="s">
        <v>20</v>
      </c>
      <c r="B5" s="1241"/>
      <c r="C5" s="1241"/>
      <c r="D5" s="193">
        <f>MIN(C16:D515)</f>
        <v>45</v>
      </c>
      <c r="G5" s="1240" t="s">
        <v>20</v>
      </c>
      <c r="H5" s="1241"/>
      <c r="I5" s="1241"/>
      <c r="J5" s="193">
        <f>MIN(I16:J515)</f>
        <v>42</v>
      </c>
      <c r="M5" s="1240" t="s">
        <v>20</v>
      </c>
      <c r="N5" s="1241"/>
      <c r="O5" s="1241"/>
      <c r="P5" s="193">
        <f>MIN(O16:P515)</f>
        <v>41.9</v>
      </c>
    </row>
    <row r="6" spans="1:21" s="17" customFormat="1" ht="16.75" hidden="1" customHeight="1" outlineLevel="1">
      <c r="A6" s="1240" t="s">
        <v>21</v>
      </c>
      <c r="B6" s="1241"/>
      <c r="C6" s="1241"/>
      <c r="D6" s="193">
        <f>MAX(C16:D515)</f>
        <v>45</v>
      </c>
      <c r="G6" s="1240" t="s">
        <v>21</v>
      </c>
      <c r="H6" s="1241"/>
      <c r="I6" s="1241"/>
      <c r="J6" s="193">
        <f>MAX(I16:J515)</f>
        <v>42</v>
      </c>
      <c r="M6" s="1240" t="s">
        <v>21</v>
      </c>
      <c r="N6" s="1241"/>
      <c r="O6" s="1241"/>
      <c r="P6" s="193">
        <f>MAX(O16:P515)</f>
        <v>41.9</v>
      </c>
    </row>
    <row r="7" spans="1:21" s="17" customFormat="1" ht="16.75" hidden="1" customHeight="1" outlineLevel="1">
      <c r="A7" s="1240" t="s">
        <v>22</v>
      </c>
      <c r="B7" s="1241"/>
      <c r="C7" s="1241"/>
      <c r="D7" s="193">
        <f>AVERAGE(C16:C515)</f>
        <v>45</v>
      </c>
      <c r="G7" s="1240" t="s">
        <v>22</v>
      </c>
      <c r="H7" s="1241"/>
      <c r="I7" s="1241"/>
      <c r="J7" s="193">
        <f>AVERAGE(I16:I515)</f>
        <v>42</v>
      </c>
      <c r="M7" s="1240" t="s">
        <v>22</v>
      </c>
      <c r="N7" s="1241"/>
      <c r="O7" s="1241"/>
      <c r="P7" s="193">
        <f>AVERAGE(O16:O515)</f>
        <v>41.9</v>
      </c>
    </row>
    <row r="8" spans="1:21" s="17" customFormat="1" ht="33.75" hidden="1" customHeight="1" outlineLevel="1">
      <c r="A8" s="1242" t="s">
        <v>23</v>
      </c>
      <c r="B8" s="1241"/>
      <c r="C8" s="1241"/>
      <c r="D8" s="193">
        <f>D7*1.1</f>
        <v>49.500000000000007</v>
      </c>
      <c r="G8" s="1242" t="s">
        <v>23</v>
      </c>
      <c r="H8" s="1241"/>
      <c r="I8" s="1241"/>
      <c r="J8" s="193">
        <f>J7*1.1</f>
        <v>46.2</v>
      </c>
      <c r="M8" s="1242" t="s">
        <v>23</v>
      </c>
      <c r="N8" s="1241"/>
      <c r="O8" s="1241"/>
      <c r="P8" s="193">
        <f>P7*1.1</f>
        <v>46.09</v>
      </c>
    </row>
    <row r="9" spans="1:21" s="17" customFormat="1" ht="33.75" hidden="1" customHeight="1" outlineLevel="1">
      <c r="A9" s="1242" t="s">
        <v>24</v>
      </c>
      <c r="B9" s="1241"/>
      <c r="C9" s="1241"/>
      <c r="D9" s="193">
        <f>D7*0.9</f>
        <v>40.5</v>
      </c>
      <c r="G9" s="1242" t="s">
        <v>24</v>
      </c>
      <c r="H9" s="1241"/>
      <c r="I9" s="1241"/>
      <c r="J9" s="193">
        <f>J7*0.9</f>
        <v>37.800000000000004</v>
      </c>
      <c r="M9" s="1242" t="s">
        <v>24</v>
      </c>
      <c r="N9" s="1241"/>
      <c r="O9" s="1241"/>
      <c r="P9" s="193">
        <f>P7*0.9</f>
        <v>37.71</v>
      </c>
    </row>
    <row r="10" spans="1:21" s="17" customFormat="1" ht="31.5" hidden="1" customHeight="1" outlineLevel="1">
      <c r="A10" s="1242" t="s">
        <v>25</v>
      </c>
      <c r="B10" s="1241"/>
      <c r="C10" s="1241"/>
      <c r="D10" s="194">
        <f>SUM(E16:E515)</f>
        <v>1</v>
      </c>
      <c r="G10" s="1242" t="s">
        <v>25</v>
      </c>
      <c r="H10" s="1241"/>
      <c r="I10" s="1241"/>
      <c r="J10" s="194">
        <f>SUM(K16:K515)</f>
        <v>1</v>
      </c>
      <c r="M10" s="1242" t="s">
        <v>25</v>
      </c>
      <c r="N10" s="1241"/>
      <c r="O10" s="1241"/>
      <c r="P10" s="194">
        <f>SUM(Q16:Q515)</f>
        <v>1</v>
      </c>
    </row>
    <row r="11" spans="1:21" s="17" customFormat="1" ht="16.75" hidden="1" customHeight="1" outlineLevel="1">
      <c r="A11" s="1240" t="s">
        <v>26</v>
      </c>
      <c r="B11" s="1241"/>
      <c r="C11" s="1241"/>
      <c r="D11" s="195">
        <f>D10/COUNTA(C16:C515)</f>
        <v>1</v>
      </c>
      <c r="G11" s="1240" t="s">
        <v>26</v>
      </c>
      <c r="H11" s="1241"/>
      <c r="I11" s="1241"/>
      <c r="J11" s="195">
        <f>J10/COUNTA(I16:I515)</f>
        <v>1</v>
      </c>
      <c r="M11" s="1240" t="s">
        <v>26</v>
      </c>
      <c r="N11" s="1241"/>
      <c r="O11" s="1241"/>
      <c r="P11" s="195">
        <f>P10/COUNTA(O16:O515)</f>
        <v>1</v>
      </c>
    </row>
    <row r="12" spans="1:21" s="17" customFormat="1" ht="16.75" hidden="1" customHeight="1" outlineLevel="1">
      <c r="A12" s="1240" t="s">
        <v>465</v>
      </c>
      <c r="B12" s="1241"/>
      <c r="C12" s="1241"/>
      <c r="D12" s="722"/>
      <c r="G12" s="1240" t="s">
        <v>465</v>
      </c>
      <c r="H12" s="1241"/>
      <c r="I12" s="1241"/>
      <c r="J12" s="722"/>
      <c r="M12" s="1240" t="s">
        <v>465</v>
      </c>
      <c r="N12" s="1241"/>
      <c r="O12" s="1241"/>
      <c r="P12" s="722"/>
    </row>
    <row r="13" spans="1:21" s="24" customFormat="1" ht="17.25" hidden="1" customHeight="1" outlineLevel="1" thickBot="1">
      <c r="A13" s="1234" t="s">
        <v>407</v>
      </c>
      <c r="B13" s="1235"/>
      <c r="C13" s="1235"/>
      <c r="D13" s="586" t="e">
        <f>STDEV(C16:C515)/D7</f>
        <v>#DIV/0!</v>
      </c>
      <c r="G13" s="1234" t="s">
        <v>407</v>
      </c>
      <c r="H13" s="1235"/>
      <c r="I13" s="1235"/>
      <c r="J13" s="586" t="e">
        <f>STDEV(I16:I515)/J7</f>
        <v>#DIV/0!</v>
      </c>
      <c r="M13" s="1234" t="s">
        <v>407</v>
      </c>
      <c r="N13" s="1235"/>
      <c r="O13" s="1235"/>
      <c r="P13" s="586" t="e">
        <f>STDEV(O16:O515)/P7</f>
        <v>#DIV/0!</v>
      </c>
    </row>
    <row r="14" spans="1:2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hidden="1" customHeight="1" outlineLevel="1">
      <c r="A15" s="1236" t="s">
        <v>27</v>
      </c>
      <c r="B15" s="1237"/>
      <c r="C15" s="1238" t="s">
        <v>28</v>
      </c>
      <c r="D15" s="1239"/>
      <c r="G15" s="1236" t="s">
        <v>27</v>
      </c>
      <c r="H15" s="1237"/>
      <c r="I15" s="1238" t="s">
        <v>28</v>
      </c>
      <c r="J15" s="1239"/>
      <c r="M15" s="1236" t="s">
        <v>27</v>
      </c>
      <c r="N15" s="1237"/>
      <c r="O15" s="1238" t="s">
        <v>28</v>
      </c>
      <c r="P15" s="1239"/>
    </row>
    <row r="16" spans="1:21" s="17" customFormat="1" ht="16.75" hidden="1" customHeight="1" outlineLevel="1">
      <c r="A16" s="1230">
        <v>1</v>
      </c>
      <c r="B16" s="1231"/>
      <c r="C16" s="1232">
        <v>45</v>
      </c>
      <c r="D16" s="1233"/>
      <c r="E16" s="587">
        <f>IF(AND(C16&gt;=D$9,C16&lt;=D$8),1,0)</f>
        <v>1</v>
      </c>
      <c r="G16" s="1230">
        <v>1</v>
      </c>
      <c r="H16" s="1231"/>
      <c r="I16" s="1232">
        <v>42</v>
      </c>
      <c r="J16" s="1233"/>
      <c r="K16" s="587">
        <f>IF(AND(I16&gt;=J$9,I16&lt;=J$8),1,0)</f>
        <v>1</v>
      </c>
      <c r="M16" s="1230">
        <v>1</v>
      </c>
      <c r="N16" s="1231"/>
      <c r="O16" s="1232">
        <v>41.9</v>
      </c>
      <c r="P16" s="1233"/>
      <c r="Q16" s="587">
        <f>IF(AND(O16&gt;=P$9,O16&lt;=P$8),1,0)</f>
        <v>1</v>
      </c>
    </row>
    <row r="17" spans="1:17" s="17" customFormat="1" ht="16.75" hidden="1" customHeight="1" outlineLevel="1">
      <c r="A17" s="1230">
        <v>2</v>
      </c>
      <c r="B17" s="1231"/>
      <c r="C17" s="1232"/>
      <c r="D17" s="1233"/>
      <c r="E17" s="587">
        <f t="shared" ref="E17:E80" si="0">IF(AND(C17&gt;=D$9,C17&lt;=D$8),1,0)</f>
        <v>0</v>
      </c>
      <c r="G17" s="1230">
        <v>2</v>
      </c>
      <c r="H17" s="1231"/>
      <c r="I17" s="1232"/>
      <c r="J17" s="1233"/>
      <c r="K17" s="587">
        <f t="shared" ref="K17:K80" si="1">IF(AND(I17&gt;=J$9,I17&lt;=J$8),1,0)</f>
        <v>0</v>
      </c>
      <c r="M17" s="1230">
        <v>2</v>
      </c>
      <c r="N17" s="1231"/>
      <c r="O17" s="1232"/>
      <c r="P17" s="1233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230">
        <v>3</v>
      </c>
      <c r="B18" s="1231"/>
      <c r="C18" s="1232"/>
      <c r="D18" s="1233"/>
      <c r="E18" s="587">
        <f t="shared" si="0"/>
        <v>0</v>
      </c>
      <c r="G18" s="1230">
        <v>3</v>
      </c>
      <c r="H18" s="1231"/>
      <c r="I18" s="1232"/>
      <c r="J18" s="1233"/>
      <c r="K18" s="587">
        <f t="shared" si="1"/>
        <v>0</v>
      </c>
      <c r="M18" s="1230">
        <v>3</v>
      </c>
      <c r="N18" s="1231"/>
      <c r="O18" s="1232"/>
      <c r="P18" s="1233"/>
      <c r="Q18" s="587">
        <f t="shared" si="2"/>
        <v>0</v>
      </c>
    </row>
    <row r="19" spans="1:17" s="17" customFormat="1" ht="16.75" hidden="1" customHeight="1" outlineLevel="1">
      <c r="A19" s="1230">
        <v>4</v>
      </c>
      <c r="B19" s="1231"/>
      <c r="C19" s="1232"/>
      <c r="D19" s="1233"/>
      <c r="E19" s="587">
        <f t="shared" si="0"/>
        <v>0</v>
      </c>
      <c r="G19" s="1230">
        <v>4</v>
      </c>
      <c r="H19" s="1231"/>
      <c r="I19" s="1232"/>
      <c r="J19" s="1233"/>
      <c r="K19" s="587">
        <f t="shared" si="1"/>
        <v>0</v>
      </c>
      <c r="M19" s="1230">
        <v>4</v>
      </c>
      <c r="N19" s="1231"/>
      <c r="O19" s="1232"/>
      <c r="P19" s="1233"/>
      <c r="Q19" s="587">
        <f t="shared" si="2"/>
        <v>0</v>
      </c>
    </row>
    <row r="20" spans="1:17" s="17" customFormat="1" ht="16.75" hidden="1" customHeight="1" outlineLevel="1">
      <c r="A20" s="1230">
        <v>5</v>
      </c>
      <c r="B20" s="1231"/>
      <c r="C20" s="1232"/>
      <c r="D20" s="1233"/>
      <c r="E20" s="587">
        <f t="shared" si="0"/>
        <v>0</v>
      </c>
      <c r="G20" s="1230">
        <v>5</v>
      </c>
      <c r="H20" s="1231"/>
      <c r="I20" s="1232"/>
      <c r="J20" s="1233"/>
      <c r="K20" s="587">
        <f t="shared" si="1"/>
        <v>0</v>
      </c>
      <c r="M20" s="1230">
        <v>5</v>
      </c>
      <c r="N20" s="1231"/>
      <c r="O20" s="1232"/>
      <c r="P20" s="1233"/>
      <c r="Q20" s="587">
        <f t="shared" si="2"/>
        <v>0</v>
      </c>
    </row>
    <row r="21" spans="1:17" s="17" customFormat="1" ht="16.75" hidden="1" customHeight="1" outlineLevel="1">
      <c r="A21" s="1230">
        <v>6</v>
      </c>
      <c r="B21" s="1231"/>
      <c r="C21" s="1232"/>
      <c r="D21" s="1233"/>
      <c r="E21" s="587">
        <f t="shared" si="0"/>
        <v>0</v>
      </c>
      <c r="G21" s="1230">
        <v>6</v>
      </c>
      <c r="H21" s="1231"/>
      <c r="I21" s="1232"/>
      <c r="J21" s="1233"/>
      <c r="K21" s="587">
        <f t="shared" si="1"/>
        <v>0</v>
      </c>
      <c r="M21" s="1230">
        <v>6</v>
      </c>
      <c r="N21" s="1231"/>
      <c r="O21" s="1232"/>
      <c r="P21" s="1233"/>
      <c r="Q21" s="587">
        <f t="shared" si="2"/>
        <v>0</v>
      </c>
    </row>
    <row r="22" spans="1:17" s="17" customFormat="1" ht="16.75" hidden="1" customHeight="1" outlineLevel="1">
      <c r="A22" s="1230">
        <v>7</v>
      </c>
      <c r="B22" s="1231"/>
      <c r="C22" s="1232"/>
      <c r="D22" s="1233"/>
      <c r="E22" s="587">
        <f t="shared" si="0"/>
        <v>0</v>
      </c>
      <c r="G22" s="1230">
        <v>7</v>
      </c>
      <c r="H22" s="1231"/>
      <c r="I22" s="1232"/>
      <c r="J22" s="1233"/>
      <c r="K22" s="587">
        <f t="shared" si="1"/>
        <v>0</v>
      </c>
      <c r="M22" s="1230">
        <v>7</v>
      </c>
      <c r="N22" s="1231"/>
      <c r="O22" s="1232"/>
      <c r="P22" s="1233"/>
      <c r="Q22" s="587">
        <f t="shared" si="2"/>
        <v>0</v>
      </c>
    </row>
    <row r="23" spans="1:17" s="17" customFormat="1" ht="16.75" hidden="1" customHeight="1" outlineLevel="1">
      <c r="A23" s="1230">
        <v>8</v>
      </c>
      <c r="B23" s="1231"/>
      <c r="C23" s="1232"/>
      <c r="D23" s="1233"/>
      <c r="E23" s="587">
        <f t="shared" si="0"/>
        <v>0</v>
      </c>
      <c r="G23" s="1230">
        <v>8</v>
      </c>
      <c r="H23" s="1231"/>
      <c r="I23" s="1232"/>
      <c r="J23" s="1233"/>
      <c r="K23" s="587">
        <f t="shared" si="1"/>
        <v>0</v>
      </c>
      <c r="M23" s="1230">
        <v>8</v>
      </c>
      <c r="N23" s="1231"/>
      <c r="O23" s="1232"/>
      <c r="P23" s="1233"/>
      <c r="Q23" s="587">
        <f t="shared" si="2"/>
        <v>0</v>
      </c>
    </row>
    <row r="24" spans="1:17" s="17" customFormat="1" ht="16.75" hidden="1" customHeight="1" outlineLevel="1">
      <c r="A24" s="1230">
        <v>9</v>
      </c>
      <c r="B24" s="1231"/>
      <c r="C24" s="1232"/>
      <c r="D24" s="1233"/>
      <c r="E24" s="587">
        <f t="shared" si="0"/>
        <v>0</v>
      </c>
      <c r="G24" s="1230">
        <v>9</v>
      </c>
      <c r="H24" s="1231"/>
      <c r="I24" s="1232"/>
      <c r="J24" s="1233"/>
      <c r="K24" s="587">
        <f t="shared" si="1"/>
        <v>0</v>
      </c>
      <c r="M24" s="1230">
        <v>9</v>
      </c>
      <c r="N24" s="1231"/>
      <c r="O24" s="1232"/>
      <c r="P24" s="1233"/>
      <c r="Q24" s="587">
        <f t="shared" si="2"/>
        <v>0</v>
      </c>
    </row>
    <row r="25" spans="1:17" s="17" customFormat="1" ht="16.75" hidden="1" customHeight="1" outlineLevel="1">
      <c r="A25" s="1230">
        <v>10</v>
      </c>
      <c r="B25" s="1231"/>
      <c r="C25" s="1232"/>
      <c r="D25" s="1233"/>
      <c r="E25" s="587">
        <f t="shared" si="0"/>
        <v>0</v>
      </c>
      <c r="G25" s="1230">
        <v>10</v>
      </c>
      <c r="H25" s="1231"/>
      <c r="I25" s="1232"/>
      <c r="J25" s="1233"/>
      <c r="K25" s="587">
        <f t="shared" si="1"/>
        <v>0</v>
      </c>
      <c r="M25" s="1230">
        <v>10</v>
      </c>
      <c r="N25" s="1231"/>
      <c r="O25" s="1232"/>
      <c r="P25" s="1233"/>
      <c r="Q25" s="587">
        <f t="shared" si="2"/>
        <v>0</v>
      </c>
    </row>
    <row r="26" spans="1:17" s="17" customFormat="1" ht="16.75" hidden="1" customHeight="1" outlineLevel="1">
      <c r="A26" s="1230">
        <v>11</v>
      </c>
      <c r="B26" s="1231"/>
      <c r="C26" s="1232"/>
      <c r="D26" s="1233"/>
      <c r="E26" s="587">
        <f t="shared" si="0"/>
        <v>0</v>
      </c>
      <c r="G26" s="1230">
        <v>11</v>
      </c>
      <c r="H26" s="1231"/>
      <c r="I26" s="1232"/>
      <c r="J26" s="1233"/>
      <c r="K26" s="587">
        <f t="shared" si="1"/>
        <v>0</v>
      </c>
      <c r="M26" s="1230">
        <v>11</v>
      </c>
      <c r="N26" s="1231"/>
      <c r="O26" s="1232"/>
      <c r="P26" s="1233"/>
      <c r="Q26" s="587">
        <f t="shared" si="2"/>
        <v>0</v>
      </c>
    </row>
    <row r="27" spans="1:17" s="17" customFormat="1" ht="16.75" hidden="1" customHeight="1" outlineLevel="1">
      <c r="A27" s="1230">
        <v>12</v>
      </c>
      <c r="B27" s="1231"/>
      <c r="C27" s="1232"/>
      <c r="D27" s="1233"/>
      <c r="E27" s="587">
        <f t="shared" si="0"/>
        <v>0</v>
      </c>
      <c r="G27" s="1230">
        <v>12</v>
      </c>
      <c r="H27" s="1231"/>
      <c r="I27" s="1232"/>
      <c r="J27" s="1233"/>
      <c r="K27" s="587">
        <f t="shared" si="1"/>
        <v>0</v>
      </c>
      <c r="M27" s="1230">
        <v>12</v>
      </c>
      <c r="N27" s="1231"/>
      <c r="O27" s="1232"/>
      <c r="P27" s="1233"/>
      <c r="Q27" s="587">
        <f t="shared" si="2"/>
        <v>0</v>
      </c>
    </row>
    <row r="28" spans="1:17" s="17" customFormat="1" ht="16.75" hidden="1" customHeight="1" outlineLevel="1">
      <c r="A28" s="1230">
        <v>13</v>
      </c>
      <c r="B28" s="1231"/>
      <c r="C28" s="1232"/>
      <c r="D28" s="1233"/>
      <c r="E28" s="587">
        <f t="shared" si="0"/>
        <v>0</v>
      </c>
      <c r="G28" s="1230">
        <v>13</v>
      </c>
      <c r="H28" s="1231"/>
      <c r="I28" s="1232"/>
      <c r="J28" s="1233"/>
      <c r="K28" s="587">
        <f t="shared" si="1"/>
        <v>0</v>
      </c>
      <c r="M28" s="1230">
        <v>13</v>
      </c>
      <c r="N28" s="1231"/>
      <c r="O28" s="1232"/>
      <c r="P28" s="1233"/>
      <c r="Q28" s="587">
        <f t="shared" si="2"/>
        <v>0</v>
      </c>
    </row>
    <row r="29" spans="1:17" s="17" customFormat="1" ht="16.75" hidden="1" customHeight="1" outlineLevel="1">
      <c r="A29" s="1230">
        <v>14</v>
      </c>
      <c r="B29" s="1231"/>
      <c r="C29" s="1232"/>
      <c r="D29" s="1233"/>
      <c r="E29" s="587">
        <f t="shared" si="0"/>
        <v>0</v>
      </c>
      <c r="G29" s="1230">
        <v>14</v>
      </c>
      <c r="H29" s="1231"/>
      <c r="I29" s="1232"/>
      <c r="J29" s="1233"/>
      <c r="K29" s="587">
        <f t="shared" si="1"/>
        <v>0</v>
      </c>
      <c r="M29" s="1230">
        <v>14</v>
      </c>
      <c r="N29" s="1231"/>
      <c r="O29" s="1232"/>
      <c r="P29" s="1233"/>
      <c r="Q29" s="587">
        <f t="shared" si="2"/>
        <v>0</v>
      </c>
    </row>
    <row r="30" spans="1:17" s="17" customFormat="1" ht="16.75" hidden="1" customHeight="1" outlineLevel="1">
      <c r="A30" s="1230">
        <v>15</v>
      </c>
      <c r="B30" s="1231"/>
      <c r="C30" s="1232"/>
      <c r="D30" s="1233"/>
      <c r="E30" s="587">
        <f t="shared" si="0"/>
        <v>0</v>
      </c>
      <c r="G30" s="1230">
        <v>15</v>
      </c>
      <c r="H30" s="1231"/>
      <c r="I30" s="1232"/>
      <c r="J30" s="1233"/>
      <c r="K30" s="587">
        <f t="shared" si="1"/>
        <v>0</v>
      </c>
      <c r="M30" s="1230">
        <v>15</v>
      </c>
      <c r="N30" s="1231"/>
      <c r="O30" s="1232"/>
      <c r="P30" s="1233"/>
      <c r="Q30" s="587">
        <f t="shared" si="2"/>
        <v>0</v>
      </c>
    </row>
    <row r="31" spans="1:17" s="17" customFormat="1" ht="16.75" hidden="1" customHeight="1" outlineLevel="1">
      <c r="A31" s="1230">
        <v>16</v>
      </c>
      <c r="B31" s="1231"/>
      <c r="C31" s="1232"/>
      <c r="D31" s="1233"/>
      <c r="E31" s="587">
        <f t="shared" si="0"/>
        <v>0</v>
      </c>
      <c r="G31" s="1230">
        <v>16</v>
      </c>
      <c r="H31" s="1231"/>
      <c r="I31" s="1232"/>
      <c r="J31" s="1233"/>
      <c r="K31" s="587">
        <f t="shared" si="1"/>
        <v>0</v>
      </c>
      <c r="M31" s="1230">
        <v>16</v>
      </c>
      <c r="N31" s="1231"/>
      <c r="O31" s="1232"/>
      <c r="P31" s="1233"/>
      <c r="Q31" s="587">
        <f t="shared" si="2"/>
        <v>0</v>
      </c>
    </row>
    <row r="32" spans="1:17" s="17" customFormat="1" ht="16.75" hidden="1" customHeight="1" outlineLevel="1">
      <c r="A32" s="1230">
        <v>17</v>
      </c>
      <c r="B32" s="1231"/>
      <c r="C32" s="1232"/>
      <c r="D32" s="1233"/>
      <c r="E32" s="587">
        <f t="shared" si="0"/>
        <v>0</v>
      </c>
      <c r="G32" s="1230">
        <v>17</v>
      </c>
      <c r="H32" s="1231"/>
      <c r="I32" s="1232"/>
      <c r="J32" s="1233"/>
      <c r="K32" s="587">
        <f t="shared" si="1"/>
        <v>0</v>
      </c>
      <c r="M32" s="1230">
        <v>17</v>
      </c>
      <c r="N32" s="1231"/>
      <c r="O32" s="1232"/>
      <c r="P32" s="1233"/>
      <c r="Q32" s="587">
        <f t="shared" si="2"/>
        <v>0</v>
      </c>
    </row>
    <row r="33" spans="1:17" s="17" customFormat="1" ht="16.75" hidden="1" customHeight="1" outlineLevel="1">
      <c r="A33" s="1230">
        <v>18</v>
      </c>
      <c r="B33" s="1231"/>
      <c r="C33" s="1232"/>
      <c r="D33" s="1233"/>
      <c r="E33" s="587">
        <f t="shared" si="0"/>
        <v>0</v>
      </c>
      <c r="G33" s="1230">
        <v>18</v>
      </c>
      <c r="H33" s="1231"/>
      <c r="I33" s="1232"/>
      <c r="J33" s="1233"/>
      <c r="K33" s="587">
        <f t="shared" si="1"/>
        <v>0</v>
      </c>
      <c r="M33" s="1230">
        <v>18</v>
      </c>
      <c r="N33" s="1231"/>
      <c r="O33" s="1232"/>
      <c r="P33" s="1233"/>
      <c r="Q33" s="587">
        <f t="shared" si="2"/>
        <v>0</v>
      </c>
    </row>
    <row r="34" spans="1:17" s="17" customFormat="1" ht="16.75" hidden="1" customHeight="1" outlineLevel="1">
      <c r="A34" s="1230">
        <v>19</v>
      </c>
      <c r="B34" s="1231"/>
      <c r="C34" s="1232"/>
      <c r="D34" s="1233"/>
      <c r="E34" s="587">
        <f t="shared" si="0"/>
        <v>0</v>
      </c>
      <c r="G34" s="1230">
        <v>19</v>
      </c>
      <c r="H34" s="1231"/>
      <c r="I34" s="1232"/>
      <c r="J34" s="1233"/>
      <c r="K34" s="587">
        <f t="shared" si="1"/>
        <v>0</v>
      </c>
      <c r="M34" s="1230">
        <v>19</v>
      </c>
      <c r="N34" s="1231"/>
      <c r="O34" s="1232"/>
      <c r="P34" s="1233"/>
      <c r="Q34" s="587">
        <f t="shared" si="2"/>
        <v>0</v>
      </c>
    </row>
    <row r="35" spans="1:17" s="17" customFormat="1" ht="16.75" hidden="1" customHeight="1" outlineLevel="1">
      <c r="A35" s="1230">
        <v>20</v>
      </c>
      <c r="B35" s="1231"/>
      <c r="C35" s="1232"/>
      <c r="D35" s="1233"/>
      <c r="E35" s="587">
        <f t="shared" si="0"/>
        <v>0</v>
      </c>
      <c r="G35" s="1230">
        <v>20</v>
      </c>
      <c r="H35" s="1231"/>
      <c r="I35" s="1232"/>
      <c r="J35" s="1233"/>
      <c r="K35" s="587">
        <f t="shared" si="1"/>
        <v>0</v>
      </c>
      <c r="M35" s="1230">
        <v>20</v>
      </c>
      <c r="N35" s="1231"/>
      <c r="O35" s="1232"/>
      <c r="P35" s="1233"/>
      <c r="Q35" s="587">
        <f t="shared" si="2"/>
        <v>0</v>
      </c>
    </row>
    <row r="36" spans="1:17" s="17" customFormat="1" ht="16.75" hidden="1" customHeight="1" outlineLevel="1">
      <c r="A36" s="1230">
        <v>21</v>
      </c>
      <c r="B36" s="1231"/>
      <c r="C36" s="1232"/>
      <c r="D36" s="1233"/>
      <c r="E36" s="587">
        <f t="shared" si="0"/>
        <v>0</v>
      </c>
      <c r="G36" s="1230">
        <v>21</v>
      </c>
      <c r="H36" s="1231"/>
      <c r="I36" s="1232"/>
      <c r="J36" s="1233"/>
      <c r="K36" s="587">
        <f t="shared" si="1"/>
        <v>0</v>
      </c>
      <c r="M36" s="1230">
        <v>21</v>
      </c>
      <c r="N36" s="1231"/>
      <c r="O36" s="1232"/>
      <c r="P36" s="1233"/>
      <c r="Q36" s="587">
        <f t="shared" si="2"/>
        <v>0</v>
      </c>
    </row>
    <row r="37" spans="1:17" s="17" customFormat="1" ht="16.75" hidden="1" customHeight="1" outlineLevel="1">
      <c r="A37" s="1230">
        <v>22</v>
      </c>
      <c r="B37" s="1231"/>
      <c r="C37" s="1232"/>
      <c r="D37" s="1233"/>
      <c r="E37" s="587">
        <f t="shared" si="0"/>
        <v>0</v>
      </c>
      <c r="G37" s="1230">
        <v>22</v>
      </c>
      <c r="H37" s="1231"/>
      <c r="I37" s="1232"/>
      <c r="J37" s="1233"/>
      <c r="K37" s="587">
        <f t="shared" si="1"/>
        <v>0</v>
      </c>
      <c r="M37" s="1230">
        <v>22</v>
      </c>
      <c r="N37" s="1231"/>
      <c r="O37" s="1232"/>
      <c r="P37" s="1233"/>
      <c r="Q37" s="587">
        <f t="shared" si="2"/>
        <v>0</v>
      </c>
    </row>
    <row r="38" spans="1:17" s="17" customFormat="1" ht="16.75" hidden="1" customHeight="1" outlineLevel="1">
      <c r="A38" s="1230">
        <v>23</v>
      </c>
      <c r="B38" s="1231"/>
      <c r="C38" s="1232"/>
      <c r="D38" s="1233"/>
      <c r="E38" s="587">
        <f t="shared" si="0"/>
        <v>0</v>
      </c>
      <c r="G38" s="1230">
        <v>23</v>
      </c>
      <c r="H38" s="1231"/>
      <c r="I38" s="1232"/>
      <c r="J38" s="1233"/>
      <c r="K38" s="587">
        <f t="shared" si="1"/>
        <v>0</v>
      </c>
      <c r="M38" s="1230">
        <v>23</v>
      </c>
      <c r="N38" s="1231"/>
      <c r="O38" s="1232"/>
      <c r="P38" s="1233"/>
      <c r="Q38" s="587">
        <f t="shared" si="2"/>
        <v>0</v>
      </c>
    </row>
    <row r="39" spans="1:17" s="17" customFormat="1" ht="16.75" hidden="1" customHeight="1" outlineLevel="1">
      <c r="A39" s="1230">
        <v>24</v>
      </c>
      <c r="B39" s="1231"/>
      <c r="C39" s="1232"/>
      <c r="D39" s="1233"/>
      <c r="E39" s="587">
        <f t="shared" si="0"/>
        <v>0</v>
      </c>
      <c r="G39" s="1230">
        <v>24</v>
      </c>
      <c r="H39" s="1231"/>
      <c r="I39" s="1232"/>
      <c r="J39" s="1233"/>
      <c r="K39" s="587">
        <f t="shared" si="1"/>
        <v>0</v>
      </c>
      <c r="M39" s="1230">
        <v>24</v>
      </c>
      <c r="N39" s="1231"/>
      <c r="O39" s="1232"/>
      <c r="P39" s="1233"/>
      <c r="Q39" s="587">
        <f t="shared" si="2"/>
        <v>0</v>
      </c>
    </row>
    <row r="40" spans="1:17" s="17" customFormat="1" ht="16.75" hidden="1" customHeight="1" outlineLevel="1">
      <c r="A40" s="1230">
        <v>25</v>
      </c>
      <c r="B40" s="1231"/>
      <c r="C40" s="1232"/>
      <c r="D40" s="1233"/>
      <c r="E40" s="587">
        <f t="shared" si="0"/>
        <v>0</v>
      </c>
      <c r="G40" s="1230">
        <v>25</v>
      </c>
      <c r="H40" s="1231"/>
      <c r="I40" s="1232"/>
      <c r="J40" s="1233"/>
      <c r="K40" s="587">
        <f t="shared" si="1"/>
        <v>0</v>
      </c>
      <c r="M40" s="1230">
        <v>25</v>
      </c>
      <c r="N40" s="1231"/>
      <c r="O40" s="1232"/>
      <c r="P40" s="1233"/>
      <c r="Q40" s="587">
        <f t="shared" si="2"/>
        <v>0</v>
      </c>
    </row>
    <row r="41" spans="1:17" s="17" customFormat="1" ht="16.75" hidden="1" customHeight="1" outlineLevel="1">
      <c r="A41" s="1230">
        <v>26</v>
      </c>
      <c r="B41" s="1231"/>
      <c r="C41" s="1232"/>
      <c r="D41" s="1233"/>
      <c r="E41" s="587">
        <f t="shared" si="0"/>
        <v>0</v>
      </c>
      <c r="G41" s="1230">
        <v>26</v>
      </c>
      <c r="H41" s="1231"/>
      <c r="I41" s="1232"/>
      <c r="J41" s="1233"/>
      <c r="K41" s="587">
        <f t="shared" si="1"/>
        <v>0</v>
      </c>
      <c r="M41" s="1230">
        <v>26</v>
      </c>
      <c r="N41" s="1231"/>
      <c r="O41" s="1232"/>
      <c r="P41" s="1233"/>
      <c r="Q41" s="587">
        <f t="shared" si="2"/>
        <v>0</v>
      </c>
    </row>
    <row r="42" spans="1:17" s="17" customFormat="1" ht="16.75" hidden="1" customHeight="1" outlineLevel="1">
      <c r="A42" s="1230">
        <v>27</v>
      </c>
      <c r="B42" s="1231"/>
      <c r="C42" s="1232"/>
      <c r="D42" s="1233"/>
      <c r="E42" s="587">
        <f t="shared" si="0"/>
        <v>0</v>
      </c>
      <c r="G42" s="1230">
        <v>27</v>
      </c>
      <c r="H42" s="1231"/>
      <c r="I42" s="1232"/>
      <c r="J42" s="1233"/>
      <c r="K42" s="587">
        <f t="shared" si="1"/>
        <v>0</v>
      </c>
      <c r="M42" s="1230">
        <v>27</v>
      </c>
      <c r="N42" s="1231"/>
      <c r="O42" s="1232"/>
      <c r="P42" s="1233"/>
      <c r="Q42" s="587">
        <f t="shared" si="2"/>
        <v>0</v>
      </c>
    </row>
    <row r="43" spans="1:17" s="17" customFormat="1" ht="16.75" hidden="1" customHeight="1" outlineLevel="1">
      <c r="A43" s="1230">
        <v>28</v>
      </c>
      <c r="B43" s="1231"/>
      <c r="C43" s="1232"/>
      <c r="D43" s="1233"/>
      <c r="E43" s="587">
        <f t="shared" si="0"/>
        <v>0</v>
      </c>
      <c r="G43" s="1230">
        <v>28</v>
      </c>
      <c r="H43" s="1231"/>
      <c r="I43" s="1232"/>
      <c r="J43" s="1233"/>
      <c r="K43" s="587">
        <f t="shared" si="1"/>
        <v>0</v>
      </c>
      <c r="M43" s="1230">
        <v>28</v>
      </c>
      <c r="N43" s="1231"/>
      <c r="O43" s="1232"/>
      <c r="P43" s="1233"/>
      <c r="Q43" s="587">
        <f t="shared" si="2"/>
        <v>0</v>
      </c>
    </row>
    <row r="44" spans="1:17" s="17" customFormat="1" ht="16.75" hidden="1" customHeight="1" outlineLevel="1">
      <c r="A44" s="1230">
        <v>29</v>
      </c>
      <c r="B44" s="1231"/>
      <c r="C44" s="1232"/>
      <c r="D44" s="1233"/>
      <c r="E44" s="587">
        <f t="shared" si="0"/>
        <v>0</v>
      </c>
      <c r="G44" s="1230">
        <v>29</v>
      </c>
      <c r="H44" s="1231"/>
      <c r="I44" s="1232"/>
      <c r="J44" s="1233"/>
      <c r="K44" s="587">
        <f t="shared" si="1"/>
        <v>0</v>
      </c>
      <c r="M44" s="1230">
        <v>29</v>
      </c>
      <c r="N44" s="1231"/>
      <c r="O44" s="1232"/>
      <c r="P44" s="1233"/>
      <c r="Q44" s="587">
        <f t="shared" si="2"/>
        <v>0</v>
      </c>
    </row>
    <row r="45" spans="1:17" s="17" customFormat="1" ht="16.75" hidden="1" customHeight="1" outlineLevel="1">
      <c r="A45" s="1230">
        <v>30</v>
      </c>
      <c r="B45" s="1231"/>
      <c r="C45" s="1232"/>
      <c r="D45" s="1233"/>
      <c r="E45" s="587">
        <f t="shared" si="0"/>
        <v>0</v>
      </c>
      <c r="G45" s="1230">
        <v>30</v>
      </c>
      <c r="H45" s="1231"/>
      <c r="I45" s="1232"/>
      <c r="J45" s="1233"/>
      <c r="K45" s="587">
        <f t="shared" si="1"/>
        <v>0</v>
      </c>
      <c r="M45" s="1230">
        <v>30</v>
      </c>
      <c r="N45" s="1231"/>
      <c r="O45" s="1232"/>
      <c r="P45" s="1233"/>
      <c r="Q45" s="587">
        <f t="shared" si="2"/>
        <v>0</v>
      </c>
    </row>
    <row r="46" spans="1:17" s="17" customFormat="1" ht="16.75" hidden="1" customHeight="1" outlineLevel="1">
      <c r="A46" s="1230">
        <v>31</v>
      </c>
      <c r="B46" s="1231"/>
      <c r="C46" s="1232"/>
      <c r="D46" s="1233"/>
      <c r="E46" s="587">
        <f t="shared" si="0"/>
        <v>0</v>
      </c>
      <c r="G46" s="1230">
        <v>31</v>
      </c>
      <c r="H46" s="1231"/>
      <c r="I46" s="1232"/>
      <c r="J46" s="1233"/>
      <c r="K46" s="587">
        <f t="shared" si="1"/>
        <v>0</v>
      </c>
      <c r="M46" s="1230">
        <v>31</v>
      </c>
      <c r="N46" s="1231"/>
      <c r="O46" s="1232"/>
      <c r="P46" s="1233"/>
      <c r="Q46" s="587">
        <f t="shared" si="2"/>
        <v>0</v>
      </c>
    </row>
    <row r="47" spans="1:17" s="17" customFormat="1" ht="16.75" hidden="1" customHeight="1" outlineLevel="1">
      <c r="A47" s="1230">
        <v>32</v>
      </c>
      <c r="B47" s="1231"/>
      <c r="C47" s="1232"/>
      <c r="D47" s="1233"/>
      <c r="E47" s="587">
        <f t="shared" si="0"/>
        <v>0</v>
      </c>
      <c r="G47" s="1230">
        <v>32</v>
      </c>
      <c r="H47" s="1231"/>
      <c r="I47" s="1232"/>
      <c r="J47" s="1233"/>
      <c r="K47" s="587">
        <f t="shared" si="1"/>
        <v>0</v>
      </c>
      <c r="M47" s="1230">
        <v>32</v>
      </c>
      <c r="N47" s="1231"/>
      <c r="O47" s="1232"/>
      <c r="P47" s="1233"/>
      <c r="Q47" s="587">
        <f t="shared" si="2"/>
        <v>0</v>
      </c>
    </row>
    <row r="48" spans="1:17" s="17" customFormat="1" ht="16.75" hidden="1" customHeight="1" outlineLevel="1">
      <c r="A48" s="1230">
        <v>33</v>
      </c>
      <c r="B48" s="1231"/>
      <c r="C48" s="1232"/>
      <c r="D48" s="1233"/>
      <c r="E48" s="587">
        <f t="shared" si="0"/>
        <v>0</v>
      </c>
      <c r="G48" s="1230">
        <v>33</v>
      </c>
      <c r="H48" s="1231"/>
      <c r="I48" s="1232"/>
      <c r="J48" s="1233"/>
      <c r="K48" s="587">
        <f t="shared" si="1"/>
        <v>0</v>
      </c>
      <c r="M48" s="1230">
        <v>33</v>
      </c>
      <c r="N48" s="1231"/>
      <c r="O48" s="1232"/>
      <c r="P48" s="1233"/>
      <c r="Q48" s="587">
        <f t="shared" si="2"/>
        <v>0</v>
      </c>
    </row>
    <row r="49" spans="1:17" s="17" customFormat="1" ht="16.75" hidden="1" customHeight="1" outlineLevel="1">
      <c r="A49" s="1230">
        <v>34</v>
      </c>
      <c r="B49" s="1231"/>
      <c r="C49" s="1232"/>
      <c r="D49" s="1233"/>
      <c r="E49" s="587">
        <f t="shared" si="0"/>
        <v>0</v>
      </c>
      <c r="G49" s="1230">
        <v>34</v>
      </c>
      <c r="H49" s="1231"/>
      <c r="I49" s="1232"/>
      <c r="J49" s="1233"/>
      <c r="K49" s="587">
        <f t="shared" si="1"/>
        <v>0</v>
      </c>
      <c r="M49" s="1230">
        <v>34</v>
      </c>
      <c r="N49" s="1231"/>
      <c r="O49" s="1232"/>
      <c r="P49" s="1233"/>
      <c r="Q49" s="587">
        <f t="shared" si="2"/>
        <v>0</v>
      </c>
    </row>
    <row r="50" spans="1:17" s="17" customFormat="1" ht="16.75" hidden="1" customHeight="1" outlineLevel="1">
      <c r="A50" s="1230">
        <v>35</v>
      </c>
      <c r="B50" s="1231"/>
      <c r="C50" s="1232"/>
      <c r="D50" s="1233"/>
      <c r="E50" s="587">
        <f t="shared" si="0"/>
        <v>0</v>
      </c>
      <c r="G50" s="1230">
        <v>35</v>
      </c>
      <c r="H50" s="1231"/>
      <c r="I50" s="1232"/>
      <c r="J50" s="1233"/>
      <c r="K50" s="587">
        <f t="shared" si="1"/>
        <v>0</v>
      </c>
      <c r="M50" s="1230">
        <v>35</v>
      </c>
      <c r="N50" s="1231"/>
      <c r="O50" s="1232"/>
      <c r="P50" s="1233"/>
      <c r="Q50" s="587">
        <f t="shared" si="2"/>
        <v>0</v>
      </c>
    </row>
    <row r="51" spans="1:17" s="17" customFormat="1" ht="16.75" hidden="1" customHeight="1" outlineLevel="1">
      <c r="A51" s="1230">
        <v>36</v>
      </c>
      <c r="B51" s="1231"/>
      <c r="C51" s="1232"/>
      <c r="D51" s="1233"/>
      <c r="E51" s="587">
        <f t="shared" si="0"/>
        <v>0</v>
      </c>
      <c r="G51" s="1230">
        <v>36</v>
      </c>
      <c r="H51" s="1231"/>
      <c r="I51" s="1232"/>
      <c r="J51" s="1233"/>
      <c r="K51" s="587">
        <f t="shared" si="1"/>
        <v>0</v>
      </c>
      <c r="M51" s="1230">
        <v>36</v>
      </c>
      <c r="N51" s="1231"/>
      <c r="O51" s="1232"/>
      <c r="P51" s="1233"/>
      <c r="Q51" s="587">
        <f t="shared" si="2"/>
        <v>0</v>
      </c>
    </row>
    <row r="52" spans="1:17" s="17" customFormat="1" ht="16.75" hidden="1" customHeight="1" outlineLevel="1">
      <c r="A52" s="1230">
        <v>37</v>
      </c>
      <c r="B52" s="1231"/>
      <c r="C52" s="1232"/>
      <c r="D52" s="1233"/>
      <c r="E52" s="587">
        <f t="shared" si="0"/>
        <v>0</v>
      </c>
      <c r="G52" s="1230">
        <v>37</v>
      </c>
      <c r="H52" s="1231"/>
      <c r="I52" s="1232"/>
      <c r="J52" s="1233"/>
      <c r="K52" s="587">
        <f t="shared" si="1"/>
        <v>0</v>
      </c>
      <c r="M52" s="1230">
        <v>37</v>
      </c>
      <c r="N52" s="1231"/>
      <c r="O52" s="1232"/>
      <c r="P52" s="1233"/>
      <c r="Q52" s="587">
        <f t="shared" si="2"/>
        <v>0</v>
      </c>
    </row>
    <row r="53" spans="1:17" s="17" customFormat="1" ht="16.75" hidden="1" customHeight="1" outlineLevel="1">
      <c r="A53" s="1230">
        <v>38</v>
      </c>
      <c r="B53" s="1231"/>
      <c r="C53" s="1232"/>
      <c r="D53" s="1233"/>
      <c r="E53" s="587">
        <f t="shared" si="0"/>
        <v>0</v>
      </c>
      <c r="G53" s="1230">
        <v>38</v>
      </c>
      <c r="H53" s="1231"/>
      <c r="I53" s="1232"/>
      <c r="J53" s="1233"/>
      <c r="K53" s="587">
        <f t="shared" si="1"/>
        <v>0</v>
      </c>
      <c r="M53" s="1230">
        <v>38</v>
      </c>
      <c r="N53" s="1231"/>
      <c r="O53" s="1232"/>
      <c r="P53" s="1233"/>
      <c r="Q53" s="587">
        <f t="shared" si="2"/>
        <v>0</v>
      </c>
    </row>
    <row r="54" spans="1:17" s="17" customFormat="1" ht="16.75" hidden="1" customHeight="1" outlineLevel="1">
      <c r="A54" s="1230">
        <v>39</v>
      </c>
      <c r="B54" s="1231"/>
      <c r="C54" s="1232"/>
      <c r="D54" s="1233"/>
      <c r="E54" s="587">
        <f t="shared" si="0"/>
        <v>0</v>
      </c>
      <c r="G54" s="1230">
        <v>39</v>
      </c>
      <c r="H54" s="1231"/>
      <c r="I54" s="1232"/>
      <c r="J54" s="1233"/>
      <c r="K54" s="587">
        <f t="shared" si="1"/>
        <v>0</v>
      </c>
      <c r="M54" s="1230">
        <v>39</v>
      </c>
      <c r="N54" s="1231"/>
      <c r="O54" s="1232"/>
      <c r="P54" s="1233"/>
      <c r="Q54" s="587">
        <f t="shared" si="2"/>
        <v>0</v>
      </c>
    </row>
    <row r="55" spans="1:17" s="17" customFormat="1" ht="16.75" hidden="1" customHeight="1" outlineLevel="1">
      <c r="A55" s="1230">
        <v>40</v>
      </c>
      <c r="B55" s="1231"/>
      <c r="C55" s="1232"/>
      <c r="D55" s="1233"/>
      <c r="E55" s="587">
        <f t="shared" si="0"/>
        <v>0</v>
      </c>
      <c r="G55" s="1230">
        <v>40</v>
      </c>
      <c r="H55" s="1231"/>
      <c r="I55" s="1232"/>
      <c r="J55" s="1233"/>
      <c r="K55" s="587">
        <f t="shared" si="1"/>
        <v>0</v>
      </c>
      <c r="M55" s="1230">
        <v>40</v>
      </c>
      <c r="N55" s="1231"/>
      <c r="O55" s="1232"/>
      <c r="P55" s="1233"/>
      <c r="Q55" s="587">
        <f t="shared" si="2"/>
        <v>0</v>
      </c>
    </row>
    <row r="56" spans="1:17" s="17" customFormat="1" ht="16.75" hidden="1" customHeight="1" outlineLevel="1">
      <c r="A56" s="1230">
        <v>41</v>
      </c>
      <c r="B56" s="1231"/>
      <c r="C56" s="1232"/>
      <c r="D56" s="1233"/>
      <c r="E56" s="587">
        <f t="shared" si="0"/>
        <v>0</v>
      </c>
      <c r="G56" s="1230">
        <v>41</v>
      </c>
      <c r="H56" s="1231"/>
      <c r="I56" s="1232"/>
      <c r="J56" s="1233"/>
      <c r="K56" s="587">
        <f t="shared" si="1"/>
        <v>0</v>
      </c>
      <c r="M56" s="1230">
        <v>41</v>
      </c>
      <c r="N56" s="1231"/>
      <c r="O56" s="1232"/>
      <c r="P56" s="1233"/>
      <c r="Q56" s="587">
        <f t="shared" si="2"/>
        <v>0</v>
      </c>
    </row>
    <row r="57" spans="1:17" s="17" customFormat="1" ht="16.75" hidden="1" customHeight="1" outlineLevel="1">
      <c r="A57" s="1230">
        <v>42</v>
      </c>
      <c r="B57" s="1231"/>
      <c r="C57" s="1232"/>
      <c r="D57" s="1233"/>
      <c r="E57" s="587">
        <f t="shared" si="0"/>
        <v>0</v>
      </c>
      <c r="G57" s="1230">
        <v>42</v>
      </c>
      <c r="H57" s="1231"/>
      <c r="I57" s="1232"/>
      <c r="J57" s="1233"/>
      <c r="K57" s="587">
        <f t="shared" si="1"/>
        <v>0</v>
      </c>
      <c r="M57" s="1230">
        <v>42</v>
      </c>
      <c r="N57" s="1231"/>
      <c r="O57" s="1232"/>
      <c r="P57" s="1233"/>
      <c r="Q57" s="587">
        <f t="shared" si="2"/>
        <v>0</v>
      </c>
    </row>
    <row r="58" spans="1:17" s="17" customFormat="1" ht="16.75" hidden="1" customHeight="1" outlineLevel="1">
      <c r="A58" s="1230">
        <v>43</v>
      </c>
      <c r="B58" s="1231"/>
      <c r="C58" s="1232"/>
      <c r="D58" s="1233"/>
      <c r="E58" s="587">
        <f t="shared" si="0"/>
        <v>0</v>
      </c>
      <c r="G58" s="1230">
        <v>43</v>
      </c>
      <c r="H58" s="1231"/>
      <c r="I58" s="1232"/>
      <c r="J58" s="1233"/>
      <c r="K58" s="587">
        <f t="shared" si="1"/>
        <v>0</v>
      </c>
      <c r="M58" s="1230">
        <v>43</v>
      </c>
      <c r="N58" s="1231"/>
      <c r="O58" s="1232"/>
      <c r="P58" s="1233"/>
      <c r="Q58" s="587">
        <f t="shared" si="2"/>
        <v>0</v>
      </c>
    </row>
    <row r="59" spans="1:17" s="17" customFormat="1" ht="16.75" hidden="1" customHeight="1" outlineLevel="1">
      <c r="A59" s="1230">
        <v>44</v>
      </c>
      <c r="B59" s="1231"/>
      <c r="C59" s="1232"/>
      <c r="D59" s="1233"/>
      <c r="E59" s="587">
        <f t="shared" si="0"/>
        <v>0</v>
      </c>
      <c r="G59" s="1230">
        <v>44</v>
      </c>
      <c r="H59" s="1231"/>
      <c r="I59" s="1232"/>
      <c r="J59" s="1233"/>
      <c r="K59" s="587">
        <f t="shared" si="1"/>
        <v>0</v>
      </c>
      <c r="M59" s="1230">
        <v>44</v>
      </c>
      <c r="N59" s="1231"/>
      <c r="O59" s="1232"/>
      <c r="P59" s="1233"/>
      <c r="Q59" s="587">
        <f t="shared" si="2"/>
        <v>0</v>
      </c>
    </row>
    <row r="60" spans="1:17" s="17" customFormat="1" ht="16.75" hidden="1" customHeight="1" outlineLevel="1">
      <c r="A60" s="1230">
        <v>45</v>
      </c>
      <c r="B60" s="1231"/>
      <c r="C60" s="1232"/>
      <c r="D60" s="1233"/>
      <c r="E60" s="587">
        <f t="shared" si="0"/>
        <v>0</v>
      </c>
      <c r="G60" s="1230">
        <v>45</v>
      </c>
      <c r="H60" s="1231"/>
      <c r="I60" s="1232"/>
      <c r="J60" s="1233"/>
      <c r="K60" s="587">
        <f t="shared" si="1"/>
        <v>0</v>
      </c>
      <c r="M60" s="1230">
        <v>45</v>
      </c>
      <c r="N60" s="1231"/>
      <c r="O60" s="1232"/>
      <c r="P60" s="1233"/>
      <c r="Q60" s="587">
        <f t="shared" si="2"/>
        <v>0</v>
      </c>
    </row>
    <row r="61" spans="1:17" s="17" customFormat="1" ht="16.75" hidden="1" customHeight="1" outlineLevel="1">
      <c r="A61" s="1230">
        <v>46</v>
      </c>
      <c r="B61" s="1231"/>
      <c r="C61" s="1232"/>
      <c r="D61" s="1233"/>
      <c r="E61" s="587">
        <f t="shared" si="0"/>
        <v>0</v>
      </c>
      <c r="G61" s="1230">
        <v>46</v>
      </c>
      <c r="H61" s="1231"/>
      <c r="I61" s="1232"/>
      <c r="J61" s="1233"/>
      <c r="K61" s="587">
        <f t="shared" si="1"/>
        <v>0</v>
      </c>
      <c r="M61" s="1230">
        <v>46</v>
      </c>
      <c r="N61" s="1231"/>
      <c r="O61" s="1232"/>
      <c r="P61" s="1233"/>
      <c r="Q61" s="587">
        <f t="shared" si="2"/>
        <v>0</v>
      </c>
    </row>
    <row r="62" spans="1:17" s="17" customFormat="1" ht="16.75" hidden="1" customHeight="1" outlineLevel="1">
      <c r="A62" s="1230">
        <v>47</v>
      </c>
      <c r="B62" s="1231"/>
      <c r="C62" s="1232"/>
      <c r="D62" s="1233"/>
      <c r="E62" s="587">
        <f t="shared" si="0"/>
        <v>0</v>
      </c>
      <c r="G62" s="1230">
        <v>47</v>
      </c>
      <c r="H62" s="1231"/>
      <c r="I62" s="1232"/>
      <c r="J62" s="1233"/>
      <c r="K62" s="587">
        <f t="shared" si="1"/>
        <v>0</v>
      </c>
      <c r="M62" s="1230">
        <v>47</v>
      </c>
      <c r="N62" s="1231"/>
      <c r="O62" s="1232"/>
      <c r="P62" s="1233"/>
      <c r="Q62" s="587">
        <f t="shared" si="2"/>
        <v>0</v>
      </c>
    </row>
    <row r="63" spans="1:17" s="17" customFormat="1" ht="16.75" hidden="1" customHeight="1" outlineLevel="1">
      <c r="A63" s="1230">
        <v>48</v>
      </c>
      <c r="B63" s="1231"/>
      <c r="C63" s="1232"/>
      <c r="D63" s="1233"/>
      <c r="E63" s="587">
        <f t="shared" si="0"/>
        <v>0</v>
      </c>
      <c r="G63" s="1230">
        <v>48</v>
      </c>
      <c r="H63" s="1231"/>
      <c r="I63" s="1232"/>
      <c r="J63" s="1233"/>
      <c r="K63" s="587">
        <f t="shared" si="1"/>
        <v>0</v>
      </c>
      <c r="M63" s="1230">
        <v>48</v>
      </c>
      <c r="N63" s="1231"/>
      <c r="O63" s="1232"/>
      <c r="P63" s="1233"/>
      <c r="Q63" s="587">
        <f t="shared" si="2"/>
        <v>0</v>
      </c>
    </row>
    <row r="64" spans="1:17" s="17" customFormat="1" ht="16.75" hidden="1" customHeight="1" outlineLevel="1">
      <c r="A64" s="1230">
        <v>49</v>
      </c>
      <c r="B64" s="1231"/>
      <c r="C64" s="1232"/>
      <c r="D64" s="1233"/>
      <c r="E64" s="587">
        <f t="shared" si="0"/>
        <v>0</v>
      </c>
      <c r="G64" s="1230">
        <v>49</v>
      </c>
      <c r="H64" s="1231"/>
      <c r="I64" s="1232"/>
      <c r="J64" s="1233"/>
      <c r="K64" s="587">
        <f t="shared" si="1"/>
        <v>0</v>
      </c>
      <c r="M64" s="1230">
        <v>49</v>
      </c>
      <c r="N64" s="1231"/>
      <c r="O64" s="1232"/>
      <c r="P64" s="1233"/>
      <c r="Q64" s="587">
        <f t="shared" si="2"/>
        <v>0</v>
      </c>
    </row>
    <row r="65" spans="1:17" s="17" customFormat="1" ht="16.75" hidden="1" customHeight="1" outlineLevel="1">
      <c r="A65" s="1230">
        <v>50</v>
      </c>
      <c r="B65" s="1231"/>
      <c r="C65" s="1232"/>
      <c r="D65" s="1233"/>
      <c r="E65" s="587">
        <f t="shared" si="0"/>
        <v>0</v>
      </c>
      <c r="G65" s="1230">
        <v>50</v>
      </c>
      <c r="H65" s="1231"/>
      <c r="I65" s="1232"/>
      <c r="J65" s="1233"/>
      <c r="K65" s="587">
        <f t="shared" si="1"/>
        <v>0</v>
      </c>
      <c r="M65" s="1230">
        <v>50</v>
      </c>
      <c r="N65" s="1231"/>
      <c r="O65" s="1232"/>
      <c r="P65" s="1233"/>
      <c r="Q65" s="587">
        <f t="shared" si="2"/>
        <v>0</v>
      </c>
    </row>
    <row r="66" spans="1:17" s="17" customFormat="1" ht="16.75" hidden="1" customHeight="1" outlineLevel="1">
      <c r="A66" s="1230">
        <v>51</v>
      </c>
      <c r="B66" s="1231"/>
      <c r="C66" s="1232"/>
      <c r="D66" s="1233"/>
      <c r="E66" s="587">
        <f t="shared" si="0"/>
        <v>0</v>
      </c>
      <c r="G66" s="1230">
        <v>51</v>
      </c>
      <c r="H66" s="1231"/>
      <c r="I66" s="1232"/>
      <c r="J66" s="1233"/>
      <c r="K66" s="587">
        <f t="shared" si="1"/>
        <v>0</v>
      </c>
      <c r="M66" s="1230">
        <v>51</v>
      </c>
      <c r="N66" s="1231"/>
      <c r="O66" s="1232"/>
      <c r="P66" s="1233"/>
      <c r="Q66" s="587">
        <f t="shared" si="2"/>
        <v>0</v>
      </c>
    </row>
    <row r="67" spans="1:17" s="17" customFormat="1" ht="16.75" hidden="1" customHeight="1" outlineLevel="1">
      <c r="A67" s="1230">
        <v>52</v>
      </c>
      <c r="B67" s="1231"/>
      <c r="C67" s="1232"/>
      <c r="D67" s="1233"/>
      <c r="E67" s="587">
        <f t="shared" si="0"/>
        <v>0</v>
      </c>
      <c r="G67" s="1230">
        <v>52</v>
      </c>
      <c r="H67" s="1231"/>
      <c r="I67" s="1232"/>
      <c r="J67" s="1233"/>
      <c r="K67" s="587">
        <f t="shared" si="1"/>
        <v>0</v>
      </c>
      <c r="M67" s="1230">
        <v>52</v>
      </c>
      <c r="N67" s="1231"/>
      <c r="O67" s="1232"/>
      <c r="P67" s="1233"/>
      <c r="Q67" s="587">
        <f t="shared" si="2"/>
        <v>0</v>
      </c>
    </row>
    <row r="68" spans="1:17" s="17" customFormat="1" ht="16.75" hidden="1" customHeight="1" outlineLevel="1">
      <c r="A68" s="1230">
        <v>53</v>
      </c>
      <c r="B68" s="1231"/>
      <c r="C68" s="1232"/>
      <c r="D68" s="1233"/>
      <c r="E68" s="587">
        <f t="shared" si="0"/>
        <v>0</v>
      </c>
      <c r="G68" s="1230">
        <v>53</v>
      </c>
      <c r="H68" s="1231"/>
      <c r="I68" s="1232"/>
      <c r="J68" s="1233"/>
      <c r="K68" s="587">
        <f t="shared" si="1"/>
        <v>0</v>
      </c>
      <c r="M68" s="1230">
        <v>53</v>
      </c>
      <c r="N68" s="1231"/>
      <c r="O68" s="1232"/>
      <c r="P68" s="1233"/>
      <c r="Q68" s="587">
        <f t="shared" si="2"/>
        <v>0</v>
      </c>
    </row>
    <row r="69" spans="1:17" s="17" customFormat="1" ht="16.75" hidden="1" customHeight="1" outlineLevel="1">
      <c r="A69" s="1230">
        <v>54</v>
      </c>
      <c r="B69" s="1231"/>
      <c r="C69" s="1232"/>
      <c r="D69" s="1233"/>
      <c r="E69" s="587">
        <f t="shared" si="0"/>
        <v>0</v>
      </c>
      <c r="G69" s="1230">
        <v>54</v>
      </c>
      <c r="H69" s="1231"/>
      <c r="I69" s="1232"/>
      <c r="J69" s="1233"/>
      <c r="K69" s="587">
        <f t="shared" si="1"/>
        <v>0</v>
      </c>
      <c r="M69" s="1230">
        <v>54</v>
      </c>
      <c r="N69" s="1231"/>
      <c r="O69" s="1232"/>
      <c r="P69" s="1233"/>
      <c r="Q69" s="587">
        <f t="shared" si="2"/>
        <v>0</v>
      </c>
    </row>
    <row r="70" spans="1:17" s="17" customFormat="1" ht="16.75" hidden="1" customHeight="1" outlineLevel="1">
      <c r="A70" s="1230">
        <v>55</v>
      </c>
      <c r="B70" s="1231"/>
      <c r="C70" s="1232"/>
      <c r="D70" s="1233"/>
      <c r="E70" s="587">
        <f t="shared" si="0"/>
        <v>0</v>
      </c>
      <c r="G70" s="1230">
        <v>55</v>
      </c>
      <c r="H70" s="1231"/>
      <c r="I70" s="1232"/>
      <c r="J70" s="1233"/>
      <c r="K70" s="587">
        <f t="shared" si="1"/>
        <v>0</v>
      </c>
      <c r="M70" s="1230">
        <v>55</v>
      </c>
      <c r="N70" s="1231"/>
      <c r="O70" s="1232"/>
      <c r="P70" s="1233"/>
      <c r="Q70" s="587">
        <f t="shared" si="2"/>
        <v>0</v>
      </c>
    </row>
    <row r="71" spans="1:17" s="17" customFormat="1" ht="16.75" hidden="1" customHeight="1" outlineLevel="1">
      <c r="A71" s="1230">
        <v>56</v>
      </c>
      <c r="B71" s="1231"/>
      <c r="C71" s="1232"/>
      <c r="D71" s="1233"/>
      <c r="E71" s="587">
        <f t="shared" si="0"/>
        <v>0</v>
      </c>
      <c r="G71" s="1230">
        <v>56</v>
      </c>
      <c r="H71" s="1231"/>
      <c r="I71" s="1232"/>
      <c r="J71" s="1233"/>
      <c r="K71" s="587">
        <f t="shared" si="1"/>
        <v>0</v>
      </c>
      <c r="M71" s="1230">
        <v>56</v>
      </c>
      <c r="N71" s="1231"/>
      <c r="O71" s="1232"/>
      <c r="P71" s="1233"/>
      <c r="Q71" s="587">
        <f t="shared" si="2"/>
        <v>0</v>
      </c>
    </row>
    <row r="72" spans="1:17" s="17" customFormat="1" ht="16.75" hidden="1" customHeight="1" outlineLevel="1">
      <c r="A72" s="1230">
        <v>57</v>
      </c>
      <c r="B72" s="1231"/>
      <c r="C72" s="1232"/>
      <c r="D72" s="1233"/>
      <c r="E72" s="587">
        <f t="shared" si="0"/>
        <v>0</v>
      </c>
      <c r="G72" s="1230">
        <v>57</v>
      </c>
      <c r="H72" s="1231"/>
      <c r="I72" s="1232"/>
      <c r="J72" s="1233"/>
      <c r="K72" s="587">
        <f t="shared" si="1"/>
        <v>0</v>
      </c>
      <c r="M72" s="1230">
        <v>57</v>
      </c>
      <c r="N72" s="1231"/>
      <c r="O72" s="1232"/>
      <c r="P72" s="1233"/>
      <c r="Q72" s="587">
        <f t="shared" si="2"/>
        <v>0</v>
      </c>
    </row>
    <row r="73" spans="1:17" s="17" customFormat="1" ht="16.75" hidden="1" customHeight="1" outlineLevel="1">
      <c r="A73" s="1230">
        <v>58</v>
      </c>
      <c r="B73" s="1231"/>
      <c r="C73" s="1232"/>
      <c r="D73" s="1233"/>
      <c r="E73" s="587">
        <f t="shared" si="0"/>
        <v>0</v>
      </c>
      <c r="G73" s="1230">
        <v>58</v>
      </c>
      <c r="H73" s="1231"/>
      <c r="I73" s="1232"/>
      <c r="J73" s="1233"/>
      <c r="K73" s="587">
        <f t="shared" si="1"/>
        <v>0</v>
      </c>
      <c r="M73" s="1230">
        <v>58</v>
      </c>
      <c r="N73" s="1231"/>
      <c r="O73" s="1232"/>
      <c r="P73" s="1233"/>
      <c r="Q73" s="587">
        <f t="shared" si="2"/>
        <v>0</v>
      </c>
    </row>
    <row r="74" spans="1:17" s="17" customFormat="1" ht="16.75" hidden="1" customHeight="1" outlineLevel="1">
      <c r="A74" s="1230">
        <v>59</v>
      </c>
      <c r="B74" s="1231"/>
      <c r="C74" s="1232"/>
      <c r="D74" s="1233"/>
      <c r="E74" s="587">
        <f t="shared" si="0"/>
        <v>0</v>
      </c>
      <c r="G74" s="1230">
        <v>59</v>
      </c>
      <c r="H74" s="1231"/>
      <c r="I74" s="1232"/>
      <c r="J74" s="1233"/>
      <c r="K74" s="587">
        <f t="shared" si="1"/>
        <v>0</v>
      </c>
      <c r="M74" s="1230">
        <v>59</v>
      </c>
      <c r="N74" s="1231"/>
      <c r="O74" s="1232"/>
      <c r="P74" s="1233"/>
      <c r="Q74" s="587">
        <f t="shared" si="2"/>
        <v>0</v>
      </c>
    </row>
    <row r="75" spans="1:17" s="17" customFormat="1" ht="16.75" hidden="1" customHeight="1" outlineLevel="1">
      <c r="A75" s="1230">
        <v>60</v>
      </c>
      <c r="B75" s="1231"/>
      <c r="C75" s="1232"/>
      <c r="D75" s="1233"/>
      <c r="E75" s="587">
        <f t="shared" si="0"/>
        <v>0</v>
      </c>
      <c r="G75" s="1230">
        <v>60</v>
      </c>
      <c r="H75" s="1231"/>
      <c r="I75" s="1232"/>
      <c r="J75" s="1233"/>
      <c r="K75" s="587">
        <f t="shared" si="1"/>
        <v>0</v>
      </c>
      <c r="M75" s="1230">
        <v>60</v>
      </c>
      <c r="N75" s="1231"/>
      <c r="O75" s="1232"/>
      <c r="P75" s="1233"/>
      <c r="Q75" s="587">
        <f t="shared" si="2"/>
        <v>0</v>
      </c>
    </row>
    <row r="76" spans="1:17" s="17" customFormat="1" ht="16.75" hidden="1" customHeight="1" outlineLevel="1">
      <c r="A76" s="1230">
        <v>61</v>
      </c>
      <c r="B76" s="1231"/>
      <c r="C76" s="1232"/>
      <c r="D76" s="1233"/>
      <c r="E76" s="587">
        <f t="shared" si="0"/>
        <v>0</v>
      </c>
      <c r="G76" s="1230">
        <v>61</v>
      </c>
      <c r="H76" s="1231"/>
      <c r="I76" s="1232"/>
      <c r="J76" s="1233"/>
      <c r="K76" s="587">
        <f t="shared" si="1"/>
        <v>0</v>
      </c>
      <c r="M76" s="1230">
        <v>61</v>
      </c>
      <c r="N76" s="1231"/>
      <c r="O76" s="1232"/>
      <c r="P76" s="1233"/>
      <c r="Q76" s="587">
        <f t="shared" si="2"/>
        <v>0</v>
      </c>
    </row>
    <row r="77" spans="1:17" s="17" customFormat="1" ht="16.75" hidden="1" customHeight="1" outlineLevel="1">
      <c r="A77" s="1230">
        <v>62</v>
      </c>
      <c r="B77" s="1231"/>
      <c r="C77" s="1232"/>
      <c r="D77" s="1233"/>
      <c r="E77" s="587">
        <f t="shared" si="0"/>
        <v>0</v>
      </c>
      <c r="G77" s="1230">
        <v>62</v>
      </c>
      <c r="H77" s="1231"/>
      <c r="I77" s="1232"/>
      <c r="J77" s="1233"/>
      <c r="K77" s="587">
        <f t="shared" si="1"/>
        <v>0</v>
      </c>
      <c r="M77" s="1230">
        <v>62</v>
      </c>
      <c r="N77" s="1231"/>
      <c r="O77" s="1232"/>
      <c r="P77" s="1233"/>
      <c r="Q77" s="587">
        <f t="shared" si="2"/>
        <v>0</v>
      </c>
    </row>
    <row r="78" spans="1:17" s="17" customFormat="1" ht="16.75" hidden="1" customHeight="1" outlineLevel="1">
      <c r="A78" s="1230">
        <v>63</v>
      </c>
      <c r="B78" s="1231"/>
      <c r="C78" s="1232"/>
      <c r="D78" s="1233"/>
      <c r="E78" s="587">
        <f t="shared" si="0"/>
        <v>0</v>
      </c>
      <c r="G78" s="1230">
        <v>63</v>
      </c>
      <c r="H78" s="1231"/>
      <c r="I78" s="1232"/>
      <c r="J78" s="1233"/>
      <c r="K78" s="587">
        <f t="shared" si="1"/>
        <v>0</v>
      </c>
      <c r="M78" s="1230">
        <v>63</v>
      </c>
      <c r="N78" s="1231"/>
      <c r="O78" s="1232"/>
      <c r="P78" s="1233"/>
      <c r="Q78" s="587">
        <f t="shared" si="2"/>
        <v>0</v>
      </c>
    </row>
    <row r="79" spans="1:17" s="17" customFormat="1" ht="16.75" hidden="1" customHeight="1" outlineLevel="1">
      <c r="A79" s="1230">
        <v>64</v>
      </c>
      <c r="B79" s="1231"/>
      <c r="C79" s="1232"/>
      <c r="D79" s="1233"/>
      <c r="E79" s="587">
        <f t="shared" si="0"/>
        <v>0</v>
      </c>
      <c r="G79" s="1230">
        <v>64</v>
      </c>
      <c r="H79" s="1231"/>
      <c r="I79" s="1232"/>
      <c r="J79" s="1233"/>
      <c r="K79" s="587">
        <f t="shared" si="1"/>
        <v>0</v>
      </c>
      <c r="M79" s="1230">
        <v>64</v>
      </c>
      <c r="N79" s="1231"/>
      <c r="O79" s="1232"/>
      <c r="P79" s="1233"/>
      <c r="Q79" s="587">
        <f t="shared" si="2"/>
        <v>0</v>
      </c>
    </row>
    <row r="80" spans="1:17" s="17" customFormat="1" ht="16.75" hidden="1" customHeight="1" outlineLevel="1">
      <c r="A80" s="1230">
        <v>65</v>
      </c>
      <c r="B80" s="1231"/>
      <c r="C80" s="1232"/>
      <c r="D80" s="1233"/>
      <c r="E80" s="587">
        <f t="shared" si="0"/>
        <v>0</v>
      </c>
      <c r="G80" s="1230">
        <v>65</v>
      </c>
      <c r="H80" s="1231"/>
      <c r="I80" s="1232"/>
      <c r="J80" s="1233"/>
      <c r="K80" s="587">
        <f t="shared" si="1"/>
        <v>0</v>
      </c>
      <c r="M80" s="1230">
        <v>65</v>
      </c>
      <c r="N80" s="1231"/>
      <c r="O80" s="1232"/>
      <c r="P80" s="1233"/>
      <c r="Q80" s="587">
        <f t="shared" si="2"/>
        <v>0</v>
      </c>
    </row>
    <row r="81" spans="1:17" s="17" customFormat="1" ht="16.75" hidden="1" customHeight="1" outlineLevel="1">
      <c r="A81" s="1230">
        <v>66</v>
      </c>
      <c r="B81" s="1231"/>
      <c r="C81" s="1232"/>
      <c r="D81" s="1233"/>
      <c r="E81" s="587">
        <f t="shared" ref="E81:E144" si="3">IF(AND(C81&gt;=D$9,C81&lt;=D$8),1,0)</f>
        <v>0</v>
      </c>
      <c r="G81" s="1230">
        <v>66</v>
      </c>
      <c r="H81" s="1231"/>
      <c r="I81" s="1232"/>
      <c r="J81" s="1233"/>
      <c r="K81" s="587">
        <f t="shared" ref="K81:K144" si="4">IF(AND(I81&gt;=J$9,I81&lt;=J$8),1,0)</f>
        <v>0</v>
      </c>
      <c r="M81" s="1230">
        <v>66</v>
      </c>
      <c r="N81" s="1231"/>
      <c r="O81" s="1232"/>
      <c r="P81" s="1233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230">
        <v>67</v>
      </c>
      <c r="B82" s="1231"/>
      <c r="C82" s="1232"/>
      <c r="D82" s="1233"/>
      <c r="E82" s="587">
        <f t="shared" si="3"/>
        <v>0</v>
      </c>
      <c r="G82" s="1230">
        <v>67</v>
      </c>
      <c r="H82" s="1231"/>
      <c r="I82" s="1232"/>
      <c r="J82" s="1233"/>
      <c r="K82" s="587">
        <f t="shared" si="4"/>
        <v>0</v>
      </c>
      <c r="M82" s="1230">
        <v>67</v>
      </c>
      <c r="N82" s="1231"/>
      <c r="O82" s="1232"/>
      <c r="P82" s="1233"/>
      <c r="Q82" s="587">
        <f t="shared" si="5"/>
        <v>0</v>
      </c>
    </row>
    <row r="83" spans="1:17" s="17" customFormat="1" ht="16.75" hidden="1" customHeight="1" outlineLevel="1">
      <c r="A83" s="1230">
        <v>68</v>
      </c>
      <c r="B83" s="1231"/>
      <c r="C83" s="1232"/>
      <c r="D83" s="1233"/>
      <c r="E83" s="587">
        <f t="shared" si="3"/>
        <v>0</v>
      </c>
      <c r="G83" s="1230">
        <v>68</v>
      </c>
      <c r="H83" s="1231"/>
      <c r="I83" s="1232"/>
      <c r="J83" s="1233"/>
      <c r="K83" s="587">
        <f t="shared" si="4"/>
        <v>0</v>
      </c>
      <c r="M83" s="1230">
        <v>68</v>
      </c>
      <c r="N83" s="1231"/>
      <c r="O83" s="1232"/>
      <c r="P83" s="1233"/>
      <c r="Q83" s="587">
        <f t="shared" si="5"/>
        <v>0</v>
      </c>
    </row>
    <row r="84" spans="1:17" s="17" customFormat="1" ht="16.75" hidden="1" customHeight="1" outlineLevel="1">
      <c r="A84" s="1230">
        <v>69</v>
      </c>
      <c r="B84" s="1231"/>
      <c r="C84" s="1232"/>
      <c r="D84" s="1233"/>
      <c r="E84" s="587">
        <f t="shared" si="3"/>
        <v>0</v>
      </c>
      <c r="G84" s="1230">
        <v>69</v>
      </c>
      <c r="H84" s="1231"/>
      <c r="I84" s="1232"/>
      <c r="J84" s="1233"/>
      <c r="K84" s="587">
        <f t="shared" si="4"/>
        <v>0</v>
      </c>
      <c r="M84" s="1230">
        <v>69</v>
      </c>
      <c r="N84" s="1231"/>
      <c r="O84" s="1232"/>
      <c r="P84" s="1233"/>
      <c r="Q84" s="587">
        <f t="shared" si="5"/>
        <v>0</v>
      </c>
    </row>
    <row r="85" spans="1:17" s="17" customFormat="1" ht="16.75" hidden="1" customHeight="1" outlineLevel="1">
      <c r="A85" s="1230">
        <v>70</v>
      </c>
      <c r="B85" s="1231"/>
      <c r="C85" s="1232"/>
      <c r="D85" s="1233"/>
      <c r="E85" s="587">
        <f t="shared" si="3"/>
        <v>0</v>
      </c>
      <c r="G85" s="1230">
        <v>70</v>
      </c>
      <c r="H85" s="1231"/>
      <c r="I85" s="1232"/>
      <c r="J85" s="1233"/>
      <c r="K85" s="587">
        <f t="shared" si="4"/>
        <v>0</v>
      </c>
      <c r="M85" s="1230">
        <v>70</v>
      </c>
      <c r="N85" s="1231"/>
      <c r="O85" s="1232"/>
      <c r="P85" s="1233"/>
      <c r="Q85" s="587">
        <f t="shared" si="5"/>
        <v>0</v>
      </c>
    </row>
    <row r="86" spans="1:17" s="17" customFormat="1" ht="16.75" hidden="1" customHeight="1" outlineLevel="1">
      <c r="A86" s="1230">
        <v>71</v>
      </c>
      <c r="B86" s="1231"/>
      <c r="C86" s="1232"/>
      <c r="D86" s="1233"/>
      <c r="E86" s="587">
        <f t="shared" si="3"/>
        <v>0</v>
      </c>
      <c r="G86" s="1230">
        <v>71</v>
      </c>
      <c r="H86" s="1231"/>
      <c r="I86" s="1232"/>
      <c r="J86" s="1233"/>
      <c r="K86" s="587">
        <f t="shared" si="4"/>
        <v>0</v>
      </c>
      <c r="M86" s="1230">
        <v>71</v>
      </c>
      <c r="N86" s="1231"/>
      <c r="O86" s="1232"/>
      <c r="P86" s="1233"/>
      <c r="Q86" s="587">
        <f t="shared" si="5"/>
        <v>0</v>
      </c>
    </row>
    <row r="87" spans="1:17" s="17" customFormat="1" ht="16.75" hidden="1" customHeight="1" outlineLevel="1">
      <c r="A87" s="1230">
        <v>72</v>
      </c>
      <c r="B87" s="1231"/>
      <c r="C87" s="1232"/>
      <c r="D87" s="1233"/>
      <c r="E87" s="587">
        <f t="shared" si="3"/>
        <v>0</v>
      </c>
      <c r="G87" s="1230">
        <v>72</v>
      </c>
      <c r="H87" s="1231"/>
      <c r="I87" s="1232"/>
      <c r="J87" s="1233"/>
      <c r="K87" s="587">
        <f t="shared" si="4"/>
        <v>0</v>
      </c>
      <c r="M87" s="1230">
        <v>72</v>
      </c>
      <c r="N87" s="1231"/>
      <c r="O87" s="1232"/>
      <c r="P87" s="1233"/>
      <c r="Q87" s="587">
        <f t="shared" si="5"/>
        <v>0</v>
      </c>
    </row>
    <row r="88" spans="1:17" s="17" customFormat="1" ht="16.75" hidden="1" customHeight="1" outlineLevel="1">
      <c r="A88" s="1230">
        <v>73</v>
      </c>
      <c r="B88" s="1231"/>
      <c r="C88" s="1232"/>
      <c r="D88" s="1233"/>
      <c r="E88" s="587">
        <f t="shared" si="3"/>
        <v>0</v>
      </c>
      <c r="G88" s="1230">
        <v>73</v>
      </c>
      <c r="H88" s="1231"/>
      <c r="I88" s="1232"/>
      <c r="J88" s="1233"/>
      <c r="K88" s="587">
        <f t="shared" si="4"/>
        <v>0</v>
      </c>
      <c r="M88" s="1230">
        <v>73</v>
      </c>
      <c r="N88" s="1231"/>
      <c r="O88" s="1232"/>
      <c r="P88" s="1233"/>
      <c r="Q88" s="587">
        <f t="shared" si="5"/>
        <v>0</v>
      </c>
    </row>
    <row r="89" spans="1:17" s="17" customFormat="1" ht="16.75" hidden="1" customHeight="1" outlineLevel="1">
      <c r="A89" s="1230">
        <v>74</v>
      </c>
      <c r="B89" s="1231"/>
      <c r="C89" s="1232"/>
      <c r="D89" s="1233"/>
      <c r="E89" s="587">
        <f t="shared" si="3"/>
        <v>0</v>
      </c>
      <c r="G89" s="1230">
        <v>74</v>
      </c>
      <c r="H89" s="1231"/>
      <c r="I89" s="1232"/>
      <c r="J89" s="1233"/>
      <c r="K89" s="587">
        <f t="shared" si="4"/>
        <v>0</v>
      </c>
      <c r="M89" s="1230">
        <v>74</v>
      </c>
      <c r="N89" s="1231"/>
      <c r="O89" s="1232"/>
      <c r="P89" s="1233"/>
      <c r="Q89" s="587">
        <f t="shared" si="5"/>
        <v>0</v>
      </c>
    </row>
    <row r="90" spans="1:17" s="17" customFormat="1" ht="16.75" hidden="1" customHeight="1" outlineLevel="1">
      <c r="A90" s="1230">
        <v>75</v>
      </c>
      <c r="B90" s="1231"/>
      <c r="C90" s="1232"/>
      <c r="D90" s="1233"/>
      <c r="E90" s="587">
        <f t="shared" si="3"/>
        <v>0</v>
      </c>
      <c r="G90" s="1230">
        <v>75</v>
      </c>
      <c r="H90" s="1231"/>
      <c r="I90" s="1232"/>
      <c r="J90" s="1233"/>
      <c r="K90" s="587">
        <f t="shared" si="4"/>
        <v>0</v>
      </c>
      <c r="M90" s="1230">
        <v>75</v>
      </c>
      <c r="N90" s="1231"/>
      <c r="O90" s="1232"/>
      <c r="P90" s="1233"/>
      <c r="Q90" s="587">
        <f t="shared" si="5"/>
        <v>0</v>
      </c>
    </row>
    <row r="91" spans="1:17" s="17" customFormat="1" ht="16.75" hidden="1" customHeight="1" outlineLevel="1">
      <c r="A91" s="1230">
        <v>76</v>
      </c>
      <c r="B91" s="1231"/>
      <c r="C91" s="1232"/>
      <c r="D91" s="1233"/>
      <c r="E91" s="587">
        <f t="shared" si="3"/>
        <v>0</v>
      </c>
      <c r="G91" s="1230">
        <v>76</v>
      </c>
      <c r="H91" s="1231"/>
      <c r="I91" s="1232"/>
      <c r="J91" s="1233"/>
      <c r="K91" s="587">
        <f t="shared" si="4"/>
        <v>0</v>
      </c>
      <c r="M91" s="1230">
        <v>76</v>
      </c>
      <c r="N91" s="1231"/>
      <c r="O91" s="1232"/>
      <c r="P91" s="1233"/>
      <c r="Q91" s="587">
        <f t="shared" si="5"/>
        <v>0</v>
      </c>
    </row>
    <row r="92" spans="1:17" s="17" customFormat="1" ht="16.75" hidden="1" customHeight="1" outlineLevel="1">
      <c r="A92" s="1230">
        <v>77</v>
      </c>
      <c r="B92" s="1231"/>
      <c r="C92" s="1232"/>
      <c r="D92" s="1233"/>
      <c r="E92" s="587">
        <f t="shared" si="3"/>
        <v>0</v>
      </c>
      <c r="G92" s="1230">
        <v>77</v>
      </c>
      <c r="H92" s="1231"/>
      <c r="I92" s="1232"/>
      <c r="J92" s="1233"/>
      <c r="K92" s="587">
        <f t="shared" si="4"/>
        <v>0</v>
      </c>
      <c r="M92" s="1230">
        <v>77</v>
      </c>
      <c r="N92" s="1231"/>
      <c r="O92" s="1232"/>
      <c r="P92" s="1233"/>
      <c r="Q92" s="587">
        <f t="shared" si="5"/>
        <v>0</v>
      </c>
    </row>
    <row r="93" spans="1:17" s="17" customFormat="1" ht="16.75" hidden="1" customHeight="1" outlineLevel="1">
      <c r="A93" s="1230">
        <v>78</v>
      </c>
      <c r="B93" s="1231"/>
      <c r="C93" s="1232"/>
      <c r="D93" s="1233"/>
      <c r="E93" s="587">
        <f t="shared" si="3"/>
        <v>0</v>
      </c>
      <c r="G93" s="1230">
        <v>78</v>
      </c>
      <c r="H93" s="1231"/>
      <c r="I93" s="1232"/>
      <c r="J93" s="1233"/>
      <c r="K93" s="587">
        <f t="shared" si="4"/>
        <v>0</v>
      </c>
      <c r="M93" s="1230">
        <v>78</v>
      </c>
      <c r="N93" s="1231"/>
      <c r="O93" s="1232"/>
      <c r="P93" s="1233"/>
      <c r="Q93" s="587">
        <f t="shared" si="5"/>
        <v>0</v>
      </c>
    </row>
    <row r="94" spans="1:17" s="17" customFormat="1" ht="16.75" hidden="1" customHeight="1" outlineLevel="1">
      <c r="A94" s="1230">
        <v>79</v>
      </c>
      <c r="B94" s="1231"/>
      <c r="C94" s="1232"/>
      <c r="D94" s="1233"/>
      <c r="E94" s="587">
        <f t="shared" si="3"/>
        <v>0</v>
      </c>
      <c r="G94" s="1230">
        <v>79</v>
      </c>
      <c r="H94" s="1231"/>
      <c r="I94" s="1232"/>
      <c r="J94" s="1233"/>
      <c r="K94" s="587">
        <f t="shared" si="4"/>
        <v>0</v>
      </c>
      <c r="M94" s="1230">
        <v>79</v>
      </c>
      <c r="N94" s="1231"/>
      <c r="O94" s="1232"/>
      <c r="P94" s="1233"/>
      <c r="Q94" s="587">
        <f t="shared" si="5"/>
        <v>0</v>
      </c>
    </row>
    <row r="95" spans="1:17" s="17" customFormat="1" ht="16.75" hidden="1" customHeight="1" outlineLevel="1">
      <c r="A95" s="1230">
        <v>80</v>
      </c>
      <c r="B95" s="1231"/>
      <c r="C95" s="1232"/>
      <c r="D95" s="1233"/>
      <c r="E95" s="587">
        <f t="shared" si="3"/>
        <v>0</v>
      </c>
      <c r="G95" s="1230">
        <v>80</v>
      </c>
      <c r="H95" s="1231"/>
      <c r="I95" s="1232"/>
      <c r="J95" s="1233"/>
      <c r="K95" s="587">
        <f t="shared" si="4"/>
        <v>0</v>
      </c>
      <c r="M95" s="1230">
        <v>80</v>
      </c>
      <c r="N95" s="1231"/>
      <c r="O95" s="1232"/>
      <c r="P95" s="1233"/>
      <c r="Q95" s="587">
        <f t="shared" si="5"/>
        <v>0</v>
      </c>
    </row>
    <row r="96" spans="1:17" s="17" customFormat="1" ht="16.75" hidden="1" customHeight="1" outlineLevel="1">
      <c r="A96" s="1230">
        <v>81</v>
      </c>
      <c r="B96" s="1231"/>
      <c r="C96" s="1232"/>
      <c r="D96" s="1233"/>
      <c r="E96" s="587">
        <f t="shared" si="3"/>
        <v>0</v>
      </c>
      <c r="G96" s="1230">
        <v>81</v>
      </c>
      <c r="H96" s="1231"/>
      <c r="I96" s="1232"/>
      <c r="J96" s="1233"/>
      <c r="K96" s="587">
        <f t="shared" si="4"/>
        <v>0</v>
      </c>
      <c r="M96" s="1230">
        <v>81</v>
      </c>
      <c r="N96" s="1231"/>
      <c r="O96" s="1232"/>
      <c r="P96" s="1233"/>
      <c r="Q96" s="587">
        <f t="shared" si="5"/>
        <v>0</v>
      </c>
    </row>
    <row r="97" spans="1:17" s="17" customFormat="1" ht="16.75" hidden="1" customHeight="1" outlineLevel="1">
      <c r="A97" s="1230">
        <v>82</v>
      </c>
      <c r="B97" s="1231"/>
      <c r="C97" s="1232"/>
      <c r="D97" s="1233"/>
      <c r="E97" s="587">
        <f t="shared" si="3"/>
        <v>0</v>
      </c>
      <c r="G97" s="1230">
        <v>82</v>
      </c>
      <c r="H97" s="1231"/>
      <c r="I97" s="1232"/>
      <c r="J97" s="1233"/>
      <c r="K97" s="587">
        <f t="shared" si="4"/>
        <v>0</v>
      </c>
      <c r="M97" s="1230">
        <v>82</v>
      </c>
      <c r="N97" s="1231"/>
      <c r="O97" s="1232"/>
      <c r="P97" s="1233"/>
      <c r="Q97" s="587">
        <f t="shared" si="5"/>
        <v>0</v>
      </c>
    </row>
    <row r="98" spans="1:17" s="17" customFormat="1" ht="16.75" hidden="1" customHeight="1" outlineLevel="1">
      <c r="A98" s="1230">
        <v>83</v>
      </c>
      <c r="B98" s="1231"/>
      <c r="C98" s="1232"/>
      <c r="D98" s="1233"/>
      <c r="E98" s="587">
        <f t="shared" si="3"/>
        <v>0</v>
      </c>
      <c r="G98" s="1230">
        <v>83</v>
      </c>
      <c r="H98" s="1231"/>
      <c r="I98" s="1232"/>
      <c r="J98" s="1233"/>
      <c r="K98" s="587">
        <f t="shared" si="4"/>
        <v>0</v>
      </c>
      <c r="M98" s="1230">
        <v>83</v>
      </c>
      <c r="N98" s="1231"/>
      <c r="O98" s="1232"/>
      <c r="P98" s="1233"/>
      <c r="Q98" s="587">
        <f t="shared" si="5"/>
        <v>0</v>
      </c>
    </row>
    <row r="99" spans="1:17" s="17" customFormat="1" ht="16.75" hidden="1" customHeight="1" outlineLevel="1">
      <c r="A99" s="1230">
        <v>84</v>
      </c>
      <c r="B99" s="1231"/>
      <c r="C99" s="1232"/>
      <c r="D99" s="1233"/>
      <c r="E99" s="587">
        <f t="shared" si="3"/>
        <v>0</v>
      </c>
      <c r="G99" s="1230">
        <v>84</v>
      </c>
      <c r="H99" s="1231"/>
      <c r="I99" s="1232"/>
      <c r="J99" s="1233"/>
      <c r="K99" s="587">
        <f t="shared" si="4"/>
        <v>0</v>
      </c>
      <c r="M99" s="1230">
        <v>84</v>
      </c>
      <c r="N99" s="1231"/>
      <c r="O99" s="1232"/>
      <c r="P99" s="1233"/>
      <c r="Q99" s="587">
        <f t="shared" si="5"/>
        <v>0</v>
      </c>
    </row>
    <row r="100" spans="1:17" s="17" customFormat="1" ht="16.75" hidden="1" customHeight="1" outlineLevel="1">
      <c r="A100" s="1230">
        <v>85</v>
      </c>
      <c r="B100" s="1231"/>
      <c r="C100" s="1232"/>
      <c r="D100" s="1233"/>
      <c r="E100" s="587">
        <f t="shared" si="3"/>
        <v>0</v>
      </c>
      <c r="G100" s="1230">
        <v>85</v>
      </c>
      <c r="H100" s="1231"/>
      <c r="I100" s="1232"/>
      <c r="J100" s="1233"/>
      <c r="K100" s="587">
        <f t="shared" si="4"/>
        <v>0</v>
      </c>
      <c r="M100" s="1230">
        <v>85</v>
      </c>
      <c r="N100" s="1231"/>
      <c r="O100" s="1232"/>
      <c r="P100" s="1233"/>
      <c r="Q100" s="587">
        <f t="shared" si="5"/>
        <v>0</v>
      </c>
    </row>
    <row r="101" spans="1:17" s="17" customFormat="1" ht="16.75" hidden="1" customHeight="1" outlineLevel="1">
      <c r="A101" s="1230">
        <v>86</v>
      </c>
      <c r="B101" s="1231"/>
      <c r="C101" s="1232"/>
      <c r="D101" s="1233"/>
      <c r="E101" s="587">
        <f t="shared" si="3"/>
        <v>0</v>
      </c>
      <c r="G101" s="1230">
        <v>86</v>
      </c>
      <c r="H101" s="1231"/>
      <c r="I101" s="1232"/>
      <c r="J101" s="1233"/>
      <c r="K101" s="587">
        <f t="shared" si="4"/>
        <v>0</v>
      </c>
      <c r="M101" s="1230">
        <v>86</v>
      </c>
      <c r="N101" s="1231"/>
      <c r="O101" s="1232"/>
      <c r="P101" s="1233"/>
      <c r="Q101" s="587">
        <f t="shared" si="5"/>
        <v>0</v>
      </c>
    </row>
    <row r="102" spans="1:17" s="17" customFormat="1" ht="16.75" hidden="1" customHeight="1" outlineLevel="1">
      <c r="A102" s="1230">
        <v>87</v>
      </c>
      <c r="B102" s="1231"/>
      <c r="C102" s="1232"/>
      <c r="D102" s="1233"/>
      <c r="E102" s="587">
        <f t="shared" si="3"/>
        <v>0</v>
      </c>
      <c r="G102" s="1230">
        <v>87</v>
      </c>
      <c r="H102" s="1231"/>
      <c r="I102" s="1232"/>
      <c r="J102" s="1233"/>
      <c r="K102" s="587">
        <f t="shared" si="4"/>
        <v>0</v>
      </c>
      <c r="M102" s="1230">
        <v>87</v>
      </c>
      <c r="N102" s="1231"/>
      <c r="O102" s="1232"/>
      <c r="P102" s="1233"/>
      <c r="Q102" s="587">
        <f t="shared" si="5"/>
        <v>0</v>
      </c>
    </row>
    <row r="103" spans="1:17" s="17" customFormat="1" ht="16.75" hidden="1" customHeight="1" outlineLevel="1">
      <c r="A103" s="1230">
        <v>88</v>
      </c>
      <c r="B103" s="1231"/>
      <c r="C103" s="1232"/>
      <c r="D103" s="1233"/>
      <c r="E103" s="587">
        <f t="shared" si="3"/>
        <v>0</v>
      </c>
      <c r="G103" s="1230">
        <v>88</v>
      </c>
      <c r="H103" s="1231"/>
      <c r="I103" s="1232"/>
      <c r="J103" s="1233"/>
      <c r="K103" s="587">
        <f t="shared" si="4"/>
        <v>0</v>
      </c>
      <c r="M103" s="1230">
        <v>88</v>
      </c>
      <c r="N103" s="1231"/>
      <c r="O103" s="1232"/>
      <c r="P103" s="1233"/>
      <c r="Q103" s="587">
        <f t="shared" si="5"/>
        <v>0</v>
      </c>
    </row>
    <row r="104" spans="1:17" s="17" customFormat="1" ht="16.75" hidden="1" customHeight="1" outlineLevel="1">
      <c r="A104" s="1230">
        <v>89</v>
      </c>
      <c r="B104" s="1231"/>
      <c r="C104" s="1232"/>
      <c r="D104" s="1233"/>
      <c r="E104" s="587">
        <f t="shared" si="3"/>
        <v>0</v>
      </c>
      <c r="G104" s="1230">
        <v>89</v>
      </c>
      <c r="H104" s="1231"/>
      <c r="I104" s="1232"/>
      <c r="J104" s="1233"/>
      <c r="K104" s="587">
        <f t="shared" si="4"/>
        <v>0</v>
      </c>
      <c r="M104" s="1230">
        <v>89</v>
      </c>
      <c r="N104" s="1231"/>
      <c r="O104" s="1232"/>
      <c r="P104" s="1233"/>
      <c r="Q104" s="587">
        <f t="shared" si="5"/>
        <v>0</v>
      </c>
    </row>
    <row r="105" spans="1:17" s="17" customFormat="1" ht="16.75" hidden="1" customHeight="1" outlineLevel="1">
      <c r="A105" s="1230">
        <v>90</v>
      </c>
      <c r="B105" s="1231"/>
      <c r="C105" s="1232"/>
      <c r="D105" s="1233"/>
      <c r="E105" s="587">
        <f t="shared" si="3"/>
        <v>0</v>
      </c>
      <c r="G105" s="1230">
        <v>90</v>
      </c>
      <c r="H105" s="1231"/>
      <c r="I105" s="1232"/>
      <c r="J105" s="1233"/>
      <c r="K105" s="587">
        <f t="shared" si="4"/>
        <v>0</v>
      </c>
      <c r="M105" s="1230">
        <v>90</v>
      </c>
      <c r="N105" s="1231"/>
      <c r="O105" s="1232"/>
      <c r="P105" s="1233"/>
      <c r="Q105" s="587">
        <f t="shared" si="5"/>
        <v>0</v>
      </c>
    </row>
    <row r="106" spans="1:17" s="17" customFormat="1" ht="16.75" hidden="1" customHeight="1" outlineLevel="1">
      <c r="A106" s="1230">
        <v>91</v>
      </c>
      <c r="B106" s="1231"/>
      <c r="C106" s="1232"/>
      <c r="D106" s="1233"/>
      <c r="E106" s="587">
        <f t="shared" si="3"/>
        <v>0</v>
      </c>
      <c r="G106" s="1230">
        <v>91</v>
      </c>
      <c r="H106" s="1231"/>
      <c r="I106" s="1232"/>
      <c r="J106" s="1233"/>
      <c r="K106" s="587">
        <f t="shared" si="4"/>
        <v>0</v>
      </c>
      <c r="M106" s="1230">
        <v>91</v>
      </c>
      <c r="N106" s="1231"/>
      <c r="O106" s="1232"/>
      <c r="P106" s="1233"/>
      <c r="Q106" s="587">
        <f t="shared" si="5"/>
        <v>0</v>
      </c>
    </row>
    <row r="107" spans="1:17" s="17" customFormat="1" ht="16.75" hidden="1" customHeight="1" outlineLevel="1">
      <c r="A107" s="1230">
        <v>92</v>
      </c>
      <c r="B107" s="1231"/>
      <c r="C107" s="1232"/>
      <c r="D107" s="1233"/>
      <c r="E107" s="587">
        <f t="shared" si="3"/>
        <v>0</v>
      </c>
      <c r="G107" s="1230">
        <v>92</v>
      </c>
      <c r="H107" s="1231"/>
      <c r="I107" s="1232"/>
      <c r="J107" s="1233"/>
      <c r="K107" s="587">
        <f t="shared" si="4"/>
        <v>0</v>
      </c>
      <c r="M107" s="1230">
        <v>92</v>
      </c>
      <c r="N107" s="1231"/>
      <c r="O107" s="1232"/>
      <c r="P107" s="1233"/>
      <c r="Q107" s="587">
        <f t="shared" si="5"/>
        <v>0</v>
      </c>
    </row>
    <row r="108" spans="1:17" s="17" customFormat="1" ht="16.75" hidden="1" customHeight="1" outlineLevel="1">
      <c r="A108" s="1230">
        <v>93</v>
      </c>
      <c r="B108" s="1231"/>
      <c r="C108" s="1232"/>
      <c r="D108" s="1233"/>
      <c r="E108" s="587">
        <f t="shared" si="3"/>
        <v>0</v>
      </c>
      <c r="G108" s="1230">
        <v>93</v>
      </c>
      <c r="H108" s="1231"/>
      <c r="I108" s="1232"/>
      <c r="J108" s="1233"/>
      <c r="K108" s="587">
        <f t="shared" si="4"/>
        <v>0</v>
      </c>
      <c r="M108" s="1230">
        <v>93</v>
      </c>
      <c r="N108" s="1231"/>
      <c r="O108" s="1232"/>
      <c r="P108" s="1233"/>
      <c r="Q108" s="587">
        <f t="shared" si="5"/>
        <v>0</v>
      </c>
    </row>
    <row r="109" spans="1:17" s="17" customFormat="1" ht="16.75" hidden="1" customHeight="1" outlineLevel="1">
      <c r="A109" s="1230">
        <v>94</v>
      </c>
      <c r="B109" s="1231"/>
      <c r="C109" s="1232"/>
      <c r="D109" s="1233"/>
      <c r="E109" s="587">
        <f t="shared" si="3"/>
        <v>0</v>
      </c>
      <c r="G109" s="1230">
        <v>94</v>
      </c>
      <c r="H109" s="1231"/>
      <c r="I109" s="1232"/>
      <c r="J109" s="1233"/>
      <c r="K109" s="587">
        <f t="shared" si="4"/>
        <v>0</v>
      </c>
      <c r="M109" s="1230">
        <v>94</v>
      </c>
      <c r="N109" s="1231"/>
      <c r="O109" s="1232"/>
      <c r="P109" s="1233"/>
      <c r="Q109" s="587">
        <f t="shared" si="5"/>
        <v>0</v>
      </c>
    </row>
    <row r="110" spans="1:17" s="17" customFormat="1" ht="16.75" hidden="1" customHeight="1" outlineLevel="1">
      <c r="A110" s="1230">
        <v>95</v>
      </c>
      <c r="B110" s="1231"/>
      <c r="C110" s="1232"/>
      <c r="D110" s="1233"/>
      <c r="E110" s="587">
        <f t="shared" si="3"/>
        <v>0</v>
      </c>
      <c r="G110" s="1230">
        <v>95</v>
      </c>
      <c r="H110" s="1231"/>
      <c r="I110" s="1232"/>
      <c r="J110" s="1233"/>
      <c r="K110" s="587">
        <f t="shared" si="4"/>
        <v>0</v>
      </c>
      <c r="M110" s="1230">
        <v>95</v>
      </c>
      <c r="N110" s="1231"/>
      <c r="O110" s="1232"/>
      <c r="P110" s="1233"/>
      <c r="Q110" s="587">
        <f t="shared" si="5"/>
        <v>0</v>
      </c>
    </row>
    <row r="111" spans="1:17" s="17" customFormat="1" ht="16.75" hidden="1" customHeight="1" outlineLevel="1">
      <c r="A111" s="1230">
        <v>96</v>
      </c>
      <c r="B111" s="1231"/>
      <c r="C111" s="1232"/>
      <c r="D111" s="1233"/>
      <c r="E111" s="587">
        <f t="shared" si="3"/>
        <v>0</v>
      </c>
      <c r="G111" s="1230">
        <v>96</v>
      </c>
      <c r="H111" s="1231"/>
      <c r="I111" s="1232"/>
      <c r="J111" s="1233"/>
      <c r="K111" s="587">
        <f t="shared" si="4"/>
        <v>0</v>
      </c>
      <c r="M111" s="1230">
        <v>96</v>
      </c>
      <c r="N111" s="1231"/>
      <c r="O111" s="1232"/>
      <c r="P111" s="1233"/>
      <c r="Q111" s="587">
        <f t="shared" si="5"/>
        <v>0</v>
      </c>
    </row>
    <row r="112" spans="1:17" s="17" customFormat="1" ht="16.75" hidden="1" customHeight="1" outlineLevel="1">
      <c r="A112" s="1230">
        <v>97</v>
      </c>
      <c r="B112" s="1231"/>
      <c r="C112" s="1232"/>
      <c r="D112" s="1233"/>
      <c r="E112" s="587">
        <f t="shared" si="3"/>
        <v>0</v>
      </c>
      <c r="G112" s="1230">
        <v>97</v>
      </c>
      <c r="H112" s="1231"/>
      <c r="I112" s="1232"/>
      <c r="J112" s="1233"/>
      <c r="K112" s="587">
        <f t="shared" si="4"/>
        <v>0</v>
      </c>
      <c r="M112" s="1230">
        <v>97</v>
      </c>
      <c r="N112" s="1231"/>
      <c r="O112" s="1232"/>
      <c r="P112" s="1233"/>
      <c r="Q112" s="587">
        <f t="shared" si="5"/>
        <v>0</v>
      </c>
    </row>
    <row r="113" spans="1:17" s="17" customFormat="1" ht="16.75" hidden="1" customHeight="1" outlineLevel="1">
      <c r="A113" s="1230">
        <v>98</v>
      </c>
      <c r="B113" s="1231"/>
      <c r="C113" s="1232"/>
      <c r="D113" s="1233"/>
      <c r="E113" s="587">
        <f t="shared" si="3"/>
        <v>0</v>
      </c>
      <c r="G113" s="1230">
        <v>98</v>
      </c>
      <c r="H113" s="1231"/>
      <c r="I113" s="1232"/>
      <c r="J113" s="1233"/>
      <c r="K113" s="587">
        <f t="shared" si="4"/>
        <v>0</v>
      </c>
      <c r="M113" s="1230">
        <v>98</v>
      </c>
      <c r="N113" s="1231"/>
      <c r="O113" s="1232"/>
      <c r="P113" s="1233"/>
      <c r="Q113" s="587">
        <f t="shared" si="5"/>
        <v>0</v>
      </c>
    </row>
    <row r="114" spans="1:17" s="17" customFormat="1" ht="16.75" hidden="1" customHeight="1" outlineLevel="1">
      <c r="A114" s="1230">
        <v>99</v>
      </c>
      <c r="B114" s="1231"/>
      <c r="C114" s="1232"/>
      <c r="D114" s="1233"/>
      <c r="E114" s="587">
        <f t="shared" si="3"/>
        <v>0</v>
      </c>
      <c r="G114" s="1230">
        <v>99</v>
      </c>
      <c r="H114" s="1231"/>
      <c r="I114" s="1232"/>
      <c r="J114" s="1233"/>
      <c r="K114" s="587">
        <f t="shared" si="4"/>
        <v>0</v>
      </c>
      <c r="M114" s="1230">
        <v>99</v>
      </c>
      <c r="N114" s="1231"/>
      <c r="O114" s="1232"/>
      <c r="P114" s="1233"/>
      <c r="Q114" s="587">
        <f t="shared" si="5"/>
        <v>0</v>
      </c>
    </row>
    <row r="115" spans="1:17" s="17" customFormat="1" ht="16.75" hidden="1" customHeight="1" outlineLevel="1">
      <c r="A115" s="1230">
        <v>100</v>
      </c>
      <c r="B115" s="1231"/>
      <c r="C115" s="1232"/>
      <c r="D115" s="1233"/>
      <c r="E115" s="587">
        <f t="shared" si="3"/>
        <v>0</v>
      </c>
      <c r="G115" s="1230">
        <v>100</v>
      </c>
      <c r="H115" s="1231"/>
      <c r="I115" s="1232"/>
      <c r="J115" s="1233"/>
      <c r="K115" s="587">
        <f t="shared" si="4"/>
        <v>0</v>
      </c>
      <c r="M115" s="1230">
        <v>100</v>
      </c>
      <c r="N115" s="1231"/>
      <c r="O115" s="1232"/>
      <c r="P115" s="1233"/>
      <c r="Q115" s="587">
        <f t="shared" si="5"/>
        <v>0</v>
      </c>
    </row>
    <row r="116" spans="1:17" s="17" customFormat="1" ht="16.75" hidden="1" customHeight="1" outlineLevel="1">
      <c r="A116" s="1230">
        <v>101</v>
      </c>
      <c r="B116" s="1231"/>
      <c r="C116" s="1232"/>
      <c r="D116" s="1233"/>
      <c r="E116" s="587">
        <f t="shared" si="3"/>
        <v>0</v>
      </c>
      <c r="G116" s="1230">
        <v>101</v>
      </c>
      <c r="H116" s="1231"/>
      <c r="I116" s="1232"/>
      <c r="J116" s="1233"/>
      <c r="K116" s="587">
        <f t="shared" si="4"/>
        <v>0</v>
      </c>
      <c r="M116" s="1230">
        <v>101</v>
      </c>
      <c r="N116" s="1231"/>
      <c r="O116" s="1232"/>
      <c r="P116" s="1233"/>
      <c r="Q116" s="587">
        <f t="shared" si="5"/>
        <v>0</v>
      </c>
    </row>
    <row r="117" spans="1:17" s="17" customFormat="1" ht="16.75" hidden="1" customHeight="1" outlineLevel="1">
      <c r="A117" s="1230">
        <v>102</v>
      </c>
      <c r="B117" s="1231"/>
      <c r="C117" s="1232"/>
      <c r="D117" s="1233"/>
      <c r="E117" s="587">
        <f t="shared" si="3"/>
        <v>0</v>
      </c>
      <c r="G117" s="1230">
        <v>102</v>
      </c>
      <c r="H117" s="1231"/>
      <c r="I117" s="1232"/>
      <c r="J117" s="1233"/>
      <c r="K117" s="587">
        <f t="shared" si="4"/>
        <v>0</v>
      </c>
      <c r="M117" s="1230">
        <v>102</v>
      </c>
      <c r="N117" s="1231"/>
      <c r="O117" s="1232"/>
      <c r="P117" s="1233"/>
      <c r="Q117" s="587">
        <f t="shared" si="5"/>
        <v>0</v>
      </c>
    </row>
    <row r="118" spans="1:17" s="17" customFormat="1" ht="16.75" hidden="1" customHeight="1" outlineLevel="1">
      <c r="A118" s="1230">
        <v>103</v>
      </c>
      <c r="B118" s="1231"/>
      <c r="C118" s="1232"/>
      <c r="D118" s="1233"/>
      <c r="E118" s="587">
        <f t="shared" si="3"/>
        <v>0</v>
      </c>
      <c r="G118" s="1230">
        <v>103</v>
      </c>
      <c r="H118" s="1231"/>
      <c r="I118" s="1232"/>
      <c r="J118" s="1233"/>
      <c r="K118" s="587">
        <f t="shared" si="4"/>
        <v>0</v>
      </c>
      <c r="M118" s="1230">
        <v>103</v>
      </c>
      <c r="N118" s="1231"/>
      <c r="O118" s="1232"/>
      <c r="P118" s="1233"/>
      <c r="Q118" s="587">
        <f t="shared" si="5"/>
        <v>0</v>
      </c>
    </row>
    <row r="119" spans="1:17" s="17" customFormat="1" ht="16.75" hidden="1" customHeight="1" outlineLevel="1">
      <c r="A119" s="1230">
        <v>104</v>
      </c>
      <c r="B119" s="1231"/>
      <c r="C119" s="1232"/>
      <c r="D119" s="1233"/>
      <c r="E119" s="587">
        <f t="shared" si="3"/>
        <v>0</v>
      </c>
      <c r="G119" s="1230">
        <v>104</v>
      </c>
      <c r="H119" s="1231"/>
      <c r="I119" s="1232"/>
      <c r="J119" s="1233"/>
      <c r="K119" s="587">
        <f t="shared" si="4"/>
        <v>0</v>
      </c>
      <c r="M119" s="1230">
        <v>104</v>
      </c>
      <c r="N119" s="1231"/>
      <c r="O119" s="1232"/>
      <c r="P119" s="1233"/>
      <c r="Q119" s="587">
        <f t="shared" si="5"/>
        <v>0</v>
      </c>
    </row>
    <row r="120" spans="1:17" s="17" customFormat="1" ht="16.75" hidden="1" customHeight="1" outlineLevel="1">
      <c r="A120" s="1230">
        <v>105</v>
      </c>
      <c r="B120" s="1231"/>
      <c r="C120" s="1232"/>
      <c r="D120" s="1233"/>
      <c r="E120" s="587">
        <f t="shared" si="3"/>
        <v>0</v>
      </c>
      <c r="G120" s="1230">
        <v>105</v>
      </c>
      <c r="H120" s="1231"/>
      <c r="I120" s="1232"/>
      <c r="J120" s="1233"/>
      <c r="K120" s="587">
        <f t="shared" si="4"/>
        <v>0</v>
      </c>
      <c r="M120" s="1230">
        <v>105</v>
      </c>
      <c r="N120" s="1231"/>
      <c r="O120" s="1232"/>
      <c r="P120" s="1233"/>
      <c r="Q120" s="587">
        <f t="shared" si="5"/>
        <v>0</v>
      </c>
    </row>
    <row r="121" spans="1:17" s="17" customFormat="1" ht="16.75" hidden="1" customHeight="1" outlineLevel="1">
      <c r="A121" s="1230">
        <v>106</v>
      </c>
      <c r="B121" s="1231"/>
      <c r="C121" s="1232"/>
      <c r="D121" s="1233"/>
      <c r="E121" s="587">
        <f t="shared" si="3"/>
        <v>0</v>
      </c>
      <c r="G121" s="1230">
        <v>106</v>
      </c>
      <c r="H121" s="1231"/>
      <c r="I121" s="1232"/>
      <c r="J121" s="1233"/>
      <c r="K121" s="587">
        <f t="shared" si="4"/>
        <v>0</v>
      </c>
      <c r="M121" s="1230">
        <v>106</v>
      </c>
      <c r="N121" s="1231"/>
      <c r="O121" s="1232"/>
      <c r="P121" s="1233"/>
      <c r="Q121" s="587">
        <f t="shared" si="5"/>
        <v>0</v>
      </c>
    </row>
    <row r="122" spans="1:17" s="17" customFormat="1" ht="16.75" hidden="1" customHeight="1" outlineLevel="1">
      <c r="A122" s="1230">
        <v>107</v>
      </c>
      <c r="B122" s="1231"/>
      <c r="C122" s="1232"/>
      <c r="D122" s="1233"/>
      <c r="E122" s="587">
        <f t="shared" si="3"/>
        <v>0</v>
      </c>
      <c r="G122" s="1230">
        <v>107</v>
      </c>
      <c r="H122" s="1231"/>
      <c r="I122" s="1232"/>
      <c r="J122" s="1233"/>
      <c r="K122" s="587">
        <f t="shared" si="4"/>
        <v>0</v>
      </c>
      <c r="M122" s="1230">
        <v>107</v>
      </c>
      <c r="N122" s="1231"/>
      <c r="O122" s="1232"/>
      <c r="P122" s="1233"/>
      <c r="Q122" s="587">
        <f t="shared" si="5"/>
        <v>0</v>
      </c>
    </row>
    <row r="123" spans="1:17" s="17" customFormat="1" ht="16.75" hidden="1" customHeight="1" outlineLevel="1">
      <c r="A123" s="1230">
        <v>108</v>
      </c>
      <c r="B123" s="1231"/>
      <c r="C123" s="1232"/>
      <c r="D123" s="1233"/>
      <c r="E123" s="587">
        <f t="shared" si="3"/>
        <v>0</v>
      </c>
      <c r="G123" s="1230">
        <v>108</v>
      </c>
      <c r="H123" s="1231"/>
      <c r="I123" s="1232"/>
      <c r="J123" s="1233"/>
      <c r="K123" s="587">
        <f t="shared" si="4"/>
        <v>0</v>
      </c>
      <c r="M123" s="1230">
        <v>108</v>
      </c>
      <c r="N123" s="1231"/>
      <c r="O123" s="1232"/>
      <c r="P123" s="1233"/>
      <c r="Q123" s="587">
        <f t="shared" si="5"/>
        <v>0</v>
      </c>
    </row>
    <row r="124" spans="1:17" s="17" customFormat="1" ht="16.75" hidden="1" customHeight="1" outlineLevel="1">
      <c r="A124" s="1230">
        <v>109</v>
      </c>
      <c r="B124" s="1231"/>
      <c r="C124" s="1232"/>
      <c r="D124" s="1233"/>
      <c r="E124" s="587">
        <f t="shared" si="3"/>
        <v>0</v>
      </c>
      <c r="G124" s="1230">
        <v>109</v>
      </c>
      <c r="H124" s="1231"/>
      <c r="I124" s="1232"/>
      <c r="J124" s="1233"/>
      <c r="K124" s="587">
        <f t="shared" si="4"/>
        <v>0</v>
      </c>
      <c r="M124" s="1230">
        <v>109</v>
      </c>
      <c r="N124" s="1231"/>
      <c r="O124" s="1232"/>
      <c r="P124" s="1233"/>
      <c r="Q124" s="587">
        <f t="shared" si="5"/>
        <v>0</v>
      </c>
    </row>
    <row r="125" spans="1:17" s="17" customFormat="1" ht="16.75" hidden="1" customHeight="1" outlineLevel="1">
      <c r="A125" s="1230">
        <v>110</v>
      </c>
      <c r="B125" s="1231"/>
      <c r="C125" s="1232"/>
      <c r="D125" s="1233"/>
      <c r="E125" s="587">
        <f t="shared" si="3"/>
        <v>0</v>
      </c>
      <c r="G125" s="1230">
        <v>110</v>
      </c>
      <c r="H125" s="1231"/>
      <c r="I125" s="1232"/>
      <c r="J125" s="1233"/>
      <c r="K125" s="587">
        <f t="shared" si="4"/>
        <v>0</v>
      </c>
      <c r="M125" s="1230">
        <v>110</v>
      </c>
      <c r="N125" s="1231"/>
      <c r="O125" s="1232"/>
      <c r="P125" s="1233"/>
      <c r="Q125" s="587">
        <f t="shared" si="5"/>
        <v>0</v>
      </c>
    </row>
    <row r="126" spans="1:17" s="17" customFormat="1" ht="16.75" hidden="1" customHeight="1" outlineLevel="1">
      <c r="A126" s="1230">
        <v>111</v>
      </c>
      <c r="B126" s="1231"/>
      <c r="C126" s="1232"/>
      <c r="D126" s="1233"/>
      <c r="E126" s="587">
        <f t="shared" si="3"/>
        <v>0</v>
      </c>
      <c r="G126" s="1230">
        <v>111</v>
      </c>
      <c r="H126" s="1231"/>
      <c r="I126" s="1232"/>
      <c r="J126" s="1233"/>
      <c r="K126" s="587">
        <f t="shared" si="4"/>
        <v>0</v>
      </c>
      <c r="M126" s="1230">
        <v>111</v>
      </c>
      <c r="N126" s="1231"/>
      <c r="O126" s="1232"/>
      <c r="P126" s="1233"/>
      <c r="Q126" s="587">
        <f t="shared" si="5"/>
        <v>0</v>
      </c>
    </row>
    <row r="127" spans="1:17" s="17" customFormat="1" ht="16.75" hidden="1" customHeight="1" outlineLevel="1">
      <c r="A127" s="1230">
        <v>112</v>
      </c>
      <c r="B127" s="1231"/>
      <c r="C127" s="1232"/>
      <c r="D127" s="1233"/>
      <c r="E127" s="587">
        <f t="shared" si="3"/>
        <v>0</v>
      </c>
      <c r="G127" s="1230">
        <v>112</v>
      </c>
      <c r="H127" s="1231"/>
      <c r="I127" s="1232"/>
      <c r="J127" s="1233"/>
      <c r="K127" s="587">
        <f t="shared" si="4"/>
        <v>0</v>
      </c>
      <c r="M127" s="1230">
        <v>112</v>
      </c>
      <c r="N127" s="1231"/>
      <c r="O127" s="1232"/>
      <c r="P127" s="1233"/>
      <c r="Q127" s="587">
        <f t="shared" si="5"/>
        <v>0</v>
      </c>
    </row>
    <row r="128" spans="1:17" s="17" customFormat="1" ht="16.75" hidden="1" customHeight="1" outlineLevel="1">
      <c r="A128" s="1230">
        <v>113</v>
      </c>
      <c r="B128" s="1231"/>
      <c r="C128" s="1232"/>
      <c r="D128" s="1233"/>
      <c r="E128" s="587">
        <f t="shared" si="3"/>
        <v>0</v>
      </c>
      <c r="G128" s="1230">
        <v>113</v>
      </c>
      <c r="H128" s="1231"/>
      <c r="I128" s="1232"/>
      <c r="J128" s="1233"/>
      <c r="K128" s="587">
        <f t="shared" si="4"/>
        <v>0</v>
      </c>
      <c r="M128" s="1230">
        <v>113</v>
      </c>
      <c r="N128" s="1231"/>
      <c r="O128" s="1232"/>
      <c r="P128" s="1233"/>
      <c r="Q128" s="587">
        <f t="shared" si="5"/>
        <v>0</v>
      </c>
    </row>
    <row r="129" spans="1:17" s="17" customFormat="1" ht="16.75" hidden="1" customHeight="1" outlineLevel="1">
      <c r="A129" s="1230">
        <v>114</v>
      </c>
      <c r="B129" s="1231"/>
      <c r="C129" s="1232"/>
      <c r="D129" s="1233"/>
      <c r="E129" s="587">
        <f t="shared" si="3"/>
        <v>0</v>
      </c>
      <c r="G129" s="1230">
        <v>114</v>
      </c>
      <c r="H129" s="1231"/>
      <c r="I129" s="1232"/>
      <c r="J129" s="1233"/>
      <c r="K129" s="587">
        <f t="shared" si="4"/>
        <v>0</v>
      </c>
      <c r="M129" s="1230">
        <v>114</v>
      </c>
      <c r="N129" s="1231"/>
      <c r="O129" s="1232"/>
      <c r="P129" s="1233"/>
      <c r="Q129" s="587">
        <f t="shared" si="5"/>
        <v>0</v>
      </c>
    </row>
    <row r="130" spans="1:17" s="17" customFormat="1" ht="16.75" hidden="1" customHeight="1" outlineLevel="1">
      <c r="A130" s="1230">
        <v>115</v>
      </c>
      <c r="B130" s="1231"/>
      <c r="C130" s="1232"/>
      <c r="D130" s="1233"/>
      <c r="E130" s="587">
        <f t="shared" si="3"/>
        <v>0</v>
      </c>
      <c r="G130" s="1230">
        <v>115</v>
      </c>
      <c r="H130" s="1231"/>
      <c r="I130" s="1232"/>
      <c r="J130" s="1233"/>
      <c r="K130" s="587">
        <f t="shared" si="4"/>
        <v>0</v>
      </c>
      <c r="M130" s="1230">
        <v>115</v>
      </c>
      <c r="N130" s="1231"/>
      <c r="O130" s="1232"/>
      <c r="P130" s="1233"/>
      <c r="Q130" s="587">
        <f t="shared" si="5"/>
        <v>0</v>
      </c>
    </row>
    <row r="131" spans="1:17" s="17" customFormat="1" ht="16.75" hidden="1" customHeight="1" outlineLevel="1">
      <c r="A131" s="1230">
        <v>116</v>
      </c>
      <c r="B131" s="1231"/>
      <c r="C131" s="1232"/>
      <c r="D131" s="1233"/>
      <c r="E131" s="587">
        <f t="shared" si="3"/>
        <v>0</v>
      </c>
      <c r="G131" s="1230">
        <v>116</v>
      </c>
      <c r="H131" s="1231"/>
      <c r="I131" s="1232"/>
      <c r="J131" s="1233"/>
      <c r="K131" s="587">
        <f t="shared" si="4"/>
        <v>0</v>
      </c>
      <c r="M131" s="1230">
        <v>116</v>
      </c>
      <c r="N131" s="1231"/>
      <c r="O131" s="1232"/>
      <c r="P131" s="1233"/>
      <c r="Q131" s="587">
        <f t="shared" si="5"/>
        <v>0</v>
      </c>
    </row>
    <row r="132" spans="1:17" s="17" customFormat="1" ht="16.75" hidden="1" customHeight="1" outlineLevel="1">
      <c r="A132" s="1230">
        <v>117</v>
      </c>
      <c r="B132" s="1231"/>
      <c r="C132" s="1232"/>
      <c r="D132" s="1233"/>
      <c r="E132" s="587">
        <f t="shared" si="3"/>
        <v>0</v>
      </c>
      <c r="G132" s="1230">
        <v>117</v>
      </c>
      <c r="H132" s="1231"/>
      <c r="I132" s="1232"/>
      <c r="J132" s="1233"/>
      <c r="K132" s="587">
        <f t="shared" si="4"/>
        <v>0</v>
      </c>
      <c r="M132" s="1230">
        <v>117</v>
      </c>
      <c r="N132" s="1231"/>
      <c r="O132" s="1232"/>
      <c r="P132" s="1233"/>
      <c r="Q132" s="587">
        <f t="shared" si="5"/>
        <v>0</v>
      </c>
    </row>
    <row r="133" spans="1:17" s="17" customFormat="1" ht="16.75" hidden="1" customHeight="1" outlineLevel="1">
      <c r="A133" s="1230">
        <v>118</v>
      </c>
      <c r="B133" s="1231"/>
      <c r="C133" s="1232"/>
      <c r="D133" s="1233"/>
      <c r="E133" s="587">
        <f t="shared" si="3"/>
        <v>0</v>
      </c>
      <c r="G133" s="1230">
        <v>118</v>
      </c>
      <c r="H133" s="1231"/>
      <c r="I133" s="1232"/>
      <c r="J133" s="1233"/>
      <c r="K133" s="587">
        <f t="shared" si="4"/>
        <v>0</v>
      </c>
      <c r="M133" s="1230">
        <v>118</v>
      </c>
      <c r="N133" s="1231"/>
      <c r="O133" s="1232"/>
      <c r="P133" s="1233"/>
      <c r="Q133" s="587">
        <f t="shared" si="5"/>
        <v>0</v>
      </c>
    </row>
    <row r="134" spans="1:17" s="17" customFormat="1" ht="16.75" hidden="1" customHeight="1" outlineLevel="1">
      <c r="A134" s="1230">
        <v>119</v>
      </c>
      <c r="B134" s="1231"/>
      <c r="C134" s="1232"/>
      <c r="D134" s="1233"/>
      <c r="E134" s="587">
        <f t="shared" si="3"/>
        <v>0</v>
      </c>
      <c r="G134" s="1230">
        <v>119</v>
      </c>
      <c r="H134" s="1231"/>
      <c r="I134" s="1232"/>
      <c r="J134" s="1233"/>
      <c r="K134" s="587">
        <f t="shared" si="4"/>
        <v>0</v>
      </c>
      <c r="M134" s="1230">
        <v>119</v>
      </c>
      <c r="N134" s="1231"/>
      <c r="O134" s="1232"/>
      <c r="P134" s="1233"/>
      <c r="Q134" s="587">
        <f t="shared" si="5"/>
        <v>0</v>
      </c>
    </row>
    <row r="135" spans="1:17" s="17" customFormat="1" ht="16.75" hidden="1" customHeight="1" outlineLevel="1">
      <c r="A135" s="1230">
        <v>120</v>
      </c>
      <c r="B135" s="1231"/>
      <c r="C135" s="1232"/>
      <c r="D135" s="1233"/>
      <c r="E135" s="587">
        <f t="shared" si="3"/>
        <v>0</v>
      </c>
      <c r="G135" s="1230">
        <v>120</v>
      </c>
      <c r="H135" s="1231"/>
      <c r="I135" s="1232"/>
      <c r="J135" s="1233"/>
      <c r="K135" s="587">
        <f t="shared" si="4"/>
        <v>0</v>
      </c>
      <c r="M135" s="1230">
        <v>120</v>
      </c>
      <c r="N135" s="1231"/>
      <c r="O135" s="1232"/>
      <c r="P135" s="1233"/>
      <c r="Q135" s="587">
        <f t="shared" si="5"/>
        <v>0</v>
      </c>
    </row>
    <row r="136" spans="1:17" s="17" customFormat="1" ht="16.75" hidden="1" customHeight="1" outlineLevel="1">
      <c r="A136" s="1230">
        <v>121</v>
      </c>
      <c r="B136" s="1231"/>
      <c r="C136" s="1232"/>
      <c r="D136" s="1233"/>
      <c r="E136" s="587">
        <f t="shared" si="3"/>
        <v>0</v>
      </c>
      <c r="G136" s="1230">
        <v>121</v>
      </c>
      <c r="H136" s="1231"/>
      <c r="I136" s="1232"/>
      <c r="J136" s="1233"/>
      <c r="K136" s="587">
        <f t="shared" si="4"/>
        <v>0</v>
      </c>
      <c r="M136" s="1230">
        <v>121</v>
      </c>
      <c r="N136" s="1231"/>
      <c r="O136" s="1232"/>
      <c r="P136" s="1233"/>
      <c r="Q136" s="587">
        <f t="shared" si="5"/>
        <v>0</v>
      </c>
    </row>
    <row r="137" spans="1:17" s="17" customFormat="1" ht="16.75" hidden="1" customHeight="1" outlineLevel="1">
      <c r="A137" s="1230">
        <v>122</v>
      </c>
      <c r="B137" s="1231"/>
      <c r="C137" s="1232"/>
      <c r="D137" s="1233"/>
      <c r="E137" s="587">
        <f t="shared" si="3"/>
        <v>0</v>
      </c>
      <c r="G137" s="1230">
        <v>122</v>
      </c>
      <c r="H137" s="1231"/>
      <c r="I137" s="1232"/>
      <c r="J137" s="1233"/>
      <c r="K137" s="587">
        <f t="shared" si="4"/>
        <v>0</v>
      </c>
      <c r="M137" s="1230">
        <v>122</v>
      </c>
      <c r="N137" s="1231"/>
      <c r="O137" s="1232"/>
      <c r="P137" s="1233"/>
      <c r="Q137" s="587">
        <f t="shared" si="5"/>
        <v>0</v>
      </c>
    </row>
    <row r="138" spans="1:17" s="17" customFormat="1" ht="16.75" hidden="1" customHeight="1" outlineLevel="1">
      <c r="A138" s="1230">
        <v>123</v>
      </c>
      <c r="B138" s="1231"/>
      <c r="C138" s="1232"/>
      <c r="D138" s="1233"/>
      <c r="E138" s="587">
        <f t="shared" si="3"/>
        <v>0</v>
      </c>
      <c r="G138" s="1230">
        <v>123</v>
      </c>
      <c r="H138" s="1231"/>
      <c r="I138" s="1232"/>
      <c r="J138" s="1233"/>
      <c r="K138" s="587">
        <f t="shared" si="4"/>
        <v>0</v>
      </c>
      <c r="M138" s="1230">
        <v>123</v>
      </c>
      <c r="N138" s="1231"/>
      <c r="O138" s="1232"/>
      <c r="P138" s="1233"/>
      <c r="Q138" s="587">
        <f t="shared" si="5"/>
        <v>0</v>
      </c>
    </row>
    <row r="139" spans="1:17" s="17" customFormat="1" ht="16.75" hidden="1" customHeight="1" outlineLevel="1">
      <c r="A139" s="1230">
        <v>124</v>
      </c>
      <c r="B139" s="1231"/>
      <c r="C139" s="1232"/>
      <c r="D139" s="1233"/>
      <c r="E139" s="587">
        <f t="shared" si="3"/>
        <v>0</v>
      </c>
      <c r="G139" s="1230">
        <v>124</v>
      </c>
      <c r="H139" s="1231"/>
      <c r="I139" s="1232"/>
      <c r="J139" s="1233"/>
      <c r="K139" s="587">
        <f t="shared" si="4"/>
        <v>0</v>
      </c>
      <c r="M139" s="1230">
        <v>124</v>
      </c>
      <c r="N139" s="1231"/>
      <c r="O139" s="1232"/>
      <c r="P139" s="1233"/>
      <c r="Q139" s="587">
        <f t="shared" si="5"/>
        <v>0</v>
      </c>
    </row>
    <row r="140" spans="1:17" s="17" customFormat="1" ht="16.75" hidden="1" customHeight="1" outlineLevel="1">
      <c r="A140" s="1230">
        <v>125</v>
      </c>
      <c r="B140" s="1231"/>
      <c r="C140" s="1232"/>
      <c r="D140" s="1233"/>
      <c r="E140" s="587">
        <f t="shared" si="3"/>
        <v>0</v>
      </c>
      <c r="G140" s="1230">
        <v>125</v>
      </c>
      <c r="H140" s="1231"/>
      <c r="I140" s="1232"/>
      <c r="J140" s="1233"/>
      <c r="K140" s="587">
        <f t="shared" si="4"/>
        <v>0</v>
      </c>
      <c r="M140" s="1230">
        <v>125</v>
      </c>
      <c r="N140" s="1231"/>
      <c r="O140" s="1232"/>
      <c r="P140" s="1233"/>
      <c r="Q140" s="587">
        <f t="shared" si="5"/>
        <v>0</v>
      </c>
    </row>
    <row r="141" spans="1:17" s="17" customFormat="1" ht="16.75" hidden="1" customHeight="1" outlineLevel="1">
      <c r="A141" s="1230">
        <v>126</v>
      </c>
      <c r="B141" s="1231"/>
      <c r="C141" s="1232"/>
      <c r="D141" s="1233"/>
      <c r="E141" s="587">
        <f t="shared" si="3"/>
        <v>0</v>
      </c>
      <c r="G141" s="1230">
        <v>126</v>
      </c>
      <c r="H141" s="1231"/>
      <c r="I141" s="1232"/>
      <c r="J141" s="1233"/>
      <c r="K141" s="587">
        <f t="shared" si="4"/>
        <v>0</v>
      </c>
      <c r="M141" s="1230">
        <v>126</v>
      </c>
      <c r="N141" s="1231"/>
      <c r="O141" s="1232"/>
      <c r="P141" s="1233"/>
      <c r="Q141" s="587">
        <f t="shared" si="5"/>
        <v>0</v>
      </c>
    </row>
    <row r="142" spans="1:17" s="17" customFormat="1" ht="16.75" hidden="1" customHeight="1" outlineLevel="1">
      <c r="A142" s="1230">
        <v>127</v>
      </c>
      <c r="B142" s="1231"/>
      <c r="C142" s="1232"/>
      <c r="D142" s="1233"/>
      <c r="E142" s="587">
        <f t="shared" si="3"/>
        <v>0</v>
      </c>
      <c r="G142" s="1230">
        <v>127</v>
      </c>
      <c r="H142" s="1231"/>
      <c r="I142" s="1232"/>
      <c r="J142" s="1233"/>
      <c r="K142" s="587">
        <f t="shared" si="4"/>
        <v>0</v>
      </c>
      <c r="M142" s="1230">
        <v>127</v>
      </c>
      <c r="N142" s="1231"/>
      <c r="O142" s="1232"/>
      <c r="P142" s="1233"/>
      <c r="Q142" s="587">
        <f t="shared" si="5"/>
        <v>0</v>
      </c>
    </row>
    <row r="143" spans="1:17" s="17" customFormat="1" ht="16.75" hidden="1" customHeight="1" outlineLevel="1">
      <c r="A143" s="1230">
        <v>128</v>
      </c>
      <c r="B143" s="1231"/>
      <c r="C143" s="1232"/>
      <c r="D143" s="1233"/>
      <c r="E143" s="587">
        <f t="shared" si="3"/>
        <v>0</v>
      </c>
      <c r="G143" s="1230">
        <v>128</v>
      </c>
      <c r="H143" s="1231"/>
      <c r="I143" s="1232"/>
      <c r="J143" s="1233"/>
      <c r="K143" s="587">
        <f t="shared" si="4"/>
        <v>0</v>
      </c>
      <c r="M143" s="1230">
        <v>128</v>
      </c>
      <c r="N143" s="1231"/>
      <c r="O143" s="1232"/>
      <c r="P143" s="1233"/>
      <c r="Q143" s="587">
        <f t="shared" si="5"/>
        <v>0</v>
      </c>
    </row>
    <row r="144" spans="1:17" s="17" customFormat="1" ht="16.75" hidden="1" customHeight="1" outlineLevel="1">
      <c r="A144" s="1230">
        <v>129</v>
      </c>
      <c r="B144" s="1231"/>
      <c r="C144" s="1232"/>
      <c r="D144" s="1233"/>
      <c r="E144" s="587">
        <f t="shared" si="3"/>
        <v>0</v>
      </c>
      <c r="G144" s="1230">
        <v>129</v>
      </c>
      <c r="H144" s="1231"/>
      <c r="I144" s="1232"/>
      <c r="J144" s="1233"/>
      <c r="K144" s="587">
        <f t="shared" si="4"/>
        <v>0</v>
      </c>
      <c r="M144" s="1230">
        <v>129</v>
      </c>
      <c r="N144" s="1231"/>
      <c r="O144" s="1232"/>
      <c r="P144" s="1233"/>
      <c r="Q144" s="587">
        <f t="shared" si="5"/>
        <v>0</v>
      </c>
    </row>
    <row r="145" spans="1:17" s="17" customFormat="1" ht="16.75" hidden="1" customHeight="1" outlineLevel="1">
      <c r="A145" s="1230">
        <v>130</v>
      </c>
      <c r="B145" s="1231"/>
      <c r="C145" s="1232"/>
      <c r="D145" s="1233"/>
      <c r="E145" s="587">
        <f t="shared" ref="E145:E252" si="6">IF(AND(C145&gt;=D$9,C145&lt;=D$8),1,0)</f>
        <v>0</v>
      </c>
      <c r="G145" s="1230">
        <v>130</v>
      </c>
      <c r="H145" s="1231"/>
      <c r="I145" s="1232"/>
      <c r="J145" s="1233"/>
      <c r="K145" s="587">
        <f t="shared" ref="K145:K252" si="7">IF(AND(I145&gt;=J$9,I145&lt;=J$8),1,0)</f>
        <v>0</v>
      </c>
      <c r="M145" s="1230">
        <v>130</v>
      </c>
      <c r="N145" s="1231"/>
      <c r="O145" s="1232"/>
      <c r="P145" s="1233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230">
        <v>131</v>
      </c>
      <c r="B146" s="1231"/>
      <c r="C146" s="1232"/>
      <c r="D146" s="1233"/>
      <c r="E146" s="587">
        <f t="shared" si="6"/>
        <v>0</v>
      </c>
      <c r="G146" s="1230">
        <v>131</v>
      </c>
      <c r="H146" s="1231"/>
      <c r="I146" s="1232"/>
      <c r="J146" s="1233"/>
      <c r="K146" s="587">
        <f t="shared" si="7"/>
        <v>0</v>
      </c>
      <c r="M146" s="1230">
        <v>131</v>
      </c>
      <c r="N146" s="1231"/>
      <c r="O146" s="1232"/>
      <c r="P146" s="1233"/>
      <c r="Q146" s="587">
        <f t="shared" si="8"/>
        <v>0</v>
      </c>
    </row>
    <row r="147" spans="1:17" s="17" customFormat="1" ht="16.75" hidden="1" customHeight="1" outlineLevel="1">
      <c r="A147" s="1230">
        <v>132</v>
      </c>
      <c r="B147" s="1231"/>
      <c r="C147" s="1232"/>
      <c r="D147" s="1233"/>
      <c r="E147" s="587">
        <f t="shared" si="6"/>
        <v>0</v>
      </c>
      <c r="G147" s="1230">
        <v>132</v>
      </c>
      <c r="H147" s="1231"/>
      <c r="I147" s="1232"/>
      <c r="J147" s="1233"/>
      <c r="K147" s="587">
        <f t="shared" si="7"/>
        <v>0</v>
      </c>
      <c r="M147" s="1230">
        <v>132</v>
      </c>
      <c r="N147" s="1231"/>
      <c r="O147" s="1232"/>
      <c r="P147" s="1233"/>
      <c r="Q147" s="587">
        <f t="shared" si="8"/>
        <v>0</v>
      </c>
    </row>
    <row r="148" spans="1:17" s="17" customFormat="1" ht="16.75" hidden="1" customHeight="1" outlineLevel="1">
      <c r="A148" s="1230">
        <v>133</v>
      </c>
      <c r="B148" s="1231"/>
      <c r="C148" s="1232"/>
      <c r="D148" s="1233"/>
      <c r="E148" s="587">
        <f t="shared" si="6"/>
        <v>0</v>
      </c>
      <c r="G148" s="1230">
        <v>133</v>
      </c>
      <c r="H148" s="1231"/>
      <c r="I148" s="1232"/>
      <c r="J148" s="1233"/>
      <c r="K148" s="587">
        <f t="shared" si="7"/>
        <v>0</v>
      </c>
      <c r="M148" s="1230">
        <v>133</v>
      </c>
      <c r="N148" s="1231"/>
      <c r="O148" s="1232"/>
      <c r="P148" s="1233"/>
      <c r="Q148" s="587">
        <f t="shared" si="8"/>
        <v>0</v>
      </c>
    </row>
    <row r="149" spans="1:17" s="17" customFormat="1" ht="16.75" hidden="1" customHeight="1" outlineLevel="1">
      <c r="A149" s="1230">
        <v>134</v>
      </c>
      <c r="B149" s="1231"/>
      <c r="C149" s="1232"/>
      <c r="D149" s="1233"/>
      <c r="E149" s="587">
        <f t="shared" si="6"/>
        <v>0</v>
      </c>
      <c r="G149" s="1230">
        <v>134</v>
      </c>
      <c r="H149" s="1231"/>
      <c r="I149" s="1232"/>
      <c r="J149" s="1233"/>
      <c r="K149" s="587">
        <f t="shared" si="7"/>
        <v>0</v>
      </c>
      <c r="M149" s="1230">
        <v>134</v>
      </c>
      <c r="N149" s="1231"/>
      <c r="O149" s="1232"/>
      <c r="P149" s="1233"/>
      <c r="Q149" s="587">
        <f t="shared" si="8"/>
        <v>0</v>
      </c>
    </row>
    <row r="150" spans="1:17" s="17" customFormat="1" ht="16.75" hidden="1" customHeight="1" outlineLevel="1">
      <c r="A150" s="1230">
        <v>135</v>
      </c>
      <c r="B150" s="1231"/>
      <c r="C150" s="1232"/>
      <c r="D150" s="1233"/>
      <c r="E150" s="587">
        <f t="shared" si="6"/>
        <v>0</v>
      </c>
      <c r="G150" s="1230">
        <v>135</v>
      </c>
      <c r="H150" s="1231"/>
      <c r="I150" s="1232"/>
      <c r="J150" s="1233"/>
      <c r="K150" s="587">
        <f t="shared" si="7"/>
        <v>0</v>
      </c>
      <c r="M150" s="1230">
        <v>135</v>
      </c>
      <c r="N150" s="1231"/>
      <c r="O150" s="1232"/>
      <c r="P150" s="1233"/>
      <c r="Q150" s="587">
        <f t="shared" si="8"/>
        <v>0</v>
      </c>
    </row>
    <row r="151" spans="1:17" s="17" customFormat="1" ht="16.75" hidden="1" customHeight="1" outlineLevel="1">
      <c r="A151" s="1230">
        <v>136</v>
      </c>
      <c r="B151" s="1231"/>
      <c r="C151" s="1232"/>
      <c r="D151" s="1233"/>
      <c r="E151" s="587">
        <f t="shared" si="6"/>
        <v>0</v>
      </c>
      <c r="G151" s="1230">
        <v>136</v>
      </c>
      <c r="H151" s="1231"/>
      <c r="I151" s="1232"/>
      <c r="J151" s="1233"/>
      <c r="K151" s="587">
        <f t="shared" si="7"/>
        <v>0</v>
      </c>
      <c r="M151" s="1230">
        <v>136</v>
      </c>
      <c r="N151" s="1231"/>
      <c r="O151" s="1232"/>
      <c r="P151" s="1233"/>
      <c r="Q151" s="587">
        <f t="shared" si="8"/>
        <v>0</v>
      </c>
    </row>
    <row r="152" spans="1:17" s="17" customFormat="1" ht="16.75" hidden="1" customHeight="1" outlineLevel="1">
      <c r="A152" s="1230">
        <v>137</v>
      </c>
      <c r="B152" s="1231"/>
      <c r="C152" s="1232"/>
      <c r="D152" s="1233"/>
      <c r="E152" s="587">
        <f t="shared" si="6"/>
        <v>0</v>
      </c>
      <c r="G152" s="1230">
        <v>137</v>
      </c>
      <c r="H152" s="1231"/>
      <c r="I152" s="1232"/>
      <c r="J152" s="1233"/>
      <c r="K152" s="587">
        <f t="shared" si="7"/>
        <v>0</v>
      </c>
      <c r="M152" s="1230">
        <v>137</v>
      </c>
      <c r="N152" s="1231"/>
      <c r="O152" s="1232"/>
      <c r="P152" s="1233"/>
      <c r="Q152" s="587">
        <f t="shared" si="8"/>
        <v>0</v>
      </c>
    </row>
    <row r="153" spans="1:17" s="17" customFormat="1" ht="16.75" hidden="1" customHeight="1" outlineLevel="1">
      <c r="A153" s="1230">
        <v>138</v>
      </c>
      <c r="B153" s="1231"/>
      <c r="C153" s="1232"/>
      <c r="D153" s="1233"/>
      <c r="E153" s="587">
        <f t="shared" si="6"/>
        <v>0</v>
      </c>
      <c r="G153" s="1230">
        <v>138</v>
      </c>
      <c r="H153" s="1231"/>
      <c r="I153" s="1232"/>
      <c r="J153" s="1233"/>
      <c r="K153" s="587">
        <f t="shared" si="7"/>
        <v>0</v>
      </c>
      <c r="M153" s="1230">
        <v>138</v>
      </c>
      <c r="N153" s="1231"/>
      <c r="O153" s="1232"/>
      <c r="P153" s="1233"/>
      <c r="Q153" s="587">
        <f t="shared" si="8"/>
        <v>0</v>
      </c>
    </row>
    <row r="154" spans="1:17" s="17" customFormat="1" ht="16.75" hidden="1" customHeight="1" outlineLevel="1">
      <c r="A154" s="1230">
        <v>139</v>
      </c>
      <c r="B154" s="1231"/>
      <c r="C154" s="1232"/>
      <c r="D154" s="1233"/>
      <c r="E154" s="587">
        <f t="shared" si="6"/>
        <v>0</v>
      </c>
      <c r="G154" s="1230">
        <v>139</v>
      </c>
      <c r="H154" s="1231"/>
      <c r="I154" s="1232"/>
      <c r="J154" s="1233"/>
      <c r="K154" s="587">
        <f t="shared" si="7"/>
        <v>0</v>
      </c>
      <c r="M154" s="1230">
        <v>139</v>
      </c>
      <c r="N154" s="1231"/>
      <c r="O154" s="1232"/>
      <c r="P154" s="1233"/>
      <c r="Q154" s="587">
        <f t="shared" si="8"/>
        <v>0</v>
      </c>
    </row>
    <row r="155" spans="1:17" s="17" customFormat="1" ht="16.75" hidden="1" customHeight="1" outlineLevel="1">
      <c r="A155" s="1230">
        <v>140</v>
      </c>
      <c r="B155" s="1231"/>
      <c r="C155" s="1232"/>
      <c r="D155" s="1233"/>
      <c r="E155" s="587">
        <f t="shared" si="6"/>
        <v>0</v>
      </c>
      <c r="G155" s="1230">
        <v>140</v>
      </c>
      <c r="H155" s="1231"/>
      <c r="I155" s="1232"/>
      <c r="J155" s="1233"/>
      <c r="K155" s="587">
        <f t="shared" si="7"/>
        <v>0</v>
      </c>
      <c r="M155" s="1230">
        <v>140</v>
      </c>
      <c r="N155" s="1231"/>
      <c r="O155" s="1232"/>
      <c r="P155" s="1233"/>
      <c r="Q155" s="587">
        <f t="shared" si="8"/>
        <v>0</v>
      </c>
    </row>
    <row r="156" spans="1:17" s="17" customFormat="1" ht="16.75" hidden="1" customHeight="1" outlineLevel="1">
      <c r="A156" s="1230">
        <v>141</v>
      </c>
      <c r="B156" s="1231"/>
      <c r="C156" s="1232"/>
      <c r="D156" s="1233"/>
      <c r="E156" s="587">
        <f t="shared" si="6"/>
        <v>0</v>
      </c>
      <c r="G156" s="1230">
        <v>141</v>
      </c>
      <c r="H156" s="1231"/>
      <c r="I156" s="1232"/>
      <c r="J156" s="1233"/>
      <c r="K156" s="587">
        <f t="shared" si="7"/>
        <v>0</v>
      </c>
      <c r="M156" s="1230">
        <v>141</v>
      </c>
      <c r="N156" s="1231"/>
      <c r="O156" s="1232"/>
      <c r="P156" s="1233"/>
      <c r="Q156" s="587">
        <f t="shared" si="8"/>
        <v>0</v>
      </c>
    </row>
    <row r="157" spans="1:17" s="17" customFormat="1" ht="16.75" hidden="1" customHeight="1" outlineLevel="1">
      <c r="A157" s="1230">
        <v>142</v>
      </c>
      <c r="B157" s="1231"/>
      <c r="C157" s="1232"/>
      <c r="D157" s="1233"/>
      <c r="E157" s="587">
        <f t="shared" si="6"/>
        <v>0</v>
      </c>
      <c r="G157" s="1230">
        <v>142</v>
      </c>
      <c r="H157" s="1231"/>
      <c r="I157" s="1232"/>
      <c r="J157" s="1233"/>
      <c r="K157" s="587">
        <f t="shared" si="7"/>
        <v>0</v>
      </c>
      <c r="M157" s="1230">
        <v>142</v>
      </c>
      <c r="N157" s="1231"/>
      <c r="O157" s="1232"/>
      <c r="P157" s="1233"/>
      <c r="Q157" s="587">
        <f t="shared" si="8"/>
        <v>0</v>
      </c>
    </row>
    <row r="158" spans="1:17" s="17" customFormat="1" ht="16.75" hidden="1" customHeight="1" outlineLevel="1">
      <c r="A158" s="1230">
        <v>143</v>
      </c>
      <c r="B158" s="1231"/>
      <c r="C158" s="1232"/>
      <c r="D158" s="1233"/>
      <c r="E158" s="587">
        <f t="shared" si="6"/>
        <v>0</v>
      </c>
      <c r="G158" s="1230">
        <v>143</v>
      </c>
      <c r="H158" s="1231"/>
      <c r="I158" s="1232"/>
      <c r="J158" s="1233"/>
      <c r="K158" s="587">
        <f t="shared" si="7"/>
        <v>0</v>
      </c>
      <c r="M158" s="1230">
        <v>143</v>
      </c>
      <c r="N158" s="1231"/>
      <c r="O158" s="1232"/>
      <c r="P158" s="1233"/>
      <c r="Q158" s="587">
        <f t="shared" si="8"/>
        <v>0</v>
      </c>
    </row>
    <row r="159" spans="1:17" s="17" customFormat="1" ht="16.75" hidden="1" customHeight="1" outlineLevel="1">
      <c r="A159" s="1230">
        <v>144</v>
      </c>
      <c r="B159" s="1231"/>
      <c r="C159" s="1232"/>
      <c r="D159" s="1233"/>
      <c r="E159" s="587">
        <f t="shared" si="6"/>
        <v>0</v>
      </c>
      <c r="G159" s="1230">
        <v>144</v>
      </c>
      <c r="H159" s="1231"/>
      <c r="I159" s="1232"/>
      <c r="J159" s="1233"/>
      <c r="K159" s="587">
        <f t="shared" si="7"/>
        <v>0</v>
      </c>
      <c r="M159" s="1230">
        <v>144</v>
      </c>
      <c r="N159" s="1231"/>
      <c r="O159" s="1232"/>
      <c r="P159" s="1233"/>
      <c r="Q159" s="587">
        <f t="shared" si="8"/>
        <v>0</v>
      </c>
    </row>
    <row r="160" spans="1:17" s="17" customFormat="1" ht="16.75" hidden="1" customHeight="1" outlineLevel="1">
      <c r="A160" s="1230">
        <v>145</v>
      </c>
      <c r="B160" s="1231"/>
      <c r="C160" s="1232"/>
      <c r="D160" s="1233"/>
      <c r="E160" s="587">
        <f t="shared" si="6"/>
        <v>0</v>
      </c>
      <c r="G160" s="1230">
        <v>145</v>
      </c>
      <c r="H160" s="1231"/>
      <c r="I160" s="1232"/>
      <c r="J160" s="1233"/>
      <c r="K160" s="587">
        <f t="shared" si="7"/>
        <v>0</v>
      </c>
      <c r="M160" s="1230">
        <v>145</v>
      </c>
      <c r="N160" s="1231"/>
      <c r="O160" s="1232"/>
      <c r="P160" s="1233"/>
      <c r="Q160" s="587">
        <f t="shared" si="8"/>
        <v>0</v>
      </c>
    </row>
    <row r="161" spans="1:17" s="17" customFormat="1" ht="16.75" hidden="1" customHeight="1" outlineLevel="1">
      <c r="A161" s="1230">
        <v>146</v>
      </c>
      <c r="B161" s="1231"/>
      <c r="C161" s="1232"/>
      <c r="D161" s="1233"/>
      <c r="E161" s="587">
        <f t="shared" si="6"/>
        <v>0</v>
      </c>
      <c r="G161" s="1230">
        <v>146</v>
      </c>
      <c r="H161" s="1231"/>
      <c r="I161" s="1232"/>
      <c r="J161" s="1233"/>
      <c r="K161" s="587">
        <f t="shared" si="7"/>
        <v>0</v>
      </c>
      <c r="M161" s="1230">
        <v>146</v>
      </c>
      <c r="N161" s="1231"/>
      <c r="O161" s="1232"/>
      <c r="P161" s="1233"/>
      <c r="Q161" s="587">
        <f t="shared" si="8"/>
        <v>0</v>
      </c>
    </row>
    <row r="162" spans="1:17" s="17" customFormat="1" ht="16.75" hidden="1" customHeight="1" outlineLevel="1">
      <c r="A162" s="1230">
        <v>147</v>
      </c>
      <c r="B162" s="1231"/>
      <c r="C162" s="1232"/>
      <c r="D162" s="1233"/>
      <c r="E162" s="587">
        <f t="shared" si="6"/>
        <v>0</v>
      </c>
      <c r="G162" s="1230">
        <v>147</v>
      </c>
      <c r="H162" s="1231"/>
      <c r="I162" s="1232"/>
      <c r="J162" s="1233"/>
      <c r="K162" s="587">
        <f t="shared" si="7"/>
        <v>0</v>
      </c>
      <c r="M162" s="1230">
        <v>147</v>
      </c>
      <c r="N162" s="1231"/>
      <c r="O162" s="1232"/>
      <c r="P162" s="1233"/>
      <c r="Q162" s="587">
        <f t="shared" si="8"/>
        <v>0</v>
      </c>
    </row>
    <row r="163" spans="1:17" s="17" customFormat="1" ht="16.75" hidden="1" customHeight="1" outlineLevel="1">
      <c r="A163" s="1230">
        <v>148</v>
      </c>
      <c r="B163" s="1231"/>
      <c r="C163" s="1232"/>
      <c r="D163" s="1233"/>
      <c r="E163" s="587">
        <f t="shared" si="6"/>
        <v>0</v>
      </c>
      <c r="G163" s="1230">
        <v>148</v>
      </c>
      <c r="H163" s="1231"/>
      <c r="I163" s="1232"/>
      <c r="J163" s="1233"/>
      <c r="K163" s="587">
        <f t="shared" si="7"/>
        <v>0</v>
      </c>
      <c r="M163" s="1230">
        <v>148</v>
      </c>
      <c r="N163" s="1231"/>
      <c r="O163" s="1232"/>
      <c r="P163" s="1233"/>
      <c r="Q163" s="587">
        <f t="shared" si="8"/>
        <v>0</v>
      </c>
    </row>
    <row r="164" spans="1:17" s="17" customFormat="1" ht="16.75" hidden="1" customHeight="1" outlineLevel="1">
      <c r="A164" s="1230">
        <v>149</v>
      </c>
      <c r="B164" s="1231"/>
      <c r="C164" s="1232"/>
      <c r="D164" s="1233"/>
      <c r="E164" s="587">
        <f t="shared" si="6"/>
        <v>0</v>
      </c>
      <c r="G164" s="1230">
        <v>149</v>
      </c>
      <c r="H164" s="1231"/>
      <c r="I164" s="1232"/>
      <c r="J164" s="1233"/>
      <c r="K164" s="587">
        <f t="shared" si="7"/>
        <v>0</v>
      </c>
      <c r="M164" s="1230">
        <v>149</v>
      </c>
      <c r="N164" s="1231"/>
      <c r="O164" s="1232"/>
      <c r="P164" s="1233"/>
      <c r="Q164" s="587">
        <f t="shared" si="8"/>
        <v>0</v>
      </c>
    </row>
    <row r="165" spans="1:17" s="17" customFormat="1" ht="16.75" hidden="1" customHeight="1" outlineLevel="1">
      <c r="A165" s="1230">
        <v>150</v>
      </c>
      <c r="B165" s="1231"/>
      <c r="C165" s="1232"/>
      <c r="D165" s="1233"/>
      <c r="E165" s="587">
        <f t="shared" si="6"/>
        <v>0</v>
      </c>
      <c r="G165" s="1230">
        <v>150</v>
      </c>
      <c r="H165" s="1231"/>
      <c r="I165" s="1232"/>
      <c r="J165" s="1233"/>
      <c r="K165" s="587">
        <f t="shared" si="7"/>
        <v>0</v>
      </c>
      <c r="M165" s="1230">
        <v>150</v>
      </c>
      <c r="N165" s="1231"/>
      <c r="O165" s="1232"/>
      <c r="P165" s="1233"/>
      <c r="Q165" s="587">
        <f t="shared" si="8"/>
        <v>0</v>
      </c>
    </row>
    <row r="166" spans="1:17" s="17" customFormat="1" ht="16.75" hidden="1" customHeight="1" outlineLevel="1">
      <c r="A166" s="1230">
        <v>151</v>
      </c>
      <c r="B166" s="1231"/>
      <c r="C166" s="1232"/>
      <c r="D166" s="1233"/>
      <c r="E166" s="587">
        <f t="shared" si="6"/>
        <v>0</v>
      </c>
      <c r="G166" s="1230">
        <v>151</v>
      </c>
      <c r="H166" s="1231"/>
      <c r="I166" s="1232"/>
      <c r="J166" s="1233"/>
      <c r="K166" s="587">
        <f t="shared" si="7"/>
        <v>0</v>
      </c>
      <c r="M166" s="1230">
        <v>151</v>
      </c>
      <c r="N166" s="1231"/>
      <c r="O166" s="1232"/>
      <c r="P166" s="1233"/>
      <c r="Q166" s="587">
        <f t="shared" si="8"/>
        <v>0</v>
      </c>
    </row>
    <row r="167" spans="1:17" s="17" customFormat="1" ht="16.75" hidden="1" customHeight="1" outlineLevel="1">
      <c r="A167" s="1230">
        <v>152</v>
      </c>
      <c r="B167" s="1231"/>
      <c r="C167" s="1232"/>
      <c r="D167" s="1233"/>
      <c r="E167" s="587">
        <f t="shared" si="6"/>
        <v>0</v>
      </c>
      <c r="G167" s="1230">
        <v>152</v>
      </c>
      <c r="H167" s="1231"/>
      <c r="I167" s="1232"/>
      <c r="J167" s="1233"/>
      <c r="K167" s="587">
        <f t="shared" si="7"/>
        <v>0</v>
      </c>
      <c r="M167" s="1230">
        <v>152</v>
      </c>
      <c r="N167" s="1231"/>
      <c r="O167" s="1232"/>
      <c r="P167" s="1233"/>
      <c r="Q167" s="587">
        <f t="shared" si="8"/>
        <v>0</v>
      </c>
    </row>
    <row r="168" spans="1:17" s="17" customFormat="1" ht="16.75" hidden="1" customHeight="1" outlineLevel="1">
      <c r="A168" s="1230">
        <v>153</v>
      </c>
      <c r="B168" s="1231"/>
      <c r="C168" s="1232"/>
      <c r="D168" s="1233"/>
      <c r="E168" s="587">
        <f t="shared" si="6"/>
        <v>0</v>
      </c>
      <c r="G168" s="1230">
        <v>153</v>
      </c>
      <c r="H168" s="1231"/>
      <c r="I168" s="1232"/>
      <c r="J168" s="1233"/>
      <c r="K168" s="587">
        <f t="shared" si="7"/>
        <v>0</v>
      </c>
      <c r="M168" s="1230">
        <v>153</v>
      </c>
      <c r="N168" s="1231"/>
      <c r="O168" s="1232"/>
      <c r="P168" s="1233"/>
      <c r="Q168" s="587">
        <f t="shared" si="8"/>
        <v>0</v>
      </c>
    </row>
    <row r="169" spans="1:17" s="17" customFormat="1" ht="16.75" hidden="1" customHeight="1" outlineLevel="1">
      <c r="A169" s="1230">
        <v>154</v>
      </c>
      <c r="B169" s="1231"/>
      <c r="C169" s="1232"/>
      <c r="D169" s="1233"/>
      <c r="E169" s="587">
        <f t="shared" si="6"/>
        <v>0</v>
      </c>
      <c r="G169" s="1230">
        <v>154</v>
      </c>
      <c r="H169" s="1231"/>
      <c r="I169" s="1232"/>
      <c r="J169" s="1233"/>
      <c r="K169" s="587">
        <f t="shared" si="7"/>
        <v>0</v>
      </c>
      <c r="M169" s="1230">
        <v>154</v>
      </c>
      <c r="N169" s="1231"/>
      <c r="O169" s="1232"/>
      <c r="P169" s="1233"/>
      <c r="Q169" s="587">
        <f t="shared" si="8"/>
        <v>0</v>
      </c>
    </row>
    <row r="170" spans="1:17" s="17" customFormat="1" ht="16.75" hidden="1" customHeight="1" outlineLevel="1">
      <c r="A170" s="1230">
        <v>155</v>
      </c>
      <c r="B170" s="1231"/>
      <c r="C170" s="1232"/>
      <c r="D170" s="1233"/>
      <c r="E170" s="587">
        <f t="shared" si="6"/>
        <v>0</v>
      </c>
      <c r="G170" s="1230">
        <v>155</v>
      </c>
      <c r="H170" s="1231"/>
      <c r="I170" s="1232"/>
      <c r="J170" s="1233"/>
      <c r="K170" s="587">
        <f t="shared" si="7"/>
        <v>0</v>
      </c>
      <c r="M170" s="1230">
        <v>155</v>
      </c>
      <c r="N170" s="1231"/>
      <c r="O170" s="1232"/>
      <c r="P170" s="1233"/>
      <c r="Q170" s="587">
        <f t="shared" si="8"/>
        <v>0</v>
      </c>
    </row>
    <row r="171" spans="1:17" s="17" customFormat="1" ht="16.75" hidden="1" customHeight="1" outlineLevel="1">
      <c r="A171" s="1230">
        <v>156</v>
      </c>
      <c r="B171" s="1231"/>
      <c r="C171" s="1232"/>
      <c r="D171" s="1233"/>
      <c r="E171" s="587">
        <f t="shared" si="6"/>
        <v>0</v>
      </c>
      <c r="G171" s="1230">
        <v>156</v>
      </c>
      <c r="H171" s="1231"/>
      <c r="I171" s="1232"/>
      <c r="J171" s="1233"/>
      <c r="K171" s="587">
        <f t="shared" si="7"/>
        <v>0</v>
      </c>
      <c r="M171" s="1230">
        <v>156</v>
      </c>
      <c r="N171" s="1231"/>
      <c r="O171" s="1232"/>
      <c r="P171" s="1233"/>
      <c r="Q171" s="587">
        <f t="shared" si="8"/>
        <v>0</v>
      </c>
    </row>
    <row r="172" spans="1:17" s="17" customFormat="1" ht="16.75" hidden="1" customHeight="1" outlineLevel="1">
      <c r="A172" s="1230">
        <v>157</v>
      </c>
      <c r="B172" s="1231"/>
      <c r="C172" s="1232"/>
      <c r="D172" s="1233"/>
      <c r="E172" s="587">
        <f t="shared" si="6"/>
        <v>0</v>
      </c>
      <c r="G172" s="1230">
        <v>157</v>
      </c>
      <c r="H172" s="1231"/>
      <c r="I172" s="1232"/>
      <c r="J172" s="1233"/>
      <c r="K172" s="587">
        <f t="shared" si="7"/>
        <v>0</v>
      </c>
      <c r="M172" s="1230">
        <v>157</v>
      </c>
      <c r="N172" s="1231"/>
      <c r="O172" s="1232"/>
      <c r="P172" s="1233"/>
      <c r="Q172" s="587">
        <f t="shared" si="8"/>
        <v>0</v>
      </c>
    </row>
    <row r="173" spans="1:17" s="17" customFormat="1" ht="16.75" hidden="1" customHeight="1" outlineLevel="1">
      <c r="A173" s="1230">
        <v>158</v>
      </c>
      <c r="B173" s="1231"/>
      <c r="C173" s="1232"/>
      <c r="D173" s="1233"/>
      <c r="E173" s="587">
        <f t="shared" si="6"/>
        <v>0</v>
      </c>
      <c r="G173" s="1230">
        <v>158</v>
      </c>
      <c r="H173" s="1231"/>
      <c r="I173" s="1232"/>
      <c r="J173" s="1233"/>
      <c r="K173" s="587">
        <f t="shared" si="7"/>
        <v>0</v>
      </c>
      <c r="M173" s="1230">
        <v>158</v>
      </c>
      <c r="N173" s="1231"/>
      <c r="O173" s="1232"/>
      <c r="P173" s="1233"/>
      <c r="Q173" s="587">
        <f t="shared" si="8"/>
        <v>0</v>
      </c>
    </row>
    <row r="174" spans="1:17" s="17" customFormat="1" ht="16.75" hidden="1" customHeight="1" outlineLevel="1">
      <c r="A174" s="1230">
        <v>159</v>
      </c>
      <c r="B174" s="1231"/>
      <c r="C174" s="1232"/>
      <c r="D174" s="1233"/>
      <c r="E174" s="587">
        <f t="shared" si="6"/>
        <v>0</v>
      </c>
      <c r="G174" s="1230">
        <v>159</v>
      </c>
      <c r="H174" s="1231"/>
      <c r="I174" s="1232"/>
      <c r="J174" s="1233"/>
      <c r="K174" s="587">
        <f t="shared" si="7"/>
        <v>0</v>
      </c>
      <c r="M174" s="1230">
        <v>159</v>
      </c>
      <c r="N174" s="1231"/>
      <c r="O174" s="1232"/>
      <c r="P174" s="1233"/>
      <c r="Q174" s="587">
        <f t="shared" si="8"/>
        <v>0</v>
      </c>
    </row>
    <row r="175" spans="1:17" s="17" customFormat="1" ht="16.75" hidden="1" customHeight="1" outlineLevel="1">
      <c r="A175" s="1230">
        <v>160</v>
      </c>
      <c r="B175" s="1231"/>
      <c r="C175" s="1232"/>
      <c r="D175" s="1233"/>
      <c r="E175" s="587">
        <f t="shared" si="6"/>
        <v>0</v>
      </c>
      <c r="G175" s="1230">
        <v>160</v>
      </c>
      <c r="H175" s="1231"/>
      <c r="I175" s="1232"/>
      <c r="J175" s="1233"/>
      <c r="K175" s="587">
        <f t="shared" si="7"/>
        <v>0</v>
      </c>
      <c r="M175" s="1230">
        <v>160</v>
      </c>
      <c r="N175" s="1231"/>
      <c r="O175" s="1232"/>
      <c r="P175" s="1233"/>
      <c r="Q175" s="587">
        <f t="shared" si="8"/>
        <v>0</v>
      </c>
    </row>
    <row r="176" spans="1:17" s="17" customFormat="1" ht="16.75" hidden="1" customHeight="1" outlineLevel="1">
      <c r="A176" s="1230">
        <v>161</v>
      </c>
      <c r="B176" s="1231"/>
      <c r="C176" s="1232"/>
      <c r="D176" s="1233"/>
      <c r="E176" s="587">
        <f t="shared" si="6"/>
        <v>0</v>
      </c>
      <c r="G176" s="1230">
        <v>161</v>
      </c>
      <c r="H176" s="1231"/>
      <c r="I176" s="1232"/>
      <c r="J176" s="1233"/>
      <c r="K176" s="587">
        <f t="shared" si="7"/>
        <v>0</v>
      </c>
      <c r="M176" s="1230">
        <v>161</v>
      </c>
      <c r="N176" s="1231"/>
      <c r="O176" s="1232"/>
      <c r="P176" s="1233"/>
      <c r="Q176" s="587">
        <f t="shared" si="8"/>
        <v>0</v>
      </c>
    </row>
    <row r="177" spans="1:17" s="17" customFormat="1" ht="16.75" hidden="1" customHeight="1" outlineLevel="1">
      <c r="A177" s="1230">
        <v>162</v>
      </c>
      <c r="B177" s="1231"/>
      <c r="C177" s="1232"/>
      <c r="D177" s="1233"/>
      <c r="E177" s="587">
        <f t="shared" si="6"/>
        <v>0</v>
      </c>
      <c r="G177" s="1230">
        <v>162</v>
      </c>
      <c r="H177" s="1231"/>
      <c r="I177" s="1232"/>
      <c r="J177" s="1233"/>
      <c r="K177" s="587">
        <f t="shared" si="7"/>
        <v>0</v>
      </c>
      <c r="M177" s="1230">
        <v>162</v>
      </c>
      <c r="N177" s="1231"/>
      <c r="O177" s="1232"/>
      <c r="P177" s="1233"/>
      <c r="Q177" s="587">
        <f t="shared" si="8"/>
        <v>0</v>
      </c>
    </row>
    <row r="178" spans="1:17" s="17" customFormat="1" ht="16.75" hidden="1" customHeight="1" outlineLevel="1">
      <c r="A178" s="1230">
        <v>163</v>
      </c>
      <c r="B178" s="1231"/>
      <c r="C178" s="1232"/>
      <c r="D178" s="1233"/>
      <c r="E178" s="587">
        <f t="shared" si="6"/>
        <v>0</v>
      </c>
      <c r="G178" s="1230">
        <v>163</v>
      </c>
      <c r="H178" s="1231"/>
      <c r="I178" s="1232"/>
      <c r="J178" s="1233"/>
      <c r="K178" s="587">
        <f t="shared" si="7"/>
        <v>0</v>
      </c>
      <c r="M178" s="1230">
        <v>163</v>
      </c>
      <c r="N178" s="1231"/>
      <c r="O178" s="1232"/>
      <c r="P178" s="1233"/>
      <c r="Q178" s="587">
        <f t="shared" si="8"/>
        <v>0</v>
      </c>
    </row>
    <row r="179" spans="1:17" s="17" customFormat="1" ht="16.75" hidden="1" customHeight="1" outlineLevel="1">
      <c r="A179" s="1230">
        <v>164</v>
      </c>
      <c r="B179" s="1231"/>
      <c r="C179" s="1232"/>
      <c r="D179" s="1233"/>
      <c r="E179" s="587">
        <f t="shared" si="6"/>
        <v>0</v>
      </c>
      <c r="G179" s="1230">
        <v>164</v>
      </c>
      <c r="H179" s="1231"/>
      <c r="I179" s="1232"/>
      <c r="J179" s="1233"/>
      <c r="K179" s="587">
        <f t="shared" si="7"/>
        <v>0</v>
      </c>
      <c r="M179" s="1230">
        <v>164</v>
      </c>
      <c r="N179" s="1231"/>
      <c r="O179" s="1232"/>
      <c r="P179" s="1233"/>
      <c r="Q179" s="587">
        <f t="shared" si="8"/>
        <v>0</v>
      </c>
    </row>
    <row r="180" spans="1:17" s="17" customFormat="1" ht="16.75" hidden="1" customHeight="1" outlineLevel="1">
      <c r="A180" s="1230">
        <v>165</v>
      </c>
      <c r="B180" s="1231"/>
      <c r="C180" s="1232"/>
      <c r="D180" s="1233"/>
      <c r="E180" s="587">
        <f t="shared" si="6"/>
        <v>0</v>
      </c>
      <c r="G180" s="1230">
        <v>165</v>
      </c>
      <c r="H180" s="1231"/>
      <c r="I180" s="1232"/>
      <c r="J180" s="1233"/>
      <c r="K180" s="587">
        <f t="shared" si="7"/>
        <v>0</v>
      </c>
      <c r="M180" s="1230">
        <v>165</v>
      </c>
      <c r="N180" s="1231"/>
      <c r="O180" s="1232"/>
      <c r="P180" s="1233"/>
      <c r="Q180" s="587">
        <f t="shared" si="8"/>
        <v>0</v>
      </c>
    </row>
    <row r="181" spans="1:17" s="17" customFormat="1" ht="16.75" hidden="1" customHeight="1" outlineLevel="1">
      <c r="A181" s="1230">
        <v>166</v>
      </c>
      <c r="B181" s="1231"/>
      <c r="C181" s="1232"/>
      <c r="D181" s="1233"/>
      <c r="E181" s="587">
        <f t="shared" si="6"/>
        <v>0</v>
      </c>
      <c r="G181" s="1230">
        <v>166</v>
      </c>
      <c r="H181" s="1231"/>
      <c r="I181" s="1232"/>
      <c r="J181" s="1233"/>
      <c r="K181" s="587">
        <f t="shared" si="7"/>
        <v>0</v>
      </c>
      <c r="M181" s="1230">
        <v>166</v>
      </c>
      <c r="N181" s="1231"/>
      <c r="O181" s="1232"/>
      <c r="P181" s="1233"/>
      <c r="Q181" s="587">
        <f t="shared" si="8"/>
        <v>0</v>
      </c>
    </row>
    <row r="182" spans="1:17" s="17" customFormat="1" ht="16.75" hidden="1" customHeight="1" outlineLevel="1">
      <c r="A182" s="1230">
        <v>167</v>
      </c>
      <c r="B182" s="1231"/>
      <c r="C182" s="1232"/>
      <c r="D182" s="1233"/>
      <c r="E182" s="587">
        <f t="shared" si="6"/>
        <v>0</v>
      </c>
      <c r="G182" s="1230">
        <v>167</v>
      </c>
      <c r="H182" s="1231"/>
      <c r="I182" s="1232"/>
      <c r="J182" s="1233"/>
      <c r="K182" s="587">
        <f t="shared" si="7"/>
        <v>0</v>
      </c>
      <c r="M182" s="1230">
        <v>167</v>
      </c>
      <c r="N182" s="1231"/>
      <c r="O182" s="1232"/>
      <c r="P182" s="1233"/>
      <c r="Q182" s="587">
        <f t="shared" si="8"/>
        <v>0</v>
      </c>
    </row>
    <row r="183" spans="1:17" s="17" customFormat="1" ht="16.75" hidden="1" customHeight="1" outlineLevel="1">
      <c r="A183" s="1230">
        <v>168</v>
      </c>
      <c r="B183" s="1231"/>
      <c r="C183" s="1232"/>
      <c r="D183" s="1233"/>
      <c r="E183" s="587">
        <f t="shared" si="6"/>
        <v>0</v>
      </c>
      <c r="G183" s="1230">
        <v>168</v>
      </c>
      <c r="H183" s="1231"/>
      <c r="I183" s="1232"/>
      <c r="J183" s="1233"/>
      <c r="K183" s="587">
        <f t="shared" si="7"/>
        <v>0</v>
      </c>
      <c r="M183" s="1230">
        <v>168</v>
      </c>
      <c r="N183" s="1231"/>
      <c r="O183" s="1232"/>
      <c r="P183" s="1233"/>
      <c r="Q183" s="587">
        <f t="shared" si="8"/>
        <v>0</v>
      </c>
    </row>
    <row r="184" spans="1:17" s="17" customFormat="1" ht="16.75" hidden="1" customHeight="1" outlineLevel="1">
      <c r="A184" s="1230">
        <v>169</v>
      </c>
      <c r="B184" s="1231"/>
      <c r="C184" s="1232"/>
      <c r="D184" s="1233"/>
      <c r="E184" s="587">
        <f t="shared" si="6"/>
        <v>0</v>
      </c>
      <c r="G184" s="1230">
        <v>169</v>
      </c>
      <c r="H184" s="1231"/>
      <c r="I184" s="1232"/>
      <c r="J184" s="1233"/>
      <c r="K184" s="587">
        <f t="shared" si="7"/>
        <v>0</v>
      </c>
      <c r="M184" s="1230">
        <v>169</v>
      </c>
      <c r="N184" s="1231"/>
      <c r="O184" s="1232"/>
      <c r="P184" s="1233"/>
      <c r="Q184" s="587">
        <f t="shared" si="8"/>
        <v>0</v>
      </c>
    </row>
    <row r="185" spans="1:17" s="17" customFormat="1" ht="16.75" hidden="1" customHeight="1" outlineLevel="1">
      <c r="A185" s="1230">
        <v>170</v>
      </c>
      <c r="B185" s="1231"/>
      <c r="C185" s="1232"/>
      <c r="D185" s="1233"/>
      <c r="E185" s="587">
        <f t="shared" si="6"/>
        <v>0</v>
      </c>
      <c r="G185" s="1230">
        <v>170</v>
      </c>
      <c r="H185" s="1231"/>
      <c r="I185" s="1232"/>
      <c r="J185" s="1233"/>
      <c r="K185" s="587">
        <f t="shared" si="7"/>
        <v>0</v>
      </c>
      <c r="M185" s="1230">
        <v>170</v>
      </c>
      <c r="N185" s="1231"/>
      <c r="O185" s="1232"/>
      <c r="P185" s="1233"/>
      <c r="Q185" s="587">
        <f t="shared" si="8"/>
        <v>0</v>
      </c>
    </row>
    <row r="186" spans="1:17" s="17" customFormat="1" ht="16.75" hidden="1" customHeight="1" outlineLevel="1">
      <c r="A186" s="1230">
        <v>171</v>
      </c>
      <c r="B186" s="1231"/>
      <c r="C186" s="1232"/>
      <c r="D186" s="1233"/>
      <c r="E186" s="587">
        <f t="shared" si="6"/>
        <v>0</v>
      </c>
      <c r="G186" s="1230">
        <v>171</v>
      </c>
      <c r="H186" s="1231"/>
      <c r="I186" s="1232"/>
      <c r="J186" s="1233"/>
      <c r="K186" s="587">
        <f t="shared" si="7"/>
        <v>0</v>
      </c>
      <c r="M186" s="1230">
        <v>171</v>
      </c>
      <c r="N186" s="1231"/>
      <c r="O186" s="1232"/>
      <c r="P186" s="1233"/>
      <c r="Q186" s="587">
        <f t="shared" si="8"/>
        <v>0</v>
      </c>
    </row>
    <row r="187" spans="1:17" s="17" customFormat="1" ht="16.75" hidden="1" customHeight="1" outlineLevel="1">
      <c r="A187" s="1230">
        <v>172</v>
      </c>
      <c r="B187" s="1231"/>
      <c r="C187" s="1232"/>
      <c r="D187" s="1233"/>
      <c r="E187" s="587">
        <f t="shared" si="6"/>
        <v>0</v>
      </c>
      <c r="G187" s="1230">
        <v>172</v>
      </c>
      <c r="H187" s="1231"/>
      <c r="I187" s="1232"/>
      <c r="J187" s="1233"/>
      <c r="K187" s="587">
        <f t="shared" si="7"/>
        <v>0</v>
      </c>
      <c r="M187" s="1230">
        <v>172</v>
      </c>
      <c r="N187" s="1231"/>
      <c r="O187" s="1232"/>
      <c r="P187" s="1233"/>
      <c r="Q187" s="587">
        <f t="shared" si="8"/>
        <v>0</v>
      </c>
    </row>
    <row r="188" spans="1:17" s="17" customFormat="1" ht="16.75" hidden="1" customHeight="1" outlineLevel="1">
      <c r="A188" s="1230">
        <v>173</v>
      </c>
      <c r="B188" s="1231"/>
      <c r="C188" s="1232"/>
      <c r="D188" s="1233"/>
      <c r="E188" s="587">
        <f t="shared" si="6"/>
        <v>0</v>
      </c>
      <c r="G188" s="1230">
        <v>173</v>
      </c>
      <c r="H188" s="1231"/>
      <c r="I188" s="1232"/>
      <c r="J188" s="1233"/>
      <c r="K188" s="587">
        <f t="shared" si="7"/>
        <v>0</v>
      </c>
      <c r="M188" s="1230">
        <v>173</v>
      </c>
      <c r="N188" s="1231"/>
      <c r="O188" s="1232"/>
      <c r="P188" s="1233"/>
      <c r="Q188" s="587">
        <f t="shared" si="8"/>
        <v>0</v>
      </c>
    </row>
    <row r="189" spans="1:17" s="17" customFormat="1" ht="16.75" hidden="1" customHeight="1" outlineLevel="1">
      <c r="A189" s="1230">
        <v>174</v>
      </c>
      <c r="B189" s="1231"/>
      <c r="C189" s="1232"/>
      <c r="D189" s="1233"/>
      <c r="E189" s="587">
        <f t="shared" si="6"/>
        <v>0</v>
      </c>
      <c r="G189" s="1230">
        <v>174</v>
      </c>
      <c r="H189" s="1231"/>
      <c r="I189" s="1232"/>
      <c r="J189" s="1233"/>
      <c r="K189" s="587">
        <f t="shared" si="7"/>
        <v>0</v>
      </c>
      <c r="M189" s="1230">
        <v>174</v>
      </c>
      <c r="N189" s="1231"/>
      <c r="O189" s="1232"/>
      <c r="P189" s="1233"/>
      <c r="Q189" s="587">
        <f t="shared" si="8"/>
        <v>0</v>
      </c>
    </row>
    <row r="190" spans="1:17" s="17" customFormat="1" ht="16.75" hidden="1" customHeight="1" outlineLevel="1">
      <c r="A190" s="1230">
        <v>175</v>
      </c>
      <c r="B190" s="1231"/>
      <c r="C190" s="1232"/>
      <c r="D190" s="1233"/>
      <c r="E190" s="587">
        <f t="shared" si="6"/>
        <v>0</v>
      </c>
      <c r="G190" s="1230">
        <v>175</v>
      </c>
      <c r="H190" s="1231"/>
      <c r="I190" s="1232"/>
      <c r="J190" s="1233"/>
      <c r="K190" s="587">
        <f t="shared" si="7"/>
        <v>0</v>
      </c>
      <c r="M190" s="1230">
        <v>175</v>
      </c>
      <c r="N190" s="1231"/>
      <c r="O190" s="1232"/>
      <c r="P190" s="1233"/>
      <c r="Q190" s="587">
        <f t="shared" si="8"/>
        <v>0</v>
      </c>
    </row>
    <row r="191" spans="1:17" s="17" customFormat="1" ht="16.75" hidden="1" customHeight="1" outlineLevel="1">
      <c r="A191" s="1230">
        <v>176</v>
      </c>
      <c r="B191" s="1231"/>
      <c r="C191" s="1232"/>
      <c r="D191" s="1233"/>
      <c r="E191" s="587">
        <f t="shared" si="6"/>
        <v>0</v>
      </c>
      <c r="G191" s="1230">
        <v>176</v>
      </c>
      <c r="H191" s="1231"/>
      <c r="I191" s="1232"/>
      <c r="J191" s="1233"/>
      <c r="K191" s="587">
        <f t="shared" si="7"/>
        <v>0</v>
      </c>
      <c r="M191" s="1230">
        <v>176</v>
      </c>
      <c r="N191" s="1231"/>
      <c r="O191" s="1232"/>
      <c r="P191" s="1233"/>
      <c r="Q191" s="587">
        <f t="shared" si="8"/>
        <v>0</v>
      </c>
    </row>
    <row r="192" spans="1:17" s="17" customFormat="1" ht="16.75" hidden="1" customHeight="1" outlineLevel="1">
      <c r="A192" s="1230">
        <v>177</v>
      </c>
      <c r="B192" s="1231"/>
      <c r="C192" s="1232"/>
      <c r="D192" s="1233"/>
      <c r="E192" s="587">
        <f t="shared" si="6"/>
        <v>0</v>
      </c>
      <c r="G192" s="1230">
        <v>177</v>
      </c>
      <c r="H192" s="1231"/>
      <c r="I192" s="1232"/>
      <c r="J192" s="1233"/>
      <c r="K192" s="587">
        <f t="shared" si="7"/>
        <v>0</v>
      </c>
      <c r="M192" s="1230">
        <v>177</v>
      </c>
      <c r="N192" s="1231"/>
      <c r="O192" s="1232"/>
      <c r="P192" s="1233"/>
      <c r="Q192" s="587">
        <f t="shared" si="8"/>
        <v>0</v>
      </c>
    </row>
    <row r="193" spans="1:17" s="17" customFormat="1" ht="16.75" hidden="1" customHeight="1" outlineLevel="1">
      <c r="A193" s="1230">
        <v>178</v>
      </c>
      <c r="B193" s="1231"/>
      <c r="C193" s="1232"/>
      <c r="D193" s="1233"/>
      <c r="E193" s="587">
        <f t="shared" si="6"/>
        <v>0</v>
      </c>
      <c r="G193" s="1230">
        <v>178</v>
      </c>
      <c r="H193" s="1231"/>
      <c r="I193" s="1232"/>
      <c r="J193" s="1233"/>
      <c r="K193" s="587">
        <f t="shared" si="7"/>
        <v>0</v>
      </c>
      <c r="M193" s="1230">
        <v>178</v>
      </c>
      <c r="N193" s="1231"/>
      <c r="O193" s="1232"/>
      <c r="P193" s="1233"/>
      <c r="Q193" s="587">
        <f t="shared" si="8"/>
        <v>0</v>
      </c>
    </row>
    <row r="194" spans="1:17" s="17" customFormat="1" ht="16.75" hidden="1" customHeight="1" outlineLevel="1">
      <c r="A194" s="1230">
        <v>179</v>
      </c>
      <c r="B194" s="1231"/>
      <c r="C194" s="1232"/>
      <c r="D194" s="1233"/>
      <c r="E194" s="587">
        <f t="shared" si="6"/>
        <v>0</v>
      </c>
      <c r="G194" s="1230">
        <v>179</v>
      </c>
      <c r="H194" s="1231"/>
      <c r="I194" s="1232"/>
      <c r="J194" s="1233"/>
      <c r="K194" s="587">
        <f t="shared" si="7"/>
        <v>0</v>
      </c>
      <c r="M194" s="1230">
        <v>179</v>
      </c>
      <c r="N194" s="1231"/>
      <c r="O194" s="1232"/>
      <c r="P194" s="1233"/>
      <c r="Q194" s="587">
        <f t="shared" si="8"/>
        <v>0</v>
      </c>
    </row>
    <row r="195" spans="1:17" s="17" customFormat="1" ht="16.75" hidden="1" customHeight="1" outlineLevel="1">
      <c r="A195" s="1230">
        <v>180</v>
      </c>
      <c r="B195" s="1231"/>
      <c r="C195" s="1232"/>
      <c r="D195" s="1233"/>
      <c r="E195" s="587">
        <f t="shared" si="6"/>
        <v>0</v>
      </c>
      <c r="G195" s="1230">
        <v>180</v>
      </c>
      <c r="H195" s="1231"/>
      <c r="I195" s="1232"/>
      <c r="J195" s="1233"/>
      <c r="K195" s="587">
        <f t="shared" si="7"/>
        <v>0</v>
      </c>
      <c r="M195" s="1230">
        <v>180</v>
      </c>
      <c r="N195" s="1231"/>
      <c r="O195" s="1232"/>
      <c r="P195" s="1233"/>
      <c r="Q195" s="587">
        <f t="shared" si="8"/>
        <v>0</v>
      </c>
    </row>
    <row r="196" spans="1:17" s="17" customFormat="1" ht="16.75" hidden="1" customHeight="1" outlineLevel="1">
      <c r="A196" s="1230">
        <v>181</v>
      </c>
      <c r="B196" s="1231"/>
      <c r="C196" s="1232"/>
      <c r="D196" s="1233"/>
      <c r="E196" s="587">
        <f t="shared" si="6"/>
        <v>0</v>
      </c>
      <c r="G196" s="1230">
        <v>181</v>
      </c>
      <c r="H196" s="1231"/>
      <c r="I196" s="1232"/>
      <c r="J196" s="1233"/>
      <c r="K196" s="587">
        <f t="shared" si="7"/>
        <v>0</v>
      </c>
      <c r="M196" s="1230">
        <v>181</v>
      </c>
      <c r="N196" s="1231"/>
      <c r="O196" s="1232"/>
      <c r="P196" s="1233"/>
      <c r="Q196" s="587">
        <f t="shared" si="8"/>
        <v>0</v>
      </c>
    </row>
    <row r="197" spans="1:17" s="17" customFormat="1" ht="16.75" hidden="1" customHeight="1" outlineLevel="1">
      <c r="A197" s="1230">
        <v>182</v>
      </c>
      <c r="B197" s="1231"/>
      <c r="C197" s="1232"/>
      <c r="D197" s="1233"/>
      <c r="E197" s="587">
        <f t="shared" si="6"/>
        <v>0</v>
      </c>
      <c r="G197" s="1230">
        <v>182</v>
      </c>
      <c r="H197" s="1231"/>
      <c r="I197" s="1232"/>
      <c r="J197" s="1233"/>
      <c r="K197" s="587">
        <f t="shared" si="7"/>
        <v>0</v>
      </c>
      <c r="M197" s="1230">
        <v>182</v>
      </c>
      <c r="N197" s="1231"/>
      <c r="O197" s="1232"/>
      <c r="P197" s="1233"/>
      <c r="Q197" s="587">
        <f t="shared" si="8"/>
        <v>0</v>
      </c>
    </row>
    <row r="198" spans="1:17" s="17" customFormat="1" ht="16.75" hidden="1" customHeight="1" outlineLevel="1">
      <c r="A198" s="1230">
        <v>183</v>
      </c>
      <c r="B198" s="1231"/>
      <c r="C198" s="1232"/>
      <c r="D198" s="1233"/>
      <c r="E198" s="587">
        <f t="shared" si="6"/>
        <v>0</v>
      </c>
      <c r="G198" s="1230">
        <v>183</v>
      </c>
      <c r="H198" s="1231"/>
      <c r="I198" s="1232"/>
      <c r="J198" s="1233"/>
      <c r="K198" s="587">
        <f t="shared" si="7"/>
        <v>0</v>
      </c>
      <c r="M198" s="1230">
        <v>183</v>
      </c>
      <c r="N198" s="1231"/>
      <c r="O198" s="1232"/>
      <c r="P198" s="1233"/>
      <c r="Q198" s="587">
        <f t="shared" si="8"/>
        <v>0</v>
      </c>
    </row>
    <row r="199" spans="1:17" s="17" customFormat="1" ht="16.75" hidden="1" customHeight="1" outlineLevel="1">
      <c r="A199" s="1230">
        <v>184</v>
      </c>
      <c r="B199" s="1231"/>
      <c r="C199" s="1232"/>
      <c r="D199" s="1233"/>
      <c r="E199" s="587">
        <f t="shared" si="6"/>
        <v>0</v>
      </c>
      <c r="G199" s="1230">
        <v>184</v>
      </c>
      <c r="H199" s="1231"/>
      <c r="I199" s="1232"/>
      <c r="J199" s="1233"/>
      <c r="K199" s="587">
        <f t="shared" si="7"/>
        <v>0</v>
      </c>
      <c r="M199" s="1230">
        <v>184</v>
      </c>
      <c r="N199" s="1231"/>
      <c r="O199" s="1232"/>
      <c r="P199" s="1233"/>
      <c r="Q199" s="587">
        <f t="shared" si="8"/>
        <v>0</v>
      </c>
    </row>
    <row r="200" spans="1:17" s="17" customFormat="1" ht="16.75" hidden="1" customHeight="1" outlineLevel="1">
      <c r="A200" s="1230">
        <v>185</v>
      </c>
      <c r="B200" s="1231"/>
      <c r="C200" s="1232"/>
      <c r="D200" s="1233"/>
      <c r="E200" s="587">
        <f t="shared" si="6"/>
        <v>0</v>
      </c>
      <c r="G200" s="1230">
        <v>185</v>
      </c>
      <c r="H200" s="1231"/>
      <c r="I200" s="1232"/>
      <c r="J200" s="1233"/>
      <c r="K200" s="587">
        <f t="shared" si="7"/>
        <v>0</v>
      </c>
      <c r="M200" s="1230">
        <v>185</v>
      </c>
      <c r="N200" s="1231"/>
      <c r="O200" s="1232"/>
      <c r="P200" s="1233"/>
      <c r="Q200" s="587">
        <f t="shared" si="8"/>
        <v>0</v>
      </c>
    </row>
    <row r="201" spans="1:17" s="17" customFormat="1" ht="16.75" hidden="1" customHeight="1" outlineLevel="1">
      <c r="A201" s="1230">
        <v>186</v>
      </c>
      <c r="B201" s="1231"/>
      <c r="C201" s="1232"/>
      <c r="D201" s="1233"/>
      <c r="E201" s="587">
        <f t="shared" si="6"/>
        <v>0</v>
      </c>
      <c r="G201" s="1230">
        <v>186</v>
      </c>
      <c r="H201" s="1231"/>
      <c r="I201" s="1232"/>
      <c r="J201" s="1233"/>
      <c r="K201" s="587">
        <f t="shared" si="7"/>
        <v>0</v>
      </c>
      <c r="M201" s="1230">
        <v>186</v>
      </c>
      <c r="N201" s="1231"/>
      <c r="O201" s="1232"/>
      <c r="P201" s="1233"/>
      <c r="Q201" s="587">
        <f t="shared" si="8"/>
        <v>0</v>
      </c>
    </row>
    <row r="202" spans="1:17" s="17" customFormat="1" ht="16.75" hidden="1" customHeight="1" outlineLevel="1">
      <c r="A202" s="1230">
        <v>187</v>
      </c>
      <c r="B202" s="1231"/>
      <c r="C202" s="1232"/>
      <c r="D202" s="1233"/>
      <c r="E202" s="587">
        <f t="shared" si="6"/>
        <v>0</v>
      </c>
      <c r="G202" s="1230">
        <v>187</v>
      </c>
      <c r="H202" s="1231"/>
      <c r="I202" s="1232"/>
      <c r="J202" s="1233"/>
      <c r="K202" s="587">
        <f t="shared" si="7"/>
        <v>0</v>
      </c>
      <c r="M202" s="1230">
        <v>187</v>
      </c>
      <c r="N202" s="1231"/>
      <c r="O202" s="1232"/>
      <c r="P202" s="1233"/>
      <c r="Q202" s="587">
        <f t="shared" si="8"/>
        <v>0</v>
      </c>
    </row>
    <row r="203" spans="1:17" s="17" customFormat="1" ht="16.75" hidden="1" customHeight="1" outlineLevel="1">
      <c r="A203" s="1230">
        <v>188</v>
      </c>
      <c r="B203" s="1231"/>
      <c r="C203" s="1232"/>
      <c r="D203" s="1233"/>
      <c r="E203" s="587">
        <f t="shared" si="6"/>
        <v>0</v>
      </c>
      <c r="G203" s="1230">
        <v>188</v>
      </c>
      <c r="H203" s="1231"/>
      <c r="I203" s="1232"/>
      <c r="J203" s="1233"/>
      <c r="K203" s="587">
        <f t="shared" si="7"/>
        <v>0</v>
      </c>
      <c r="M203" s="1230">
        <v>188</v>
      </c>
      <c r="N203" s="1231"/>
      <c r="O203" s="1232"/>
      <c r="P203" s="1233"/>
      <c r="Q203" s="587">
        <f t="shared" si="8"/>
        <v>0</v>
      </c>
    </row>
    <row r="204" spans="1:17" s="17" customFormat="1" ht="16.75" hidden="1" customHeight="1" outlineLevel="1">
      <c r="A204" s="1230">
        <v>189</v>
      </c>
      <c r="B204" s="1231"/>
      <c r="C204" s="1232"/>
      <c r="D204" s="1233"/>
      <c r="E204" s="587">
        <f t="shared" si="6"/>
        <v>0</v>
      </c>
      <c r="G204" s="1230">
        <v>189</v>
      </c>
      <c r="H204" s="1231"/>
      <c r="I204" s="1232"/>
      <c r="J204" s="1233"/>
      <c r="K204" s="587">
        <f t="shared" si="7"/>
        <v>0</v>
      </c>
      <c r="M204" s="1230">
        <v>189</v>
      </c>
      <c r="N204" s="1231"/>
      <c r="O204" s="1232"/>
      <c r="P204" s="1233"/>
      <c r="Q204" s="587">
        <f t="shared" si="8"/>
        <v>0</v>
      </c>
    </row>
    <row r="205" spans="1:17" s="17" customFormat="1" ht="16.75" hidden="1" customHeight="1" outlineLevel="1">
      <c r="A205" s="1230">
        <v>190</v>
      </c>
      <c r="B205" s="1231"/>
      <c r="C205" s="1232"/>
      <c r="D205" s="1233"/>
      <c r="E205" s="587">
        <f t="shared" si="6"/>
        <v>0</v>
      </c>
      <c r="G205" s="1230">
        <v>190</v>
      </c>
      <c r="H205" s="1231"/>
      <c r="I205" s="1232"/>
      <c r="J205" s="1233"/>
      <c r="K205" s="587">
        <f t="shared" si="7"/>
        <v>0</v>
      </c>
      <c r="M205" s="1230">
        <v>190</v>
      </c>
      <c r="N205" s="1231"/>
      <c r="O205" s="1232"/>
      <c r="P205" s="1233"/>
      <c r="Q205" s="587">
        <f t="shared" si="8"/>
        <v>0</v>
      </c>
    </row>
    <row r="206" spans="1:17" s="17" customFormat="1" ht="16.75" hidden="1" customHeight="1" outlineLevel="1">
      <c r="A206" s="1230">
        <v>191</v>
      </c>
      <c r="B206" s="1231"/>
      <c r="C206" s="1232"/>
      <c r="D206" s="1233"/>
      <c r="E206" s="587">
        <f t="shared" si="6"/>
        <v>0</v>
      </c>
      <c r="G206" s="1230">
        <v>191</v>
      </c>
      <c r="H206" s="1231"/>
      <c r="I206" s="1232"/>
      <c r="J206" s="1233"/>
      <c r="K206" s="587">
        <f t="shared" si="7"/>
        <v>0</v>
      </c>
      <c r="M206" s="1230">
        <v>191</v>
      </c>
      <c r="N206" s="1231"/>
      <c r="O206" s="1232"/>
      <c r="P206" s="1233"/>
      <c r="Q206" s="587">
        <f t="shared" si="8"/>
        <v>0</v>
      </c>
    </row>
    <row r="207" spans="1:17" s="17" customFormat="1" ht="16.75" hidden="1" customHeight="1" outlineLevel="1">
      <c r="A207" s="1230">
        <v>192</v>
      </c>
      <c r="B207" s="1231"/>
      <c r="C207" s="1232"/>
      <c r="D207" s="1233"/>
      <c r="E207" s="587">
        <f t="shared" si="6"/>
        <v>0</v>
      </c>
      <c r="G207" s="1230">
        <v>192</v>
      </c>
      <c r="H207" s="1231"/>
      <c r="I207" s="1232"/>
      <c r="J207" s="1233"/>
      <c r="K207" s="587">
        <f t="shared" si="7"/>
        <v>0</v>
      </c>
      <c r="M207" s="1230">
        <v>192</v>
      </c>
      <c r="N207" s="1231"/>
      <c r="O207" s="1232"/>
      <c r="P207" s="1233"/>
      <c r="Q207" s="587">
        <f t="shared" si="8"/>
        <v>0</v>
      </c>
    </row>
    <row r="208" spans="1:17" s="17" customFormat="1" ht="16.75" hidden="1" customHeight="1" outlineLevel="1">
      <c r="A208" s="1230">
        <v>193</v>
      </c>
      <c r="B208" s="1231"/>
      <c r="C208" s="1232"/>
      <c r="D208" s="1233"/>
      <c r="E208" s="587">
        <f t="shared" si="6"/>
        <v>0</v>
      </c>
      <c r="G208" s="1230">
        <v>193</v>
      </c>
      <c r="H208" s="1231"/>
      <c r="I208" s="1232"/>
      <c r="J208" s="1233"/>
      <c r="K208" s="587">
        <f t="shared" si="7"/>
        <v>0</v>
      </c>
      <c r="M208" s="1230">
        <v>193</v>
      </c>
      <c r="N208" s="1231"/>
      <c r="O208" s="1232"/>
      <c r="P208" s="1233"/>
      <c r="Q208" s="587">
        <f t="shared" si="8"/>
        <v>0</v>
      </c>
    </row>
    <row r="209" spans="1:17" s="17" customFormat="1" ht="16.75" hidden="1" customHeight="1" outlineLevel="1">
      <c r="A209" s="1230">
        <v>194</v>
      </c>
      <c r="B209" s="1231"/>
      <c r="C209" s="1232"/>
      <c r="D209" s="1233"/>
      <c r="E209" s="587">
        <f t="shared" si="6"/>
        <v>0</v>
      </c>
      <c r="G209" s="1230">
        <v>194</v>
      </c>
      <c r="H209" s="1231"/>
      <c r="I209" s="1232"/>
      <c r="J209" s="1233"/>
      <c r="K209" s="587">
        <f t="shared" si="7"/>
        <v>0</v>
      </c>
      <c r="M209" s="1230">
        <v>194</v>
      </c>
      <c r="N209" s="1231"/>
      <c r="O209" s="1232"/>
      <c r="P209" s="1233"/>
      <c r="Q209" s="587">
        <f t="shared" si="8"/>
        <v>0</v>
      </c>
    </row>
    <row r="210" spans="1:17" s="17" customFormat="1" ht="16.75" hidden="1" customHeight="1" outlineLevel="1">
      <c r="A210" s="1230">
        <v>195</v>
      </c>
      <c r="B210" s="1231"/>
      <c r="C210" s="1232"/>
      <c r="D210" s="1233"/>
      <c r="E210" s="587">
        <f t="shared" si="6"/>
        <v>0</v>
      </c>
      <c r="G210" s="1230">
        <v>195</v>
      </c>
      <c r="H210" s="1231"/>
      <c r="I210" s="1232"/>
      <c r="J210" s="1233"/>
      <c r="K210" s="587">
        <f t="shared" si="7"/>
        <v>0</v>
      </c>
      <c r="M210" s="1230">
        <v>195</v>
      </c>
      <c r="N210" s="1231"/>
      <c r="O210" s="1232"/>
      <c r="P210" s="1233"/>
      <c r="Q210" s="587">
        <f t="shared" si="8"/>
        <v>0</v>
      </c>
    </row>
    <row r="211" spans="1:17" s="17" customFormat="1" ht="16.75" hidden="1" customHeight="1" outlineLevel="1">
      <c r="A211" s="1230">
        <v>196</v>
      </c>
      <c r="B211" s="1231"/>
      <c r="C211" s="1232"/>
      <c r="D211" s="1233"/>
      <c r="E211" s="587">
        <f t="shared" si="6"/>
        <v>0</v>
      </c>
      <c r="G211" s="1230">
        <v>196</v>
      </c>
      <c r="H211" s="1231"/>
      <c r="I211" s="1232"/>
      <c r="J211" s="1233"/>
      <c r="K211" s="587">
        <f t="shared" si="7"/>
        <v>0</v>
      </c>
      <c r="M211" s="1230">
        <v>196</v>
      </c>
      <c r="N211" s="1231"/>
      <c r="O211" s="1232"/>
      <c r="P211" s="1233"/>
      <c r="Q211" s="587">
        <f t="shared" si="8"/>
        <v>0</v>
      </c>
    </row>
    <row r="212" spans="1:17" s="17" customFormat="1" ht="16.75" hidden="1" customHeight="1" outlineLevel="1">
      <c r="A212" s="1230">
        <v>197</v>
      </c>
      <c r="B212" s="1231"/>
      <c r="C212" s="1232"/>
      <c r="D212" s="1233"/>
      <c r="E212" s="587">
        <f t="shared" si="6"/>
        <v>0</v>
      </c>
      <c r="G212" s="1230">
        <v>197</v>
      </c>
      <c r="H212" s="1231"/>
      <c r="I212" s="1232"/>
      <c r="J212" s="1233"/>
      <c r="K212" s="587">
        <f t="shared" si="7"/>
        <v>0</v>
      </c>
      <c r="M212" s="1230">
        <v>197</v>
      </c>
      <c r="N212" s="1231"/>
      <c r="O212" s="1232"/>
      <c r="P212" s="1233"/>
      <c r="Q212" s="587">
        <f t="shared" si="8"/>
        <v>0</v>
      </c>
    </row>
    <row r="213" spans="1:17" s="17" customFormat="1" ht="16.75" hidden="1" customHeight="1" outlineLevel="1">
      <c r="A213" s="1230">
        <v>198</v>
      </c>
      <c r="B213" s="1231"/>
      <c r="C213" s="1232"/>
      <c r="D213" s="1233"/>
      <c r="E213" s="587">
        <f t="shared" si="6"/>
        <v>0</v>
      </c>
      <c r="G213" s="1230">
        <v>198</v>
      </c>
      <c r="H213" s="1231"/>
      <c r="I213" s="1232"/>
      <c r="J213" s="1233"/>
      <c r="K213" s="587">
        <f t="shared" si="7"/>
        <v>0</v>
      </c>
      <c r="M213" s="1230">
        <v>198</v>
      </c>
      <c r="N213" s="1231"/>
      <c r="O213" s="1232"/>
      <c r="P213" s="1233"/>
      <c r="Q213" s="587">
        <f t="shared" si="8"/>
        <v>0</v>
      </c>
    </row>
    <row r="214" spans="1:17" s="17" customFormat="1" ht="16.75" hidden="1" customHeight="1" outlineLevel="1">
      <c r="A214" s="1230">
        <v>199</v>
      </c>
      <c r="B214" s="1231"/>
      <c r="C214" s="1232"/>
      <c r="D214" s="1233"/>
      <c r="E214" s="587">
        <f t="shared" si="6"/>
        <v>0</v>
      </c>
      <c r="G214" s="1230">
        <v>199</v>
      </c>
      <c r="H214" s="1231"/>
      <c r="I214" s="1232"/>
      <c r="J214" s="1233"/>
      <c r="K214" s="587">
        <f t="shared" si="7"/>
        <v>0</v>
      </c>
      <c r="M214" s="1230">
        <v>199</v>
      </c>
      <c r="N214" s="1231"/>
      <c r="O214" s="1232"/>
      <c r="P214" s="1233"/>
      <c r="Q214" s="587">
        <f t="shared" si="8"/>
        <v>0</v>
      </c>
    </row>
    <row r="215" spans="1:17" s="17" customFormat="1" ht="16.75" hidden="1" customHeight="1" outlineLevel="1">
      <c r="A215" s="1230">
        <v>200</v>
      </c>
      <c r="B215" s="1231"/>
      <c r="C215" s="1232"/>
      <c r="D215" s="1233"/>
      <c r="E215" s="587">
        <f t="shared" si="6"/>
        <v>0</v>
      </c>
      <c r="G215" s="1230">
        <v>200</v>
      </c>
      <c r="H215" s="1231"/>
      <c r="I215" s="1232"/>
      <c r="J215" s="1233"/>
      <c r="K215" s="587">
        <f t="shared" si="7"/>
        <v>0</v>
      </c>
      <c r="M215" s="1230">
        <v>200</v>
      </c>
      <c r="N215" s="1231"/>
      <c r="O215" s="1232"/>
      <c r="P215" s="1233"/>
      <c r="Q215" s="587">
        <f t="shared" si="8"/>
        <v>0</v>
      </c>
    </row>
    <row r="216" spans="1:17" s="17" customFormat="1" ht="16.75" hidden="1" customHeight="1" outlineLevel="1">
      <c r="A216" s="1230">
        <v>201</v>
      </c>
      <c r="B216" s="1231"/>
      <c r="C216" s="1232"/>
      <c r="D216" s="1233"/>
      <c r="E216" s="587">
        <f t="shared" si="6"/>
        <v>0</v>
      </c>
      <c r="G216" s="1230">
        <v>201</v>
      </c>
      <c r="H216" s="1231"/>
      <c r="I216" s="1232"/>
      <c r="J216" s="1233"/>
      <c r="K216" s="587">
        <f t="shared" si="7"/>
        <v>0</v>
      </c>
      <c r="M216" s="1230">
        <v>201</v>
      </c>
      <c r="N216" s="1231"/>
      <c r="O216" s="1232"/>
      <c r="P216" s="1233"/>
      <c r="Q216" s="587">
        <f t="shared" si="8"/>
        <v>0</v>
      </c>
    </row>
    <row r="217" spans="1:17" s="17" customFormat="1" ht="16.75" hidden="1" customHeight="1" outlineLevel="1">
      <c r="A217" s="1230">
        <v>202</v>
      </c>
      <c r="B217" s="1231"/>
      <c r="C217" s="1232"/>
      <c r="D217" s="1233"/>
      <c r="E217" s="587">
        <f t="shared" si="6"/>
        <v>0</v>
      </c>
      <c r="G217" s="1230">
        <v>202</v>
      </c>
      <c r="H217" s="1231"/>
      <c r="I217" s="1232"/>
      <c r="J217" s="1233"/>
      <c r="K217" s="587">
        <f t="shared" si="7"/>
        <v>0</v>
      </c>
      <c r="M217" s="1230">
        <v>202</v>
      </c>
      <c r="N217" s="1231"/>
      <c r="O217" s="1232"/>
      <c r="P217" s="1233"/>
      <c r="Q217" s="587">
        <f t="shared" si="8"/>
        <v>0</v>
      </c>
    </row>
    <row r="218" spans="1:17" s="17" customFormat="1" ht="16.75" hidden="1" customHeight="1" outlineLevel="1">
      <c r="A218" s="1230">
        <v>203</v>
      </c>
      <c r="B218" s="1231"/>
      <c r="C218" s="1232"/>
      <c r="D218" s="1233"/>
      <c r="E218" s="587">
        <f t="shared" si="6"/>
        <v>0</v>
      </c>
      <c r="G218" s="1230">
        <v>203</v>
      </c>
      <c r="H218" s="1231"/>
      <c r="I218" s="1232"/>
      <c r="J218" s="1233"/>
      <c r="K218" s="587">
        <f t="shared" si="7"/>
        <v>0</v>
      </c>
      <c r="M218" s="1230">
        <v>203</v>
      </c>
      <c r="N218" s="1231"/>
      <c r="O218" s="1232"/>
      <c r="P218" s="1233"/>
      <c r="Q218" s="587">
        <f t="shared" si="8"/>
        <v>0</v>
      </c>
    </row>
    <row r="219" spans="1:17" s="17" customFormat="1" ht="16.75" hidden="1" customHeight="1" outlineLevel="1">
      <c r="A219" s="1230">
        <v>204</v>
      </c>
      <c r="B219" s="1231"/>
      <c r="C219" s="1232"/>
      <c r="D219" s="1233"/>
      <c r="E219" s="587">
        <f t="shared" si="6"/>
        <v>0</v>
      </c>
      <c r="G219" s="1230">
        <v>204</v>
      </c>
      <c r="H219" s="1231"/>
      <c r="I219" s="1232"/>
      <c r="J219" s="1233"/>
      <c r="K219" s="587">
        <f t="shared" si="7"/>
        <v>0</v>
      </c>
      <c r="M219" s="1230">
        <v>204</v>
      </c>
      <c r="N219" s="1231"/>
      <c r="O219" s="1232"/>
      <c r="P219" s="1233"/>
      <c r="Q219" s="587">
        <f t="shared" si="8"/>
        <v>0</v>
      </c>
    </row>
    <row r="220" spans="1:17" s="17" customFormat="1" ht="16.75" hidden="1" customHeight="1" outlineLevel="1">
      <c r="A220" s="1230">
        <v>205</v>
      </c>
      <c r="B220" s="1231"/>
      <c r="C220" s="1232"/>
      <c r="D220" s="1233"/>
      <c r="E220" s="587">
        <f t="shared" si="6"/>
        <v>0</v>
      </c>
      <c r="G220" s="1230">
        <v>205</v>
      </c>
      <c r="H220" s="1231"/>
      <c r="I220" s="1232"/>
      <c r="J220" s="1233"/>
      <c r="K220" s="587">
        <f t="shared" si="7"/>
        <v>0</v>
      </c>
      <c r="M220" s="1230">
        <v>205</v>
      </c>
      <c r="N220" s="1231"/>
      <c r="O220" s="1232"/>
      <c r="P220" s="1233"/>
      <c r="Q220" s="587">
        <f t="shared" si="8"/>
        <v>0</v>
      </c>
    </row>
    <row r="221" spans="1:17" s="17" customFormat="1" ht="16.75" hidden="1" customHeight="1" outlineLevel="1">
      <c r="A221" s="1230">
        <v>206</v>
      </c>
      <c r="B221" s="1231"/>
      <c r="C221" s="1232"/>
      <c r="D221" s="1233"/>
      <c r="E221" s="587">
        <f t="shared" si="6"/>
        <v>0</v>
      </c>
      <c r="G221" s="1230">
        <v>206</v>
      </c>
      <c r="H221" s="1231"/>
      <c r="I221" s="1232"/>
      <c r="J221" s="1233"/>
      <c r="K221" s="587">
        <f t="shared" si="7"/>
        <v>0</v>
      </c>
      <c r="M221" s="1230">
        <v>206</v>
      </c>
      <c r="N221" s="1231"/>
      <c r="O221" s="1232"/>
      <c r="P221" s="1233"/>
      <c r="Q221" s="587">
        <f t="shared" si="8"/>
        <v>0</v>
      </c>
    </row>
    <row r="222" spans="1:17" s="17" customFormat="1" ht="16.75" hidden="1" customHeight="1" outlineLevel="1">
      <c r="A222" s="1230">
        <v>207</v>
      </c>
      <c r="B222" s="1231"/>
      <c r="C222" s="1232"/>
      <c r="D222" s="1233"/>
      <c r="E222" s="587">
        <f t="shared" si="6"/>
        <v>0</v>
      </c>
      <c r="G222" s="1230">
        <v>207</v>
      </c>
      <c r="H222" s="1231"/>
      <c r="I222" s="1232"/>
      <c r="J222" s="1233"/>
      <c r="K222" s="587">
        <f t="shared" si="7"/>
        <v>0</v>
      </c>
      <c r="M222" s="1230">
        <v>207</v>
      </c>
      <c r="N222" s="1231"/>
      <c r="O222" s="1232"/>
      <c r="P222" s="1233"/>
      <c r="Q222" s="587">
        <f t="shared" si="8"/>
        <v>0</v>
      </c>
    </row>
    <row r="223" spans="1:17" s="17" customFormat="1" ht="16.75" hidden="1" customHeight="1" outlineLevel="1">
      <c r="A223" s="1230">
        <v>208</v>
      </c>
      <c r="B223" s="1231"/>
      <c r="C223" s="1232"/>
      <c r="D223" s="1233"/>
      <c r="E223" s="587">
        <f t="shared" si="6"/>
        <v>0</v>
      </c>
      <c r="G223" s="1230">
        <v>208</v>
      </c>
      <c r="H223" s="1231"/>
      <c r="I223" s="1232"/>
      <c r="J223" s="1233"/>
      <c r="K223" s="587">
        <f t="shared" si="7"/>
        <v>0</v>
      </c>
      <c r="M223" s="1230">
        <v>208</v>
      </c>
      <c r="N223" s="1231"/>
      <c r="O223" s="1232"/>
      <c r="P223" s="1233"/>
      <c r="Q223" s="587">
        <f t="shared" si="8"/>
        <v>0</v>
      </c>
    </row>
    <row r="224" spans="1:17" s="17" customFormat="1" ht="16.75" hidden="1" customHeight="1" outlineLevel="1">
      <c r="A224" s="1230">
        <v>209</v>
      </c>
      <c r="B224" s="1231"/>
      <c r="C224" s="1232"/>
      <c r="D224" s="1233"/>
      <c r="E224" s="587">
        <f t="shared" si="6"/>
        <v>0</v>
      </c>
      <c r="G224" s="1230">
        <v>209</v>
      </c>
      <c r="H224" s="1231"/>
      <c r="I224" s="1232"/>
      <c r="J224" s="1233"/>
      <c r="K224" s="587">
        <f t="shared" si="7"/>
        <v>0</v>
      </c>
      <c r="M224" s="1230">
        <v>209</v>
      </c>
      <c r="N224" s="1231"/>
      <c r="O224" s="1232"/>
      <c r="P224" s="1233"/>
      <c r="Q224" s="587">
        <f t="shared" si="8"/>
        <v>0</v>
      </c>
    </row>
    <row r="225" spans="1:17" s="17" customFormat="1" ht="16.75" hidden="1" customHeight="1" outlineLevel="1">
      <c r="A225" s="1230">
        <v>210</v>
      </c>
      <c r="B225" s="1231"/>
      <c r="C225" s="1232"/>
      <c r="D225" s="1233"/>
      <c r="E225" s="587">
        <f t="shared" si="6"/>
        <v>0</v>
      </c>
      <c r="G225" s="1230">
        <v>210</v>
      </c>
      <c r="H225" s="1231"/>
      <c r="I225" s="1232"/>
      <c r="J225" s="1233"/>
      <c r="K225" s="587">
        <f t="shared" si="7"/>
        <v>0</v>
      </c>
      <c r="M225" s="1230">
        <v>210</v>
      </c>
      <c r="N225" s="1231"/>
      <c r="O225" s="1232"/>
      <c r="P225" s="1233"/>
      <c r="Q225" s="587">
        <f t="shared" si="8"/>
        <v>0</v>
      </c>
    </row>
    <row r="226" spans="1:17" s="17" customFormat="1" ht="16.75" hidden="1" customHeight="1" outlineLevel="1">
      <c r="A226" s="1230">
        <v>211</v>
      </c>
      <c r="B226" s="1231"/>
      <c r="C226" s="1232"/>
      <c r="D226" s="1233"/>
      <c r="E226" s="587">
        <f t="shared" si="6"/>
        <v>0</v>
      </c>
      <c r="G226" s="1230">
        <v>211</v>
      </c>
      <c r="H226" s="1231"/>
      <c r="I226" s="1232"/>
      <c r="J226" s="1233"/>
      <c r="K226" s="587">
        <f t="shared" si="7"/>
        <v>0</v>
      </c>
      <c r="M226" s="1230">
        <v>211</v>
      </c>
      <c r="N226" s="1231"/>
      <c r="O226" s="1232"/>
      <c r="P226" s="1233"/>
      <c r="Q226" s="587">
        <f t="shared" si="8"/>
        <v>0</v>
      </c>
    </row>
    <row r="227" spans="1:17" s="17" customFormat="1" ht="16.75" hidden="1" customHeight="1" outlineLevel="1">
      <c r="A227" s="1230">
        <v>212</v>
      </c>
      <c r="B227" s="1231"/>
      <c r="C227" s="1232"/>
      <c r="D227" s="1233"/>
      <c r="E227" s="587">
        <f t="shared" si="6"/>
        <v>0</v>
      </c>
      <c r="G227" s="1230">
        <v>212</v>
      </c>
      <c r="H227" s="1231"/>
      <c r="I227" s="1232"/>
      <c r="J227" s="1233"/>
      <c r="K227" s="587">
        <f t="shared" si="7"/>
        <v>0</v>
      </c>
      <c r="M227" s="1230">
        <v>212</v>
      </c>
      <c r="N227" s="1231"/>
      <c r="O227" s="1232"/>
      <c r="P227" s="1233"/>
      <c r="Q227" s="587">
        <f t="shared" si="8"/>
        <v>0</v>
      </c>
    </row>
    <row r="228" spans="1:17" s="17" customFormat="1" ht="16.75" hidden="1" customHeight="1" outlineLevel="1">
      <c r="A228" s="1230">
        <v>213</v>
      </c>
      <c r="B228" s="1231"/>
      <c r="C228" s="1232"/>
      <c r="D228" s="1233"/>
      <c r="E228" s="587">
        <f t="shared" si="6"/>
        <v>0</v>
      </c>
      <c r="G228" s="1230">
        <v>213</v>
      </c>
      <c r="H228" s="1231"/>
      <c r="I228" s="1232"/>
      <c r="J228" s="1233"/>
      <c r="K228" s="587">
        <f t="shared" si="7"/>
        <v>0</v>
      </c>
      <c r="M228" s="1230">
        <v>213</v>
      </c>
      <c r="N228" s="1231"/>
      <c r="O228" s="1232"/>
      <c r="P228" s="1233"/>
      <c r="Q228" s="587">
        <f t="shared" si="8"/>
        <v>0</v>
      </c>
    </row>
    <row r="229" spans="1:17" s="17" customFormat="1" ht="16.75" hidden="1" customHeight="1" outlineLevel="1">
      <c r="A229" s="1230">
        <v>214</v>
      </c>
      <c r="B229" s="1231"/>
      <c r="C229" s="1232"/>
      <c r="D229" s="1233"/>
      <c r="E229" s="587">
        <f t="shared" si="6"/>
        <v>0</v>
      </c>
      <c r="G229" s="1230">
        <v>214</v>
      </c>
      <c r="H229" s="1231"/>
      <c r="I229" s="1232"/>
      <c r="J229" s="1233"/>
      <c r="K229" s="587">
        <f t="shared" si="7"/>
        <v>0</v>
      </c>
      <c r="M229" s="1230">
        <v>214</v>
      </c>
      <c r="N229" s="1231"/>
      <c r="O229" s="1232"/>
      <c r="P229" s="1233"/>
      <c r="Q229" s="587">
        <f t="shared" si="8"/>
        <v>0</v>
      </c>
    </row>
    <row r="230" spans="1:17" s="17" customFormat="1" ht="16.75" hidden="1" customHeight="1" outlineLevel="1">
      <c r="A230" s="1230">
        <v>215</v>
      </c>
      <c r="B230" s="1231"/>
      <c r="C230" s="1232"/>
      <c r="D230" s="1233"/>
      <c r="E230" s="587">
        <f t="shared" si="6"/>
        <v>0</v>
      </c>
      <c r="G230" s="1230">
        <v>215</v>
      </c>
      <c r="H230" s="1231"/>
      <c r="I230" s="1232"/>
      <c r="J230" s="1233"/>
      <c r="K230" s="587">
        <f t="shared" si="7"/>
        <v>0</v>
      </c>
      <c r="M230" s="1230">
        <v>215</v>
      </c>
      <c r="N230" s="1231"/>
      <c r="O230" s="1232"/>
      <c r="P230" s="1233"/>
      <c r="Q230" s="587">
        <f t="shared" si="8"/>
        <v>0</v>
      </c>
    </row>
    <row r="231" spans="1:17" s="17" customFormat="1" ht="16.75" hidden="1" customHeight="1" outlineLevel="1">
      <c r="A231" s="1230">
        <v>216</v>
      </c>
      <c r="B231" s="1231"/>
      <c r="C231" s="1232"/>
      <c r="D231" s="1233"/>
      <c r="E231" s="587">
        <f t="shared" si="6"/>
        <v>0</v>
      </c>
      <c r="G231" s="1230">
        <v>216</v>
      </c>
      <c r="H231" s="1231"/>
      <c r="I231" s="1232"/>
      <c r="J231" s="1233"/>
      <c r="K231" s="587">
        <f t="shared" si="7"/>
        <v>0</v>
      </c>
      <c r="M231" s="1230">
        <v>216</v>
      </c>
      <c r="N231" s="1231"/>
      <c r="O231" s="1232"/>
      <c r="P231" s="1233"/>
      <c r="Q231" s="587">
        <f t="shared" si="8"/>
        <v>0</v>
      </c>
    </row>
    <row r="232" spans="1:17" s="17" customFormat="1" ht="16.75" hidden="1" customHeight="1" outlineLevel="1">
      <c r="A232" s="1230">
        <v>217</v>
      </c>
      <c r="B232" s="1231"/>
      <c r="C232" s="1232"/>
      <c r="D232" s="1233"/>
      <c r="E232" s="587">
        <f t="shared" si="6"/>
        <v>0</v>
      </c>
      <c r="G232" s="1230">
        <v>217</v>
      </c>
      <c r="H232" s="1231"/>
      <c r="I232" s="1232"/>
      <c r="J232" s="1233"/>
      <c r="K232" s="587">
        <f t="shared" si="7"/>
        <v>0</v>
      </c>
      <c r="M232" s="1230">
        <v>217</v>
      </c>
      <c r="N232" s="1231"/>
      <c r="O232" s="1232"/>
      <c r="P232" s="1233"/>
      <c r="Q232" s="587">
        <f t="shared" si="8"/>
        <v>0</v>
      </c>
    </row>
    <row r="233" spans="1:17" s="17" customFormat="1" ht="16.75" hidden="1" customHeight="1" outlineLevel="1">
      <c r="A233" s="1230">
        <v>218</v>
      </c>
      <c r="B233" s="1231"/>
      <c r="C233" s="1232"/>
      <c r="D233" s="1233"/>
      <c r="E233" s="587">
        <f t="shared" si="6"/>
        <v>0</v>
      </c>
      <c r="G233" s="1230">
        <v>218</v>
      </c>
      <c r="H233" s="1231"/>
      <c r="I233" s="1232"/>
      <c r="J233" s="1233"/>
      <c r="K233" s="587">
        <f t="shared" si="7"/>
        <v>0</v>
      </c>
      <c r="M233" s="1230">
        <v>218</v>
      </c>
      <c r="N233" s="1231"/>
      <c r="O233" s="1232"/>
      <c r="P233" s="1233"/>
      <c r="Q233" s="587">
        <f t="shared" si="8"/>
        <v>0</v>
      </c>
    </row>
    <row r="234" spans="1:17" s="17" customFormat="1" ht="16.75" hidden="1" customHeight="1" outlineLevel="1">
      <c r="A234" s="1230">
        <v>219</v>
      </c>
      <c r="B234" s="1231"/>
      <c r="C234" s="1232"/>
      <c r="D234" s="1233"/>
      <c r="E234" s="587">
        <f t="shared" si="6"/>
        <v>0</v>
      </c>
      <c r="G234" s="1230">
        <v>219</v>
      </c>
      <c r="H234" s="1231"/>
      <c r="I234" s="1232"/>
      <c r="J234" s="1233"/>
      <c r="K234" s="587">
        <f t="shared" si="7"/>
        <v>0</v>
      </c>
      <c r="M234" s="1230">
        <v>219</v>
      </c>
      <c r="N234" s="1231"/>
      <c r="O234" s="1232"/>
      <c r="P234" s="1233"/>
      <c r="Q234" s="587">
        <f t="shared" si="8"/>
        <v>0</v>
      </c>
    </row>
    <row r="235" spans="1:17" s="17" customFormat="1" ht="16.75" hidden="1" customHeight="1" outlineLevel="1">
      <c r="A235" s="1230">
        <v>220</v>
      </c>
      <c r="B235" s="1231"/>
      <c r="C235" s="1232"/>
      <c r="D235" s="1233"/>
      <c r="E235" s="587">
        <f t="shared" si="6"/>
        <v>0</v>
      </c>
      <c r="G235" s="1230">
        <v>220</v>
      </c>
      <c r="H235" s="1231"/>
      <c r="I235" s="1232"/>
      <c r="J235" s="1233"/>
      <c r="K235" s="587">
        <f t="shared" si="7"/>
        <v>0</v>
      </c>
      <c r="M235" s="1230">
        <v>220</v>
      </c>
      <c r="N235" s="1231"/>
      <c r="O235" s="1232"/>
      <c r="P235" s="1233"/>
      <c r="Q235" s="587">
        <f t="shared" si="8"/>
        <v>0</v>
      </c>
    </row>
    <row r="236" spans="1:17" s="17" customFormat="1" ht="16.75" hidden="1" customHeight="1" outlineLevel="1">
      <c r="A236" s="1230">
        <v>221</v>
      </c>
      <c r="B236" s="1231"/>
      <c r="C236" s="1232"/>
      <c r="D236" s="1233"/>
      <c r="E236" s="587">
        <f t="shared" si="6"/>
        <v>0</v>
      </c>
      <c r="G236" s="1230">
        <v>221</v>
      </c>
      <c r="H236" s="1231"/>
      <c r="I236" s="1232"/>
      <c r="J236" s="1233"/>
      <c r="K236" s="587">
        <f t="shared" si="7"/>
        <v>0</v>
      </c>
      <c r="M236" s="1230">
        <v>221</v>
      </c>
      <c r="N236" s="1231"/>
      <c r="O236" s="1232"/>
      <c r="P236" s="1233"/>
      <c r="Q236" s="587">
        <f t="shared" si="8"/>
        <v>0</v>
      </c>
    </row>
    <row r="237" spans="1:17" s="17" customFormat="1" ht="16.75" hidden="1" customHeight="1" outlineLevel="1">
      <c r="A237" s="1230">
        <v>222</v>
      </c>
      <c r="B237" s="1231"/>
      <c r="C237" s="1232"/>
      <c r="D237" s="1233"/>
      <c r="E237" s="587">
        <f t="shared" si="6"/>
        <v>0</v>
      </c>
      <c r="G237" s="1230">
        <v>222</v>
      </c>
      <c r="H237" s="1231"/>
      <c r="I237" s="1232"/>
      <c r="J237" s="1233"/>
      <c r="K237" s="587">
        <f t="shared" si="7"/>
        <v>0</v>
      </c>
      <c r="M237" s="1230">
        <v>222</v>
      </c>
      <c r="N237" s="1231"/>
      <c r="O237" s="1232"/>
      <c r="P237" s="1233"/>
      <c r="Q237" s="587">
        <f t="shared" si="8"/>
        <v>0</v>
      </c>
    </row>
    <row r="238" spans="1:17" s="17" customFormat="1" ht="16.75" hidden="1" customHeight="1" outlineLevel="1">
      <c r="A238" s="1230">
        <v>223</v>
      </c>
      <c r="B238" s="1231"/>
      <c r="C238" s="1232"/>
      <c r="D238" s="1233"/>
      <c r="E238" s="587">
        <f t="shared" si="6"/>
        <v>0</v>
      </c>
      <c r="G238" s="1230">
        <v>223</v>
      </c>
      <c r="H238" s="1231"/>
      <c r="I238" s="1232"/>
      <c r="J238" s="1233"/>
      <c r="K238" s="587">
        <f t="shared" si="7"/>
        <v>0</v>
      </c>
      <c r="M238" s="1230">
        <v>223</v>
      </c>
      <c r="N238" s="1231"/>
      <c r="O238" s="1232"/>
      <c r="P238" s="1233"/>
      <c r="Q238" s="587">
        <f t="shared" si="8"/>
        <v>0</v>
      </c>
    </row>
    <row r="239" spans="1:17" s="17" customFormat="1" ht="16.75" hidden="1" customHeight="1" outlineLevel="1">
      <c r="A239" s="1230">
        <v>224</v>
      </c>
      <c r="B239" s="1231"/>
      <c r="C239" s="1232"/>
      <c r="D239" s="1233"/>
      <c r="E239" s="587">
        <f t="shared" si="6"/>
        <v>0</v>
      </c>
      <c r="G239" s="1230">
        <v>224</v>
      </c>
      <c r="H239" s="1231"/>
      <c r="I239" s="1232"/>
      <c r="J239" s="1233"/>
      <c r="K239" s="587">
        <f t="shared" si="7"/>
        <v>0</v>
      </c>
      <c r="M239" s="1230">
        <v>224</v>
      </c>
      <c r="N239" s="1231"/>
      <c r="O239" s="1232"/>
      <c r="P239" s="1233"/>
      <c r="Q239" s="587">
        <f t="shared" si="8"/>
        <v>0</v>
      </c>
    </row>
    <row r="240" spans="1:17" s="17" customFormat="1" ht="16.75" hidden="1" customHeight="1" outlineLevel="1">
      <c r="A240" s="1230">
        <v>225</v>
      </c>
      <c r="B240" s="1231"/>
      <c r="C240" s="1232"/>
      <c r="D240" s="1233"/>
      <c r="E240" s="587">
        <f t="shared" si="6"/>
        <v>0</v>
      </c>
      <c r="G240" s="1230">
        <v>225</v>
      </c>
      <c r="H240" s="1231"/>
      <c r="I240" s="1232"/>
      <c r="J240" s="1233"/>
      <c r="K240" s="587">
        <f t="shared" si="7"/>
        <v>0</v>
      </c>
      <c r="M240" s="1230">
        <v>225</v>
      </c>
      <c r="N240" s="1231"/>
      <c r="O240" s="1232"/>
      <c r="P240" s="1233"/>
      <c r="Q240" s="587">
        <f t="shared" si="8"/>
        <v>0</v>
      </c>
    </row>
    <row r="241" spans="1:17" s="17" customFormat="1" ht="16.75" hidden="1" customHeight="1" outlineLevel="1">
      <c r="A241" s="1230">
        <v>226</v>
      </c>
      <c r="B241" s="1231"/>
      <c r="C241" s="1232"/>
      <c r="D241" s="1233"/>
      <c r="E241" s="587">
        <f t="shared" si="6"/>
        <v>0</v>
      </c>
      <c r="G241" s="1230">
        <v>226</v>
      </c>
      <c r="H241" s="1231"/>
      <c r="I241" s="1232"/>
      <c r="J241" s="1233"/>
      <c r="K241" s="587">
        <f t="shared" si="7"/>
        <v>0</v>
      </c>
      <c r="M241" s="1230">
        <v>226</v>
      </c>
      <c r="N241" s="1231"/>
      <c r="O241" s="1232"/>
      <c r="P241" s="1233"/>
      <c r="Q241" s="587">
        <f t="shared" si="8"/>
        <v>0</v>
      </c>
    </row>
    <row r="242" spans="1:17" s="17" customFormat="1" ht="16.75" hidden="1" customHeight="1" outlineLevel="1">
      <c r="A242" s="1230">
        <v>227</v>
      </c>
      <c r="B242" s="1231"/>
      <c r="C242" s="1232"/>
      <c r="D242" s="1233"/>
      <c r="E242" s="587">
        <f t="shared" si="6"/>
        <v>0</v>
      </c>
      <c r="G242" s="1230">
        <v>227</v>
      </c>
      <c r="H242" s="1231"/>
      <c r="I242" s="1232"/>
      <c r="J242" s="1233"/>
      <c r="K242" s="587">
        <f t="shared" si="7"/>
        <v>0</v>
      </c>
      <c r="M242" s="1230">
        <v>227</v>
      </c>
      <c r="N242" s="1231"/>
      <c r="O242" s="1232"/>
      <c r="P242" s="1233"/>
      <c r="Q242" s="587">
        <f t="shared" si="8"/>
        <v>0</v>
      </c>
    </row>
    <row r="243" spans="1:17" s="17" customFormat="1" ht="16.75" hidden="1" customHeight="1" outlineLevel="1">
      <c r="A243" s="1230">
        <v>228</v>
      </c>
      <c r="B243" s="1231"/>
      <c r="C243" s="1232"/>
      <c r="D243" s="1233"/>
      <c r="E243" s="587">
        <f t="shared" si="6"/>
        <v>0</v>
      </c>
      <c r="G243" s="1230">
        <v>228</v>
      </c>
      <c r="H243" s="1231"/>
      <c r="I243" s="1232"/>
      <c r="J243" s="1233"/>
      <c r="K243" s="587">
        <f t="shared" si="7"/>
        <v>0</v>
      </c>
      <c r="M243" s="1230">
        <v>228</v>
      </c>
      <c r="N243" s="1231"/>
      <c r="O243" s="1232"/>
      <c r="P243" s="1233"/>
      <c r="Q243" s="587">
        <f t="shared" si="8"/>
        <v>0</v>
      </c>
    </row>
    <row r="244" spans="1:17" s="17" customFormat="1" ht="16.75" hidden="1" customHeight="1" outlineLevel="1">
      <c r="A244" s="1230">
        <v>229</v>
      </c>
      <c r="B244" s="1231"/>
      <c r="C244" s="1232"/>
      <c r="D244" s="1233"/>
      <c r="E244" s="587">
        <f t="shared" si="6"/>
        <v>0</v>
      </c>
      <c r="G244" s="1230">
        <v>229</v>
      </c>
      <c r="H244" s="1231"/>
      <c r="I244" s="1232"/>
      <c r="J244" s="1233"/>
      <c r="K244" s="587">
        <f t="shared" si="7"/>
        <v>0</v>
      </c>
      <c r="M244" s="1230">
        <v>229</v>
      </c>
      <c r="N244" s="1231"/>
      <c r="O244" s="1232"/>
      <c r="P244" s="1233"/>
      <c r="Q244" s="587">
        <f t="shared" si="8"/>
        <v>0</v>
      </c>
    </row>
    <row r="245" spans="1:17" s="17" customFormat="1" ht="16.75" hidden="1" customHeight="1" outlineLevel="1">
      <c r="A245" s="1230">
        <v>230</v>
      </c>
      <c r="B245" s="1231"/>
      <c r="C245" s="1232"/>
      <c r="D245" s="1233"/>
      <c r="E245" s="587">
        <f t="shared" si="6"/>
        <v>0</v>
      </c>
      <c r="G245" s="1230">
        <v>230</v>
      </c>
      <c r="H245" s="1231"/>
      <c r="I245" s="1232"/>
      <c r="J245" s="1233"/>
      <c r="K245" s="587">
        <f t="shared" si="7"/>
        <v>0</v>
      </c>
      <c r="M245" s="1230">
        <v>230</v>
      </c>
      <c r="N245" s="1231"/>
      <c r="O245" s="1232"/>
      <c r="P245" s="1233"/>
      <c r="Q245" s="587">
        <f t="shared" si="8"/>
        <v>0</v>
      </c>
    </row>
    <row r="246" spans="1:17" s="17" customFormat="1" ht="16.75" hidden="1" customHeight="1" outlineLevel="1">
      <c r="A246" s="1230">
        <v>231</v>
      </c>
      <c r="B246" s="1231"/>
      <c r="C246" s="1232"/>
      <c r="D246" s="1233"/>
      <c r="E246" s="587">
        <f t="shared" si="6"/>
        <v>0</v>
      </c>
      <c r="G246" s="1230">
        <v>231</v>
      </c>
      <c r="H246" s="1231"/>
      <c r="I246" s="1232"/>
      <c r="J246" s="1233"/>
      <c r="K246" s="587">
        <f t="shared" si="7"/>
        <v>0</v>
      </c>
      <c r="M246" s="1230">
        <v>231</v>
      </c>
      <c r="N246" s="1231"/>
      <c r="O246" s="1232"/>
      <c r="P246" s="1233"/>
      <c r="Q246" s="587">
        <f t="shared" si="8"/>
        <v>0</v>
      </c>
    </row>
    <row r="247" spans="1:17" s="17" customFormat="1" ht="16.75" hidden="1" customHeight="1" outlineLevel="1">
      <c r="A247" s="1230">
        <v>232</v>
      </c>
      <c r="B247" s="1231"/>
      <c r="C247" s="1232"/>
      <c r="D247" s="1233"/>
      <c r="E247" s="587">
        <f t="shared" si="6"/>
        <v>0</v>
      </c>
      <c r="G247" s="1230">
        <v>232</v>
      </c>
      <c r="H247" s="1231"/>
      <c r="I247" s="1232"/>
      <c r="J247" s="1233"/>
      <c r="K247" s="587">
        <f t="shared" si="7"/>
        <v>0</v>
      </c>
      <c r="M247" s="1230">
        <v>232</v>
      </c>
      <c r="N247" s="1231"/>
      <c r="O247" s="1232"/>
      <c r="P247" s="1233"/>
      <c r="Q247" s="587">
        <f t="shared" si="8"/>
        <v>0</v>
      </c>
    </row>
    <row r="248" spans="1:17" s="17" customFormat="1" ht="16.75" hidden="1" customHeight="1" outlineLevel="1">
      <c r="A248" s="1230">
        <v>233</v>
      </c>
      <c r="B248" s="1231"/>
      <c r="C248" s="1232"/>
      <c r="D248" s="1233"/>
      <c r="E248" s="587">
        <f t="shared" si="6"/>
        <v>0</v>
      </c>
      <c r="G248" s="1230">
        <v>233</v>
      </c>
      <c r="H248" s="1231"/>
      <c r="I248" s="1232"/>
      <c r="J248" s="1233"/>
      <c r="K248" s="587">
        <f t="shared" si="7"/>
        <v>0</v>
      </c>
      <c r="M248" s="1230">
        <v>233</v>
      </c>
      <c r="N248" s="1231"/>
      <c r="O248" s="1232"/>
      <c r="P248" s="1233"/>
      <c r="Q248" s="587">
        <f t="shared" si="8"/>
        <v>0</v>
      </c>
    </row>
    <row r="249" spans="1:17" s="17" customFormat="1" ht="16.75" hidden="1" customHeight="1" outlineLevel="1">
      <c r="A249" s="1230">
        <v>234</v>
      </c>
      <c r="B249" s="1231"/>
      <c r="C249" s="1232"/>
      <c r="D249" s="1233"/>
      <c r="E249" s="587">
        <f t="shared" si="6"/>
        <v>0</v>
      </c>
      <c r="G249" s="1230">
        <v>234</v>
      </c>
      <c r="H249" s="1231"/>
      <c r="I249" s="1232"/>
      <c r="J249" s="1233"/>
      <c r="K249" s="587">
        <f t="shared" si="7"/>
        <v>0</v>
      </c>
      <c r="M249" s="1230">
        <v>234</v>
      </c>
      <c r="N249" s="1231"/>
      <c r="O249" s="1232"/>
      <c r="P249" s="1233"/>
      <c r="Q249" s="587">
        <f t="shared" si="8"/>
        <v>0</v>
      </c>
    </row>
    <row r="250" spans="1:17" s="17" customFormat="1" ht="16.75" hidden="1" customHeight="1" outlineLevel="1">
      <c r="A250" s="1230">
        <v>235</v>
      </c>
      <c r="B250" s="1231"/>
      <c r="C250" s="1232"/>
      <c r="D250" s="1233"/>
      <c r="E250" s="587">
        <f t="shared" si="6"/>
        <v>0</v>
      </c>
      <c r="G250" s="1230">
        <v>235</v>
      </c>
      <c r="H250" s="1231"/>
      <c r="I250" s="1232"/>
      <c r="J250" s="1233"/>
      <c r="K250" s="587">
        <f t="shared" si="7"/>
        <v>0</v>
      </c>
      <c r="M250" s="1230">
        <v>235</v>
      </c>
      <c r="N250" s="1231"/>
      <c r="O250" s="1232"/>
      <c r="P250" s="1233"/>
      <c r="Q250" s="587">
        <f t="shared" si="8"/>
        <v>0</v>
      </c>
    </row>
    <row r="251" spans="1:17" s="17" customFormat="1" ht="16.75" hidden="1" customHeight="1" outlineLevel="1">
      <c r="A251" s="1230">
        <v>236</v>
      </c>
      <c r="B251" s="1231"/>
      <c r="C251" s="1232"/>
      <c r="D251" s="1233"/>
      <c r="E251" s="587">
        <f t="shared" si="6"/>
        <v>0</v>
      </c>
      <c r="G251" s="1230">
        <v>236</v>
      </c>
      <c r="H251" s="1231"/>
      <c r="I251" s="1232"/>
      <c r="J251" s="1233"/>
      <c r="K251" s="587">
        <f t="shared" si="7"/>
        <v>0</v>
      </c>
      <c r="M251" s="1230">
        <v>236</v>
      </c>
      <c r="N251" s="1231"/>
      <c r="O251" s="1232"/>
      <c r="P251" s="1233"/>
      <c r="Q251" s="587">
        <f t="shared" si="8"/>
        <v>0</v>
      </c>
    </row>
    <row r="252" spans="1:17" s="17" customFormat="1" ht="16.75" hidden="1" customHeight="1" outlineLevel="1">
      <c r="A252" s="1230">
        <v>237</v>
      </c>
      <c r="B252" s="1231"/>
      <c r="C252" s="1232"/>
      <c r="D252" s="1233"/>
      <c r="E252" s="587">
        <f t="shared" si="6"/>
        <v>0</v>
      </c>
      <c r="G252" s="1230">
        <v>237</v>
      </c>
      <c r="H252" s="1231"/>
      <c r="I252" s="1232"/>
      <c r="J252" s="1233"/>
      <c r="K252" s="587">
        <f t="shared" si="7"/>
        <v>0</v>
      </c>
      <c r="M252" s="1230">
        <v>237</v>
      </c>
      <c r="N252" s="1231"/>
      <c r="O252" s="1232"/>
      <c r="P252" s="1233"/>
      <c r="Q252" s="587">
        <f t="shared" si="8"/>
        <v>0</v>
      </c>
    </row>
    <row r="253" spans="1:17" s="17" customFormat="1" ht="16.75" hidden="1" customHeight="1" outlineLevel="1">
      <c r="A253" s="1230">
        <v>238</v>
      </c>
      <c r="B253" s="1231"/>
      <c r="C253" s="1232"/>
      <c r="D253" s="1233"/>
      <c r="E253" s="587">
        <f t="shared" ref="E253:E316" si="9">IF(AND(C253&gt;=D$9,C253&lt;=D$8),1,0)</f>
        <v>0</v>
      </c>
      <c r="G253" s="1230">
        <v>238</v>
      </c>
      <c r="H253" s="1231"/>
      <c r="I253" s="1232"/>
      <c r="J253" s="1233"/>
      <c r="K253" s="587">
        <f t="shared" ref="K253:K316" si="10">IF(AND(I253&gt;=J$9,I253&lt;=J$8),1,0)</f>
        <v>0</v>
      </c>
      <c r="M253" s="1230">
        <v>238</v>
      </c>
      <c r="N253" s="1231"/>
      <c r="O253" s="1232"/>
      <c r="P253" s="1233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230">
        <v>239</v>
      </c>
      <c r="B254" s="1231"/>
      <c r="C254" s="1232"/>
      <c r="D254" s="1233"/>
      <c r="E254" s="587">
        <f t="shared" si="9"/>
        <v>0</v>
      </c>
      <c r="G254" s="1230">
        <v>239</v>
      </c>
      <c r="H254" s="1231"/>
      <c r="I254" s="1232"/>
      <c r="J254" s="1233"/>
      <c r="K254" s="587">
        <f t="shared" si="10"/>
        <v>0</v>
      </c>
      <c r="M254" s="1230">
        <v>239</v>
      </c>
      <c r="N254" s="1231"/>
      <c r="O254" s="1232"/>
      <c r="P254" s="1233"/>
      <c r="Q254" s="587">
        <f t="shared" si="11"/>
        <v>0</v>
      </c>
    </row>
    <row r="255" spans="1:17" s="17" customFormat="1" ht="16.75" hidden="1" customHeight="1" outlineLevel="1">
      <c r="A255" s="1230">
        <v>240</v>
      </c>
      <c r="B255" s="1231"/>
      <c r="C255" s="1232"/>
      <c r="D255" s="1233"/>
      <c r="E255" s="587">
        <f t="shared" si="9"/>
        <v>0</v>
      </c>
      <c r="G255" s="1230">
        <v>240</v>
      </c>
      <c r="H255" s="1231"/>
      <c r="I255" s="1232"/>
      <c r="J255" s="1233"/>
      <c r="K255" s="587">
        <f t="shared" si="10"/>
        <v>0</v>
      </c>
      <c r="M255" s="1230">
        <v>240</v>
      </c>
      <c r="N255" s="1231"/>
      <c r="O255" s="1232"/>
      <c r="P255" s="1233"/>
      <c r="Q255" s="587">
        <f t="shared" si="11"/>
        <v>0</v>
      </c>
    </row>
    <row r="256" spans="1:17" s="17" customFormat="1" ht="16.75" hidden="1" customHeight="1" outlineLevel="1">
      <c r="A256" s="1230">
        <v>241</v>
      </c>
      <c r="B256" s="1231"/>
      <c r="C256" s="1232"/>
      <c r="D256" s="1233"/>
      <c r="E256" s="587">
        <f t="shared" si="9"/>
        <v>0</v>
      </c>
      <c r="G256" s="1230">
        <v>241</v>
      </c>
      <c r="H256" s="1231"/>
      <c r="I256" s="1232"/>
      <c r="J256" s="1233"/>
      <c r="K256" s="587">
        <f t="shared" si="10"/>
        <v>0</v>
      </c>
      <c r="M256" s="1230">
        <v>241</v>
      </c>
      <c r="N256" s="1231"/>
      <c r="O256" s="1232"/>
      <c r="P256" s="1233"/>
      <c r="Q256" s="587">
        <f t="shared" si="11"/>
        <v>0</v>
      </c>
    </row>
    <row r="257" spans="1:17" s="17" customFormat="1" ht="16.75" hidden="1" customHeight="1" outlineLevel="1">
      <c r="A257" s="1230">
        <v>242</v>
      </c>
      <c r="B257" s="1231"/>
      <c r="C257" s="1232"/>
      <c r="D257" s="1233"/>
      <c r="E257" s="587">
        <f t="shared" si="9"/>
        <v>0</v>
      </c>
      <c r="G257" s="1230">
        <v>242</v>
      </c>
      <c r="H257" s="1231"/>
      <c r="I257" s="1232"/>
      <c r="J257" s="1233"/>
      <c r="K257" s="587">
        <f t="shared" si="10"/>
        <v>0</v>
      </c>
      <c r="M257" s="1230">
        <v>242</v>
      </c>
      <c r="N257" s="1231"/>
      <c r="O257" s="1232"/>
      <c r="P257" s="1233"/>
      <c r="Q257" s="587">
        <f t="shared" si="11"/>
        <v>0</v>
      </c>
    </row>
    <row r="258" spans="1:17" s="17" customFormat="1" ht="16.75" hidden="1" customHeight="1" outlineLevel="1">
      <c r="A258" s="1230">
        <v>243</v>
      </c>
      <c r="B258" s="1231"/>
      <c r="C258" s="1232"/>
      <c r="D258" s="1233"/>
      <c r="E258" s="587">
        <f t="shared" si="9"/>
        <v>0</v>
      </c>
      <c r="G258" s="1230">
        <v>243</v>
      </c>
      <c r="H258" s="1231"/>
      <c r="I258" s="1232"/>
      <c r="J258" s="1233"/>
      <c r="K258" s="587">
        <f t="shared" si="10"/>
        <v>0</v>
      </c>
      <c r="M258" s="1230">
        <v>243</v>
      </c>
      <c r="N258" s="1231"/>
      <c r="O258" s="1232"/>
      <c r="P258" s="1233"/>
      <c r="Q258" s="587">
        <f t="shared" si="11"/>
        <v>0</v>
      </c>
    </row>
    <row r="259" spans="1:17" s="17" customFormat="1" ht="16.75" hidden="1" customHeight="1" outlineLevel="1">
      <c r="A259" s="1230">
        <v>244</v>
      </c>
      <c r="B259" s="1231"/>
      <c r="C259" s="1232"/>
      <c r="D259" s="1233"/>
      <c r="E259" s="587">
        <f t="shared" si="9"/>
        <v>0</v>
      </c>
      <c r="G259" s="1230">
        <v>244</v>
      </c>
      <c r="H259" s="1231"/>
      <c r="I259" s="1232"/>
      <c r="J259" s="1233"/>
      <c r="K259" s="587">
        <f t="shared" si="10"/>
        <v>0</v>
      </c>
      <c r="M259" s="1230">
        <v>244</v>
      </c>
      <c r="N259" s="1231"/>
      <c r="O259" s="1232"/>
      <c r="P259" s="1233"/>
      <c r="Q259" s="587">
        <f t="shared" si="11"/>
        <v>0</v>
      </c>
    </row>
    <row r="260" spans="1:17" s="17" customFormat="1" ht="16.75" hidden="1" customHeight="1" outlineLevel="1">
      <c r="A260" s="1230">
        <v>245</v>
      </c>
      <c r="B260" s="1231"/>
      <c r="C260" s="1232"/>
      <c r="D260" s="1233"/>
      <c r="E260" s="587">
        <f t="shared" si="9"/>
        <v>0</v>
      </c>
      <c r="G260" s="1230">
        <v>245</v>
      </c>
      <c r="H260" s="1231"/>
      <c r="I260" s="1232"/>
      <c r="J260" s="1233"/>
      <c r="K260" s="587">
        <f t="shared" si="10"/>
        <v>0</v>
      </c>
      <c r="M260" s="1230">
        <v>245</v>
      </c>
      <c r="N260" s="1231"/>
      <c r="O260" s="1232"/>
      <c r="P260" s="1233"/>
      <c r="Q260" s="587">
        <f t="shared" si="11"/>
        <v>0</v>
      </c>
    </row>
    <row r="261" spans="1:17" s="17" customFormat="1" ht="16.75" hidden="1" customHeight="1" outlineLevel="1">
      <c r="A261" s="1230">
        <v>246</v>
      </c>
      <c r="B261" s="1231"/>
      <c r="C261" s="1232"/>
      <c r="D261" s="1233"/>
      <c r="E261" s="587">
        <f t="shared" si="9"/>
        <v>0</v>
      </c>
      <c r="G261" s="1230">
        <v>246</v>
      </c>
      <c r="H261" s="1231"/>
      <c r="I261" s="1232"/>
      <c r="J261" s="1233"/>
      <c r="K261" s="587">
        <f t="shared" si="10"/>
        <v>0</v>
      </c>
      <c r="M261" s="1230">
        <v>246</v>
      </c>
      <c r="N261" s="1231"/>
      <c r="O261" s="1232"/>
      <c r="P261" s="1233"/>
      <c r="Q261" s="587">
        <f t="shared" si="11"/>
        <v>0</v>
      </c>
    </row>
    <row r="262" spans="1:17" s="17" customFormat="1" ht="16.75" hidden="1" customHeight="1" outlineLevel="1">
      <c r="A262" s="1230">
        <v>247</v>
      </c>
      <c r="B262" s="1231"/>
      <c r="C262" s="1232"/>
      <c r="D262" s="1233"/>
      <c r="E262" s="587">
        <f t="shared" si="9"/>
        <v>0</v>
      </c>
      <c r="G262" s="1230">
        <v>247</v>
      </c>
      <c r="H262" s="1231"/>
      <c r="I262" s="1232"/>
      <c r="J262" s="1233"/>
      <c r="K262" s="587">
        <f t="shared" si="10"/>
        <v>0</v>
      </c>
      <c r="M262" s="1230">
        <v>247</v>
      </c>
      <c r="N262" s="1231"/>
      <c r="O262" s="1232"/>
      <c r="P262" s="1233"/>
      <c r="Q262" s="587">
        <f t="shared" si="11"/>
        <v>0</v>
      </c>
    </row>
    <row r="263" spans="1:17" s="17" customFormat="1" ht="16.75" hidden="1" customHeight="1" outlineLevel="1">
      <c r="A263" s="1230">
        <v>248</v>
      </c>
      <c r="B263" s="1231"/>
      <c r="C263" s="1232"/>
      <c r="D263" s="1233"/>
      <c r="E263" s="587">
        <f t="shared" si="9"/>
        <v>0</v>
      </c>
      <c r="G263" s="1230">
        <v>248</v>
      </c>
      <c r="H263" s="1231"/>
      <c r="I263" s="1232"/>
      <c r="J263" s="1233"/>
      <c r="K263" s="587">
        <f t="shared" si="10"/>
        <v>0</v>
      </c>
      <c r="M263" s="1230">
        <v>248</v>
      </c>
      <c r="N263" s="1231"/>
      <c r="O263" s="1232"/>
      <c r="P263" s="1233"/>
      <c r="Q263" s="587">
        <f t="shared" si="11"/>
        <v>0</v>
      </c>
    </row>
    <row r="264" spans="1:17" s="17" customFormat="1" ht="16.75" hidden="1" customHeight="1" outlineLevel="1">
      <c r="A264" s="1230">
        <v>249</v>
      </c>
      <c r="B264" s="1231"/>
      <c r="C264" s="1232"/>
      <c r="D264" s="1233"/>
      <c r="E264" s="587">
        <f t="shared" si="9"/>
        <v>0</v>
      </c>
      <c r="G264" s="1230">
        <v>249</v>
      </c>
      <c r="H264" s="1231"/>
      <c r="I264" s="1232"/>
      <c r="J264" s="1233"/>
      <c r="K264" s="587">
        <f t="shared" si="10"/>
        <v>0</v>
      </c>
      <c r="M264" s="1230">
        <v>249</v>
      </c>
      <c r="N264" s="1231"/>
      <c r="O264" s="1232"/>
      <c r="P264" s="1233"/>
      <c r="Q264" s="587">
        <f t="shared" si="11"/>
        <v>0</v>
      </c>
    </row>
    <row r="265" spans="1:17" s="17" customFormat="1" ht="16.75" hidden="1" customHeight="1" outlineLevel="1">
      <c r="A265" s="1230">
        <v>250</v>
      </c>
      <c r="B265" s="1231"/>
      <c r="C265" s="1232"/>
      <c r="D265" s="1233"/>
      <c r="E265" s="587">
        <f t="shared" si="9"/>
        <v>0</v>
      </c>
      <c r="G265" s="1230">
        <v>250</v>
      </c>
      <c r="H265" s="1231"/>
      <c r="I265" s="1232"/>
      <c r="J265" s="1233"/>
      <c r="K265" s="587">
        <f t="shared" si="10"/>
        <v>0</v>
      </c>
      <c r="M265" s="1230">
        <v>250</v>
      </c>
      <c r="N265" s="1231"/>
      <c r="O265" s="1232"/>
      <c r="P265" s="1233"/>
      <c r="Q265" s="587">
        <f t="shared" si="11"/>
        <v>0</v>
      </c>
    </row>
    <row r="266" spans="1:17" s="17" customFormat="1" ht="16.75" hidden="1" customHeight="1" outlineLevel="1">
      <c r="A266" s="1230">
        <v>251</v>
      </c>
      <c r="B266" s="1231"/>
      <c r="C266" s="1232"/>
      <c r="D266" s="1233"/>
      <c r="E266" s="587">
        <f t="shared" si="9"/>
        <v>0</v>
      </c>
      <c r="G266" s="1230">
        <v>251</v>
      </c>
      <c r="H266" s="1231"/>
      <c r="I266" s="1232"/>
      <c r="J266" s="1233"/>
      <c r="K266" s="587">
        <f t="shared" si="10"/>
        <v>0</v>
      </c>
      <c r="M266" s="1230">
        <v>251</v>
      </c>
      <c r="N266" s="1231"/>
      <c r="O266" s="1232"/>
      <c r="P266" s="1233"/>
      <c r="Q266" s="587">
        <f t="shared" si="11"/>
        <v>0</v>
      </c>
    </row>
    <row r="267" spans="1:17" s="17" customFormat="1" ht="16.75" hidden="1" customHeight="1" outlineLevel="1">
      <c r="A267" s="1230">
        <v>252</v>
      </c>
      <c r="B267" s="1231"/>
      <c r="C267" s="1232"/>
      <c r="D267" s="1233"/>
      <c r="E267" s="587">
        <f t="shared" si="9"/>
        <v>0</v>
      </c>
      <c r="G267" s="1230">
        <v>252</v>
      </c>
      <c r="H267" s="1231"/>
      <c r="I267" s="1232"/>
      <c r="J267" s="1233"/>
      <c r="K267" s="587">
        <f t="shared" si="10"/>
        <v>0</v>
      </c>
      <c r="M267" s="1230">
        <v>252</v>
      </c>
      <c r="N267" s="1231"/>
      <c r="O267" s="1232"/>
      <c r="P267" s="1233"/>
      <c r="Q267" s="587">
        <f t="shared" si="11"/>
        <v>0</v>
      </c>
    </row>
    <row r="268" spans="1:17" s="17" customFormat="1" ht="16.75" hidden="1" customHeight="1" outlineLevel="1">
      <c r="A268" s="1230">
        <v>253</v>
      </c>
      <c r="B268" s="1231"/>
      <c r="C268" s="1232"/>
      <c r="D268" s="1233"/>
      <c r="E268" s="587">
        <f t="shared" si="9"/>
        <v>0</v>
      </c>
      <c r="G268" s="1230">
        <v>253</v>
      </c>
      <c r="H268" s="1231"/>
      <c r="I268" s="1232"/>
      <c r="J268" s="1233"/>
      <c r="K268" s="587">
        <f t="shared" si="10"/>
        <v>0</v>
      </c>
      <c r="M268" s="1230">
        <v>253</v>
      </c>
      <c r="N268" s="1231"/>
      <c r="O268" s="1232"/>
      <c r="P268" s="1233"/>
      <c r="Q268" s="587">
        <f t="shared" si="11"/>
        <v>0</v>
      </c>
    </row>
    <row r="269" spans="1:17" s="17" customFormat="1" ht="16.75" hidden="1" customHeight="1" outlineLevel="1">
      <c r="A269" s="1230">
        <v>254</v>
      </c>
      <c r="B269" s="1231"/>
      <c r="C269" s="1232"/>
      <c r="D269" s="1233"/>
      <c r="E269" s="587">
        <f t="shared" si="9"/>
        <v>0</v>
      </c>
      <c r="G269" s="1230">
        <v>254</v>
      </c>
      <c r="H269" s="1231"/>
      <c r="I269" s="1232"/>
      <c r="J269" s="1233"/>
      <c r="K269" s="587">
        <f t="shared" si="10"/>
        <v>0</v>
      </c>
      <c r="M269" s="1230">
        <v>254</v>
      </c>
      <c r="N269" s="1231"/>
      <c r="O269" s="1232"/>
      <c r="P269" s="1233"/>
      <c r="Q269" s="587">
        <f t="shared" si="11"/>
        <v>0</v>
      </c>
    </row>
    <row r="270" spans="1:17" s="17" customFormat="1" ht="16.75" hidden="1" customHeight="1" outlineLevel="1">
      <c r="A270" s="1230">
        <v>255</v>
      </c>
      <c r="B270" s="1231"/>
      <c r="C270" s="1232"/>
      <c r="D270" s="1233"/>
      <c r="E270" s="587">
        <f t="shared" si="9"/>
        <v>0</v>
      </c>
      <c r="G270" s="1230">
        <v>255</v>
      </c>
      <c r="H270" s="1231"/>
      <c r="I270" s="1232"/>
      <c r="J270" s="1233"/>
      <c r="K270" s="587">
        <f t="shared" si="10"/>
        <v>0</v>
      </c>
      <c r="M270" s="1230">
        <v>255</v>
      </c>
      <c r="N270" s="1231"/>
      <c r="O270" s="1232"/>
      <c r="P270" s="1233"/>
      <c r="Q270" s="587">
        <f t="shared" si="11"/>
        <v>0</v>
      </c>
    </row>
    <row r="271" spans="1:17" s="17" customFormat="1" ht="16.75" hidden="1" customHeight="1" outlineLevel="1">
      <c r="A271" s="1230">
        <v>256</v>
      </c>
      <c r="B271" s="1231"/>
      <c r="C271" s="1232"/>
      <c r="D271" s="1233"/>
      <c r="E271" s="587">
        <f t="shared" si="9"/>
        <v>0</v>
      </c>
      <c r="G271" s="1230">
        <v>256</v>
      </c>
      <c r="H271" s="1231"/>
      <c r="I271" s="1232"/>
      <c r="J271" s="1233"/>
      <c r="K271" s="587">
        <f t="shared" si="10"/>
        <v>0</v>
      </c>
      <c r="M271" s="1230">
        <v>256</v>
      </c>
      <c r="N271" s="1231"/>
      <c r="O271" s="1232"/>
      <c r="P271" s="1233"/>
      <c r="Q271" s="587">
        <f t="shared" si="11"/>
        <v>0</v>
      </c>
    </row>
    <row r="272" spans="1:17" s="17" customFormat="1" ht="16.75" hidden="1" customHeight="1" outlineLevel="1">
      <c r="A272" s="1230">
        <v>257</v>
      </c>
      <c r="B272" s="1231"/>
      <c r="C272" s="1232"/>
      <c r="D272" s="1233"/>
      <c r="E272" s="587">
        <f t="shared" si="9"/>
        <v>0</v>
      </c>
      <c r="G272" s="1230">
        <v>257</v>
      </c>
      <c r="H272" s="1231"/>
      <c r="I272" s="1232"/>
      <c r="J272" s="1233"/>
      <c r="K272" s="587">
        <f t="shared" si="10"/>
        <v>0</v>
      </c>
      <c r="M272" s="1230">
        <v>257</v>
      </c>
      <c r="N272" s="1231"/>
      <c r="O272" s="1232"/>
      <c r="P272" s="1233"/>
      <c r="Q272" s="587">
        <f t="shared" si="11"/>
        <v>0</v>
      </c>
    </row>
    <row r="273" spans="1:17" s="17" customFormat="1" ht="16.75" hidden="1" customHeight="1" outlineLevel="1">
      <c r="A273" s="1230">
        <v>258</v>
      </c>
      <c r="B273" s="1231"/>
      <c r="C273" s="1232"/>
      <c r="D273" s="1233"/>
      <c r="E273" s="587">
        <f t="shared" si="9"/>
        <v>0</v>
      </c>
      <c r="G273" s="1230">
        <v>258</v>
      </c>
      <c r="H273" s="1231"/>
      <c r="I273" s="1232"/>
      <c r="J273" s="1233"/>
      <c r="K273" s="587">
        <f t="shared" si="10"/>
        <v>0</v>
      </c>
      <c r="M273" s="1230">
        <v>258</v>
      </c>
      <c r="N273" s="1231"/>
      <c r="O273" s="1232"/>
      <c r="P273" s="1233"/>
      <c r="Q273" s="587">
        <f t="shared" si="11"/>
        <v>0</v>
      </c>
    </row>
    <row r="274" spans="1:17" s="17" customFormat="1" ht="16.75" hidden="1" customHeight="1" outlineLevel="1">
      <c r="A274" s="1230">
        <v>259</v>
      </c>
      <c r="B274" s="1231"/>
      <c r="C274" s="1232"/>
      <c r="D274" s="1233"/>
      <c r="E274" s="587">
        <f t="shared" si="9"/>
        <v>0</v>
      </c>
      <c r="G274" s="1230">
        <v>259</v>
      </c>
      <c r="H274" s="1231"/>
      <c r="I274" s="1232"/>
      <c r="J274" s="1233"/>
      <c r="K274" s="587">
        <f t="shared" si="10"/>
        <v>0</v>
      </c>
      <c r="M274" s="1230">
        <v>259</v>
      </c>
      <c r="N274" s="1231"/>
      <c r="O274" s="1232"/>
      <c r="P274" s="1233"/>
      <c r="Q274" s="587">
        <f t="shared" si="11"/>
        <v>0</v>
      </c>
    </row>
    <row r="275" spans="1:17" s="17" customFormat="1" ht="16.75" hidden="1" customHeight="1" outlineLevel="1">
      <c r="A275" s="1230">
        <v>260</v>
      </c>
      <c r="B275" s="1231"/>
      <c r="C275" s="1232"/>
      <c r="D275" s="1233"/>
      <c r="E275" s="587">
        <f t="shared" si="9"/>
        <v>0</v>
      </c>
      <c r="G275" s="1230">
        <v>260</v>
      </c>
      <c r="H275" s="1231"/>
      <c r="I275" s="1232"/>
      <c r="J275" s="1233"/>
      <c r="K275" s="587">
        <f t="shared" si="10"/>
        <v>0</v>
      </c>
      <c r="M275" s="1230">
        <v>260</v>
      </c>
      <c r="N275" s="1231"/>
      <c r="O275" s="1232"/>
      <c r="P275" s="1233"/>
      <c r="Q275" s="587">
        <f t="shared" si="11"/>
        <v>0</v>
      </c>
    </row>
    <row r="276" spans="1:17" s="17" customFormat="1" ht="16.75" hidden="1" customHeight="1" outlineLevel="1">
      <c r="A276" s="1230">
        <v>261</v>
      </c>
      <c r="B276" s="1231"/>
      <c r="C276" s="1232"/>
      <c r="D276" s="1233"/>
      <c r="E276" s="587">
        <f t="shared" si="9"/>
        <v>0</v>
      </c>
      <c r="G276" s="1230">
        <v>261</v>
      </c>
      <c r="H276" s="1231"/>
      <c r="I276" s="1232"/>
      <c r="J276" s="1233"/>
      <c r="K276" s="587">
        <f t="shared" si="10"/>
        <v>0</v>
      </c>
      <c r="M276" s="1230">
        <v>261</v>
      </c>
      <c r="N276" s="1231"/>
      <c r="O276" s="1232"/>
      <c r="P276" s="1233"/>
      <c r="Q276" s="587">
        <f t="shared" si="11"/>
        <v>0</v>
      </c>
    </row>
    <row r="277" spans="1:17" s="17" customFormat="1" ht="16.75" hidden="1" customHeight="1" outlineLevel="1">
      <c r="A277" s="1230">
        <v>262</v>
      </c>
      <c r="B277" s="1231"/>
      <c r="C277" s="1232"/>
      <c r="D277" s="1233"/>
      <c r="E277" s="587">
        <f t="shared" si="9"/>
        <v>0</v>
      </c>
      <c r="G277" s="1230">
        <v>262</v>
      </c>
      <c r="H277" s="1231"/>
      <c r="I277" s="1232"/>
      <c r="J277" s="1233"/>
      <c r="K277" s="587">
        <f t="shared" si="10"/>
        <v>0</v>
      </c>
      <c r="M277" s="1230">
        <v>262</v>
      </c>
      <c r="N277" s="1231"/>
      <c r="O277" s="1232"/>
      <c r="P277" s="1233"/>
      <c r="Q277" s="587">
        <f t="shared" si="11"/>
        <v>0</v>
      </c>
    </row>
    <row r="278" spans="1:17" s="17" customFormat="1" ht="16.75" hidden="1" customHeight="1" outlineLevel="1">
      <c r="A278" s="1230">
        <v>263</v>
      </c>
      <c r="B278" s="1231"/>
      <c r="C278" s="1232"/>
      <c r="D278" s="1233"/>
      <c r="E278" s="587">
        <f t="shared" si="9"/>
        <v>0</v>
      </c>
      <c r="G278" s="1230">
        <v>263</v>
      </c>
      <c r="H278" s="1231"/>
      <c r="I278" s="1232"/>
      <c r="J278" s="1233"/>
      <c r="K278" s="587">
        <f t="shared" si="10"/>
        <v>0</v>
      </c>
      <c r="M278" s="1230">
        <v>263</v>
      </c>
      <c r="N278" s="1231"/>
      <c r="O278" s="1232"/>
      <c r="P278" s="1233"/>
      <c r="Q278" s="587">
        <f t="shared" si="11"/>
        <v>0</v>
      </c>
    </row>
    <row r="279" spans="1:17" s="17" customFormat="1" ht="16.75" hidden="1" customHeight="1" outlineLevel="1">
      <c r="A279" s="1230">
        <v>264</v>
      </c>
      <c r="B279" s="1231"/>
      <c r="C279" s="1232"/>
      <c r="D279" s="1233"/>
      <c r="E279" s="587">
        <f t="shared" si="9"/>
        <v>0</v>
      </c>
      <c r="G279" s="1230">
        <v>264</v>
      </c>
      <c r="H279" s="1231"/>
      <c r="I279" s="1232"/>
      <c r="J279" s="1233"/>
      <c r="K279" s="587">
        <f t="shared" si="10"/>
        <v>0</v>
      </c>
      <c r="M279" s="1230">
        <v>264</v>
      </c>
      <c r="N279" s="1231"/>
      <c r="O279" s="1232"/>
      <c r="P279" s="1233"/>
      <c r="Q279" s="587">
        <f t="shared" si="11"/>
        <v>0</v>
      </c>
    </row>
    <row r="280" spans="1:17" s="17" customFormat="1" ht="16.75" hidden="1" customHeight="1" outlineLevel="1">
      <c r="A280" s="1230">
        <v>265</v>
      </c>
      <c r="B280" s="1231"/>
      <c r="C280" s="1232"/>
      <c r="D280" s="1233"/>
      <c r="E280" s="587">
        <f t="shared" si="9"/>
        <v>0</v>
      </c>
      <c r="G280" s="1230">
        <v>265</v>
      </c>
      <c r="H280" s="1231"/>
      <c r="I280" s="1232"/>
      <c r="J280" s="1233"/>
      <c r="K280" s="587">
        <f t="shared" si="10"/>
        <v>0</v>
      </c>
      <c r="M280" s="1230">
        <v>265</v>
      </c>
      <c r="N280" s="1231"/>
      <c r="O280" s="1232"/>
      <c r="P280" s="1233"/>
      <c r="Q280" s="587">
        <f t="shared" si="11"/>
        <v>0</v>
      </c>
    </row>
    <row r="281" spans="1:17" s="17" customFormat="1" ht="16.75" hidden="1" customHeight="1" outlineLevel="1">
      <c r="A281" s="1230">
        <v>266</v>
      </c>
      <c r="B281" s="1231"/>
      <c r="C281" s="1232"/>
      <c r="D281" s="1233"/>
      <c r="E281" s="587">
        <f t="shared" si="9"/>
        <v>0</v>
      </c>
      <c r="G281" s="1230">
        <v>266</v>
      </c>
      <c r="H281" s="1231"/>
      <c r="I281" s="1232"/>
      <c r="J281" s="1233"/>
      <c r="K281" s="587">
        <f t="shared" si="10"/>
        <v>0</v>
      </c>
      <c r="M281" s="1230">
        <v>266</v>
      </c>
      <c r="N281" s="1231"/>
      <c r="O281" s="1232"/>
      <c r="P281" s="1233"/>
      <c r="Q281" s="587">
        <f t="shared" si="11"/>
        <v>0</v>
      </c>
    </row>
    <row r="282" spans="1:17" s="17" customFormat="1" ht="16.75" hidden="1" customHeight="1" outlineLevel="1">
      <c r="A282" s="1230">
        <v>267</v>
      </c>
      <c r="B282" s="1231"/>
      <c r="C282" s="1232"/>
      <c r="D282" s="1233"/>
      <c r="E282" s="587">
        <f t="shared" si="9"/>
        <v>0</v>
      </c>
      <c r="G282" s="1230">
        <v>267</v>
      </c>
      <c r="H282" s="1231"/>
      <c r="I282" s="1232"/>
      <c r="J282" s="1233"/>
      <c r="K282" s="587">
        <f t="shared" si="10"/>
        <v>0</v>
      </c>
      <c r="M282" s="1230">
        <v>267</v>
      </c>
      <c r="N282" s="1231"/>
      <c r="O282" s="1232"/>
      <c r="P282" s="1233"/>
      <c r="Q282" s="587">
        <f t="shared" si="11"/>
        <v>0</v>
      </c>
    </row>
    <row r="283" spans="1:17" s="17" customFormat="1" ht="16.75" hidden="1" customHeight="1" outlineLevel="1">
      <c r="A283" s="1230">
        <v>268</v>
      </c>
      <c r="B283" s="1231"/>
      <c r="C283" s="1232"/>
      <c r="D283" s="1233"/>
      <c r="E283" s="587">
        <f t="shared" si="9"/>
        <v>0</v>
      </c>
      <c r="G283" s="1230">
        <v>268</v>
      </c>
      <c r="H283" s="1231"/>
      <c r="I283" s="1232"/>
      <c r="J283" s="1233"/>
      <c r="K283" s="587">
        <f t="shared" si="10"/>
        <v>0</v>
      </c>
      <c r="M283" s="1230">
        <v>268</v>
      </c>
      <c r="N283" s="1231"/>
      <c r="O283" s="1232"/>
      <c r="P283" s="1233"/>
      <c r="Q283" s="587">
        <f t="shared" si="11"/>
        <v>0</v>
      </c>
    </row>
    <row r="284" spans="1:17" s="17" customFormat="1" ht="16.75" hidden="1" customHeight="1" outlineLevel="1">
      <c r="A284" s="1230">
        <v>269</v>
      </c>
      <c r="B284" s="1231"/>
      <c r="C284" s="1232"/>
      <c r="D284" s="1233"/>
      <c r="E284" s="587">
        <f t="shared" si="9"/>
        <v>0</v>
      </c>
      <c r="G284" s="1230">
        <v>269</v>
      </c>
      <c r="H284" s="1231"/>
      <c r="I284" s="1232"/>
      <c r="J284" s="1233"/>
      <c r="K284" s="587">
        <f t="shared" si="10"/>
        <v>0</v>
      </c>
      <c r="M284" s="1230">
        <v>269</v>
      </c>
      <c r="N284" s="1231"/>
      <c r="O284" s="1232"/>
      <c r="P284" s="1233"/>
      <c r="Q284" s="587">
        <f t="shared" si="11"/>
        <v>0</v>
      </c>
    </row>
    <row r="285" spans="1:17" s="17" customFormat="1" ht="16.75" hidden="1" customHeight="1" outlineLevel="1">
      <c r="A285" s="1230">
        <v>270</v>
      </c>
      <c r="B285" s="1231"/>
      <c r="C285" s="1232"/>
      <c r="D285" s="1233"/>
      <c r="E285" s="587">
        <f t="shared" si="9"/>
        <v>0</v>
      </c>
      <c r="G285" s="1230">
        <v>270</v>
      </c>
      <c r="H285" s="1231"/>
      <c r="I285" s="1232"/>
      <c r="J285" s="1233"/>
      <c r="K285" s="587">
        <f t="shared" si="10"/>
        <v>0</v>
      </c>
      <c r="M285" s="1230">
        <v>270</v>
      </c>
      <c r="N285" s="1231"/>
      <c r="O285" s="1232"/>
      <c r="P285" s="1233"/>
      <c r="Q285" s="587">
        <f t="shared" si="11"/>
        <v>0</v>
      </c>
    </row>
    <row r="286" spans="1:17" s="17" customFormat="1" ht="16.75" hidden="1" customHeight="1" outlineLevel="1">
      <c r="A286" s="1230">
        <v>271</v>
      </c>
      <c r="B286" s="1231"/>
      <c r="C286" s="1232"/>
      <c r="D286" s="1233"/>
      <c r="E286" s="587">
        <f t="shared" si="9"/>
        <v>0</v>
      </c>
      <c r="G286" s="1230">
        <v>271</v>
      </c>
      <c r="H286" s="1231"/>
      <c r="I286" s="1232"/>
      <c r="J286" s="1233"/>
      <c r="K286" s="587">
        <f t="shared" si="10"/>
        <v>0</v>
      </c>
      <c r="M286" s="1230">
        <v>271</v>
      </c>
      <c r="N286" s="1231"/>
      <c r="O286" s="1232"/>
      <c r="P286" s="1233"/>
      <c r="Q286" s="587">
        <f t="shared" si="11"/>
        <v>0</v>
      </c>
    </row>
    <row r="287" spans="1:17" s="17" customFormat="1" ht="16.75" hidden="1" customHeight="1" outlineLevel="1">
      <c r="A287" s="1230">
        <v>272</v>
      </c>
      <c r="B287" s="1231"/>
      <c r="C287" s="1232"/>
      <c r="D287" s="1233"/>
      <c r="E287" s="587">
        <f t="shared" si="9"/>
        <v>0</v>
      </c>
      <c r="G287" s="1230">
        <v>272</v>
      </c>
      <c r="H287" s="1231"/>
      <c r="I287" s="1232"/>
      <c r="J287" s="1233"/>
      <c r="K287" s="587">
        <f t="shared" si="10"/>
        <v>0</v>
      </c>
      <c r="M287" s="1230">
        <v>272</v>
      </c>
      <c r="N287" s="1231"/>
      <c r="O287" s="1232"/>
      <c r="P287" s="1233"/>
      <c r="Q287" s="587">
        <f t="shared" si="11"/>
        <v>0</v>
      </c>
    </row>
    <row r="288" spans="1:17" s="17" customFormat="1" ht="16.75" hidden="1" customHeight="1" outlineLevel="1">
      <c r="A288" s="1230">
        <v>273</v>
      </c>
      <c r="B288" s="1231"/>
      <c r="C288" s="1232"/>
      <c r="D288" s="1233"/>
      <c r="E288" s="587">
        <f t="shared" si="9"/>
        <v>0</v>
      </c>
      <c r="G288" s="1230">
        <v>273</v>
      </c>
      <c r="H288" s="1231"/>
      <c r="I288" s="1232"/>
      <c r="J288" s="1233"/>
      <c r="K288" s="587">
        <f t="shared" si="10"/>
        <v>0</v>
      </c>
      <c r="M288" s="1230">
        <v>273</v>
      </c>
      <c r="N288" s="1231"/>
      <c r="O288" s="1232"/>
      <c r="P288" s="1233"/>
      <c r="Q288" s="587">
        <f t="shared" si="11"/>
        <v>0</v>
      </c>
    </row>
    <row r="289" spans="1:17" s="17" customFormat="1" ht="16.75" hidden="1" customHeight="1" outlineLevel="1">
      <c r="A289" s="1230">
        <v>274</v>
      </c>
      <c r="B289" s="1231"/>
      <c r="C289" s="1232"/>
      <c r="D289" s="1233"/>
      <c r="E289" s="587">
        <f t="shared" si="9"/>
        <v>0</v>
      </c>
      <c r="G289" s="1230">
        <v>274</v>
      </c>
      <c r="H289" s="1231"/>
      <c r="I289" s="1232"/>
      <c r="J289" s="1233"/>
      <c r="K289" s="587">
        <f t="shared" si="10"/>
        <v>0</v>
      </c>
      <c r="M289" s="1230">
        <v>274</v>
      </c>
      <c r="N289" s="1231"/>
      <c r="O289" s="1232"/>
      <c r="P289" s="1233"/>
      <c r="Q289" s="587">
        <f t="shared" si="11"/>
        <v>0</v>
      </c>
    </row>
    <row r="290" spans="1:17" s="17" customFormat="1" ht="16.75" hidden="1" customHeight="1" outlineLevel="1">
      <c r="A290" s="1230">
        <v>275</v>
      </c>
      <c r="B290" s="1231"/>
      <c r="C290" s="1232"/>
      <c r="D290" s="1233"/>
      <c r="E290" s="587">
        <f t="shared" si="9"/>
        <v>0</v>
      </c>
      <c r="G290" s="1230">
        <v>275</v>
      </c>
      <c r="H290" s="1231"/>
      <c r="I290" s="1232"/>
      <c r="J290" s="1233"/>
      <c r="K290" s="587">
        <f t="shared" si="10"/>
        <v>0</v>
      </c>
      <c r="M290" s="1230">
        <v>275</v>
      </c>
      <c r="N290" s="1231"/>
      <c r="O290" s="1232"/>
      <c r="P290" s="1233"/>
      <c r="Q290" s="587">
        <f t="shared" si="11"/>
        <v>0</v>
      </c>
    </row>
    <row r="291" spans="1:17" s="17" customFormat="1" ht="16.75" hidden="1" customHeight="1" outlineLevel="1">
      <c r="A291" s="1230">
        <v>276</v>
      </c>
      <c r="B291" s="1231"/>
      <c r="C291" s="1232"/>
      <c r="D291" s="1233"/>
      <c r="E291" s="587">
        <f t="shared" si="9"/>
        <v>0</v>
      </c>
      <c r="G291" s="1230">
        <v>276</v>
      </c>
      <c r="H291" s="1231"/>
      <c r="I291" s="1232"/>
      <c r="J291" s="1233"/>
      <c r="K291" s="587">
        <f t="shared" si="10"/>
        <v>0</v>
      </c>
      <c r="M291" s="1230">
        <v>276</v>
      </c>
      <c r="N291" s="1231"/>
      <c r="O291" s="1232"/>
      <c r="P291" s="1233"/>
      <c r="Q291" s="587">
        <f t="shared" si="11"/>
        <v>0</v>
      </c>
    </row>
    <row r="292" spans="1:17" s="17" customFormat="1" ht="16.75" hidden="1" customHeight="1" outlineLevel="1">
      <c r="A292" s="1230">
        <v>277</v>
      </c>
      <c r="B292" s="1231"/>
      <c r="C292" s="1232"/>
      <c r="D292" s="1233"/>
      <c r="E292" s="587">
        <f t="shared" si="9"/>
        <v>0</v>
      </c>
      <c r="G292" s="1230">
        <v>277</v>
      </c>
      <c r="H292" s="1231"/>
      <c r="I292" s="1232"/>
      <c r="J292" s="1233"/>
      <c r="K292" s="587">
        <f t="shared" si="10"/>
        <v>0</v>
      </c>
      <c r="M292" s="1230">
        <v>277</v>
      </c>
      <c r="N292" s="1231"/>
      <c r="O292" s="1232"/>
      <c r="P292" s="1233"/>
      <c r="Q292" s="587">
        <f t="shared" si="11"/>
        <v>0</v>
      </c>
    </row>
    <row r="293" spans="1:17" s="17" customFormat="1" ht="16.75" hidden="1" customHeight="1" outlineLevel="1">
      <c r="A293" s="1230">
        <v>278</v>
      </c>
      <c r="B293" s="1231"/>
      <c r="C293" s="1232"/>
      <c r="D293" s="1233"/>
      <c r="E293" s="587">
        <f t="shared" si="9"/>
        <v>0</v>
      </c>
      <c r="G293" s="1230">
        <v>278</v>
      </c>
      <c r="H293" s="1231"/>
      <c r="I293" s="1232"/>
      <c r="J293" s="1233"/>
      <c r="K293" s="587">
        <f t="shared" si="10"/>
        <v>0</v>
      </c>
      <c r="M293" s="1230">
        <v>278</v>
      </c>
      <c r="N293" s="1231"/>
      <c r="O293" s="1232"/>
      <c r="P293" s="1233"/>
      <c r="Q293" s="587">
        <f t="shared" si="11"/>
        <v>0</v>
      </c>
    </row>
    <row r="294" spans="1:17" s="17" customFormat="1" ht="16.75" hidden="1" customHeight="1" outlineLevel="1">
      <c r="A294" s="1230">
        <v>279</v>
      </c>
      <c r="B294" s="1231"/>
      <c r="C294" s="1232"/>
      <c r="D294" s="1233"/>
      <c r="E294" s="587">
        <f t="shared" si="9"/>
        <v>0</v>
      </c>
      <c r="G294" s="1230">
        <v>279</v>
      </c>
      <c r="H294" s="1231"/>
      <c r="I294" s="1232"/>
      <c r="J294" s="1233"/>
      <c r="K294" s="587">
        <f t="shared" si="10"/>
        <v>0</v>
      </c>
      <c r="M294" s="1230">
        <v>279</v>
      </c>
      <c r="N294" s="1231"/>
      <c r="O294" s="1232"/>
      <c r="P294" s="1233"/>
      <c r="Q294" s="587">
        <f t="shared" si="11"/>
        <v>0</v>
      </c>
    </row>
    <row r="295" spans="1:17" s="17" customFormat="1" ht="16.75" hidden="1" customHeight="1" outlineLevel="1">
      <c r="A295" s="1230">
        <v>280</v>
      </c>
      <c r="B295" s="1231"/>
      <c r="C295" s="1232"/>
      <c r="D295" s="1233"/>
      <c r="E295" s="587">
        <f t="shared" si="9"/>
        <v>0</v>
      </c>
      <c r="G295" s="1230">
        <v>280</v>
      </c>
      <c r="H295" s="1231"/>
      <c r="I295" s="1232"/>
      <c r="J295" s="1233"/>
      <c r="K295" s="587">
        <f t="shared" si="10"/>
        <v>0</v>
      </c>
      <c r="M295" s="1230">
        <v>280</v>
      </c>
      <c r="N295" s="1231"/>
      <c r="O295" s="1232"/>
      <c r="P295" s="1233"/>
      <c r="Q295" s="587">
        <f t="shared" si="11"/>
        <v>0</v>
      </c>
    </row>
    <row r="296" spans="1:17" s="17" customFormat="1" ht="16.75" hidden="1" customHeight="1" outlineLevel="1">
      <c r="A296" s="1230">
        <v>281</v>
      </c>
      <c r="B296" s="1231"/>
      <c r="C296" s="1232"/>
      <c r="D296" s="1233"/>
      <c r="E296" s="587">
        <f t="shared" si="9"/>
        <v>0</v>
      </c>
      <c r="G296" s="1230">
        <v>281</v>
      </c>
      <c r="H296" s="1231"/>
      <c r="I296" s="1232"/>
      <c r="J296" s="1233"/>
      <c r="K296" s="587">
        <f t="shared" si="10"/>
        <v>0</v>
      </c>
      <c r="M296" s="1230">
        <v>281</v>
      </c>
      <c r="N296" s="1231"/>
      <c r="O296" s="1232"/>
      <c r="P296" s="1233"/>
      <c r="Q296" s="587">
        <f t="shared" si="11"/>
        <v>0</v>
      </c>
    </row>
    <row r="297" spans="1:17" s="17" customFormat="1" ht="16.75" hidden="1" customHeight="1" outlineLevel="1">
      <c r="A297" s="1230">
        <v>282</v>
      </c>
      <c r="B297" s="1231"/>
      <c r="C297" s="1232"/>
      <c r="D297" s="1233"/>
      <c r="E297" s="587">
        <f t="shared" si="9"/>
        <v>0</v>
      </c>
      <c r="G297" s="1230">
        <v>282</v>
      </c>
      <c r="H297" s="1231"/>
      <c r="I297" s="1232"/>
      <c r="J297" s="1233"/>
      <c r="K297" s="587">
        <f t="shared" si="10"/>
        <v>0</v>
      </c>
      <c r="M297" s="1230">
        <v>282</v>
      </c>
      <c r="N297" s="1231"/>
      <c r="O297" s="1232"/>
      <c r="P297" s="1233"/>
      <c r="Q297" s="587">
        <f t="shared" si="11"/>
        <v>0</v>
      </c>
    </row>
    <row r="298" spans="1:17" s="17" customFormat="1" ht="16.75" hidden="1" customHeight="1" outlineLevel="1">
      <c r="A298" s="1230">
        <v>283</v>
      </c>
      <c r="B298" s="1231"/>
      <c r="C298" s="1232"/>
      <c r="D298" s="1233"/>
      <c r="E298" s="587">
        <f t="shared" si="9"/>
        <v>0</v>
      </c>
      <c r="G298" s="1230">
        <v>283</v>
      </c>
      <c r="H298" s="1231"/>
      <c r="I298" s="1232"/>
      <c r="J298" s="1233"/>
      <c r="K298" s="587">
        <f t="shared" si="10"/>
        <v>0</v>
      </c>
      <c r="M298" s="1230">
        <v>283</v>
      </c>
      <c r="N298" s="1231"/>
      <c r="O298" s="1232"/>
      <c r="P298" s="1233"/>
      <c r="Q298" s="587">
        <f t="shared" si="11"/>
        <v>0</v>
      </c>
    </row>
    <row r="299" spans="1:17" s="17" customFormat="1" ht="16.75" hidden="1" customHeight="1" outlineLevel="1">
      <c r="A299" s="1230">
        <v>284</v>
      </c>
      <c r="B299" s="1231"/>
      <c r="C299" s="1232"/>
      <c r="D299" s="1233"/>
      <c r="E299" s="587">
        <f t="shared" si="9"/>
        <v>0</v>
      </c>
      <c r="G299" s="1230">
        <v>284</v>
      </c>
      <c r="H299" s="1231"/>
      <c r="I299" s="1232"/>
      <c r="J299" s="1233"/>
      <c r="K299" s="587">
        <f t="shared" si="10"/>
        <v>0</v>
      </c>
      <c r="M299" s="1230">
        <v>284</v>
      </c>
      <c r="N299" s="1231"/>
      <c r="O299" s="1232"/>
      <c r="P299" s="1233"/>
      <c r="Q299" s="587">
        <f t="shared" si="11"/>
        <v>0</v>
      </c>
    </row>
    <row r="300" spans="1:17" s="17" customFormat="1" ht="16.75" hidden="1" customHeight="1" outlineLevel="1">
      <c r="A300" s="1230">
        <v>285</v>
      </c>
      <c r="B300" s="1231"/>
      <c r="C300" s="1232"/>
      <c r="D300" s="1233"/>
      <c r="E300" s="587">
        <f t="shared" si="9"/>
        <v>0</v>
      </c>
      <c r="G300" s="1230">
        <v>285</v>
      </c>
      <c r="H300" s="1231"/>
      <c r="I300" s="1232"/>
      <c r="J300" s="1233"/>
      <c r="K300" s="587">
        <f t="shared" si="10"/>
        <v>0</v>
      </c>
      <c r="M300" s="1230">
        <v>285</v>
      </c>
      <c r="N300" s="1231"/>
      <c r="O300" s="1232"/>
      <c r="P300" s="1233"/>
      <c r="Q300" s="587">
        <f t="shared" si="11"/>
        <v>0</v>
      </c>
    </row>
    <row r="301" spans="1:17" s="17" customFormat="1" ht="16.75" hidden="1" customHeight="1" outlineLevel="1">
      <c r="A301" s="1230">
        <v>286</v>
      </c>
      <c r="B301" s="1231"/>
      <c r="C301" s="1232"/>
      <c r="D301" s="1233"/>
      <c r="E301" s="587">
        <f t="shared" si="9"/>
        <v>0</v>
      </c>
      <c r="G301" s="1230">
        <v>286</v>
      </c>
      <c r="H301" s="1231"/>
      <c r="I301" s="1232"/>
      <c r="J301" s="1233"/>
      <c r="K301" s="587">
        <f t="shared" si="10"/>
        <v>0</v>
      </c>
      <c r="M301" s="1230">
        <v>286</v>
      </c>
      <c r="N301" s="1231"/>
      <c r="O301" s="1232"/>
      <c r="P301" s="1233"/>
      <c r="Q301" s="587">
        <f t="shared" si="11"/>
        <v>0</v>
      </c>
    </row>
    <row r="302" spans="1:17" s="17" customFormat="1" ht="16.75" hidden="1" customHeight="1" outlineLevel="1">
      <c r="A302" s="1230">
        <v>287</v>
      </c>
      <c r="B302" s="1231"/>
      <c r="C302" s="1232"/>
      <c r="D302" s="1233"/>
      <c r="E302" s="587">
        <f t="shared" si="9"/>
        <v>0</v>
      </c>
      <c r="G302" s="1230">
        <v>287</v>
      </c>
      <c r="H302" s="1231"/>
      <c r="I302" s="1232"/>
      <c r="J302" s="1233"/>
      <c r="K302" s="587">
        <f t="shared" si="10"/>
        <v>0</v>
      </c>
      <c r="M302" s="1230">
        <v>287</v>
      </c>
      <c r="N302" s="1231"/>
      <c r="O302" s="1232"/>
      <c r="P302" s="1233"/>
      <c r="Q302" s="587">
        <f t="shared" si="11"/>
        <v>0</v>
      </c>
    </row>
    <row r="303" spans="1:17" s="17" customFormat="1" ht="16.75" hidden="1" customHeight="1" outlineLevel="1">
      <c r="A303" s="1230">
        <v>288</v>
      </c>
      <c r="B303" s="1231"/>
      <c r="C303" s="1232"/>
      <c r="D303" s="1233"/>
      <c r="E303" s="587">
        <f t="shared" si="9"/>
        <v>0</v>
      </c>
      <c r="G303" s="1230">
        <v>288</v>
      </c>
      <c r="H303" s="1231"/>
      <c r="I303" s="1232"/>
      <c r="J303" s="1233"/>
      <c r="K303" s="587">
        <f t="shared" si="10"/>
        <v>0</v>
      </c>
      <c r="M303" s="1230">
        <v>288</v>
      </c>
      <c r="N303" s="1231"/>
      <c r="O303" s="1232"/>
      <c r="P303" s="1233"/>
      <c r="Q303" s="587">
        <f t="shared" si="11"/>
        <v>0</v>
      </c>
    </row>
    <row r="304" spans="1:17" s="17" customFormat="1" ht="16.75" hidden="1" customHeight="1" outlineLevel="1">
      <c r="A304" s="1230">
        <v>289</v>
      </c>
      <c r="B304" s="1231"/>
      <c r="C304" s="1232"/>
      <c r="D304" s="1233"/>
      <c r="E304" s="587">
        <f t="shared" si="9"/>
        <v>0</v>
      </c>
      <c r="G304" s="1230">
        <v>289</v>
      </c>
      <c r="H304" s="1231"/>
      <c r="I304" s="1232"/>
      <c r="J304" s="1233"/>
      <c r="K304" s="587">
        <f t="shared" si="10"/>
        <v>0</v>
      </c>
      <c r="M304" s="1230">
        <v>289</v>
      </c>
      <c r="N304" s="1231"/>
      <c r="O304" s="1232"/>
      <c r="P304" s="1233"/>
      <c r="Q304" s="587">
        <f t="shared" si="11"/>
        <v>0</v>
      </c>
    </row>
    <row r="305" spans="1:17" s="17" customFormat="1" ht="16.75" hidden="1" customHeight="1" outlineLevel="1">
      <c r="A305" s="1230">
        <v>290</v>
      </c>
      <c r="B305" s="1231"/>
      <c r="C305" s="1232"/>
      <c r="D305" s="1233"/>
      <c r="E305" s="587">
        <f t="shared" si="9"/>
        <v>0</v>
      </c>
      <c r="G305" s="1230">
        <v>290</v>
      </c>
      <c r="H305" s="1231"/>
      <c r="I305" s="1232"/>
      <c r="J305" s="1233"/>
      <c r="K305" s="587">
        <f t="shared" si="10"/>
        <v>0</v>
      </c>
      <c r="M305" s="1230">
        <v>290</v>
      </c>
      <c r="N305" s="1231"/>
      <c r="O305" s="1232"/>
      <c r="P305" s="1233"/>
      <c r="Q305" s="587">
        <f t="shared" si="11"/>
        <v>0</v>
      </c>
    </row>
    <row r="306" spans="1:17" s="17" customFormat="1" ht="16.75" hidden="1" customHeight="1" outlineLevel="1">
      <c r="A306" s="1230">
        <v>291</v>
      </c>
      <c r="B306" s="1231"/>
      <c r="C306" s="1232"/>
      <c r="D306" s="1233"/>
      <c r="E306" s="587">
        <f t="shared" si="9"/>
        <v>0</v>
      </c>
      <c r="G306" s="1230">
        <v>291</v>
      </c>
      <c r="H306" s="1231"/>
      <c r="I306" s="1232"/>
      <c r="J306" s="1233"/>
      <c r="K306" s="587">
        <f t="shared" si="10"/>
        <v>0</v>
      </c>
      <c r="M306" s="1230">
        <v>291</v>
      </c>
      <c r="N306" s="1231"/>
      <c r="O306" s="1232"/>
      <c r="P306" s="1233"/>
      <c r="Q306" s="587">
        <f t="shared" si="11"/>
        <v>0</v>
      </c>
    </row>
    <row r="307" spans="1:17" s="17" customFormat="1" ht="16.75" hidden="1" customHeight="1" outlineLevel="1">
      <c r="A307" s="1230">
        <v>292</v>
      </c>
      <c r="B307" s="1231"/>
      <c r="C307" s="1232"/>
      <c r="D307" s="1233"/>
      <c r="E307" s="587">
        <f t="shared" si="9"/>
        <v>0</v>
      </c>
      <c r="G307" s="1230">
        <v>292</v>
      </c>
      <c r="H307" s="1231"/>
      <c r="I307" s="1232"/>
      <c r="J307" s="1233"/>
      <c r="K307" s="587">
        <f t="shared" si="10"/>
        <v>0</v>
      </c>
      <c r="M307" s="1230">
        <v>292</v>
      </c>
      <c r="N307" s="1231"/>
      <c r="O307" s="1232"/>
      <c r="P307" s="1233"/>
      <c r="Q307" s="587">
        <f t="shared" si="11"/>
        <v>0</v>
      </c>
    </row>
    <row r="308" spans="1:17" s="17" customFormat="1" ht="16.75" hidden="1" customHeight="1" outlineLevel="1">
      <c r="A308" s="1230">
        <v>293</v>
      </c>
      <c r="B308" s="1231"/>
      <c r="C308" s="1232"/>
      <c r="D308" s="1233"/>
      <c r="E308" s="587">
        <f t="shared" si="9"/>
        <v>0</v>
      </c>
      <c r="G308" s="1230">
        <v>293</v>
      </c>
      <c r="H308" s="1231"/>
      <c r="I308" s="1232"/>
      <c r="J308" s="1233"/>
      <c r="K308" s="587">
        <f t="shared" si="10"/>
        <v>0</v>
      </c>
      <c r="M308" s="1230">
        <v>293</v>
      </c>
      <c r="N308" s="1231"/>
      <c r="O308" s="1232"/>
      <c r="P308" s="1233"/>
      <c r="Q308" s="587">
        <f t="shared" si="11"/>
        <v>0</v>
      </c>
    </row>
    <row r="309" spans="1:17" s="17" customFormat="1" ht="16.75" hidden="1" customHeight="1" outlineLevel="1">
      <c r="A309" s="1230">
        <v>294</v>
      </c>
      <c r="B309" s="1231"/>
      <c r="C309" s="1232"/>
      <c r="D309" s="1233"/>
      <c r="E309" s="587">
        <f t="shared" si="9"/>
        <v>0</v>
      </c>
      <c r="G309" s="1230">
        <v>294</v>
      </c>
      <c r="H309" s="1231"/>
      <c r="I309" s="1232"/>
      <c r="J309" s="1233"/>
      <c r="K309" s="587">
        <f t="shared" si="10"/>
        <v>0</v>
      </c>
      <c r="M309" s="1230">
        <v>294</v>
      </c>
      <c r="N309" s="1231"/>
      <c r="O309" s="1232"/>
      <c r="P309" s="1233"/>
      <c r="Q309" s="587">
        <f t="shared" si="11"/>
        <v>0</v>
      </c>
    </row>
    <row r="310" spans="1:17" s="17" customFormat="1" ht="16.75" hidden="1" customHeight="1" outlineLevel="1">
      <c r="A310" s="1230">
        <v>295</v>
      </c>
      <c r="B310" s="1231"/>
      <c r="C310" s="1232"/>
      <c r="D310" s="1233"/>
      <c r="E310" s="587">
        <f t="shared" si="9"/>
        <v>0</v>
      </c>
      <c r="G310" s="1230">
        <v>295</v>
      </c>
      <c r="H310" s="1231"/>
      <c r="I310" s="1232"/>
      <c r="J310" s="1233"/>
      <c r="K310" s="587">
        <f t="shared" si="10"/>
        <v>0</v>
      </c>
      <c r="M310" s="1230">
        <v>295</v>
      </c>
      <c r="N310" s="1231"/>
      <c r="O310" s="1232"/>
      <c r="P310" s="1233"/>
      <c r="Q310" s="587">
        <f t="shared" si="11"/>
        <v>0</v>
      </c>
    </row>
    <row r="311" spans="1:17" s="17" customFormat="1" ht="16.75" hidden="1" customHeight="1" outlineLevel="1">
      <c r="A311" s="1230">
        <v>296</v>
      </c>
      <c r="B311" s="1231"/>
      <c r="C311" s="1232"/>
      <c r="D311" s="1233"/>
      <c r="E311" s="587">
        <f t="shared" si="9"/>
        <v>0</v>
      </c>
      <c r="G311" s="1230">
        <v>296</v>
      </c>
      <c r="H311" s="1231"/>
      <c r="I311" s="1232"/>
      <c r="J311" s="1233"/>
      <c r="K311" s="587">
        <f t="shared" si="10"/>
        <v>0</v>
      </c>
      <c r="M311" s="1230">
        <v>296</v>
      </c>
      <c r="N311" s="1231"/>
      <c r="O311" s="1232"/>
      <c r="P311" s="1233"/>
      <c r="Q311" s="587">
        <f t="shared" si="11"/>
        <v>0</v>
      </c>
    </row>
    <row r="312" spans="1:17" s="17" customFormat="1" ht="16.75" hidden="1" customHeight="1" outlineLevel="1">
      <c r="A312" s="1230">
        <v>297</v>
      </c>
      <c r="B312" s="1231"/>
      <c r="C312" s="1232"/>
      <c r="D312" s="1233"/>
      <c r="E312" s="587">
        <f t="shared" si="9"/>
        <v>0</v>
      </c>
      <c r="G312" s="1230">
        <v>297</v>
      </c>
      <c r="H312" s="1231"/>
      <c r="I312" s="1232"/>
      <c r="J312" s="1233"/>
      <c r="K312" s="587">
        <f t="shared" si="10"/>
        <v>0</v>
      </c>
      <c r="M312" s="1230">
        <v>297</v>
      </c>
      <c r="N312" s="1231"/>
      <c r="O312" s="1232"/>
      <c r="P312" s="1233"/>
      <c r="Q312" s="587">
        <f t="shared" si="11"/>
        <v>0</v>
      </c>
    </row>
    <row r="313" spans="1:17" s="17" customFormat="1" ht="16.75" hidden="1" customHeight="1" outlineLevel="1">
      <c r="A313" s="1230">
        <v>298</v>
      </c>
      <c r="B313" s="1231"/>
      <c r="C313" s="1232"/>
      <c r="D313" s="1233"/>
      <c r="E313" s="587">
        <f t="shared" si="9"/>
        <v>0</v>
      </c>
      <c r="G313" s="1230">
        <v>298</v>
      </c>
      <c r="H313" s="1231"/>
      <c r="I313" s="1232"/>
      <c r="J313" s="1233"/>
      <c r="K313" s="587">
        <f t="shared" si="10"/>
        <v>0</v>
      </c>
      <c r="M313" s="1230">
        <v>298</v>
      </c>
      <c r="N313" s="1231"/>
      <c r="O313" s="1232"/>
      <c r="P313" s="1233"/>
      <c r="Q313" s="587">
        <f t="shared" si="11"/>
        <v>0</v>
      </c>
    </row>
    <row r="314" spans="1:17" s="17" customFormat="1" ht="16.75" hidden="1" customHeight="1" outlineLevel="1">
      <c r="A314" s="1230">
        <v>299</v>
      </c>
      <c r="B314" s="1231"/>
      <c r="C314" s="1232"/>
      <c r="D314" s="1233"/>
      <c r="E314" s="587">
        <f t="shared" si="9"/>
        <v>0</v>
      </c>
      <c r="G314" s="1230">
        <v>299</v>
      </c>
      <c r="H314" s="1231"/>
      <c r="I314" s="1232"/>
      <c r="J314" s="1233"/>
      <c r="K314" s="587">
        <f t="shared" si="10"/>
        <v>0</v>
      </c>
      <c r="M314" s="1230">
        <v>299</v>
      </c>
      <c r="N314" s="1231"/>
      <c r="O314" s="1232"/>
      <c r="P314" s="1233"/>
      <c r="Q314" s="587">
        <f t="shared" si="11"/>
        <v>0</v>
      </c>
    </row>
    <row r="315" spans="1:17" s="17" customFormat="1" ht="16.75" hidden="1" customHeight="1" outlineLevel="1">
      <c r="A315" s="1230">
        <v>300</v>
      </c>
      <c r="B315" s="1231"/>
      <c r="C315" s="1232"/>
      <c r="D315" s="1233"/>
      <c r="E315" s="587">
        <f t="shared" si="9"/>
        <v>0</v>
      </c>
      <c r="G315" s="1230">
        <v>300</v>
      </c>
      <c r="H315" s="1231"/>
      <c r="I315" s="1232"/>
      <c r="J315" s="1233"/>
      <c r="K315" s="587">
        <f t="shared" si="10"/>
        <v>0</v>
      </c>
      <c r="M315" s="1230">
        <v>300</v>
      </c>
      <c r="N315" s="1231"/>
      <c r="O315" s="1232"/>
      <c r="P315" s="1233"/>
      <c r="Q315" s="587">
        <f t="shared" si="11"/>
        <v>0</v>
      </c>
    </row>
    <row r="316" spans="1:17" s="17" customFormat="1" ht="16.75" hidden="1" customHeight="1" outlineLevel="1">
      <c r="A316" s="1230">
        <v>301</v>
      </c>
      <c r="B316" s="1231"/>
      <c r="C316" s="1232"/>
      <c r="D316" s="1233"/>
      <c r="E316" s="587">
        <f t="shared" si="9"/>
        <v>0</v>
      </c>
      <c r="G316" s="1230">
        <v>301</v>
      </c>
      <c r="H316" s="1231"/>
      <c r="I316" s="1232"/>
      <c r="J316" s="1233"/>
      <c r="K316" s="587">
        <f t="shared" si="10"/>
        <v>0</v>
      </c>
      <c r="M316" s="1230">
        <v>301</v>
      </c>
      <c r="N316" s="1231"/>
      <c r="O316" s="1232"/>
      <c r="P316" s="1233"/>
      <c r="Q316" s="587">
        <f t="shared" si="11"/>
        <v>0</v>
      </c>
    </row>
    <row r="317" spans="1:17" s="17" customFormat="1" ht="16.75" hidden="1" customHeight="1" outlineLevel="1">
      <c r="A317" s="1230">
        <v>302</v>
      </c>
      <c r="B317" s="1231"/>
      <c r="C317" s="1232"/>
      <c r="D317" s="1233"/>
      <c r="E317" s="587">
        <f t="shared" ref="E317:E500" si="12">IF(AND(C317&gt;=D$9,C317&lt;=D$8),1,0)</f>
        <v>0</v>
      </c>
      <c r="G317" s="1230">
        <v>302</v>
      </c>
      <c r="H317" s="1231"/>
      <c r="I317" s="1232"/>
      <c r="J317" s="1233"/>
      <c r="K317" s="587">
        <f t="shared" ref="K317:K500" si="13">IF(AND(I317&gt;=J$9,I317&lt;=J$8),1,0)</f>
        <v>0</v>
      </c>
      <c r="M317" s="1230">
        <v>302</v>
      </c>
      <c r="N317" s="1231"/>
      <c r="O317" s="1232"/>
      <c r="P317" s="1233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230">
        <v>303</v>
      </c>
      <c r="B318" s="1231"/>
      <c r="C318" s="1232"/>
      <c r="D318" s="1233"/>
      <c r="E318" s="587">
        <f t="shared" si="12"/>
        <v>0</v>
      </c>
      <c r="G318" s="1230">
        <v>303</v>
      </c>
      <c r="H318" s="1231"/>
      <c r="I318" s="1232"/>
      <c r="J318" s="1233"/>
      <c r="K318" s="587">
        <f t="shared" si="13"/>
        <v>0</v>
      </c>
      <c r="M318" s="1230">
        <v>303</v>
      </c>
      <c r="N318" s="1231"/>
      <c r="O318" s="1232"/>
      <c r="P318" s="1233"/>
      <c r="Q318" s="587">
        <f t="shared" si="14"/>
        <v>0</v>
      </c>
    </row>
    <row r="319" spans="1:17" s="17" customFormat="1" ht="16.75" hidden="1" customHeight="1" outlineLevel="1">
      <c r="A319" s="1230">
        <v>304</v>
      </c>
      <c r="B319" s="1231"/>
      <c r="C319" s="1232"/>
      <c r="D319" s="1233"/>
      <c r="E319" s="587">
        <f t="shared" si="12"/>
        <v>0</v>
      </c>
      <c r="G319" s="1230">
        <v>304</v>
      </c>
      <c r="H319" s="1231"/>
      <c r="I319" s="1232"/>
      <c r="J319" s="1233"/>
      <c r="K319" s="587">
        <f t="shared" si="13"/>
        <v>0</v>
      </c>
      <c r="M319" s="1230">
        <v>304</v>
      </c>
      <c r="N319" s="1231"/>
      <c r="O319" s="1232"/>
      <c r="P319" s="1233"/>
      <c r="Q319" s="587">
        <f t="shared" si="14"/>
        <v>0</v>
      </c>
    </row>
    <row r="320" spans="1:17" s="17" customFormat="1" ht="16.75" hidden="1" customHeight="1" outlineLevel="1">
      <c r="A320" s="1230">
        <v>305</v>
      </c>
      <c r="B320" s="1231"/>
      <c r="C320" s="1232"/>
      <c r="D320" s="1233"/>
      <c r="E320" s="587">
        <f t="shared" si="12"/>
        <v>0</v>
      </c>
      <c r="G320" s="1230">
        <v>305</v>
      </c>
      <c r="H320" s="1231"/>
      <c r="I320" s="1232"/>
      <c r="J320" s="1233"/>
      <c r="K320" s="587">
        <f t="shared" si="13"/>
        <v>0</v>
      </c>
      <c r="M320" s="1230">
        <v>305</v>
      </c>
      <c r="N320" s="1231"/>
      <c r="O320" s="1232"/>
      <c r="P320" s="1233"/>
      <c r="Q320" s="587">
        <f t="shared" si="14"/>
        <v>0</v>
      </c>
    </row>
    <row r="321" spans="1:17" s="17" customFormat="1" ht="16.75" hidden="1" customHeight="1" outlineLevel="1">
      <c r="A321" s="1230">
        <v>306</v>
      </c>
      <c r="B321" s="1231"/>
      <c r="C321" s="1232"/>
      <c r="D321" s="1233"/>
      <c r="E321" s="587">
        <f t="shared" si="12"/>
        <v>0</v>
      </c>
      <c r="G321" s="1230">
        <v>306</v>
      </c>
      <c r="H321" s="1231"/>
      <c r="I321" s="1232"/>
      <c r="J321" s="1233"/>
      <c r="K321" s="587">
        <f t="shared" si="13"/>
        <v>0</v>
      </c>
      <c r="M321" s="1230">
        <v>306</v>
      </c>
      <c r="N321" s="1231"/>
      <c r="O321" s="1232"/>
      <c r="P321" s="1233"/>
      <c r="Q321" s="587">
        <f t="shared" si="14"/>
        <v>0</v>
      </c>
    </row>
    <row r="322" spans="1:17" s="17" customFormat="1" ht="16.75" hidden="1" customHeight="1" outlineLevel="1">
      <c r="A322" s="1230">
        <v>307</v>
      </c>
      <c r="B322" s="1231"/>
      <c r="C322" s="1232"/>
      <c r="D322" s="1233"/>
      <c r="E322" s="587">
        <f t="shared" si="12"/>
        <v>0</v>
      </c>
      <c r="G322" s="1230">
        <v>307</v>
      </c>
      <c r="H322" s="1231"/>
      <c r="I322" s="1232"/>
      <c r="J322" s="1233"/>
      <c r="K322" s="587">
        <f t="shared" si="13"/>
        <v>0</v>
      </c>
      <c r="M322" s="1230">
        <v>307</v>
      </c>
      <c r="N322" s="1231"/>
      <c r="O322" s="1232"/>
      <c r="P322" s="1233"/>
      <c r="Q322" s="587">
        <f t="shared" si="14"/>
        <v>0</v>
      </c>
    </row>
    <row r="323" spans="1:17" s="17" customFormat="1" ht="16.75" hidden="1" customHeight="1" outlineLevel="1">
      <c r="A323" s="1230">
        <v>308</v>
      </c>
      <c r="B323" s="1231"/>
      <c r="C323" s="1232"/>
      <c r="D323" s="1233"/>
      <c r="E323" s="587">
        <f t="shared" si="12"/>
        <v>0</v>
      </c>
      <c r="G323" s="1230">
        <v>308</v>
      </c>
      <c r="H323" s="1231"/>
      <c r="I323" s="1232"/>
      <c r="J323" s="1233"/>
      <c r="K323" s="587">
        <f t="shared" si="13"/>
        <v>0</v>
      </c>
      <c r="M323" s="1230">
        <v>308</v>
      </c>
      <c r="N323" s="1231"/>
      <c r="O323" s="1232"/>
      <c r="P323" s="1233"/>
      <c r="Q323" s="587">
        <f t="shared" si="14"/>
        <v>0</v>
      </c>
    </row>
    <row r="324" spans="1:17" s="17" customFormat="1" ht="16.75" hidden="1" customHeight="1" outlineLevel="1">
      <c r="A324" s="1230">
        <v>309</v>
      </c>
      <c r="B324" s="1231"/>
      <c r="C324" s="1232"/>
      <c r="D324" s="1233"/>
      <c r="E324" s="587">
        <f t="shared" si="12"/>
        <v>0</v>
      </c>
      <c r="G324" s="1230">
        <v>309</v>
      </c>
      <c r="H324" s="1231"/>
      <c r="I324" s="1232"/>
      <c r="J324" s="1233"/>
      <c r="K324" s="587">
        <f t="shared" si="13"/>
        <v>0</v>
      </c>
      <c r="M324" s="1230">
        <v>309</v>
      </c>
      <c r="N324" s="1231"/>
      <c r="O324" s="1232"/>
      <c r="P324" s="1233"/>
      <c r="Q324" s="587">
        <f t="shared" si="14"/>
        <v>0</v>
      </c>
    </row>
    <row r="325" spans="1:17" s="17" customFormat="1" ht="16.75" hidden="1" customHeight="1" outlineLevel="1">
      <c r="A325" s="1230">
        <v>310</v>
      </c>
      <c r="B325" s="1231"/>
      <c r="C325" s="1232"/>
      <c r="D325" s="1233"/>
      <c r="E325" s="587">
        <f t="shared" si="12"/>
        <v>0</v>
      </c>
      <c r="G325" s="1230">
        <v>310</v>
      </c>
      <c r="H325" s="1231"/>
      <c r="I325" s="1232"/>
      <c r="J325" s="1233"/>
      <c r="K325" s="587">
        <f t="shared" si="13"/>
        <v>0</v>
      </c>
      <c r="M325" s="1230">
        <v>310</v>
      </c>
      <c r="N325" s="1231"/>
      <c r="O325" s="1232"/>
      <c r="P325" s="1233"/>
      <c r="Q325" s="587">
        <f t="shared" si="14"/>
        <v>0</v>
      </c>
    </row>
    <row r="326" spans="1:17" s="17" customFormat="1" ht="16.75" hidden="1" customHeight="1" outlineLevel="1">
      <c r="A326" s="1230">
        <v>311</v>
      </c>
      <c r="B326" s="1231"/>
      <c r="C326" s="1232"/>
      <c r="D326" s="1233"/>
      <c r="E326" s="587">
        <f t="shared" si="12"/>
        <v>0</v>
      </c>
      <c r="G326" s="1230">
        <v>311</v>
      </c>
      <c r="H326" s="1231"/>
      <c r="I326" s="1232"/>
      <c r="J326" s="1233"/>
      <c r="K326" s="587">
        <f t="shared" si="13"/>
        <v>0</v>
      </c>
      <c r="M326" s="1230">
        <v>311</v>
      </c>
      <c r="N326" s="1231"/>
      <c r="O326" s="1232"/>
      <c r="P326" s="1233"/>
      <c r="Q326" s="587">
        <f t="shared" si="14"/>
        <v>0</v>
      </c>
    </row>
    <row r="327" spans="1:17" s="17" customFormat="1" ht="16.75" hidden="1" customHeight="1" outlineLevel="1">
      <c r="A327" s="1230">
        <v>312</v>
      </c>
      <c r="B327" s="1231"/>
      <c r="C327" s="1232"/>
      <c r="D327" s="1233"/>
      <c r="E327" s="587">
        <f t="shared" si="12"/>
        <v>0</v>
      </c>
      <c r="G327" s="1230">
        <v>312</v>
      </c>
      <c r="H327" s="1231"/>
      <c r="I327" s="1232"/>
      <c r="J327" s="1233"/>
      <c r="K327" s="587">
        <f t="shared" si="13"/>
        <v>0</v>
      </c>
      <c r="M327" s="1230">
        <v>312</v>
      </c>
      <c r="N327" s="1231"/>
      <c r="O327" s="1232"/>
      <c r="P327" s="1233"/>
      <c r="Q327" s="587">
        <f t="shared" si="14"/>
        <v>0</v>
      </c>
    </row>
    <row r="328" spans="1:17" s="17" customFormat="1" ht="16.75" hidden="1" customHeight="1" outlineLevel="1">
      <c r="A328" s="1230">
        <v>313</v>
      </c>
      <c r="B328" s="1231"/>
      <c r="C328" s="1232"/>
      <c r="D328" s="1233"/>
      <c r="E328" s="587">
        <f t="shared" si="12"/>
        <v>0</v>
      </c>
      <c r="G328" s="1230">
        <v>313</v>
      </c>
      <c r="H328" s="1231"/>
      <c r="I328" s="1232"/>
      <c r="J328" s="1233"/>
      <c r="K328" s="587">
        <f t="shared" si="13"/>
        <v>0</v>
      </c>
      <c r="M328" s="1230">
        <v>313</v>
      </c>
      <c r="N328" s="1231"/>
      <c r="O328" s="1232"/>
      <c r="P328" s="1233"/>
      <c r="Q328" s="587">
        <f t="shared" si="14"/>
        <v>0</v>
      </c>
    </row>
    <row r="329" spans="1:17" s="17" customFormat="1" ht="16.75" hidden="1" customHeight="1" outlineLevel="1">
      <c r="A329" s="1230">
        <v>314</v>
      </c>
      <c r="B329" s="1231"/>
      <c r="C329" s="1232"/>
      <c r="D329" s="1233"/>
      <c r="E329" s="587">
        <f t="shared" si="12"/>
        <v>0</v>
      </c>
      <c r="G329" s="1230">
        <v>314</v>
      </c>
      <c r="H329" s="1231"/>
      <c r="I329" s="1232"/>
      <c r="J329" s="1233"/>
      <c r="K329" s="587">
        <f t="shared" si="13"/>
        <v>0</v>
      </c>
      <c r="M329" s="1230">
        <v>314</v>
      </c>
      <c r="N329" s="1231"/>
      <c r="O329" s="1232"/>
      <c r="P329" s="1233"/>
      <c r="Q329" s="587">
        <f t="shared" si="14"/>
        <v>0</v>
      </c>
    </row>
    <row r="330" spans="1:17" s="17" customFormat="1" ht="16.75" hidden="1" customHeight="1" outlineLevel="1">
      <c r="A330" s="1230">
        <v>315</v>
      </c>
      <c r="B330" s="1231"/>
      <c r="C330" s="1232"/>
      <c r="D330" s="1233"/>
      <c r="E330" s="587">
        <f t="shared" si="12"/>
        <v>0</v>
      </c>
      <c r="G330" s="1230">
        <v>315</v>
      </c>
      <c r="H330" s="1231"/>
      <c r="I330" s="1232"/>
      <c r="J330" s="1233"/>
      <c r="K330" s="587">
        <f t="shared" si="13"/>
        <v>0</v>
      </c>
      <c r="M330" s="1230">
        <v>315</v>
      </c>
      <c r="N330" s="1231"/>
      <c r="O330" s="1232"/>
      <c r="P330" s="1233"/>
      <c r="Q330" s="587">
        <f t="shared" si="14"/>
        <v>0</v>
      </c>
    </row>
    <row r="331" spans="1:17" s="17" customFormat="1" ht="16.75" hidden="1" customHeight="1" outlineLevel="1">
      <c r="A331" s="1230">
        <v>316</v>
      </c>
      <c r="B331" s="1231"/>
      <c r="C331" s="1232"/>
      <c r="D331" s="1233"/>
      <c r="E331" s="587">
        <f t="shared" si="12"/>
        <v>0</v>
      </c>
      <c r="G331" s="1230">
        <v>316</v>
      </c>
      <c r="H331" s="1231"/>
      <c r="I331" s="1232"/>
      <c r="J331" s="1233"/>
      <c r="K331" s="587">
        <f t="shared" si="13"/>
        <v>0</v>
      </c>
      <c r="M331" s="1230">
        <v>316</v>
      </c>
      <c r="N331" s="1231"/>
      <c r="O331" s="1232"/>
      <c r="P331" s="1233"/>
      <c r="Q331" s="587">
        <f t="shared" si="14"/>
        <v>0</v>
      </c>
    </row>
    <row r="332" spans="1:17" s="17" customFormat="1" ht="16.75" hidden="1" customHeight="1" outlineLevel="1">
      <c r="A332" s="1230">
        <v>317</v>
      </c>
      <c r="B332" s="1231"/>
      <c r="C332" s="1232"/>
      <c r="D332" s="1233"/>
      <c r="E332" s="587">
        <f t="shared" si="12"/>
        <v>0</v>
      </c>
      <c r="G332" s="1230">
        <v>317</v>
      </c>
      <c r="H332" s="1231"/>
      <c r="I332" s="1232"/>
      <c r="J332" s="1233"/>
      <c r="K332" s="587">
        <f t="shared" si="13"/>
        <v>0</v>
      </c>
      <c r="M332" s="1230">
        <v>317</v>
      </c>
      <c r="N332" s="1231"/>
      <c r="O332" s="1232"/>
      <c r="P332" s="1233"/>
      <c r="Q332" s="587">
        <f t="shared" si="14"/>
        <v>0</v>
      </c>
    </row>
    <row r="333" spans="1:17" s="17" customFormat="1" ht="16.75" hidden="1" customHeight="1" outlineLevel="1">
      <c r="A333" s="1230">
        <v>318</v>
      </c>
      <c r="B333" s="1231"/>
      <c r="C333" s="1232"/>
      <c r="D333" s="1233"/>
      <c r="E333" s="587">
        <f t="shared" si="12"/>
        <v>0</v>
      </c>
      <c r="G333" s="1230">
        <v>318</v>
      </c>
      <c r="H333" s="1231"/>
      <c r="I333" s="1232"/>
      <c r="J333" s="1233"/>
      <c r="K333" s="587">
        <f t="shared" si="13"/>
        <v>0</v>
      </c>
      <c r="M333" s="1230">
        <v>318</v>
      </c>
      <c r="N333" s="1231"/>
      <c r="O333" s="1232"/>
      <c r="P333" s="1233"/>
      <c r="Q333" s="587">
        <f t="shared" si="14"/>
        <v>0</v>
      </c>
    </row>
    <row r="334" spans="1:17" s="17" customFormat="1" ht="16.75" hidden="1" customHeight="1" outlineLevel="1">
      <c r="A334" s="1230">
        <v>319</v>
      </c>
      <c r="B334" s="1231"/>
      <c r="C334" s="1232"/>
      <c r="D334" s="1233"/>
      <c r="E334" s="587">
        <f t="shared" si="12"/>
        <v>0</v>
      </c>
      <c r="G334" s="1230">
        <v>319</v>
      </c>
      <c r="H334" s="1231"/>
      <c r="I334" s="1232"/>
      <c r="J334" s="1233"/>
      <c r="K334" s="587">
        <f t="shared" si="13"/>
        <v>0</v>
      </c>
      <c r="M334" s="1230">
        <v>319</v>
      </c>
      <c r="N334" s="1231"/>
      <c r="O334" s="1232"/>
      <c r="P334" s="1233"/>
      <c r="Q334" s="587">
        <f t="shared" si="14"/>
        <v>0</v>
      </c>
    </row>
    <row r="335" spans="1:17" s="17" customFormat="1" ht="16.75" hidden="1" customHeight="1" outlineLevel="1">
      <c r="A335" s="1230">
        <v>320</v>
      </c>
      <c r="B335" s="1231"/>
      <c r="C335" s="1232"/>
      <c r="D335" s="1233"/>
      <c r="E335" s="587">
        <f t="shared" si="12"/>
        <v>0</v>
      </c>
      <c r="G335" s="1230">
        <v>320</v>
      </c>
      <c r="H335" s="1231"/>
      <c r="I335" s="1232"/>
      <c r="J335" s="1233"/>
      <c r="K335" s="587">
        <f t="shared" si="13"/>
        <v>0</v>
      </c>
      <c r="M335" s="1230">
        <v>320</v>
      </c>
      <c r="N335" s="1231"/>
      <c r="O335" s="1232"/>
      <c r="P335" s="1233"/>
      <c r="Q335" s="587">
        <f t="shared" si="14"/>
        <v>0</v>
      </c>
    </row>
    <row r="336" spans="1:17" s="17" customFormat="1" ht="16.75" hidden="1" customHeight="1" outlineLevel="1">
      <c r="A336" s="1230">
        <v>321</v>
      </c>
      <c r="B336" s="1231"/>
      <c r="C336" s="1232"/>
      <c r="D336" s="1233"/>
      <c r="E336" s="587">
        <f t="shared" si="12"/>
        <v>0</v>
      </c>
      <c r="G336" s="1230">
        <v>321</v>
      </c>
      <c r="H336" s="1231"/>
      <c r="I336" s="1232"/>
      <c r="J336" s="1233"/>
      <c r="K336" s="587">
        <f t="shared" si="13"/>
        <v>0</v>
      </c>
      <c r="M336" s="1230">
        <v>321</v>
      </c>
      <c r="N336" s="1231"/>
      <c r="O336" s="1232"/>
      <c r="P336" s="1233"/>
      <c r="Q336" s="587">
        <f t="shared" si="14"/>
        <v>0</v>
      </c>
    </row>
    <row r="337" spans="1:17" s="17" customFormat="1" ht="16.75" hidden="1" customHeight="1" outlineLevel="1">
      <c r="A337" s="1230">
        <v>322</v>
      </c>
      <c r="B337" s="1231"/>
      <c r="C337" s="1232"/>
      <c r="D337" s="1233"/>
      <c r="E337" s="587">
        <f t="shared" si="12"/>
        <v>0</v>
      </c>
      <c r="G337" s="1230">
        <v>322</v>
      </c>
      <c r="H337" s="1231"/>
      <c r="I337" s="1232"/>
      <c r="J337" s="1233"/>
      <c r="K337" s="587">
        <f t="shared" si="13"/>
        <v>0</v>
      </c>
      <c r="M337" s="1230">
        <v>322</v>
      </c>
      <c r="N337" s="1231"/>
      <c r="O337" s="1232"/>
      <c r="P337" s="1233"/>
      <c r="Q337" s="587">
        <f t="shared" si="14"/>
        <v>0</v>
      </c>
    </row>
    <row r="338" spans="1:17" s="17" customFormat="1" ht="16.75" hidden="1" customHeight="1" outlineLevel="1">
      <c r="A338" s="1230">
        <v>323</v>
      </c>
      <c r="B338" s="1231"/>
      <c r="C338" s="1232"/>
      <c r="D338" s="1233"/>
      <c r="E338" s="587">
        <f t="shared" si="12"/>
        <v>0</v>
      </c>
      <c r="G338" s="1230">
        <v>323</v>
      </c>
      <c r="H338" s="1231"/>
      <c r="I338" s="1232"/>
      <c r="J338" s="1233"/>
      <c r="K338" s="587">
        <f t="shared" si="13"/>
        <v>0</v>
      </c>
      <c r="M338" s="1230">
        <v>323</v>
      </c>
      <c r="N338" s="1231"/>
      <c r="O338" s="1232"/>
      <c r="P338" s="1233"/>
      <c r="Q338" s="587">
        <f t="shared" si="14"/>
        <v>0</v>
      </c>
    </row>
    <row r="339" spans="1:17" s="17" customFormat="1" ht="16.75" hidden="1" customHeight="1" outlineLevel="1">
      <c r="A339" s="1230">
        <v>324</v>
      </c>
      <c r="B339" s="1231"/>
      <c r="C339" s="1232"/>
      <c r="D339" s="1233"/>
      <c r="E339" s="587">
        <f t="shared" si="12"/>
        <v>0</v>
      </c>
      <c r="G339" s="1230">
        <v>324</v>
      </c>
      <c r="H339" s="1231"/>
      <c r="I339" s="1232"/>
      <c r="J339" s="1233"/>
      <c r="K339" s="587">
        <f t="shared" si="13"/>
        <v>0</v>
      </c>
      <c r="M339" s="1230">
        <v>324</v>
      </c>
      <c r="N339" s="1231"/>
      <c r="O339" s="1232"/>
      <c r="P339" s="1233"/>
      <c r="Q339" s="587">
        <f t="shared" si="14"/>
        <v>0</v>
      </c>
    </row>
    <row r="340" spans="1:17" s="17" customFormat="1" ht="16.75" hidden="1" customHeight="1" outlineLevel="1">
      <c r="A340" s="1230">
        <v>325</v>
      </c>
      <c r="B340" s="1231"/>
      <c r="C340" s="1232"/>
      <c r="D340" s="1233"/>
      <c r="E340" s="587">
        <f t="shared" si="12"/>
        <v>0</v>
      </c>
      <c r="G340" s="1230">
        <v>325</v>
      </c>
      <c r="H340" s="1231"/>
      <c r="I340" s="1232"/>
      <c r="J340" s="1233"/>
      <c r="K340" s="587">
        <f t="shared" si="13"/>
        <v>0</v>
      </c>
      <c r="M340" s="1230">
        <v>325</v>
      </c>
      <c r="N340" s="1231"/>
      <c r="O340" s="1232"/>
      <c r="P340" s="1233"/>
      <c r="Q340" s="587">
        <f t="shared" si="14"/>
        <v>0</v>
      </c>
    </row>
    <row r="341" spans="1:17" s="17" customFormat="1" ht="16.75" hidden="1" customHeight="1" outlineLevel="1">
      <c r="A341" s="1230">
        <v>326</v>
      </c>
      <c r="B341" s="1231"/>
      <c r="C341" s="1232"/>
      <c r="D341" s="1233"/>
      <c r="E341" s="587">
        <f t="shared" si="12"/>
        <v>0</v>
      </c>
      <c r="G341" s="1230">
        <v>326</v>
      </c>
      <c r="H341" s="1231"/>
      <c r="I341" s="1232"/>
      <c r="J341" s="1233"/>
      <c r="K341" s="587">
        <f t="shared" si="13"/>
        <v>0</v>
      </c>
      <c r="M341" s="1230">
        <v>326</v>
      </c>
      <c r="N341" s="1231"/>
      <c r="O341" s="1232"/>
      <c r="P341" s="1233"/>
      <c r="Q341" s="587">
        <f t="shared" si="14"/>
        <v>0</v>
      </c>
    </row>
    <row r="342" spans="1:17" s="17" customFormat="1" ht="16.75" hidden="1" customHeight="1" outlineLevel="1">
      <c r="A342" s="1230">
        <v>327</v>
      </c>
      <c r="B342" s="1231"/>
      <c r="C342" s="1232"/>
      <c r="D342" s="1233"/>
      <c r="E342" s="587">
        <f t="shared" si="12"/>
        <v>0</v>
      </c>
      <c r="G342" s="1230">
        <v>327</v>
      </c>
      <c r="H342" s="1231"/>
      <c r="I342" s="1232"/>
      <c r="J342" s="1233"/>
      <c r="K342" s="587">
        <f t="shared" si="13"/>
        <v>0</v>
      </c>
      <c r="M342" s="1230">
        <v>327</v>
      </c>
      <c r="N342" s="1231"/>
      <c r="O342" s="1232"/>
      <c r="P342" s="1233"/>
      <c r="Q342" s="587">
        <f t="shared" si="14"/>
        <v>0</v>
      </c>
    </row>
    <row r="343" spans="1:17" s="17" customFormat="1" ht="16.75" hidden="1" customHeight="1" outlineLevel="1">
      <c r="A343" s="1230">
        <v>328</v>
      </c>
      <c r="B343" s="1231"/>
      <c r="C343" s="1232"/>
      <c r="D343" s="1233"/>
      <c r="E343" s="587">
        <f t="shared" si="12"/>
        <v>0</v>
      </c>
      <c r="G343" s="1230">
        <v>328</v>
      </c>
      <c r="H343" s="1231"/>
      <c r="I343" s="1232"/>
      <c r="J343" s="1233"/>
      <c r="K343" s="587">
        <f t="shared" si="13"/>
        <v>0</v>
      </c>
      <c r="M343" s="1230">
        <v>328</v>
      </c>
      <c r="N343" s="1231"/>
      <c r="O343" s="1232"/>
      <c r="P343" s="1233"/>
      <c r="Q343" s="587">
        <f t="shared" si="14"/>
        <v>0</v>
      </c>
    </row>
    <row r="344" spans="1:17" s="17" customFormat="1" ht="16.75" hidden="1" customHeight="1" outlineLevel="1">
      <c r="A344" s="1230">
        <v>329</v>
      </c>
      <c r="B344" s="1231"/>
      <c r="C344" s="1232"/>
      <c r="D344" s="1233"/>
      <c r="E344" s="587">
        <f t="shared" si="12"/>
        <v>0</v>
      </c>
      <c r="G344" s="1230">
        <v>329</v>
      </c>
      <c r="H344" s="1231"/>
      <c r="I344" s="1232"/>
      <c r="J344" s="1233"/>
      <c r="K344" s="587">
        <f t="shared" si="13"/>
        <v>0</v>
      </c>
      <c r="M344" s="1230">
        <v>329</v>
      </c>
      <c r="N344" s="1231"/>
      <c r="O344" s="1232"/>
      <c r="P344" s="1233"/>
      <c r="Q344" s="587">
        <f t="shared" si="14"/>
        <v>0</v>
      </c>
    </row>
    <row r="345" spans="1:17" s="17" customFormat="1" ht="16.75" hidden="1" customHeight="1" outlineLevel="1">
      <c r="A345" s="1230">
        <v>330</v>
      </c>
      <c r="B345" s="1231"/>
      <c r="C345" s="1232"/>
      <c r="D345" s="1233"/>
      <c r="E345" s="587">
        <f t="shared" si="12"/>
        <v>0</v>
      </c>
      <c r="G345" s="1230">
        <v>330</v>
      </c>
      <c r="H345" s="1231"/>
      <c r="I345" s="1232"/>
      <c r="J345" s="1233"/>
      <c r="K345" s="587">
        <f t="shared" si="13"/>
        <v>0</v>
      </c>
      <c r="M345" s="1230">
        <v>330</v>
      </c>
      <c r="N345" s="1231"/>
      <c r="O345" s="1232"/>
      <c r="P345" s="1233"/>
      <c r="Q345" s="587">
        <f t="shared" si="14"/>
        <v>0</v>
      </c>
    </row>
    <row r="346" spans="1:17" s="17" customFormat="1" ht="16.75" hidden="1" customHeight="1" outlineLevel="1">
      <c r="A346" s="1230">
        <v>331</v>
      </c>
      <c r="B346" s="1231"/>
      <c r="C346" s="1232"/>
      <c r="D346" s="1233"/>
      <c r="E346" s="587">
        <f t="shared" si="12"/>
        <v>0</v>
      </c>
      <c r="G346" s="1230">
        <v>331</v>
      </c>
      <c r="H346" s="1231"/>
      <c r="I346" s="1232"/>
      <c r="J346" s="1233"/>
      <c r="K346" s="587">
        <f t="shared" si="13"/>
        <v>0</v>
      </c>
      <c r="M346" s="1230">
        <v>331</v>
      </c>
      <c r="N346" s="1231"/>
      <c r="O346" s="1232"/>
      <c r="P346" s="1233"/>
      <c r="Q346" s="587">
        <f t="shared" si="14"/>
        <v>0</v>
      </c>
    </row>
    <row r="347" spans="1:17" s="17" customFormat="1" ht="16.75" hidden="1" customHeight="1" outlineLevel="1">
      <c r="A347" s="1230">
        <v>332</v>
      </c>
      <c r="B347" s="1231"/>
      <c r="C347" s="1232"/>
      <c r="D347" s="1233"/>
      <c r="E347" s="587">
        <f t="shared" si="12"/>
        <v>0</v>
      </c>
      <c r="G347" s="1230">
        <v>332</v>
      </c>
      <c r="H347" s="1231"/>
      <c r="I347" s="1232"/>
      <c r="J347" s="1233"/>
      <c r="K347" s="587">
        <f t="shared" si="13"/>
        <v>0</v>
      </c>
      <c r="M347" s="1230">
        <v>332</v>
      </c>
      <c r="N347" s="1231"/>
      <c r="O347" s="1232"/>
      <c r="P347" s="1233"/>
      <c r="Q347" s="587">
        <f t="shared" si="14"/>
        <v>0</v>
      </c>
    </row>
    <row r="348" spans="1:17" s="17" customFormat="1" ht="16.75" hidden="1" customHeight="1" outlineLevel="1">
      <c r="A348" s="1230">
        <v>333</v>
      </c>
      <c r="B348" s="1231"/>
      <c r="C348" s="1232"/>
      <c r="D348" s="1233"/>
      <c r="E348" s="587">
        <f t="shared" si="12"/>
        <v>0</v>
      </c>
      <c r="G348" s="1230">
        <v>333</v>
      </c>
      <c r="H348" s="1231"/>
      <c r="I348" s="1232"/>
      <c r="J348" s="1233"/>
      <c r="K348" s="587">
        <f t="shared" si="13"/>
        <v>0</v>
      </c>
      <c r="M348" s="1230">
        <v>333</v>
      </c>
      <c r="N348" s="1231"/>
      <c r="O348" s="1232"/>
      <c r="P348" s="1233"/>
      <c r="Q348" s="587">
        <f t="shared" si="14"/>
        <v>0</v>
      </c>
    </row>
    <row r="349" spans="1:17" s="17" customFormat="1" ht="16.75" hidden="1" customHeight="1" outlineLevel="1">
      <c r="A349" s="1230">
        <v>334</v>
      </c>
      <c r="B349" s="1231"/>
      <c r="C349" s="1232"/>
      <c r="D349" s="1233"/>
      <c r="E349" s="587">
        <f t="shared" si="12"/>
        <v>0</v>
      </c>
      <c r="G349" s="1230">
        <v>334</v>
      </c>
      <c r="H349" s="1231"/>
      <c r="I349" s="1232"/>
      <c r="J349" s="1233"/>
      <c r="K349" s="587">
        <f t="shared" si="13"/>
        <v>0</v>
      </c>
      <c r="M349" s="1230">
        <v>334</v>
      </c>
      <c r="N349" s="1231"/>
      <c r="O349" s="1232"/>
      <c r="P349" s="1233"/>
      <c r="Q349" s="587">
        <f t="shared" si="14"/>
        <v>0</v>
      </c>
    </row>
    <row r="350" spans="1:17" s="17" customFormat="1" ht="16.75" hidden="1" customHeight="1" outlineLevel="1">
      <c r="A350" s="1230">
        <v>335</v>
      </c>
      <c r="B350" s="1231"/>
      <c r="C350" s="1232"/>
      <c r="D350" s="1233"/>
      <c r="E350" s="587">
        <f t="shared" si="12"/>
        <v>0</v>
      </c>
      <c r="G350" s="1230">
        <v>335</v>
      </c>
      <c r="H350" s="1231"/>
      <c r="I350" s="1232"/>
      <c r="J350" s="1233"/>
      <c r="K350" s="587">
        <f t="shared" si="13"/>
        <v>0</v>
      </c>
      <c r="M350" s="1230">
        <v>335</v>
      </c>
      <c r="N350" s="1231"/>
      <c r="O350" s="1232"/>
      <c r="P350" s="1233"/>
      <c r="Q350" s="587">
        <f t="shared" si="14"/>
        <v>0</v>
      </c>
    </row>
    <row r="351" spans="1:17" s="17" customFormat="1" ht="16.75" hidden="1" customHeight="1" outlineLevel="1">
      <c r="A351" s="1230">
        <v>336</v>
      </c>
      <c r="B351" s="1231"/>
      <c r="C351" s="1232"/>
      <c r="D351" s="1233"/>
      <c r="E351" s="587">
        <f t="shared" si="12"/>
        <v>0</v>
      </c>
      <c r="G351" s="1230">
        <v>336</v>
      </c>
      <c r="H351" s="1231"/>
      <c r="I351" s="1232"/>
      <c r="J351" s="1233"/>
      <c r="K351" s="587">
        <f t="shared" si="13"/>
        <v>0</v>
      </c>
      <c r="M351" s="1230">
        <v>336</v>
      </c>
      <c r="N351" s="1231"/>
      <c r="O351" s="1232"/>
      <c r="P351" s="1233"/>
      <c r="Q351" s="587">
        <f t="shared" si="14"/>
        <v>0</v>
      </c>
    </row>
    <row r="352" spans="1:17" s="17" customFormat="1" ht="16.75" hidden="1" customHeight="1" outlineLevel="1">
      <c r="A352" s="1230">
        <v>337</v>
      </c>
      <c r="B352" s="1231"/>
      <c r="C352" s="1232"/>
      <c r="D352" s="1233"/>
      <c r="E352" s="587">
        <f t="shared" si="12"/>
        <v>0</v>
      </c>
      <c r="G352" s="1230">
        <v>337</v>
      </c>
      <c r="H352" s="1231"/>
      <c r="I352" s="1232"/>
      <c r="J352" s="1233"/>
      <c r="K352" s="587">
        <f t="shared" si="13"/>
        <v>0</v>
      </c>
      <c r="M352" s="1230">
        <v>337</v>
      </c>
      <c r="N352" s="1231"/>
      <c r="O352" s="1232"/>
      <c r="P352" s="1233"/>
      <c r="Q352" s="587">
        <f t="shared" si="14"/>
        <v>0</v>
      </c>
    </row>
    <row r="353" spans="1:17" s="17" customFormat="1" ht="16.75" hidden="1" customHeight="1" outlineLevel="1">
      <c r="A353" s="1230">
        <v>338</v>
      </c>
      <c r="B353" s="1231"/>
      <c r="C353" s="1232"/>
      <c r="D353" s="1233"/>
      <c r="E353" s="587">
        <f t="shared" si="12"/>
        <v>0</v>
      </c>
      <c r="G353" s="1230">
        <v>338</v>
      </c>
      <c r="H353" s="1231"/>
      <c r="I353" s="1232"/>
      <c r="J353" s="1233"/>
      <c r="K353" s="587">
        <f t="shared" si="13"/>
        <v>0</v>
      </c>
      <c r="M353" s="1230">
        <v>338</v>
      </c>
      <c r="N353" s="1231"/>
      <c r="O353" s="1232"/>
      <c r="P353" s="1233"/>
      <c r="Q353" s="587">
        <f t="shared" si="14"/>
        <v>0</v>
      </c>
    </row>
    <row r="354" spans="1:17" s="17" customFormat="1" ht="16.75" hidden="1" customHeight="1" outlineLevel="1">
      <c r="A354" s="1230">
        <v>339</v>
      </c>
      <c r="B354" s="1231"/>
      <c r="C354" s="1232"/>
      <c r="D354" s="1233"/>
      <c r="E354" s="587">
        <f t="shared" si="12"/>
        <v>0</v>
      </c>
      <c r="G354" s="1230">
        <v>339</v>
      </c>
      <c r="H354" s="1231"/>
      <c r="I354" s="1232"/>
      <c r="J354" s="1233"/>
      <c r="K354" s="587">
        <f t="shared" si="13"/>
        <v>0</v>
      </c>
      <c r="M354" s="1230">
        <v>339</v>
      </c>
      <c r="N354" s="1231"/>
      <c r="O354" s="1232"/>
      <c r="P354" s="1233"/>
      <c r="Q354" s="587">
        <f t="shared" si="14"/>
        <v>0</v>
      </c>
    </row>
    <row r="355" spans="1:17" s="17" customFormat="1" ht="16.75" hidden="1" customHeight="1" outlineLevel="1">
      <c r="A355" s="1230">
        <v>340</v>
      </c>
      <c r="B355" s="1231"/>
      <c r="C355" s="1232"/>
      <c r="D355" s="1233"/>
      <c r="E355" s="587">
        <f t="shared" si="12"/>
        <v>0</v>
      </c>
      <c r="G355" s="1230">
        <v>340</v>
      </c>
      <c r="H355" s="1231"/>
      <c r="I355" s="1232"/>
      <c r="J355" s="1233"/>
      <c r="K355" s="587">
        <f t="shared" si="13"/>
        <v>0</v>
      </c>
      <c r="M355" s="1230">
        <v>340</v>
      </c>
      <c r="N355" s="1231"/>
      <c r="O355" s="1232"/>
      <c r="P355" s="1233"/>
      <c r="Q355" s="587">
        <f t="shared" si="14"/>
        <v>0</v>
      </c>
    </row>
    <row r="356" spans="1:17" s="17" customFormat="1" ht="16.75" hidden="1" customHeight="1" outlineLevel="1">
      <c r="A356" s="1230">
        <v>341</v>
      </c>
      <c r="B356" s="1231"/>
      <c r="C356" s="1232"/>
      <c r="D356" s="1233"/>
      <c r="E356" s="587">
        <f t="shared" si="12"/>
        <v>0</v>
      </c>
      <c r="G356" s="1230">
        <v>341</v>
      </c>
      <c r="H356" s="1231"/>
      <c r="I356" s="1232"/>
      <c r="J356" s="1233"/>
      <c r="K356" s="587">
        <f t="shared" si="13"/>
        <v>0</v>
      </c>
      <c r="M356" s="1230">
        <v>341</v>
      </c>
      <c r="N356" s="1231"/>
      <c r="O356" s="1232"/>
      <c r="P356" s="1233"/>
      <c r="Q356" s="587">
        <f t="shared" si="14"/>
        <v>0</v>
      </c>
    </row>
    <row r="357" spans="1:17" s="17" customFormat="1" ht="16.75" hidden="1" customHeight="1" outlineLevel="1">
      <c r="A357" s="1230">
        <v>342</v>
      </c>
      <c r="B357" s="1231"/>
      <c r="C357" s="1232"/>
      <c r="D357" s="1233"/>
      <c r="E357" s="587">
        <f t="shared" si="12"/>
        <v>0</v>
      </c>
      <c r="G357" s="1230">
        <v>342</v>
      </c>
      <c r="H357" s="1231"/>
      <c r="I357" s="1232"/>
      <c r="J357" s="1233"/>
      <c r="K357" s="587">
        <f t="shared" si="13"/>
        <v>0</v>
      </c>
      <c r="M357" s="1230">
        <v>342</v>
      </c>
      <c r="N357" s="1231"/>
      <c r="O357" s="1232"/>
      <c r="P357" s="1233"/>
      <c r="Q357" s="587">
        <f t="shared" si="14"/>
        <v>0</v>
      </c>
    </row>
    <row r="358" spans="1:17" s="17" customFormat="1" ht="16.75" hidden="1" customHeight="1" outlineLevel="1">
      <c r="A358" s="1230">
        <v>343</v>
      </c>
      <c r="B358" s="1231"/>
      <c r="C358" s="1232"/>
      <c r="D358" s="1233"/>
      <c r="E358" s="587">
        <f t="shared" si="12"/>
        <v>0</v>
      </c>
      <c r="G358" s="1230">
        <v>343</v>
      </c>
      <c r="H358" s="1231"/>
      <c r="I358" s="1232"/>
      <c r="J358" s="1233"/>
      <c r="K358" s="587">
        <f t="shared" si="13"/>
        <v>0</v>
      </c>
      <c r="M358" s="1230">
        <v>343</v>
      </c>
      <c r="N358" s="1231"/>
      <c r="O358" s="1232"/>
      <c r="P358" s="1233"/>
      <c r="Q358" s="587">
        <f t="shared" si="14"/>
        <v>0</v>
      </c>
    </row>
    <row r="359" spans="1:17" s="17" customFormat="1" ht="16.75" hidden="1" customHeight="1" outlineLevel="1">
      <c r="A359" s="1230">
        <v>344</v>
      </c>
      <c r="B359" s="1231"/>
      <c r="C359" s="1232"/>
      <c r="D359" s="1233"/>
      <c r="E359" s="587">
        <f t="shared" si="12"/>
        <v>0</v>
      </c>
      <c r="G359" s="1230">
        <v>344</v>
      </c>
      <c r="H359" s="1231"/>
      <c r="I359" s="1232"/>
      <c r="J359" s="1233"/>
      <c r="K359" s="587">
        <f t="shared" si="13"/>
        <v>0</v>
      </c>
      <c r="M359" s="1230">
        <v>344</v>
      </c>
      <c r="N359" s="1231"/>
      <c r="O359" s="1232"/>
      <c r="P359" s="1233"/>
      <c r="Q359" s="587">
        <f t="shared" si="14"/>
        <v>0</v>
      </c>
    </row>
    <row r="360" spans="1:17" s="17" customFormat="1" ht="16.75" hidden="1" customHeight="1" outlineLevel="1">
      <c r="A360" s="1230">
        <v>345</v>
      </c>
      <c r="B360" s="1231"/>
      <c r="C360" s="1232"/>
      <c r="D360" s="1233"/>
      <c r="E360" s="587">
        <f t="shared" si="12"/>
        <v>0</v>
      </c>
      <c r="G360" s="1230">
        <v>345</v>
      </c>
      <c r="H360" s="1231"/>
      <c r="I360" s="1232"/>
      <c r="J360" s="1233"/>
      <c r="K360" s="587">
        <f t="shared" si="13"/>
        <v>0</v>
      </c>
      <c r="M360" s="1230">
        <v>345</v>
      </c>
      <c r="N360" s="1231"/>
      <c r="O360" s="1232"/>
      <c r="P360" s="1233"/>
      <c r="Q360" s="587">
        <f t="shared" si="14"/>
        <v>0</v>
      </c>
    </row>
    <row r="361" spans="1:17" s="17" customFormat="1" ht="16.75" hidden="1" customHeight="1" outlineLevel="1">
      <c r="A361" s="1230">
        <v>346</v>
      </c>
      <c r="B361" s="1231"/>
      <c r="C361" s="1232"/>
      <c r="D361" s="1233"/>
      <c r="E361" s="587">
        <f t="shared" si="12"/>
        <v>0</v>
      </c>
      <c r="G361" s="1230">
        <v>346</v>
      </c>
      <c r="H361" s="1231"/>
      <c r="I361" s="1232"/>
      <c r="J361" s="1233"/>
      <c r="K361" s="587">
        <f t="shared" si="13"/>
        <v>0</v>
      </c>
      <c r="M361" s="1230">
        <v>346</v>
      </c>
      <c r="N361" s="1231"/>
      <c r="O361" s="1232"/>
      <c r="P361" s="1233"/>
      <c r="Q361" s="587">
        <f t="shared" si="14"/>
        <v>0</v>
      </c>
    </row>
    <row r="362" spans="1:17" s="17" customFormat="1" ht="16.75" hidden="1" customHeight="1" outlineLevel="1">
      <c r="A362" s="1230">
        <v>347</v>
      </c>
      <c r="B362" s="1231"/>
      <c r="C362" s="1232"/>
      <c r="D362" s="1233"/>
      <c r="E362" s="587">
        <f t="shared" si="12"/>
        <v>0</v>
      </c>
      <c r="G362" s="1230">
        <v>347</v>
      </c>
      <c r="H362" s="1231"/>
      <c r="I362" s="1232"/>
      <c r="J362" s="1233"/>
      <c r="K362" s="587">
        <f t="shared" si="13"/>
        <v>0</v>
      </c>
      <c r="M362" s="1230">
        <v>347</v>
      </c>
      <c r="N362" s="1231"/>
      <c r="O362" s="1232"/>
      <c r="P362" s="1233"/>
      <c r="Q362" s="587">
        <f t="shared" si="14"/>
        <v>0</v>
      </c>
    </row>
    <row r="363" spans="1:17" s="17" customFormat="1" ht="16.75" hidden="1" customHeight="1" outlineLevel="1">
      <c r="A363" s="1230">
        <v>348</v>
      </c>
      <c r="B363" s="1231"/>
      <c r="C363" s="1232"/>
      <c r="D363" s="1233"/>
      <c r="E363" s="587">
        <f t="shared" si="12"/>
        <v>0</v>
      </c>
      <c r="G363" s="1230">
        <v>348</v>
      </c>
      <c r="H363" s="1231"/>
      <c r="I363" s="1232"/>
      <c r="J363" s="1233"/>
      <c r="K363" s="587">
        <f t="shared" si="13"/>
        <v>0</v>
      </c>
      <c r="M363" s="1230">
        <v>348</v>
      </c>
      <c r="N363" s="1231"/>
      <c r="O363" s="1232"/>
      <c r="P363" s="1233"/>
      <c r="Q363" s="587">
        <f t="shared" si="14"/>
        <v>0</v>
      </c>
    </row>
    <row r="364" spans="1:17" s="17" customFormat="1" ht="16.75" hidden="1" customHeight="1" outlineLevel="1">
      <c r="A364" s="1230">
        <v>349</v>
      </c>
      <c r="B364" s="1231"/>
      <c r="C364" s="1232"/>
      <c r="D364" s="1233"/>
      <c r="E364" s="587">
        <f t="shared" si="12"/>
        <v>0</v>
      </c>
      <c r="G364" s="1230">
        <v>349</v>
      </c>
      <c r="H364" s="1231"/>
      <c r="I364" s="1232"/>
      <c r="J364" s="1233"/>
      <c r="K364" s="587">
        <f t="shared" si="13"/>
        <v>0</v>
      </c>
      <c r="M364" s="1230">
        <v>349</v>
      </c>
      <c r="N364" s="1231"/>
      <c r="O364" s="1232"/>
      <c r="P364" s="1233"/>
      <c r="Q364" s="587">
        <f t="shared" si="14"/>
        <v>0</v>
      </c>
    </row>
    <row r="365" spans="1:17" s="17" customFormat="1" ht="16.75" hidden="1" customHeight="1" outlineLevel="1">
      <c r="A365" s="1230">
        <v>350</v>
      </c>
      <c r="B365" s="1231"/>
      <c r="C365" s="1232"/>
      <c r="D365" s="1233"/>
      <c r="E365" s="587">
        <f t="shared" si="12"/>
        <v>0</v>
      </c>
      <c r="G365" s="1230">
        <v>350</v>
      </c>
      <c r="H365" s="1231"/>
      <c r="I365" s="1232"/>
      <c r="J365" s="1233"/>
      <c r="K365" s="587">
        <f t="shared" si="13"/>
        <v>0</v>
      </c>
      <c r="M365" s="1230">
        <v>350</v>
      </c>
      <c r="N365" s="1231"/>
      <c r="O365" s="1232"/>
      <c r="P365" s="1233"/>
      <c r="Q365" s="587">
        <f t="shared" si="14"/>
        <v>0</v>
      </c>
    </row>
    <row r="366" spans="1:17" s="17" customFormat="1" ht="16.75" hidden="1" customHeight="1" outlineLevel="1">
      <c r="A366" s="1230">
        <v>351</v>
      </c>
      <c r="B366" s="1231"/>
      <c r="C366" s="1232"/>
      <c r="D366" s="1233"/>
      <c r="E366" s="587">
        <f t="shared" si="12"/>
        <v>0</v>
      </c>
      <c r="G366" s="1230">
        <v>351</v>
      </c>
      <c r="H366" s="1231"/>
      <c r="I366" s="1232"/>
      <c r="J366" s="1233"/>
      <c r="K366" s="587">
        <f t="shared" si="13"/>
        <v>0</v>
      </c>
      <c r="M366" s="1230">
        <v>351</v>
      </c>
      <c r="N366" s="1231"/>
      <c r="O366" s="1232"/>
      <c r="P366" s="1233"/>
      <c r="Q366" s="587">
        <f t="shared" si="14"/>
        <v>0</v>
      </c>
    </row>
    <row r="367" spans="1:17" s="17" customFormat="1" ht="16.75" hidden="1" customHeight="1" outlineLevel="1">
      <c r="A367" s="1230">
        <v>352</v>
      </c>
      <c r="B367" s="1231"/>
      <c r="C367" s="1232"/>
      <c r="D367" s="1233"/>
      <c r="E367" s="587">
        <f t="shared" si="12"/>
        <v>0</v>
      </c>
      <c r="G367" s="1230">
        <v>352</v>
      </c>
      <c r="H367" s="1231"/>
      <c r="I367" s="1232"/>
      <c r="J367" s="1233"/>
      <c r="K367" s="587">
        <f t="shared" si="13"/>
        <v>0</v>
      </c>
      <c r="M367" s="1230">
        <v>352</v>
      </c>
      <c r="N367" s="1231"/>
      <c r="O367" s="1232"/>
      <c r="P367" s="1233"/>
      <c r="Q367" s="587">
        <f t="shared" si="14"/>
        <v>0</v>
      </c>
    </row>
    <row r="368" spans="1:17" s="17" customFormat="1" ht="16.75" hidden="1" customHeight="1" outlineLevel="1">
      <c r="A368" s="1230">
        <v>353</v>
      </c>
      <c r="B368" s="1231"/>
      <c r="C368" s="1232"/>
      <c r="D368" s="1233"/>
      <c r="E368" s="587">
        <f t="shared" si="12"/>
        <v>0</v>
      </c>
      <c r="G368" s="1230">
        <v>353</v>
      </c>
      <c r="H368" s="1231"/>
      <c r="I368" s="1232"/>
      <c r="J368" s="1233"/>
      <c r="K368" s="587">
        <f t="shared" si="13"/>
        <v>0</v>
      </c>
      <c r="M368" s="1230">
        <v>353</v>
      </c>
      <c r="N368" s="1231"/>
      <c r="O368" s="1232"/>
      <c r="P368" s="1233"/>
      <c r="Q368" s="587">
        <f t="shared" si="14"/>
        <v>0</v>
      </c>
    </row>
    <row r="369" spans="1:17" s="17" customFormat="1" ht="16.75" hidden="1" customHeight="1" outlineLevel="1">
      <c r="A369" s="1230">
        <v>354</v>
      </c>
      <c r="B369" s="1231"/>
      <c r="C369" s="1232"/>
      <c r="D369" s="1233"/>
      <c r="E369" s="587">
        <f t="shared" si="12"/>
        <v>0</v>
      </c>
      <c r="G369" s="1230">
        <v>354</v>
      </c>
      <c r="H369" s="1231"/>
      <c r="I369" s="1232"/>
      <c r="J369" s="1233"/>
      <c r="K369" s="587">
        <f t="shared" si="13"/>
        <v>0</v>
      </c>
      <c r="M369" s="1230">
        <v>354</v>
      </c>
      <c r="N369" s="1231"/>
      <c r="O369" s="1232"/>
      <c r="P369" s="1233"/>
      <c r="Q369" s="587">
        <f t="shared" si="14"/>
        <v>0</v>
      </c>
    </row>
    <row r="370" spans="1:17" s="17" customFormat="1" ht="16.75" hidden="1" customHeight="1" outlineLevel="1">
      <c r="A370" s="1230">
        <v>355</v>
      </c>
      <c r="B370" s="1231"/>
      <c r="C370" s="1232"/>
      <c r="D370" s="1233"/>
      <c r="E370" s="587">
        <f t="shared" si="12"/>
        <v>0</v>
      </c>
      <c r="G370" s="1230">
        <v>355</v>
      </c>
      <c r="H370" s="1231"/>
      <c r="I370" s="1232"/>
      <c r="J370" s="1233"/>
      <c r="K370" s="587">
        <f t="shared" si="13"/>
        <v>0</v>
      </c>
      <c r="M370" s="1230">
        <v>355</v>
      </c>
      <c r="N370" s="1231"/>
      <c r="O370" s="1232"/>
      <c r="P370" s="1233"/>
      <c r="Q370" s="587">
        <f t="shared" si="14"/>
        <v>0</v>
      </c>
    </row>
    <row r="371" spans="1:17" s="17" customFormat="1" ht="16.75" hidden="1" customHeight="1" outlineLevel="1">
      <c r="A371" s="1230">
        <v>356</v>
      </c>
      <c r="B371" s="1231"/>
      <c r="C371" s="1232"/>
      <c r="D371" s="1233"/>
      <c r="E371" s="587">
        <f t="shared" si="12"/>
        <v>0</v>
      </c>
      <c r="G371" s="1230">
        <v>356</v>
      </c>
      <c r="H371" s="1231"/>
      <c r="I371" s="1232"/>
      <c r="J371" s="1233"/>
      <c r="K371" s="587">
        <f t="shared" si="13"/>
        <v>0</v>
      </c>
      <c r="M371" s="1230">
        <v>356</v>
      </c>
      <c r="N371" s="1231"/>
      <c r="O371" s="1232"/>
      <c r="P371" s="1233"/>
      <c r="Q371" s="587">
        <f t="shared" si="14"/>
        <v>0</v>
      </c>
    </row>
    <row r="372" spans="1:17" s="17" customFormat="1" ht="16.75" hidden="1" customHeight="1" outlineLevel="1">
      <c r="A372" s="1230">
        <v>357</v>
      </c>
      <c r="B372" s="1231"/>
      <c r="C372" s="1232"/>
      <c r="D372" s="1233"/>
      <c r="E372" s="587">
        <f t="shared" si="12"/>
        <v>0</v>
      </c>
      <c r="G372" s="1230">
        <v>357</v>
      </c>
      <c r="H372" s="1231"/>
      <c r="I372" s="1232"/>
      <c r="J372" s="1233"/>
      <c r="K372" s="587">
        <f t="shared" si="13"/>
        <v>0</v>
      </c>
      <c r="M372" s="1230">
        <v>357</v>
      </c>
      <c r="N372" s="1231"/>
      <c r="O372" s="1232"/>
      <c r="P372" s="1233"/>
      <c r="Q372" s="587">
        <f t="shared" si="14"/>
        <v>0</v>
      </c>
    </row>
    <row r="373" spans="1:17" s="17" customFormat="1" ht="16.75" hidden="1" customHeight="1" outlineLevel="1">
      <c r="A373" s="1230">
        <v>358</v>
      </c>
      <c r="B373" s="1231"/>
      <c r="C373" s="1232"/>
      <c r="D373" s="1233"/>
      <c r="E373" s="587">
        <f t="shared" si="12"/>
        <v>0</v>
      </c>
      <c r="G373" s="1230">
        <v>358</v>
      </c>
      <c r="H373" s="1231"/>
      <c r="I373" s="1232"/>
      <c r="J373" s="1233"/>
      <c r="K373" s="587">
        <f t="shared" si="13"/>
        <v>0</v>
      </c>
      <c r="M373" s="1230">
        <v>358</v>
      </c>
      <c r="N373" s="1231"/>
      <c r="O373" s="1232"/>
      <c r="P373" s="1233"/>
      <c r="Q373" s="587">
        <f t="shared" si="14"/>
        <v>0</v>
      </c>
    </row>
    <row r="374" spans="1:17" s="17" customFormat="1" ht="16.75" hidden="1" customHeight="1" outlineLevel="1">
      <c r="A374" s="1230">
        <v>359</v>
      </c>
      <c r="B374" s="1231"/>
      <c r="C374" s="1232"/>
      <c r="D374" s="1233"/>
      <c r="E374" s="587">
        <f t="shared" si="12"/>
        <v>0</v>
      </c>
      <c r="G374" s="1230">
        <v>359</v>
      </c>
      <c r="H374" s="1231"/>
      <c r="I374" s="1232"/>
      <c r="J374" s="1233"/>
      <c r="K374" s="587">
        <f t="shared" si="13"/>
        <v>0</v>
      </c>
      <c r="M374" s="1230">
        <v>359</v>
      </c>
      <c r="N374" s="1231"/>
      <c r="O374" s="1232"/>
      <c r="P374" s="1233"/>
      <c r="Q374" s="587">
        <f t="shared" si="14"/>
        <v>0</v>
      </c>
    </row>
    <row r="375" spans="1:17" s="17" customFormat="1" ht="16.75" hidden="1" customHeight="1" outlineLevel="1">
      <c r="A375" s="1230">
        <v>360</v>
      </c>
      <c r="B375" s="1231"/>
      <c r="C375" s="1232"/>
      <c r="D375" s="1233"/>
      <c r="E375" s="587">
        <f t="shared" si="12"/>
        <v>0</v>
      </c>
      <c r="G375" s="1230">
        <v>360</v>
      </c>
      <c r="H375" s="1231"/>
      <c r="I375" s="1232"/>
      <c r="J375" s="1233"/>
      <c r="K375" s="587">
        <f t="shared" si="13"/>
        <v>0</v>
      </c>
      <c r="M375" s="1230">
        <v>360</v>
      </c>
      <c r="N375" s="1231"/>
      <c r="O375" s="1232"/>
      <c r="P375" s="1233"/>
      <c r="Q375" s="587">
        <f t="shared" si="14"/>
        <v>0</v>
      </c>
    </row>
    <row r="376" spans="1:17" s="17" customFormat="1" ht="16.75" hidden="1" customHeight="1" outlineLevel="1">
      <c r="A376" s="1230">
        <v>361</v>
      </c>
      <c r="B376" s="1231"/>
      <c r="C376" s="1232"/>
      <c r="D376" s="1233"/>
      <c r="E376" s="587">
        <f t="shared" si="12"/>
        <v>0</v>
      </c>
      <c r="G376" s="1230">
        <v>361</v>
      </c>
      <c r="H376" s="1231"/>
      <c r="I376" s="1232"/>
      <c r="J376" s="1233"/>
      <c r="K376" s="587">
        <f t="shared" si="13"/>
        <v>0</v>
      </c>
      <c r="M376" s="1230">
        <v>361</v>
      </c>
      <c r="N376" s="1231"/>
      <c r="O376" s="1232"/>
      <c r="P376" s="1233"/>
      <c r="Q376" s="587">
        <f t="shared" si="14"/>
        <v>0</v>
      </c>
    </row>
    <row r="377" spans="1:17" s="17" customFormat="1" ht="16.75" hidden="1" customHeight="1" outlineLevel="1">
      <c r="A377" s="1230">
        <v>362</v>
      </c>
      <c r="B377" s="1231"/>
      <c r="C377" s="1232"/>
      <c r="D377" s="1233"/>
      <c r="E377" s="587">
        <f t="shared" si="12"/>
        <v>0</v>
      </c>
      <c r="G377" s="1230">
        <v>362</v>
      </c>
      <c r="H377" s="1231"/>
      <c r="I377" s="1232"/>
      <c r="J377" s="1233"/>
      <c r="K377" s="587">
        <f t="shared" si="13"/>
        <v>0</v>
      </c>
      <c r="M377" s="1230">
        <v>362</v>
      </c>
      <c r="N377" s="1231"/>
      <c r="O377" s="1232"/>
      <c r="P377" s="1233"/>
      <c r="Q377" s="587">
        <f t="shared" si="14"/>
        <v>0</v>
      </c>
    </row>
    <row r="378" spans="1:17" s="17" customFormat="1" ht="16.75" hidden="1" customHeight="1" outlineLevel="1">
      <c r="A378" s="1230">
        <v>363</v>
      </c>
      <c r="B378" s="1231"/>
      <c r="C378" s="1232"/>
      <c r="D378" s="1233"/>
      <c r="E378" s="587">
        <f t="shared" si="12"/>
        <v>0</v>
      </c>
      <c r="G378" s="1230">
        <v>363</v>
      </c>
      <c r="H378" s="1231"/>
      <c r="I378" s="1232"/>
      <c r="J378" s="1233"/>
      <c r="K378" s="587">
        <f t="shared" si="13"/>
        <v>0</v>
      </c>
      <c r="M378" s="1230">
        <v>363</v>
      </c>
      <c r="N378" s="1231"/>
      <c r="O378" s="1232"/>
      <c r="P378" s="1233"/>
      <c r="Q378" s="587">
        <f t="shared" si="14"/>
        <v>0</v>
      </c>
    </row>
    <row r="379" spans="1:17" s="17" customFormat="1" ht="16.75" hidden="1" customHeight="1" outlineLevel="1">
      <c r="A379" s="1230">
        <v>364</v>
      </c>
      <c r="B379" s="1231"/>
      <c r="C379" s="1232"/>
      <c r="D379" s="1233"/>
      <c r="E379" s="587">
        <f t="shared" si="12"/>
        <v>0</v>
      </c>
      <c r="G379" s="1230">
        <v>364</v>
      </c>
      <c r="H379" s="1231"/>
      <c r="I379" s="1232"/>
      <c r="J379" s="1233"/>
      <c r="K379" s="587">
        <f t="shared" si="13"/>
        <v>0</v>
      </c>
      <c r="M379" s="1230">
        <v>364</v>
      </c>
      <c r="N379" s="1231"/>
      <c r="O379" s="1232"/>
      <c r="P379" s="1233"/>
      <c r="Q379" s="587">
        <f t="shared" si="14"/>
        <v>0</v>
      </c>
    </row>
    <row r="380" spans="1:17" s="17" customFormat="1" ht="16.75" hidden="1" customHeight="1" outlineLevel="1">
      <c r="A380" s="1230">
        <v>365</v>
      </c>
      <c r="B380" s="1231"/>
      <c r="C380" s="1232"/>
      <c r="D380" s="1233"/>
      <c r="E380" s="587">
        <f t="shared" si="12"/>
        <v>0</v>
      </c>
      <c r="G380" s="1230">
        <v>365</v>
      </c>
      <c r="H380" s="1231"/>
      <c r="I380" s="1232"/>
      <c r="J380" s="1233"/>
      <c r="K380" s="587">
        <f t="shared" si="13"/>
        <v>0</v>
      </c>
      <c r="M380" s="1230">
        <v>365</v>
      </c>
      <c r="N380" s="1231"/>
      <c r="O380" s="1232"/>
      <c r="P380" s="1233"/>
      <c r="Q380" s="587">
        <f t="shared" si="14"/>
        <v>0</v>
      </c>
    </row>
    <row r="381" spans="1:17" s="17" customFormat="1" ht="16.75" hidden="1" customHeight="1" outlineLevel="1">
      <c r="A381" s="1230">
        <v>366</v>
      </c>
      <c r="B381" s="1231"/>
      <c r="C381" s="1232"/>
      <c r="D381" s="1233"/>
      <c r="E381" s="587">
        <f t="shared" si="12"/>
        <v>0</v>
      </c>
      <c r="G381" s="1230">
        <v>366</v>
      </c>
      <c r="H381" s="1231"/>
      <c r="I381" s="1232"/>
      <c r="J381" s="1233"/>
      <c r="K381" s="587">
        <f t="shared" si="13"/>
        <v>0</v>
      </c>
      <c r="M381" s="1230">
        <v>366</v>
      </c>
      <c r="N381" s="1231"/>
      <c r="O381" s="1232"/>
      <c r="P381" s="1233"/>
      <c r="Q381" s="587">
        <f t="shared" si="14"/>
        <v>0</v>
      </c>
    </row>
    <row r="382" spans="1:17" s="17" customFormat="1" ht="16.75" hidden="1" customHeight="1" outlineLevel="1">
      <c r="A382" s="1230">
        <v>367</v>
      </c>
      <c r="B382" s="1231"/>
      <c r="C382" s="1232"/>
      <c r="D382" s="1233"/>
      <c r="E382" s="587">
        <f t="shared" si="12"/>
        <v>0</v>
      </c>
      <c r="G382" s="1230">
        <v>367</v>
      </c>
      <c r="H382" s="1231"/>
      <c r="I382" s="1232"/>
      <c r="J382" s="1233"/>
      <c r="K382" s="587">
        <f t="shared" si="13"/>
        <v>0</v>
      </c>
      <c r="M382" s="1230">
        <v>367</v>
      </c>
      <c r="N382" s="1231"/>
      <c r="O382" s="1232"/>
      <c r="P382" s="1233"/>
      <c r="Q382" s="587">
        <f t="shared" si="14"/>
        <v>0</v>
      </c>
    </row>
    <row r="383" spans="1:17" s="17" customFormat="1" ht="16.75" hidden="1" customHeight="1" outlineLevel="1">
      <c r="A383" s="1230">
        <v>368</v>
      </c>
      <c r="B383" s="1231"/>
      <c r="C383" s="1232"/>
      <c r="D383" s="1233"/>
      <c r="E383" s="587">
        <f t="shared" si="12"/>
        <v>0</v>
      </c>
      <c r="G383" s="1230">
        <v>368</v>
      </c>
      <c r="H383" s="1231"/>
      <c r="I383" s="1232"/>
      <c r="J383" s="1233"/>
      <c r="K383" s="587">
        <f t="shared" si="13"/>
        <v>0</v>
      </c>
      <c r="M383" s="1230">
        <v>368</v>
      </c>
      <c r="N383" s="1231"/>
      <c r="O383" s="1232"/>
      <c r="P383" s="1233"/>
      <c r="Q383" s="587">
        <f t="shared" si="14"/>
        <v>0</v>
      </c>
    </row>
    <row r="384" spans="1:17" s="17" customFormat="1" ht="16.75" hidden="1" customHeight="1" outlineLevel="1">
      <c r="A384" s="1230">
        <v>369</v>
      </c>
      <c r="B384" s="1231"/>
      <c r="C384" s="1232"/>
      <c r="D384" s="1233"/>
      <c r="E384" s="587">
        <f t="shared" si="12"/>
        <v>0</v>
      </c>
      <c r="G384" s="1230">
        <v>369</v>
      </c>
      <c r="H384" s="1231"/>
      <c r="I384" s="1232"/>
      <c r="J384" s="1233"/>
      <c r="K384" s="587">
        <f t="shared" si="13"/>
        <v>0</v>
      </c>
      <c r="M384" s="1230">
        <v>369</v>
      </c>
      <c r="N384" s="1231"/>
      <c r="O384" s="1232"/>
      <c r="P384" s="1233"/>
      <c r="Q384" s="587">
        <f t="shared" si="14"/>
        <v>0</v>
      </c>
    </row>
    <row r="385" spans="1:17" s="17" customFormat="1" ht="16.75" hidden="1" customHeight="1" outlineLevel="1">
      <c r="A385" s="1230">
        <v>370</v>
      </c>
      <c r="B385" s="1231"/>
      <c r="C385" s="1232"/>
      <c r="D385" s="1233"/>
      <c r="E385" s="587">
        <f t="shared" si="12"/>
        <v>0</v>
      </c>
      <c r="G385" s="1230">
        <v>370</v>
      </c>
      <c r="H385" s="1231"/>
      <c r="I385" s="1232"/>
      <c r="J385" s="1233"/>
      <c r="K385" s="587">
        <f t="shared" si="13"/>
        <v>0</v>
      </c>
      <c r="M385" s="1230">
        <v>370</v>
      </c>
      <c r="N385" s="1231"/>
      <c r="O385" s="1232"/>
      <c r="P385" s="1233"/>
      <c r="Q385" s="587">
        <f t="shared" si="14"/>
        <v>0</v>
      </c>
    </row>
    <row r="386" spans="1:17" s="17" customFormat="1" ht="16.75" hidden="1" customHeight="1" outlineLevel="1">
      <c r="A386" s="1230">
        <v>371</v>
      </c>
      <c r="B386" s="1231"/>
      <c r="C386" s="1232"/>
      <c r="D386" s="1233"/>
      <c r="E386" s="587">
        <f t="shared" si="12"/>
        <v>0</v>
      </c>
      <c r="G386" s="1230">
        <v>371</v>
      </c>
      <c r="H386" s="1231"/>
      <c r="I386" s="1232"/>
      <c r="J386" s="1233"/>
      <c r="K386" s="587">
        <f t="shared" si="13"/>
        <v>0</v>
      </c>
      <c r="M386" s="1230">
        <v>371</v>
      </c>
      <c r="N386" s="1231"/>
      <c r="O386" s="1232"/>
      <c r="P386" s="1233"/>
      <c r="Q386" s="587">
        <f t="shared" si="14"/>
        <v>0</v>
      </c>
    </row>
    <row r="387" spans="1:17" s="17" customFormat="1" ht="16.75" hidden="1" customHeight="1" outlineLevel="1">
      <c r="A387" s="1230">
        <v>372</v>
      </c>
      <c r="B387" s="1231"/>
      <c r="C387" s="1232"/>
      <c r="D387" s="1233"/>
      <c r="E387" s="587">
        <f t="shared" si="12"/>
        <v>0</v>
      </c>
      <c r="G387" s="1230">
        <v>372</v>
      </c>
      <c r="H387" s="1231"/>
      <c r="I387" s="1232"/>
      <c r="J387" s="1233"/>
      <c r="K387" s="587">
        <f t="shared" si="13"/>
        <v>0</v>
      </c>
      <c r="M387" s="1230">
        <v>372</v>
      </c>
      <c r="N387" s="1231"/>
      <c r="O387" s="1232"/>
      <c r="P387" s="1233"/>
      <c r="Q387" s="587">
        <f t="shared" si="14"/>
        <v>0</v>
      </c>
    </row>
    <row r="388" spans="1:17" s="17" customFormat="1" ht="16.75" hidden="1" customHeight="1" outlineLevel="1">
      <c r="A388" s="1230">
        <v>373</v>
      </c>
      <c r="B388" s="1231"/>
      <c r="C388" s="1232"/>
      <c r="D388" s="1233"/>
      <c r="E388" s="587">
        <f t="shared" si="12"/>
        <v>0</v>
      </c>
      <c r="G388" s="1230">
        <v>373</v>
      </c>
      <c r="H388" s="1231"/>
      <c r="I388" s="1232"/>
      <c r="J388" s="1233"/>
      <c r="K388" s="587">
        <f t="shared" si="13"/>
        <v>0</v>
      </c>
      <c r="M388" s="1230">
        <v>373</v>
      </c>
      <c r="N388" s="1231"/>
      <c r="O388" s="1232"/>
      <c r="P388" s="1233"/>
      <c r="Q388" s="587">
        <f t="shared" si="14"/>
        <v>0</v>
      </c>
    </row>
    <row r="389" spans="1:17" s="17" customFormat="1" ht="16.75" hidden="1" customHeight="1" outlineLevel="1">
      <c r="A389" s="1230">
        <v>374</v>
      </c>
      <c r="B389" s="1231"/>
      <c r="C389" s="1232"/>
      <c r="D389" s="1233"/>
      <c r="E389" s="587">
        <f t="shared" si="12"/>
        <v>0</v>
      </c>
      <c r="G389" s="1230">
        <v>374</v>
      </c>
      <c r="H389" s="1231"/>
      <c r="I389" s="1232"/>
      <c r="J389" s="1233"/>
      <c r="K389" s="587">
        <f t="shared" si="13"/>
        <v>0</v>
      </c>
      <c r="M389" s="1230">
        <v>374</v>
      </c>
      <c r="N389" s="1231"/>
      <c r="O389" s="1232"/>
      <c r="P389" s="1233"/>
      <c r="Q389" s="587">
        <f t="shared" si="14"/>
        <v>0</v>
      </c>
    </row>
    <row r="390" spans="1:17" s="17" customFormat="1" ht="16.75" hidden="1" customHeight="1" outlineLevel="1">
      <c r="A390" s="1230">
        <v>375</v>
      </c>
      <c r="B390" s="1231"/>
      <c r="C390" s="1232"/>
      <c r="D390" s="1233"/>
      <c r="E390" s="587">
        <f t="shared" si="12"/>
        <v>0</v>
      </c>
      <c r="G390" s="1230">
        <v>375</v>
      </c>
      <c r="H390" s="1231"/>
      <c r="I390" s="1232"/>
      <c r="J390" s="1233"/>
      <c r="K390" s="587">
        <f t="shared" si="13"/>
        <v>0</v>
      </c>
      <c r="M390" s="1230">
        <v>375</v>
      </c>
      <c r="N390" s="1231"/>
      <c r="O390" s="1232"/>
      <c r="P390" s="1233"/>
      <c r="Q390" s="587">
        <f t="shared" si="14"/>
        <v>0</v>
      </c>
    </row>
    <row r="391" spans="1:17" s="17" customFormat="1" ht="16.75" hidden="1" customHeight="1" outlineLevel="1">
      <c r="A391" s="1230">
        <v>376</v>
      </c>
      <c r="B391" s="1231"/>
      <c r="C391" s="1232"/>
      <c r="D391" s="1233"/>
      <c r="E391" s="587">
        <f t="shared" si="12"/>
        <v>0</v>
      </c>
      <c r="G391" s="1230">
        <v>376</v>
      </c>
      <c r="H391" s="1231"/>
      <c r="I391" s="1232"/>
      <c r="J391" s="1233"/>
      <c r="K391" s="587">
        <f t="shared" si="13"/>
        <v>0</v>
      </c>
      <c r="M391" s="1230">
        <v>376</v>
      </c>
      <c r="N391" s="1231"/>
      <c r="O391" s="1232"/>
      <c r="P391" s="1233"/>
      <c r="Q391" s="587">
        <f t="shared" si="14"/>
        <v>0</v>
      </c>
    </row>
    <row r="392" spans="1:17" s="17" customFormat="1" ht="16.75" hidden="1" customHeight="1" outlineLevel="1">
      <c r="A392" s="1230">
        <v>377</v>
      </c>
      <c r="B392" s="1231"/>
      <c r="C392" s="1232"/>
      <c r="D392" s="1233"/>
      <c r="E392" s="587">
        <f t="shared" si="12"/>
        <v>0</v>
      </c>
      <c r="G392" s="1230">
        <v>377</v>
      </c>
      <c r="H392" s="1231"/>
      <c r="I392" s="1232"/>
      <c r="J392" s="1233"/>
      <c r="K392" s="587">
        <f t="shared" si="13"/>
        <v>0</v>
      </c>
      <c r="M392" s="1230">
        <v>377</v>
      </c>
      <c r="N392" s="1231"/>
      <c r="O392" s="1232"/>
      <c r="P392" s="1233"/>
      <c r="Q392" s="587">
        <f t="shared" si="14"/>
        <v>0</v>
      </c>
    </row>
    <row r="393" spans="1:17" s="17" customFormat="1" ht="16.75" hidden="1" customHeight="1" outlineLevel="1">
      <c r="A393" s="1230">
        <v>378</v>
      </c>
      <c r="B393" s="1231"/>
      <c r="C393" s="1232"/>
      <c r="D393" s="1233"/>
      <c r="E393" s="587">
        <f t="shared" si="12"/>
        <v>0</v>
      </c>
      <c r="G393" s="1230">
        <v>378</v>
      </c>
      <c r="H393" s="1231"/>
      <c r="I393" s="1232"/>
      <c r="J393" s="1233"/>
      <c r="K393" s="587">
        <f t="shared" si="13"/>
        <v>0</v>
      </c>
      <c r="M393" s="1230">
        <v>378</v>
      </c>
      <c r="N393" s="1231"/>
      <c r="O393" s="1232"/>
      <c r="P393" s="1233"/>
      <c r="Q393" s="587">
        <f t="shared" si="14"/>
        <v>0</v>
      </c>
    </row>
    <row r="394" spans="1:17" s="17" customFormat="1" ht="16.75" hidden="1" customHeight="1" outlineLevel="1">
      <c r="A394" s="1230">
        <v>379</v>
      </c>
      <c r="B394" s="1231"/>
      <c r="C394" s="1232"/>
      <c r="D394" s="1233"/>
      <c r="E394" s="587">
        <f t="shared" si="12"/>
        <v>0</v>
      </c>
      <c r="G394" s="1230">
        <v>379</v>
      </c>
      <c r="H394" s="1231"/>
      <c r="I394" s="1232"/>
      <c r="J394" s="1233"/>
      <c r="K394" s="587">
        <f t="shared" si="13"/>
        <v>0</v>
      </c>
      <c r="M394" s="1230">
        <v>379</v>
      </c>
      <c r="N394" s="1231"/>
      <c r="O394" s="1232"/>
      <c r="P394" s="1233"/>
      <c r="Q394" s="587">
        <f t="shared" si="14"/>
        <v>0</v>
      </c>
    </row>
    <row r="395" spans="1:17" s="17" customFormat="1" ht="16.75" hidden="1" customHeight="1" outlineLevel="1">
      <c r="A395" s="1230">
        <v>380</v>
      </c>
      <c r="B395" s="1231"/>
      <c r="C395" s="1232"/>
      <c r="D395" s="1233"/>
      <c r="E395" s="587">
        <f t="shared" si="12"/>
        <v>0</v>
      </c>
      <c r="G395" s="1230">
        <v>380</v>
      </c>
      <c r="H395" s="1231"/>
      <c r="I395" s="1232"/>
      <c r="J395" s="1233"/>
      <c r="K395" s="587">
        <f t="shared" si="13"/>
        <v>0</v>
      </c>
      <c r="M395" s="1230">
        <v>380</v>
      </c>
      <c r="N395" s="1231"/>
      <c r="O395" s="1232"/>
      <c r="P395" s="1233"/>
      <c r="Q395" s="587">
        <f t="shared" si="14"/>
        <v>0</v>
      </c>
    </row>
    <row r="396" spans="1:17" s="17" customFormat="1" ht="16.75" hidden="1" customHeight="1" outlineLevel="1">
      <c r="A396" s="1230">
        <v>381</v>
      </c>
      <c r="B396" s="1231"/>
      <c r="C396" s="1232"/>
      <c r="D396" s="1233"/>
      <c r="E396" s="587">
        <f t="shared" si="12"/>
        <v>0</v>
      </c>
      <c r="G396" s="1230">
        <v>381</v>
      </c>
      <c r="H396" s="1231"/>
      <c r="I396" s="1232"/>
      <c r="J396" s="1233"/>
      <c r="K396" s="587">
        <f t="shared" si="13"/>
        <v>0</v>
      </c>
      <c r="M396" s="1230">
        <v>381</v>
      </c>
      <c r="N396" s="1231"/>
      <c r="O396" s="1232"/>
      <c r="P396" s="1233"/>
      <c r="Q396" s="587">
        <f t="shared" si="14"/>
        <v>0</v>
      </c>
    </row>
    <row r="397" spans="1:17" s="17" customFormat="1" ht="16.75" hidden="1" customHeight="1" outlineLevel="1">
      <c r="A397" s="1230">
        <v>382</v>
      </c>
      <c r="B397" s="1231"/>
      <c r="C397" s="1232"/>
      <c r="D397" s="1233"/>
      <c r="E397" s="587">
        <f t="shared" si="12"/>
        <v>0</v>
      </c>
      <c r="G397" s="1230">
        <v>382</v>
      </c>
      <c r="H397" s="1231"/>
      <c r="I397" s="1232"/>
      <c r="J397" s="1233"/>
      <c r="K397" s="587">
        <f t="shared" si="13"/>
        <v>0</v>
      </c>
      <c r="M397" s="1230">
        <v>382</v>
      </c>
      <c r="N397" s="1231"/>
      <c r="O397" s="1232"/>
      <c r="P397" s="1233"/>
      <c r="Q397" s="587">
        <f t="shared" si="14"/>
        <v>0</v>
      </c>
    </row>
    <row r="398" spans="1:17" s="17" customFormat="1" ht="16.75" hidden="1" customHeight="1" outlineLevel="1">
      <c r="A398" s="1230">
        <v>383</v>
      </c>
      <c r="B398" s="1231"/>
      <c r="C398" s="1232"/>
      <c r="D398" s="1233"/>
      <c r="E398" s="587">
        <f t="shared" si="12"/>
        <v>0</v>
      </c>
      <c r="G398" s="1230">
        <v>383</v>
      </c>
      <c r="H398" s="1231"/>
      <c r="I398" s="1232"/>
      <c r="J398" s="1233"/>
      <c r="K398" s="587">
        <f t="shared" si="13"/>
        <v>0</v>
      </c>
      <c r="M398" s="1230">
        <v>383</v>
      </c>
      <c r="N398" s="1231"/>
      <c r="O398" s="1232"/>
      <c r="P398" s="1233"/>
      <c r="Q398" s="587">
        <f t="shared" si="14"/>
        <v>0</v>
      </c>
    </row>
    <row r="399" spans="1:17" s="17" customFormat="1" ht="16.75" hidden="1" customHeight="1" outlineLevel="1">
      <c r="A399" s="1230">
        <v>384</v>
      </c>
      <c r="B399" s="1231"/>
      <c r="C399" s="1232"/>
      <c r="D399" s="1233"/>
      <c r="E399" s="587">
        <f t="shared" si="12"/>
        <v>0</v>
      </c>
      <c r="G399" s="1230">
        <v>384</v>
      </c>
      <c r="H399" s="1231"/>
      <c r="I399" s="1232"/>
      <c r="J399" s="1233"/>
      <c r="K399" s="587">
        <f t="shared" si="13"/>
        <v>0</v>
      </c>
      <c r="M399" s="1230">
        <v>384</v>
      </c>
      <c r="N399" s="1231"/>
      <c r="O399" s="1232"/>
      <c r="P399" s="1233"/>
      <c r="Q399" s="587">
        <f t="shared" si="14"/>
        <v>0</v>
      </c>
    </row>
    <row r="400" spans="1:17" s="17" customFormat="1" ht="16.75" hidden="1" customHeight="1" outlineLevel="1">
      <c r="A400" s="1230">
        <v>385</v>
      </c>
      <c r="B400" s="1231"/>
      <c r="C400" s="1232"/>
      <c r="D400" s="1233"/>
      <c r="E400" s="587">
        <f t="shared" si="12"/>
        <v>0</v>
      </c>
      <c r="G400" s="1230">
        <v>385</v>
      </c>
      <c r="H400" s="1231"/>
      <c r="I400" s="1232"/>
      <c r="J400" s="1233"/>
      <c r="K400" s="587">
        <f t="shared" si="13"/>
        <v>0</v>
      </c>
      <c r="M400" s="1230">
        <v>385</v>
      </c>
      <c r="N400" s="1231"/>
      <c r="O400" s="1232"/>
      <c r="P400" s="1233"/>
      <c r="Q400" s="587">
        <f t="shared" si="14"/>
        <v>0</v>
      </c>
    </row>
    <row r="401" spans="1:17" s="17" customFormat="1" ht="16.75" hidden="1" customHeight="1" outlineLevel="1">
      <c r="A401" s="1230">
        <v>386</v>
      </c>
      <c r="B401" s="1231"/>
      <c r="C401" s="1232"/>
      <c r="D401" s="1233"/>
      <c r="E401" s="587">
        <f t="shared" si="12"/>
        <v>0</v>
      </c>
      <c r="G401" s="1230">
        <v>386</v>
      </c>
      <c r="H401" s="1231"/>
      <c r="I401" s="1232"/>
      <c r="J401" s="1233"/>
      <c r="K401" s="587">
        <f t="shared" si="13"/>
        <v>0</v>
      </c>
      <c r="M401" s="1230">
        <v>386</v>
      </c>
      <c r="N401" s="1231"/>
      <c r="O401" s="1232"/>
      <c r="P401" s="1233"/>
      <c r="Q401" s="587">
        <f t="shared" si="14"/>
        <v>0</v>
      </c>
    </row>
    <row r="402" spans="1:17" s="17" customFormat="1" ht="16.75" hidden="1" customHeight="1" outlineLevel="1">
      <c r="A402" s="1230">
        <v>387</v>
      </c>
      <c r="B402" s="1231"/>
      <c r="C402" s="1232"/>
      <c r="D402" s="1233"/>
      <c r="E402" s="587">
        <f t="shared" si="12"/>
        <v>0</v>
      </c>
      <c r="G402" s="1230">
        <v>387</v>
      </c>
      <c r="H402" s="1231"/>
      <c r="I402" s="1232"/>
      <c r="J402" s="1233"/>
      <c r="K402" s="587">
        <f t="shared" si="13"/>
        <v>0</v>
      </c>
      <c r="M402" s="1230">
        <v>387</v>
      </c>
      <c r="N402" s="1231"/>
      <c r="O402" s="1232"/>
      <c r="P402" s="1233"/>
      <c r="Q402" s="587">
        <f t="shared" si="14"/>
        <v>0</v>
      </c>
    </row>
    <row r="403" spans="1:17" s="17" customFormat="1" ht="16.75" hidden="1" customHeight="1" outlineLevel="1">
      <c r="A403" s="1230">
        <v>388</v>
      </c>
      <c r="B403" s="1231"/>
      <c r="C403" s="1232"/>
      <c r="D403" s="1233"/>
      <c r="E403" s="587">
        <f t="shared" si="12"/>
        <v>0</v>
      </c>
      <c r="G403" s="1230">
        <v>388</v>
      </c>
      <c r="H403" s="1231"/>
      <c r="I403" s="1232"/>
      <c r="J403" s="1233"/>
      <c r="K403" s="587">
        <f t="shared" si="13"/>
        <v>0</v>
      </c>
      <c r="M403" s="1230">
        <v>388</v>
      </c>
      <c r="N403" s="1231"/>
      <c r="O403" s="1232"/>
      <c r="P403" s="1233"/>
      <c r="Q403" s="587">
        <f t="shared" si="14"/>
        <v>0</v>
      </c>
    </row>
    <row r="404" spans="1:17" s="17" customFormat="1" ht="16.75" hidden="1" customHeight="1" outlineLevel="1">
      <c r="A404" s="1230">
        <v>389</v>
      </c>
      <c r="B404" s="1231"/>
      <c r="C404" s="1232"/>
      <c r="D404" s="1233"/>
      <c r="E404" s="587">
        <f t="shared" si="12"/>
        <v>0</v>
      </c>
      <c r="G404" s="1230">
        <v>389</v>
      </c>
      <c r="H404" s="1231"/>
      <c r="I404" s="1232"/>
      <c r="J404" s="1233"/>
      <c r="K404" s="587">
        <f t="shared" si="13"/>
        <v>0</v>
      </c>
      <c r="M404" s="1230">
        <v>389</v>
      </c>
      <c r="N404" s="1231"/>
      <c r="O404" s="1232"/>
      <c r="P404" s="1233"/>
      <c r="Q404" s="587">
        <f t="shared" si="14"/>
        <v>0</v>
      </c>
    </row>
    <row r="405" spans="1:17" s="17" customFormat="1" ht="16.75" hidden="1" customHeight="1" outlineLevel="1">
      <c r="A405" s="1230">
        <v>390</v>
      </c>
      <c r="B405" s="1231"/>
      <c r="C405" s="1232"/>
      <c r="D405" s="1233"/>
      <c r="E405" s="587">
        <f t="shared" si="12"/>
        <v>0</v>
      </c>
      <c r="G405" s="1230">
        <v>390</v>
      </c>
      <c r="H405" s="1231"/>
      <c r="I405" s="1232"/>
      <c r="J405" s="1233"/>
      <c r="K405" s="587">
        <f t="shared" si="13"/>
        <v>0</v>
      </c>
      <c r="M405" s="1230">
        <v>390</v>
      </c>
      <c r="N405" s="1231"/>
      <c r="O405" s="1232"/>
      <c r="P405" s="1233"/>
      <c r="Q405" s="587">
        <f t="shared" si="14"/>
        <v>0</v>
      </c>
    </row>
    <row r="406" spans="1:17" s="17" customFormat="1" ht="16.75" hidden="1" customHeight="1" outlineLevel="1">
      <c r="A406" s="1230">
        <v>391</v>
      </c>
      <c r="B406" s="1231"/>
      <c r="C406" s="1232"/>
      <c r="D406" s="1233"/>
      <c r="E406" s="587">
        <f t="shared" si="12"/>
        <v>0</v>
      </c>
      <c r="G406" s="1230">
        <v>391</v>
      </c>
      <c r="H406" s="1231"/>
      <c r="I406" s="1232"/>
      <c r="J406" s="1233"/>
      <c r="K406" s="587">
        <f t="shared" si="13"/>
        <v>0</v>
      </c>
      <c r="M406" s="1230">
        <v>391</v>
      </c>
      <c r="N406" s="1231"/>
      <c r="O406" s="1232"/>
      <c r="P406" s="1233"/>
      <c r="Q406" s="587">
        <f t="shared" si="14"/>
        <v>0</v>
      </c>
    </row>
    <row r="407" spans="1:17" s="17" customFormat="1" ht="16.75" hidden="1" customHeight="1" outlineLevel="1">
      <c r="A407" s="1230">
        <v>392</v>
      </c>
      <c r="B407" s="1231"/>
      <c r="C407" s="1232"/>
      <c r="D407" s="1233"/>
      <c r="E407" s="587">
        <f t="shared" si="12"/>
        <v>0</v>
      </c>
      <c r="G407" s="1230">
        <v>392</v>
      </c>
      <c r="H407" s="1231"/>
      <c r="I407" s="1232"/>
      <c r="J407" s="1233"/>
      <c r="K407" s="587">
        <f t="shared" si="13"/>
        <v>0</v>
      </c>
      <c r="M407" s="1230">
        <v>392</v>
      </c>
      <c r="N407" s="1231"/>
      <c r="O407" s="1232"/>
      <c r="P407" s="1233"/>
      <c r="Q407" s="587">
        <f t="shared" si="14"/>
        <v>0</v>
      </c>
    </row>
    <row r="408" spans="1:17" s="17" customFormat="1" ht="16.75" hidden="1" customHeight="1" outlineLevel="1">
      <c r="A408" s="1230">
        <v>393</v>
      </c>
      <c r="B408" s="1231"/>
      <c r="C408" s="1232"/>
      <c r="D408" s="1233"/>
      <c r="E408" s="587">
        <f t="shared" si="12"/>
        <v>0</v>
      </c>
      <c r="G408" s="1230">
        <v>393</v>
      </c>
      <c r="H408" s="1231"/>
      <c r="I408" s="1232"/>
      <c r="J408" s="1233"/>
      <c r="K408" s="587">
        <f t="shared" si="13"/>
        <v>0</v>
      </c>
      <c r="M408" s="1230">
        <v>393</v>
      </c>
      <c r="N408" s="1231"/>
      <c r="O408" s="1232"/>
      <c r="P408" s="1233"/>
      <c r="Q408" s="587">
        <f t="shared" si="14"/>
        <v>0</v>
      </c>
    </row>
    <row r="409" spans="1:17" s="17" customFormat="1" ht="16.75" hidden="1" customHeight="1" outlineLevel="1">
      <c r="A409" s="1230">
        <v>394</v>
      </c>
      <c r="B409" s="1231"/>
      <c r="C409" s="1232"/>
      <c r="D409" s="1233"/>
      <c r="E409" s="587">
        <f t="shared" si="12"/>
        <v>0</v>
      </c>
      <c r="G409" s="1230">
        <v>394</v>
      </c>
      <c r="H409" s="1231"/>
      <c r="I409" s="1232"/>
      <c r="J409" s="1233"/>
      <c r="K409" s="587">
        <f t="shared" si="13"/>
        <v>0</v>
      </c>
      <c r="M409" s="1230">
        <v>394</v>
      </c>
      <c r="N409" s="1231"/>
      <c r="O409" s="1232"/>
      <c r="P409" s="1233"/>
      <c r="Q409" s="587">
        <f t="shared" si="14"/>
        <v>0</v>
      </c>
    </row>
    <row r="410" spans="1:17" s="17" customFormat="1" ht="16.75" hidden="1" customHeight="1" outlineLevel="1">
      <c r="A410" s="1230">
        <v>395</v>
      </c>
      <c r="B410" s="1231"/>
      <c r="C410" s="1232"/>
      <c r="D410" s="1233"/>
      <c r="E410" s="587">
        <f t="shared" si="12"/>
        <v>0</v>
      </c>
      <c r="G410" s="1230">
        <v>395</v>
      </c>
      <c r="H410" s="1231"/>
      <c r="I410" s="1232"/>
      <c r="J410" s="1233"/>
      <c r="K410" s="587">
        <f t="shared" si="13"/>
        <v>0</v>
      </c>
      <c r="M410" s="1230">
        <v>395</v>
      </c>
      <c r="N410" s="1231"/>
      <c r="O410" s="1232"/>
      <c r="P410" s="1233"/>
      <c r="Q410" s="587">
        <f t="shared" si="14"/>
        <v>0</v>
      </c>
    </row>
    <row r="411" spans="1:17" s="17" customFormat="1" ht="16.75" hidden="1" customHeight="1" outlineLevel="1">
      <c r="A411" s="1230">
        <v>396</v>
      </c>
      <c r="B411" s="1231"/>
      <c r="C411" s="1232"/>
      <c r="D411" s="1233"/>
      <c r="E411" s="587">
        <f t="shared" si="12"/>
        <v>0</v>
      </c>
      <c r="G411" s="1230">
        <v>396</v>
      </c>
      <c r="H411" s="1231"/>
      <c r="I411" s="1232"/>
      <c r="J411" s="1233"/>
      <c r="K411" s="587">
        <f t="shared" si="13"/>
        <v>0</v>
      </c>
      <c r="M411" s="1230">
        <v>396</v>
      </c>
      <c r="N411" s="1231"/>
      <c r="O411" s="1232"/>
      <c r="P411" s="1233"/>
      <c r="Q411" s="587">
        <f t="shared" si="14"/>
        <v>0</v>
      </c>
    </row>
    <row r="412" spans="1:17" s="17" customFormat="1" ht="16.75" hidden="1" customHeight="1" outlineLevel="1">
      <c r="A412" s="1230">
        <v>397</v>
      </c>
      <c r="B412" s="1231"/>
      <c r="C412" s="1232"/>
      <c r="D412" s="1233"/>
      <c r="E412" s="587">
        <f t="shared" si="12"/>
        <v>0</v>
      </c>
      <c r="G412" s="1230">
        <v>397</v>
      </c>
      <c r="H412" s="1231"/>
      <c r="I412" s="1232"/>
      <c r="J412" s="1233"/>
      <c r="K412" s="587">
        <f t="shared" si="13"/>
        <v>0</v>
      </c>
      <c r="M412" s="1230">
        <v>397</v>
      </c>
      <c r="N412" s="1231"/>
      <c r="O412" s="1232"/>
      <c r="P412" s="1233"/>
      <c r="Q412" s="587">
        <f t="shared" si="14"/>
        <v>0</v>
      </c>
    </row>
    <row r="413" spans="1:17" s="17" customFormat="1" ht="16.75" hidden="1" customHeight="1" outlineLevel="1">
      <c r="A413" s="1230">
        <v>398</v>
      </c>
      <c r="B413" s="1231"/>
      <c r="C413" s="1232"/>
      <c r="D413" s="1233"/>
      <c r="E413" s="587">
        <f t="shared" si="12"/>
        <v>0</v>
      </c>
      <c r="G413" s="1230">
        <v>398</v>
      </c>
      <c r="H413" s="1231"/>
      <c r="I413" s="1232"/>
      <c r="J413" s="1233"/>
      <c r="K413" s="587">
        <f t="shared" si="13"/>
        <v>0</v>
      </c>
      <c r="M413" s="1230">
        <v>398</v>
      </c>
      <c r="N413" s="1231"/>
      <c r="O413" s="1232"/>
      <c r="P413" s="1233"/>
      <c r="Q413" s="587">
        <f t="shared" si="14"/>
        <v>0</v>
      </c>
    </row>
    <row r="414" spans="1:17" s="17" customFormat="1" ht="16.75" hidden="1" customHeight="1" outlineLevel="1">
      <c r="A414" s="1230">
        <v>399</v>
      </c>
      <c r="B414" s="1231"/>
      <c r="C414" s="1232"/>
      <c r="D414" s="1233"/>
      <c r="E414" s="587">
        <f t="shared" si="12"/>
        <v>0</v>
      </c>
      <c r="G414" s="1230">
        <v>399</v>
      </c>
      <c r="H414" s="1231"/>
      <c r="I414" s="1232"/>
      <c r="J414" s="1233"/>
      <c r="K414" s="587">
        <f t="shared" si="13"/>
        <v>0</v>
      </c>
      <c r="M414" s="1230">
        <v>399</v>
      </c>
      <c r="N414" s="1231"/>
      <c r="O414" s="1232"/>
      <c r="P414" s="1233"/>
      <c r="Q414" s="587">
        <f t="shared" si="14"/>
        <v>0</v>
      </c>
    </row>
    <row r="415" spans="1:17" s="17" customFormat="1" ht="16.75" hidden="1" customHeight="1" outlineLevel="1">
      <c r="A415" s="1230">
        <v>400</v>
      </c>
      <c r="B415" s="1231"/>
      <c r="C415" s="1232"/>
      <c r="D415" s="1233"/>
      <c r="E415" s="587">
        <f t="shared" si="12"/>
        <v>0</v>
      </c>
      <c r="G415" s="1230">
        <v>400</v>
      </c>
      <c r="H415" s="1231"/>
      <c r="I415" s="1232"/>
      <c r="J415" s="1233"/>
      <c r="K415" s="587">
        <f t="shared" si="13"/>
        <v>0</v>
      </c>
      <c r="M415" s="1230">
        <v>400</v>
      </c>
      <c r="N415" s="1231"/>
      <c r="O415" s="1232"/>
      <c r="P415" s="1233"/>
      <c r="Q415" s="587">
        <f t="shared" si="14"/>
        <v>0</v>
      </c>
    </row>
    <row r="416" spans="1:17" s="17" customFormat="1" ht="16.75" hidden="1" customHeight="1" outlineLevel="1">
      <c r="A416" s="1230">
        <v>401</v>
      </c>
      <c r="B416" s="1231"/>
      <c r="C416" s="1232"/>
      <c r="D416" s="1233"/>
      <c r="E416" s="587">
        <f t="shared" si="12"/>
        <v>0</v>
      </c>
      <c r="G416" s="1230">
        <v>401</v>
      </c>
      <c r="H416" s="1231"/>
      <c r="I416" s="1232"/>
      <c r="J416" s="1233"/>
      <c r="K416" s="587">
        <f t="shared" si="13"/>
        <v>0</v>
      </c>
      <c r="M416" s="1230">
        <v>401</v>
      </c>
      <c r="N416" s="1231"/>
      <c r="O416" s="1232"/>
      <c r="P416" s="1233"/>
      <c r="Q416" s="587">
        <f t="shared" si="14"/>
        <v>0</v>
      </c>
    </row>
    <row r="417" spans="1:17" s="17" customFormat="1" ht="16.75" hidden="1" customHeight="1" outlineLevel="1">
      <c r="A417" s="1230">
        <v>402</v>
      </c>
      <c r="B417" s="1231"/>
      <c r="C417" s="1232"/>
      <c r="D417" s="1233"/>
      <c r="E417" s="587">
        <f t="shared" si="12"/>
        <v>0</v>
      </c>
      <c r="G417" s="1230">
        <v>402</v>
      </c>
      <c r="H417" s="1231"/>
      <c r="I417" s="1232"/>
      <c r="J417" s="1233"/>
      <c r="K417" s="587">
        <f t="shared" si="13"/>
        <v>0</v>
      </c>
      <c r="M417" s="1230">
        <v>402</v>
      </c>
      <c r="N417" s="1231"/>
      <c r="O417" s="1232"/>
      <c r="P417" s="1233"/>
      <c r="Q417" s="587">
        <f t="shared" si="14"/>
        <v>0</v>
      </c>
    </row>
    <row r="418" spans="1:17" s="17" customFormat="1" ht="16.75" hidden="1" customHeight="1" outlineLevel="1">
      <c r="A418" s="1230">
        <v>403</v>
      </c>
      <c r="B418" s="1231"/>
      <c r="C418" s="1232"/>
      <c r="D418" s="1233"/>
      <c r="E418" s="587">
        <f t="shared" si="12"/>
        <v>0</v>
      </c>
      <c r="G418" s="1230">
        <v>403</v>
      </c>
      <c r="H418" s="1231"/>
      <c r="I418" s="1232"/>
      <c r="J418" s="1233"/>
      <c r="K418" s="587">
        <f t="shared" si="13"/>
        <v>0</v>
      </c>
      <c r="M418" s="1230">
        <v>403</v>
      </c>
      <c r="N418" s="1231"/>
      <c r="O418" s="1232"/>
      <c r="P418" s="1233"/>
      <c r="Q418" s="587">
        <f t="shared" si="14"/>
        <v>0</v>
      </c>
    </row>
    <row r="419" spans="1:17" s="17" customFormat="1" ht="16.75" hidden="1" customHeight="1" outlineLevel="1">
      <c r="A419" s="1230">
        <v>404</v>
      </c>
      <c r="B419" s="1231"/>
      <c r="C419" s="1232"/>
      <c r="D419" s="1233"/>
      <c r="E419" s="587">
        <f t="shared" si="12"/>
        <v>0</v>
      </c>
      <c r="G419" s="1230">
        <v>404</v>
      </c>
      <c r="H419" s="1231"/>
      <c r="I419" s="1232"/>
      <c r="J419" s="1233"/>
      <c r="K419" s="587">
        <f t="shared" si="13"/>
        <v>0</v>
      </c>
      <c r="M419" s="1230">
        <v>404</v>
      </c>
      <c r="N419" s="1231"/>
      <c r="O419" s="1232"/>
      <c r="P419" s="1233"/>
      <c r="Q419" s="587">
        <f t="shared" si="14"/>
        <v>0</v>
      </c>
    </row>
    <row r="420" spans="1:17" s="17" customFormat="1" ht="16.75" hidden="1" customHeight="1" outlineLevel="1">
      <c r="A420" s="1230">
        <v>405</v>
      </c>
      <c r="B420" s="1231"/>
      <c r="C420" s="1232"/>
      <c r="D420" s="1233"/>
      <c r="E420" s="587">
        <f t="shared" si="12"/>
        <v>0</v>
      </c>
      <c r="G420" s="1230">
        <v>405</v>
      </c>
      <c r="H420" s="1231"/>
      <c r="I420" s="1232"/>
      <c r="J420" s="1233"/>
      <c r="K420" s="587">
        <f t="shared" si="13"/>
        <v>0</v>
      </c>
      <c r="M420" s="1230">
        <v>405</v>
      </c>
      <c r="N420" s="1231"/>
      <c r="O420" s="1232"/>
      <c r="P420" s="1233"/>
      <c r="Q420" s="587">
        <f t="shared" si="14"/>
        <v>0</v>
      </c>
    </row>
    <row r="421" spans="1:17" s="17" customFormat="1" ht="16.75" hidden="1" customHeight="1" outlineLevel="1">
      <c r="A421" s="1230">
        <v>406</v>
      </c>
      <c r="B421" s="1231"/>
      <c r="C421" s="1232"/>
      <c r="D421" s="1233"/>
      <c r="E421" s="587">
        <f t="shared" si="12"/>
        <v>0</v>
      </c>
      <c r="G421" s="1230">
        <v>406</v>
      </c>
      <c r="H421" s="1231"/>
      <c r="I421" s="1232"/>
      <c r="J421" s="1233"/>
      <c r="K421" s="587">
        <f t="shared" si="13"/>
        <v>0</v>
      </c>
      <c r="M421" s="1230">
        <v>406</v>
      </c>
      <c r="N421" s="1231"/>
      <c r="O421" s="1232"/>
      <c r="P421" s="1233"/>
      <c r="Q421" s="587">
        <f t="shared" si="14"/>
        <v>0</v>
      </c>
    </row>
    <row r="422" spans="1:17" s="17" customFormat="1" ht="16.75" hidden="1" customHeight="1" outlineLevel="1">
      <c r="A422" s="1230">
        <v>407</v>
      </c>
      <c r="B422" s="1231"/>
      <c r="C422" s="1232"/>
      <c r="D422" s="1233"/>
      <c r="E422" s="587">
        <f t="shared" si="12"/>
        <v>0</v>
      </c>
      <c r="G422" s="1230">
        <v>407</v>
      </c>
      <c r="H422" s="1231"/>
      <c r="I422" s="1232"/>
      <c r="J422" s="1233"/>
      <c r="K422" s="587">
        <f t="shared" si="13"/>
        <v>0</v>
      </c>
      <c r="M422" s="1230">
        <v>407</v>
      </c>
      <c r="N422" s="1231"/>
      <c r="O422" s="1232"/>
      <c r="P422" s="1233"/>
      <c r="Q422" s="587">
        <f t="shared" si="14"/>
        <v>0</v>
      </c>
    </row>
    <row r="423" spans="1:17" s="17" customFormat="1" ht="16.75" hidden="1" customHeight="1" outlineLevel="1">
      <c r="A423" s="1230">
        <v>408</v>
      </c>
      <c r="B423" s="1231"/>
      <c r="C423" s="1232"/>
      <c r="D423" s="1233"/>
      <c r="E423" s="587">
        <f t="shared" si="12"/>
        <v>0</v>
      </c>
      <c r="G423" s="1230">
        <v>408</v>
      </c>
      <c r="H423" s="1231"/>
      <c r="I423" s="1232"/>
      <c r="J423" s="1233"/>
      <c r="K423" s="587">
        <f t="shared" si="13"/>
        <v>0</v>
      </c>
      <c r="M423" s="1230">
        <v>408</v>
      </c>
      <c r="N423" s="1231"/>
      <c r="O423" s="1232"/>
      <c r="P423" s="1233"/>
      <c r="Q423" s="587">
        <f t="shared" si="14"/>
        <v>0</v>
      </c>
    </row>
    <row r="424" spans="1:17" s="17" customFormat="1" ht="16.75" hidden="1" customHeight="1" outlineLevel="1">
      <c r="A424" s="1230">
        <v>409</v>
      </c>
      <c r="B424" s="1231"/>
      <c r="C424" s="1232"/>
      <c r="D424" s="1233"/>
      <c r="E424" s="587">
        <f t="shared" si="12"/>
        <v>0</v>
      </c>
      <c r="G424" s="1230">
        <v>409</v>
      </c>
      <c r="H424" s="1231"/>
      <c r="I424" s="1232"/>
      <c r="J424" s="1233"/>
      <c r="K424" s="587">
        <f t="shared" si="13"/>
        <v>0</v>
      </c>
      <c r="M424" s="1230">
        <v>409</v>
      </c>
      <c r="N424" s="1231"/>
      <c r="O424" s="1232"/>
      <c r="P424" s="1233"/>
      <c r="Q424" s="587">
        <f t="shared" si="14"/>
        <v>0</v>
      </c>
    </row>
    <row r="425" spans="1:17" s="17" customFormat="1" ht="16.75" hidden="1" customHeight="1" outlineLevel="1">
      <c r="A425" s="1230">
        <v>410</v>
      </c>
      <c r="B425" s="1231"/>
      <c r="C425" s="1232"/>
      <c r="D425" s="1233"/>
      <c r="E425" s="587">
        <f t="shared" si="12"/>
        <v>0</v>
      </c>
      <c r="G425" s="1230">
        <v>410</v>
      </c>
      <c r="H425" s="1231"/>
      <c r="I425" s="1232"/>
      <c r="J425" s="1233"/>
      <c r="K425" s="587">
        <f t="shared" si="13"/>
        <v>0</v>
      </c>
      <c r="M425" s="1230">
        <v>410</v>
      </c>
      <c r="N425" s="1231"/>
      <c r="O425" s="1232"/>
      <c r="P425" s="1233"/>
      <c r="Q425" s="587">
        <f t="shared" si="14"/>
        <v>0</v>
      </c>
    </row>
    <row r="426" spans="1:17" s="17" customFormat="1" ht="16.75" hidden="1" customHeight="1" outlineLevel="1">
      <c r="A426" s="1230">
        <v>411</v>
      </c>
      <c r="B426" s="1231"/>
      <c r="C426" s="1232"/>
      <c r="D426" s="1233"/>
      <c r="E426" s="587">
        <f t="shared" si="12"/>
        <v>0</v>
      </c>
      <c r="G426" s="1230">
        <v>411</v>
      </c>
      <c r="H426" s="1231"/>
      <c r="I426" s="1232"/>
      <c r="J426" s="1233"/>
      <c r="K426" s="587">
        <f t="shared" si="13"/>
        <v>0</v>
      </c>
      <c r="M426" s="1230">
        <v>411</v>
      </c>
      <c r="N426" s="1231"/>
      <c r="O426" s="1232"/>
      <c r="P426" s="1233"/>
      <c r="Q426" s="587">
        <f t="shared" si="14"/>
        <v>0</v>
      </c>
    </row>
    <row r="427" spans="1:17" s="17" customFormat="1" ht="16.75" hidden="1" customHeight="1" outlineLevel="1">
      <c r="A427" s="1230">
        <v>412</v>
      </c>
      <c r="B427" s="1231"/>
      <c r="C427" s="1232"/>
      <c r="D427" s="1233"/>
      <c r="E427" s="587">
        <f t="shared" si="12"/>
        <v>0</v>
      </c>
      <c r="G427" s="1230">
        <v>412</v>
      </c>
      <c r="H427" s="1231"/>
      <c r="I427" s="1232"/>
      <c r="J427" s="1233"/>
      <c r="K427" s="587">
        <f t="shared" si="13"/>
        <v>0</v>
      </c>
      <c r="M427" s="1230">
        <v>412</v>
      </c>
      <c r="N427" s="1231"/>
      <c r="O427" s="1232"/>
      <c r="P427" s="1233"/>
      <c r="Q427" s="587">
        <f t="shared" si="14"/>
        <v>0</v>
      </c>
    </row>
    <row r="428" spans="1:17" s="17" customFormat="1" ht="16.75" hidden="1" customHeight="1" outlineLevel="1">
      <c r="A428" s="1230">
        <v>413</v>
      </c>
      <c r="B428" s="1231"/>
      <c r="C428" s="1232"/>
      <c r="D428" s="1233"/>
      <c r="E428" s="587">
        <f t="shared" si="12"/>
        <v>0</v>
      </c>
      <c r="G428" s="1230">
        <v>413</v>
      </c>
      <c r="H428" s="1231"/>
      <c r="I428" s="1232"/>
      <c r="J428" s="1233"/>
      <c r="K428" s="587">
        <f t="shared" si="13"/>
        <v>0</v>
      </c>
      <c r="M428" s="1230">
        <v>413</v>
      </c>
      <c r="N428" s="1231"/>
      <c r="O428" s="1232"/>
      <c r="P428" s="1233"/>
      <c r="Q428" s="587">
        <f t="shared" si="14"/>
        <v>0</v>
      </c>
    </row>
    <row r="429" spans="1:17" s="17" customFormat="1" ht="16.75" hidden="1" customHeight="1" outlineLevel="1">
      <c r="A429" s="1230">
        <v>414</v>
      </c>
      <c r="B429" s="1231"/>
      <c r="C429" s="1232"/>
      <c r="D429" s="1233"/>
      <c r="E429" s="587">
        <f t="shared" si="12"/>
        <v>0</v>
      </c>
      <c r="G429" s="1230">
        <v>414</v>
      </c>
      <c r="H429" s="1231"/>
      <c r="I429" s="1232"/>
      <c r="J429" s="1233"/>
      <c r="K429" s="587">
        <f t="shared" si="13"/>
        <v>0</v>
      </c>
      <c r="M429" s="1230">
        <v>414</v>
      </c>
      <c r="N429" s="1231"/>
      <c r="O429" s="1232"/>
      <c r="P429" s="1233"/>
      <c r="Q429" s="587">
        <f t="shared" si="14"/>
        <v>0</v>
      </c>
    </row>
    <row r="430" spans="1:17" s="17" customFormat="1" ht="16.75" hidden="1" customHeight="1" outlineLevel="1">
      <c r="A430" s="1230">
        <v>415</v>
      </c>
      <c r="B430" s="1231"/>
      <c r="C430" s="1232"/>
      <c r="D430" s="1233"/>
      <c r="E430" s="587">
        <f t="shared" si="12"/>
        <v>0</v>
      </c>
      <c r="G430" s="1230">
        <v>415</v>
      </c>
      <c r="H430" s="1231"/>
      <c r="I430" s="1232"/>
      <c r="J430" s="1233"/>
      <c r="K430" s="587">
        <f t="shared" si="13"/>
        <v>0</v>
      </c>
      <c r="M430" s="1230">
        <v>415</v>
      </c>
      <c r="N430" s="1231"/>
      <c r="O430" s="1232"/>
      <c r="P430" s="1233"/>
      <c r="Q430" s="587">
        <f t="shared" si="14"/>
        <v>0</v>
      </c>
    </row>
    <row r="431" spans="1:17" s="17" customFormat="1" ht="16.75" hidden="1" customHeight="1" outlineLevel="1">
      <c r="A431" s="1230">
        <v>416</v>
      </c>
      <c r="B431" s="1231"/>
      <c r="C431" s="1232"/>
      <c r="D431" s="1233"/>
      <c r="E431" s="587">
        <f t="shared" si="12"/>
        <v>0</v>
      </c>
      <c r="G431" s="1230">
        <v>416</v>
      </c>
      <c r="H431" s="1231"/>
      <c r="I431" s="1232"/>
      <c r="J431" s="1233"/>
      <c r="K431" s="587">
        <f t="shared" si="13"/>
        <v>0</v>
      </c>
      <c r="M431" s="1230">
        <v>416</v>
      </c>
      <c r="N431" s="1231"/>
      <c r="O431" s="1232"/>
      <c r="P431" s="1233"/>
      <c r="Q431" s="587">
        <f t="shared" si="14"/>
        <v>0</v>
      </c>
    </row>
    <row r="432" spans="1:17" s="17" customFormat="1" ht="16.75" hidden="1" customHeight="1" outlineLevel="1">
      <c r="A432" s="1230">
        <v>417</v>
      </c>
      <c r="B432" s="1231"/>
      <c r="C432" s="1232"/>
      <c r="D432" s="1233"/>
      <c r="E432" s="587">
        <f t="shared" si="12"/>
        <v>0</v>
      </c>
      <c r="G432" s="1230">
        <v>417</v>
      </c>
      <c r="H432" s="1231"/>
      <c r="I432" s="1232"/>
      <c r="J432" s="1233"/>
      <c r="K432" s="587">
        <f t="shared" si="13"/>
        <v>0</v>
      </c>
      <c r="M432" s="1230">
        <v>417</v>
      </c>
      <c r="N432" s="1231"/>
      <c r="O432" s="1232"/>
      <c r="P432" s="1233"/>
      <c r="Q432" s="587">
        <f t="shared" si="14"/>
        <v>0</v>
      </c>
    </row>
    <row r="433" spans="1:17" s="17" customFormat="1" ht="16.75" hidden="1" customHeight="1" outlineLevel="1">
      <c r="A433" s="1230">
        <v>418</v>
      </c>
      <c r="B433" s="1231"/>
      <c r="C433" s="1232"/>
      <c r="D433" s="1233"/>
      <c r="E433" s="587">
        <f t="shared" si="12"/>
        <v>0</v>
      </c>
      <c r="G433" s="1230">
        <v>418</v>
      </c>
      <c r="H433" s="1231"/>
      <c r="I433" s="1232"/>
      <c r="J433" s="1233"/>
      <c r="K433" s="587">
        <f t="shared" si="13"/>
        <v>0</v>
      </c>
      <c r="M433" s="1230">
        <v>418</v>
      </c>
      <c r="N433" s="1231"/>
      <c r="O433" s="1232"/>
      <c r="P433" s="1233"/>
      <c r="Q433" s="587">
        <f t="shared" si="14"/>
        <v>0</v>
      </c>
    </row>
    <row r="434" spans="1:17" s="17" customFormat="1" ht="16.75" hidden="1" customHeight="1" outlineLevel="1">
      <c r="A434" s="1230">
        <v>419</v>
      </c>
      <c r="B434" s="1231"/>
      <c r="C434" s="1232"/>
      <c r="D434" s="1233"/>
      <c r="E434" s="587">
        <f t="shared" si="12"/>
        <v>0</v>
      </c>
      <c r="G434" s="1230">
        <v>419</v>
      </c>
      <c r="H434" s="1231"/>
      <c r="I434" s="1232"/>
      <c r="J434" s="1233"/>
      <c r="K434" s="587">
        <f t="shared" si="13"/>
        <v>0</v>
      </c>
      <c r="M434" s="1230">
        <v>419</v>
      </c>
      <c r="N434" s="1231"/>
      <c r="O434" s="1232"/>
      <c r="P434" s="1233"/>
      <c r="Q434" s="587">
        <f t="shared" si="14"/>
        <v>0</v>
      </c>
    </row>
    <row r="435" spans="1:17" s="17" customFormat="1" ht="16.75" hidden="1" customHeight="1" outlineLevel="1">
      <c r="A435" s="1230">
        <v>420</v>
      </c>
      <c r="B435" s="1231"/>
      <c r="C435" s="1232"/>
      <c r="D435" s="1233"/>
      <c r="E435" s="587">
        <f t="shared" si="12"/>
        <v>0</v>
      </c>
      <c r="G435" s="1230">
        <v>420</v>
      </c>
      <c r="H435" s="1231"/>
      <c r="I435" s="1232"/>
      <c r="J435" s="1233"/>
      <c r="K435" s="587">
        <f t="shared" si="13"/>
        <v>0</v>
      </c>
      <c r="M435" s="1230">
        <v>420</v>
      </c>
      <c r="N435" s="1231"/>
      <c r="O435" s="1232"/>
      <c r="P435" s="1233"/>
      <c r="Q435" s="587">
        <f t="shared" si="14"/>
        <v>0</v>
      </c>
    </row>
    <row r="436" spans="1:17" s="17" customFormat="1" ht="16.75" hidden="1" customHeight="1" outlineLevel="1">
      <c r="A436" s="1230">
        <v>421</v>
      </c>
      <c r="B436" s="1231"/>
      <c r="C436" s="1232"/>
      <c r="D436" s="1233"/>
      <c r="E436" s="587">
        <f t="shared" si="12"/>
        <v>0</v>
      </c>
      <c r="G436" s="1230">
        <v>421</v>
      </c>
      <c r="H436" s="1231"/>
      <c r="I436" s="1232"/>
      <c r="J436" s="1233"/>
      <c r="K436" s="587">
        <f t="shared" si="13"/>
        <v>0</v>
      </c>
      <c r="M436" s="1230">
        <v>421</v>
      </c>
      <c r="N436" s="1231"/>
      <c r="O436" s="1232"/>
      <c r="P436" s="1233"/>
      <c r="Q436" s="587">
        <f t="shared" si="14"/>
        <v>0</v>
      </c>
    </row>
    <row r="437" spans="1:17" s="17" customFormat="1" ht="16.75" hidden="1" customHeight="1" outlineLevel="1">
      <c r="A437" s="1230">
        <v>422</v>
      </c>
      <c r="B437" s="1231"/>
      <c r="C437" s="1232"/>
      <c r="D437" s="1233"/>
      <c r="E437" s="587">
        <f t="shared" si="12"/>
        <v>0</v>
      </c>
      <c r="G437" s="1230">
        <v>422</v>
      </c>
      <c r="H437" s="1231"/>
      <c r="I437" s="1232"/>
      <c r="J437" s="1233"/>
      <c r="K437" s="587">
        <f t="shared" si="13"/>
        <v>0</v>
      </c>
      <c r="M437" s="1230">
        <v>422</v>
      </c>
      <c r="N437" s="1231"/>
      <c r="O437" s="1232"/>
      <c r="P437" s="1233"/>
      <c r="Q437" s="587">
        <f t="shared" si="14"/>
        <v>0</v>
      </c>
    </row>
    <row r="438" spans="1:17" s="17" customFormat="1" ht="16.75" hidden="1" customHeight="1" outlineLevel="1">
      <c r="A438" s="1230">
        <v>423</v>
      </c>
      <c r="B438" s="1231"/>
      <c r="C438" s="1232"/>
      <c r="D438" s="1233"/>
      <c r="E438" s="587">
        <f t="shared" si="12"/>
        <v>0</v>
      </c>
      <c r="G438" s="1230">
        <v>423</v>
      </c>
      <c r="H438" s="1231"/>
      <c r="I438" s="1232"/>
      <c r="J438" s="1233"/>
      <c r="K438" s="587">
        <f t="shared" si="13"/>
        <v>0</v>
      </c>
      <c r="M438" s="1230">
        <v>423</v>
      </c>
      <c r="N438" s="1231"/>
      <c r="O438" s="1232"/>
      <c r="P438" s="1233"/>
      <c r="Q438" s="587">
        <f t="shared" si="14"/>
        <v>0</v>
      </c>
    </row>
    <row r="439" spans="1:17" s="17" customFormat="1" ht="16.75" hidden="1" customHeight="1" outlineLevel="1">
      <c r="A439" s="1230">
        <v>424</v>
      </c>
      <c r="B439" s="1231"/>
      <c r="C439" s="1232"/>
      <c r="D439" s="1233"/>
      <c r="E439" s="587">
        <f t="shared" si="12"/>
        <v>0</v>
      </c>
      <c r="G439" s="1230">
        <v>424</v>
      </c>
      <c r="H439" s="1231"/>
      <c r="I439" s="1232"/>
      <c r="J439" s="1233"/>
      <c r="K439" s="587">
        <f t="shared" si="13"/>
        <v>0</v>
      </c>
      <c r="M439" s="1230">
        <v>424</v>
      </c>
      <c r="N439" s="1231"/>
      <c r="O439" s="1232"/>
      <c r="P439" s="1233"/>
      <c r="Q439" s="587">
        <f t="shared" si="14"/>
        <v>0</v>
      </c>
    </row>
    <row r="440" spans="1:17" s="17" customFormat="1" ht="16.75" hidden="1" customHeight="1" outlineLevel="1">
      <c r="A440" s="1230">
        <v>425</v>
      </c>
      <c r="B440" s="1231"/>
      <c r="C440" s="1232"/>
      <c r="D440" s="1233"/>
      <c r="E440" s="587">
        <f t="shared" si="12"/>
        <v>0</v>
      </c>
      <c r="G440" s="1230">
        <v>425</v>
      </c>
      <c r="H440" s="1231"/>
      <c r="I440" s="1232"/>
      <c r="J440" s="1233"/>
      <c r="K440" s="587">
        <f t="shared" si="13"/>
        <v>0</v>
      </c>
      <c r="M440" s="1230">
        <v>425</v>
      </c>
      <c r="N440" s="1231"/>
      <c r="O440" s="1232"/>
      <c r="P440" s="1233"/>
      <c r="Q440" s="587">
        <f t="shared" si="14"/>
        <v>0</v>
      </c>
    </row>
    <row r="441" spans="1:17" s="17" customFormat="1" ht="16.75" hidden="1" customHeight="1" outlineLevel="1">
      <c r="A441" s="1230">
        <v>426</v>
      </c>
      <c r="B441" s="1231"/>
      <c r="C441" s="1232"/>
      <c r="D441" s="1233"/>
      <c r="E441" s="587">
        <f t="shared" si="12"/>
        <v>0</v>
      </c>
      <c r="G441" s="1230">
        <v>426</v>
      </c>
      <c r="H441" s="1231"/>
      <c r="I441" s="1232"/>
      <c r="J441" s="1233"/>
      <c r="K441" s="587">
        <f t="shared" si="13"/>
        <v>0</v>
      </c>
      <c r="M441" s="1230">
        <v>426</v>
      </c>
      <c r="N441" s="1231"/>
      <c r="O441" s="1232"/>
      <c r="P441" s="1233"/>
      <c r="Q441" s="587">
        <f t="shared" si="14"/>
        <v>0</v>
      </c>
    </row>
    <row r="442" spans="1:17" s="17" customFormat="1" ht="16.75" hidden="1" customHeight="1" outlineLevel="1">
      <c r="A442" s="1230">
        <v>427</v>
      </c>
      <c r="B442" s="1231"/>
      <c r="C442" s="1232"/>
      <c r="D442" s="1233"/>
      <c r="E442" s="587">
        <f t="shared" si="12"/>
        <v>0</v>
      </c>
      <c r="G442" s="1230">
        <v>427</v>
      </c>
      <c r="H442" s="1231"/>
      <c r="I442" s="1232"/>
      <c r="J442" s="1233"/>
      <c r="K442" s="587">
        <f t="shared" si="13"/>
        <v>0</v>
      </c>
      <c r="M442" s="1230">
        <v>427</v>
      </c>
      <c r="N442" s="1231"/>
      <c r="O442" s="1232"/>
      <c r="P442" s="1233"/>
      <c r="Q442" s="587">
        <f t="shared" si="14"/>
        <v>0</v>
      </c>
    </row>
    <row r="443" spans="1:17" s="17" customFormat="1" ht="16.75" hidden="1" customHeight="1" outlineLevel="1">
      <c r="A443" s="1230">
        <v>428</v>
      </c>
      <c r="B443" s="1231"/>
      <c r="C443" s="1232"/>
      <c r="D443" s="1233"/>
      <c r="E443" s="587">
        <f t="shared" si="12"/>
        <v>0</v>
      </c>
      <c r="G443" s="1230">
        <v>428</v>
      </c>
      <c r="H443" s="1231"/>
      <c r="I443" s="1232"/>
      <c r="J443" s="1233"/>
      <c r="K443" s="587">
        <f t="shared" si="13"/>
        <v>0</v>
      </c>
      <c r="M443" s="1230">
        <v>428</v>
      </c>
      <c r="N443" s="1231"/>
      <c r="O443" s="1232"/>
      <c r="P443" s="1233"/>
      <c r="Q443" s="587">
        <f t="shared" si="14"/>
        <v>0</v>
      </c>
    </row>
    <row r="444" spans="1:17" s="17" customFormat="1" ht="16.75" hidden="1" customHeight="1" outlineLevel="1">
      <c r="A444" s="1230">
        <v>429</v>
      </c>
      <c r="B444" s="1231"/>
      <c r="C444" s="1232"/>
      <c r="D444" s="1233"/>
      <c r="E444" s="587">
        <f t="shared" si="12"/>
        <v>0</v>
      </c>
      <c r="G444" s="1230">
        <v>429</v>
      </c>
      <c r="H444" s="1231"/>
      <c r="I444" s="1232"/>
      <c r="J444" s="1233"/>
      <c r="K444" s="587">
        <f t="shared" si="13"/>
        <v>0</v>
      </c>
      <c r="M444" s="1230">
        <v>429</v>
      </c>
      <c r="N444" s="1231"/>
      <c r="O444" s="1232"/>
      <c r="P444" s="1233"/>
      <c r="Q444" s="587">
        <f t="shared" si="14"/>
        <v>0</v>
      </c>
    </row>
    <row r="445" spans="1:17" s="17" customFormat="1" ht="16.75" hidden="1" customHeight="1" outlineLevel="1">
      <c r="A445" s="1230">
        <v>430</v>
      </c>
      <c r="B445" s="1231"/>
      <c r="C445" s="1232"/>
      <c r="D445" s="1233"/>
      <c r="E445" s="587">
        <f t="shared" si="12"/>
        <v>0</v>
      </c>
      <c r="G445" s="1230">
        <v>430</v>
      </c>
      <c r="H445" s="1231"/>
      <c r="I445" s="1232"/>
      <c r="J445" s="1233"/>
      <c r="K445" s="587">
        <f t="shared" si="13"/>
        <v>0</v>
      </c>
      <c r="M445" s="1230">
        <v>430</v>
      </c>
      <c r="N445" s="1231"/>
      <c r="O445" s="1232"/>
      <c r="P445" s="1233"/>
      <c r="Q445" s="587">
        <f t="shared" si="14"/>
        <v>0</v>
      </c>
    </row>
    <row r="446" spans="1:17" s="17" customFormat="1" ht="16.75" hidden="1" customHeight="1" outlineLevel="1">
      <c r="A446" s="1230">
        <v>431</v>
      </c>
      <c r="B446" s="1231"/>
      <c r="C446" s="1232"/>
      <c r="D446" s="1233"/>
      <c r="E446" s="587">
        <f t="shared" si="12"/>
        <v>0</v>
      </c>
      <c r="G446" s="1230">
        <v>431</v>
      </c>
      <c r="H446" s="1231"/>
      <c r="I446" s="1232"/>
      <c r="J446" s="1233"/>
      <c r="K446" s="587">
        <f t="shared" si="13"/>
        <v>0</v>
      </c>
      <c r="M446" s="1230">
        <v>431</v>
      </c>
      <c r="N446" s="1231"/>
      <c r="O446" s="1232"/>
      <c r="P446" s="1233"/>
      <c r="Q446" s="587">
        <f t="shared" si="14"/>
        <v>0</v>
      </c>
    </row>
    <row r="447" spans="1:17" s="17" customFormat="1" ht="16.75" hidden="1" customHeight="1" outlineLevel="1">
      <c r="A447" s="1230">
        <v>432</v>
      </c>
      <c r="B447" s="1231"/>
      <c r="C447" s="1232"/>
      <c r="D447" s="1233"/>
      <c r="E447" s="587">
        <f t="shared" si="12"/>
        <v>0</v>
      </c>
      <c r="G447" s="1230">
        <v>432</v>
      </c>
      <c r="H447" s="1231"/>
      <c r="I447" s="1232"/>
      <c r="J447" s="1233"/>
      <c r="K447" s="587">
        <f t="shared" si="13"/>
        <v>0</v>
      </c>
      <c r="M447" s="1230">
        <v>432</v>
      </c>
      <c r="N447" s="1231"/>
      <c r="O447" s="1232"/>
      <c r="P447" s="1233"/>
      <c r="Q447" s="587">
        <f t="shared" si="14"/>
        <v>0</v>
      </c>
    </row>
    <row r="448" spans="1:17" s="17" customFormat="1" ht="16.75" hidden="1" customHeight="1" outlineLevel="1">
      <c r="A448" s="1230">
        <v>433</v>
      </c>
      <c r="B448" s="1231"/>
      <c r="C448" s="1232"/>
      <c r="D448" s="1233"/>
      <c r="E448" s="587">
        <f t="shared" si="12"/>
        <v>0</v>
      </c>
      <c r="G448" s="1230">
        <v>433</v>
      </c>
      <c r="H448" s="1231"/>
      <c r="I448" s="1232"/>
      <c r="J448" s="1233"/>
      <c r="K448" s="587">
        <f t="shared" si="13"/>
        <v>0</v>
      </c>
      <c r="M448" s="1230">
        <v>433</v>
      </c>
      <c r="N448" s="1231"/>
      <c r="O448" s="1232"/>
      <c r="P448" s="1233"/>
      <c r="Q448" s="587">
        <f t="shared" si="14"/>
        <v>0</v>
      </c>
    </row>
    <row r="449" spans="1:17" s="17" customFormat="1" ht="16.75" hidden="1" customHeight="1" outlineLevel="1">
      <c r="A449" s="1230">
        <v>434</v>
      </c>
      <c r="B449" s="1231"/>
      <c r="C449" s="1232"/>
      <c r="D449" s="1233"/>
      <c r="E449" s="587">
        <f t="shared" si="12"/>
        <v>0</v>
      </c>
      <c r="G449" s="1230">
        <v>434</v>
      </c>
      <c r="H449" s="1231"/>
      <c r="I449" s="1232"/>
      <c r="J449" s="1233"/>
      <c r="K449" s="587">
        <f t="shared" si="13"/>
        <v>0</v>
      </c>
      <c r="M449" s="1230">
        <v>434</v>
      </c>
      <c r="N449" s="1231"/>
      <c r="O449" s="1232"/>
      <c r="P449" s="1233"/>
      <c r="Q449" s="587">
        <f t="shared" si="14"/>
        <v>0</v>
      </c>
    </row>
    <row r="450" spans="1:17" s="17" customFormat="1" ht="16.75" hidden="1" customHeight="1" outlineLevel="1">
      <c r="A450" s="1230">
        <v>435</v>
      </c>
      <c r="B450" s="1231"/>
      <c r="C450" s="1232"/>
      <c r="D450" s="1233"/>
      <c r="E450" s="587">
        <f t="shared" si="12"/>
        <v>0</v>
      </c>
      <c r="G450" s="1230">
        <v>435</v>
      </c>
      <c r="H450" s="1231"/>
      <c r="I450" s="1232"/>
      <c r="J450" s="1233"/>
      <c r="K450" s="587">
        <f t="shared" si="13"/>
        <v>0</v>
      </c>
      <c r="M450" s="1230">
        <v>435</v>
      </c>
      <c r="N450" s="1231"/>
      <c r="O450" s="1232"/>
      <c r="P450" s="1233"/>
      <c r="Q450" s="587">
        <f t="shared" si="14"/>
        <v>0</v>
      </c>
    </row>
    <row r="451" spans="1:17" s="17" customFormat="1" ht="16.75" hidden="1" customHeight="1" outlineLevel="1">
      <c r="A451" s="1230">
        <v>436</v>
      </c>
      <c r="B451" s="1231"/>
      <c r="C451" s="1232"/>
      <c r="D451" s="1233"/>
      <c r="E451" s="587">
        <f t="shared" si="12"/>
        <v>0</v>
      </c>
      <c r="G451" s="1230">
        <v>436</v>
      </c>
      <c r="H451" s="1231"/>
      <c r="I451" s="1232"/>
      <c r="J451" s="1233"/>
      <c r="K451" s="587">
        <f t="shared" si="13"/>
        <v>0</v>
      </c>
      <c r="M451" s="1230">
        <v>436</v>
      </c>
      <c r="N451" s="1231"/>
      <c r="O451" s="1232"/>
      <c r="P451" s="1233"/>
      <c r="Q451" s="587">
        <f t="shared" si="14"/>
        <v>0</v>
      </c>
    </row>
    <row r="452" spans="1:17" s="17" customFormat="1" ht="16.75" hidden="1" customHeight="1" outlineLevel="1">
      <c r="A452" s="1230">
        <v>437</v>
      </c>
      <c r="B452" s="1231"/>
      <c r="C452" s="1232"/>
      <c r="D452" s="1233"/>
      <c r="E452" s="587">
        <f t="shared" si="12"/>
        <v>0</v>
      </c>
      <c r="G452" s="1230">
        <v>437</v>
      </c>
      <c r="H452" s="1231"/>
      <c r="I452" s="1232"/>
      <c r="J452" s="1233"/>
      <c r="K452" s="587">
        <f t="shared" si="13"/>
        <v>0</v>
      </c>
      <c r="M452" s="1230">
        <v>437</v>
      </c>
      <c r="N452" s="1231"/>
      <c r="O452" s="1232"/>
      <c r="P452" s="1233"/>
      <c r="Q452" s="587">
        <f t="shared" si="14"/>
        <v>0</v>
      </c>
    </row>
    <row r="453" spans="1:17" s="17" customFormat="1" ht="16.75" hidden="1" customHeight="1" outlineLevel="1">
      <c r="A453" s="1230">
        <v>438</v>
      </c>
      <c r="B453" s="1231"/>
      <c r="C453" s="1232"/>
      <c r="D453" s="1233"/>
      <c r="E453" s="587">
        <f t="shared" si="12"/>
        <v>0</v>
      </c>
      <c r="G453" s="1230">
        <v>438</v>
      </c>
      <c r="H453" s="1231"/>
      <c r="I453" s="1232"/>
      <c r="J453" s="1233"/>
      <c r="K453" s="587">
        <f t="shared" si="13"/>
        <v>0</v>
      </c>
      <c r="M453" s="1230">
        <v>438</v>
      </c>
      <c r="N453" s="1231"/>
      <c r="O453" s="1232"/>
      <c r="P453" s="1233"/>
      <c r="Q453" s="587">
        <f t="shared" si="14"/>
        <v>0</v>
      </c>
    </row>
    <row r="454" spans="1:17" s="17" customFormat="1" ht="16.75" hidden="1" customHeight="1" outlineLevel="1">
      <c r="A454" s="1230">
        <v>439</v>
      </c>
      <c r="B454" s="1231"/>
      <c r="C454" s="1232"/>
      <c r="D454" s="1233"/>
      <c r="E454" s="587">
        <f t="shared" si="12"/>
        <v>0</v>
      </c>
      <c r="G454" s="1230">
        <v>439</v>
      </c>
      <c r="H454" s="1231"/>
      <c r="I454" s="1232"/>
      <c r="J454" s="1233"/>
      <c r="K454" s="587">
        <f t="shared" si="13"/>
        <v>0</v>
      </c>
      <c r="M454" s="1230">
        <v>439</v>
      </c>
      <c r="N454" s="1231"/>
      <c r="O454" s="1232"/>
      <c r="P454" s="1233"/>
      <c r="Q454" s="587">
        <f t="shared" si="14"/>
        <v>0</v>
      </c>
    </row>
    <row r="455" spans="1:17" s="17" customFormat="1" ht="16.75" hidden="1" customHeight="1" outlineLevel="1">
      <c r="A455" s="1230">
        <v>440</v>
      </c>
      <c r="B455" s="1231"/>
      <c r="C455" s="1232"/>
      <c r="D455" s="1233"/>
      <c r="E455" s="587">
        <f t="shared" si="12"/>
        <v>0</v>
      </c>
      <c r="G455" s="1230">
        <v>440</v>
      </c>
      <c r="H455" s="1231"/>
      <c r="I455" s="1232"/>
      <c r="J455" s="1233"/>
      <c r="K455" s="587">
        <f t="shared" si="13"/>
        <v>0</v>
      </c>
      <c r="M455" s="1230">
        <v>440</v>
      </c>
      <c r="N455" s="1231"/>
      <c r="O455" s="1232"/>
      <c r="P455" s="1233"/>
      <c r="Q455" s="587">
        <f t="shared" si="14"/>
        <v>0</v>
      </c>
    </row>
    <row r="456" spans="1:17" s="17" customFormat="1" ht="16.75" hidden="1" customHeight="1" outlineLevel="1">
      <c r="A456" s="1230">
        <v>441</v>
      </c>
      <c r="B456" s="1231"/>
      <c r="C456" s="1232"/>
      <c r="D456" s="1233"/>
      <c r="E456" s="587">
        <f t="shared" si="12"/>
        <v>0</v>
      </c>
      <c r="G456" s="1230">
        <v>441</v>
      </c>
      <c r="H456" s="1231"/>
      <c r="I456" s="1232"/>
      <c r="J456" s="1233"/>
      <c r="K456" s="587">
        <f t="shared" si="13"/>
        <v>0</v>
      </c>
      <c r="M456" s="1230">
        <v>441</v>
      </c>
      <c r="N456" s="1231"/>
      <c r="O456" s="1232"/>
      <c r="P456" s="1233"/>
      <c r="Q456" s="587">
        <f t="shared" si="14"/>
        <v>0</v>
      </c>
    </row>
    <row r="457" spans="1:17" s="17" customFormat="1" ht="16.75" hidden="1" customHeight="1" outlineLevel="1">
      <c r="A457" s="1230">
        <v>442</v>
      </c>
      <c r="B457" s="1231"/>
      <c r="C457" s="1232"/>
      <c r="D457" s="1233"/>
      <c r="E457" s="587">
        <f t="shared" si="12"/>
        <v>0</v>
      </c>
      <c r="G457" s="1230">
        <v>442</v>
      </c>
      <c r="H457" s="1231"/>
      <c r="I457" s="1232"/>
      <c r="J457" s="1233"/>
      <c r="K457" s="587">
        <f t="shared" si="13"/>
        <v>0</v>
      </c>
      <c r="M457" s="1230">
        <v>442</v>
      </c>
      <c r="N457" s="1231"/>
      <c r="O457" s="1232"/>
      <c r="P457" s="1233"/>
      <c r="Q457" s="587">
        <f t="shared" si="14"/>
        <v>0</v>
      </c>
    </row>
    <row r="458" spans="1:17" s="17" customFormat="1" ht="16.75" hidden="1" customHeight="1" outlineLevel="1">
      <c r="A458" s="1230">
        <v>443</v>
      </c>
      <c r="B458" s="1231"/>
      <c r="C458" s="1232"/>
      <c r="D458" s="1233"/>
      <c r="E458" s="587">
        <f t="shared" si="12"/>
        <v>0</v>
      </c>
      <c r="G458" s="1230">
        <v>443</v>
      </c>
      <c r="H458" s="1231"/>
      <c r="I458" s="1232"/>
      <c r="J458" s="1233"/>
      <c r="K458" s="587">
        <f t="shared" si="13"/>
        <v>0</v>
      </c>
      <c r="M458" s="1230">
        <v>443</v>
      </c>
      <c r="N458" s="1231"/>
      <c r="O458" s="1232"/>
      <c r="P458" s="1233"/>
      <c r="Q458" s="587">
        <f t="shared" si="14"/>
        <v>0</v>
      </c>
    </row>
    <row r="459" spans="1:17" s="17" customFormat="1" ht="16.75" hidden="1" customHeight="1" outlineLevel="1">
      <c r="A459" s="1230">
        <v>444</v>
      </c>
      <c r="B459" s="1231"/>
      <c r="C459" s="1232"/>
      <c r="D459" s="1233"/>
      <c r="E459" s="587">
        <f t="shared" si="12"/>
        <v>0</v>
      </c>
      <c r="G459" s="1230">
        <v>444</v>
      </c>
      <c r="H459" s="1231"/>
      <c r="I459" s="1232"/>
      <c r="J459" s="1233"/>
      <c r="K459" s="587">
        <f t="shared" si="13"/>
        <v>0</v>
      </c>
      <c r="M459" s="1230">
        <v>444</v>
      </c>
      <c r="N459" s="1231"/>
      <c r="O459" s="1232"/>
      <c r="P459" s="1233"/>
      <c r="Q459" s="587">
        <f t="shared" si="14"/>
        <v>0</v>
      </c>
    </row>
    <row r="460" spans="1:17" s="17" customFormat="1" ht="16.75" hidden="1" customHeight="1" outlineLevel="1">
      <c r="A460" s="1230">
        <v>445</v>
      </c>
      <c r="B460" s="1231"/>
      <c r="C460" s="1232"/>
      <c r="D460" s="1233"/>
      <c r="E460" s="587">
        <f t="shared" si="12"/>
        <v>0</v>
      </c>
      <c r="G460" s="1230">
        <v>445</v>
      </c>
      <c r="H460" s="1231"/>
      <c r="I460" s="1232"/>
      <c r="J460" s="1233"/>
      <c r="K460" s="587">
        <f t="shared" si="13"/>
        <v>0</v>
      </c>
      <c r="M460" s="1230">
        <v>445</v>
      </c>
      <c r="N460" s="1231"/>
      <c r="O460" s="1232"/>
      <c r="P460" s="1233"/>
      <c r="Q460" s="587">
        <f t="shared" si="14"/>
        <v>0</v>
      </c>
    </row>
    <row r="461" spans="1:17" s="17" customFormat="1" ht="16.75" hidden="1" customHeight="1" outlineLevel="1">
      <c r="A461" s="1230">
        <v>446</v>
      </c>
      <c r="B461" s="1231"/>
      <c r="C461" s="1232"/>
      <c r="D461" s="1233"/>
      <c r="E461" s="587">
        <f t="shared" si="12"/>
        <v>0</v>
      </c>
      <c r="G461" s="1230">
        <v>446</v>
      </c>
      <c r="H461" s="1231"/>
      <c r="I461" s="1232"/>
      <c r="J461" s="1233"/>
      <c r="K461" s="587">
        <f t="shared" si="13"/>
        <v>0</v>
      </c>
      <c r="M461" s="1230">
        <v>446</v>
      </c>
      <c r="N461" s="1231"/>
      <c r="O461" s="1232"/>
      <c r="P461" s="1233"/>
      <c r="Q461" s="587">
        <f t="shared" si="14"/>
        <v>0</v>
      </c>
    </row>
    <row r="462" spans="1:17" s="17" customFormat="1" ht="16.75" hidden="1" customHeight="1" outlineLevel="1">
      <c r="A462" s="1230">
        <v>447</v>
      </c>
      <c r="B462" s="1231"/>
      <c r="C462" s="1232"/>
      <c r="D462" s="1233"/>
      <c r="E462" s="587">
        <f t="shared" si="12"/>
        <v>0</v>
      </c>
      <c r="G462" s="1230">
        <v>447</v>
      </c>
      <c r="H462" s="1231"/>
      <c r="I462" s="1232"/>
      <c r="J462" s="1233"/>
      <c r="K462" s="587">
        <f t="shared" si="13"/>
        <v>0</v>
      </c>
      <c r="M462" s="1230">
        <v>447</v>
      </c>
      <c r="N462" s="1231"/>
      <c r="O462" s="1232"/>
      <c r="P462" s="1233"/>
      <c r="Q462" s="587">
        <f t="shared" si="14"/>
        <v>0</v>
      </c>
    </row>
    <row r="463" spans="1:17" s="17" customFormat="1" ht="16.75" hidden="1" customHeight="1" outlineLevel="1">
      <c r="A463" s="1230">
        <v>448</v>
      </c>
      <c r="B463" s="1231"/>
      <c r="C463" s="1232"/>
      <c r="D463" s="1233"/>
      <c r="E463" s="587">
        <f t="shared" si="12"/>
        <v>0</v>
      </c>
      <c r="G463" s="1230">
        <v>448</v>
      </c>
      <c r="H463" s="1231"/>
      <c r="I463" s="1232"/>
      <c r="J463" s="1233"/>
      <c r="K463" s="587">
        <f t="shared" si="13"/>
        <v>0</v>
      </c>
      <c r="M463" s="1230">
        <v>448</v>
      </c>
      <c r="N463" s="1231"/>
      <c r="O463" s="1232"/>
      <c r="P463" s="1233"/>
      <c r="Q463" s="587">
        <f t="shared" si="14"/>
        <v>0</v>
      </c>
    </row>
    <row r="464" spans="1:17" s="17" customFormat="1" ht="16.75" hidden="1" customHeight="1" outlineLevel="1">
      <c r="A464" s="1230">
        <v>449</v>
      </c>
      <c r="B464" s="1231"/>
      <c r="C464" s="1232"/>
      <c r="D464" s="1233"/>
      <c r="E464" s="587">
        <f t="shared" si="12"/>
        <v>0</v>
      </c>
      <c r="G464" s="1230">
        <v>449</v>
      </c>
      <c r="H464" s="1231"/>
      <c r="I464" s="1232"/>
      <c r="J464" s="1233"/>
      <c r="K464" s="587">
        <f t="shared" si="13"/>
        <v>0</v>
      </c>
      <c r="M464" s="1230">
        <v>449</v>
      </c>
      <c r="N464" s="1231"/>
      <c r="O464" s="1232"/>
      <c r="P464" s="1233"/>
      <c r="Q464" s="587">
        <f t="shared" si="14"/>
        <v>0</v>
      </c>
    </row>
    <row r="465" spans="1:17" s="17" customFormat="1" ht="16.75" hidden="1" customHeight="1" outlineLevel="1">
      <c r="A465" s="1230">
        <v>450</v>
      </c>
      <c r="B465" s="1231"/>
      <c r="C465" s="1232"/>
      <c r="D465" s="1233"/>
      <c r="E465" s="587">
        <f t="shared" si="12"/>
        <v>0</v>
      </c>
      <c r="G465" s="1230">
        <v>450</v>
      </c>
      <c r="H465" s="1231"/>
      <c r="I465" s="1232"/>
      <c r="J465" s="1233"/>
      <c r="K465" s="587">
        <f t="shared" si="13"/>
        <v>0</v>
      </c>
      <c r="M465" s="1230">
        <v>450</v>
      </c>
      <c r="N465" s="1231"/>
      <c r="O465" s="1232"/>
      <c r="P465" s="1233"/>
      <c r="Q465" s="587">
        <f t="shared" si="14"/>
        <v>0</v>
      </c>
    </row>
    <row r="466" spans="1:17" s="17" customFormat="1" ht="16.75" hidden="1" customHeight="1" outlineLevel="1">
      <c r="A466" s="1230">
        <v>451</v>
      </c>
      <c r="B466" s="1231"/>
      <c r="C466" s="1232"/>
      <c r="D466" s="1233"/>
      <c r="E466" s="587">
        <f t="shared" si="12"/>
        <v>0</v>
      </c>
      <c r="G466" s="1230">
        <v>451</v>
      </c>
      <c r="H466" s="1231"/>
      <c r="I466" s="1232"/>
      <c r="J466" s="1233"/>
      <c r="K466" s="587">
        <f t="shared" si="13"/>
        <v>0</v>
      </c>
      <c r="M466" s="1230">
        <v>451</v>
      </c>
      <c r="N466" s="1231"/>
      <c r="O466" s="1232"/>
      <c r="P466" s="1233"/>
      <c r="Q466" s="587">
        <f t="shared" si="14"/>
        <v>0</v>
      </c>
    </row>
    <row r="467" spans="1:17" s="17" customFormat="1" ht="16.75" hidden="1" customHeight="1" outlineLevel="1">
      <c r="A467" s="1230">
        <v>452</v>
      </c>
      <c r="B467" s="1231"/>
      <c r="C467" s="1232"/>
      <c r="D467" s="1233"/>
      <c r="E467" s="587">
        <f t="shared" si="12"/>
        <v>0</v>
      </c>
      <c r="G467" s="1230">
        <v>452</v>
      </c>
      <c r="H467" s="1231"/>
      <c r="I467" s="1232"/>
      <c r="J467" s="1233"/>
      <c r="K467" s="587">
        <f t="shared" si="13"/>
        <v>0</v>
      </c>
      <c r="M467" s="1230">
        <v>452</v>
      </c>
      <c r="N467" s="1231"/>
      <c r="O467" s="1232"/>
      <c r="P467" s="1233"/>
      <c r="Q467" s="587">
        <f t="shared" si="14"/>
        <v>0</v>
      </c>
    </row>
    <row r="468" spans="1:17" s="17" customFormat="1" ht="16.75" hidden="1" customHeight="1" outlineLevel="1">
      <c r="A468" s="1230">
        <v>453</v>
      </c>
      <c r="B468" s="1231"/>
      <c r="C468" s="1232"/>
      <c r="D468" s="1233"/>
      <c r="E468" s="587">
        <f t="shared" si="12"/>
        <v>0</v>
      </c>
      <c r="G468" s="1230">
        <v>453</v>
      </c>
      <c r="H468" s="1231"/>
      <c r="I468" s="1232"/>
      <c r="J468" s="1233"/>
      <c r="K468" s="587">
        <f t="shared" si="13"/>
        <v>0</v>
      </c>
      <c r="M468" s="1230">
        <v>453</v>
      </c>
      <c r="N468" s="1231"/>
      <c r="O468" s="1232"/>
      <c r="P468" s="1233"/>
      <c r="Q468" s="587">
        <f t="shared" si="14"/>
        <v>0</v>
      </c>
    </row>
    <row r="469" spans="1:17" s="17" customFormat="1" ht="16.75" hidden="1" customHeight="1" outlineLevel="1">
      <c r="A469" s="1230">
        <v>454</v>
      </c>
      <c r="B469" s="1231"/>
      <c r="C469" s="1232"/>
      <c r="D469" s="1233"/>
      <c r="E469" s="587">
        <f t="shared" si="12"/>
        <v>0</v>
      </c>
      <c r="G469" s="1230">
        <v>454</v>
      </c>
      <c r="H469" s="1231"/>
      <c r="I469" s="1232"/>
      <c r="J469" s="1233"/>
      <c r="K469" s="587">
        <f t="shared" si="13"/>
        <v>0</v>
      </c>
      <c r="M469" s="1230">
        <v>454</v>
      </c>
      <c r="N469" s="1231"/>
      <c r="O469" s="1232"/>
      <c r="P469" s="1233"/>
      <c r="Q469" s="587">
        <f t="shared" si="14"/>
        <v>0</v>
      </c>
    </row>
    <row r="470" spans="1:17" s="17" customFormat="1" ht="16.75" hidden="1" customHeight="1" outlineLevel="1">
      <c r="A470" s="1230">
        <v>455</v>
      </c>
      <c r="B470" s="1231"/>
      <c r="C470" s="1232"/>
      <c r="D470" s="1233"/>
      <c r="E470" s="587">
        <f t="shared" si="12"/>
        <v>0</v>
      </c>
      <c r="G470" s="1230">
        <v>455</v>
      </c>
      <c r="H470" s="1231"/>
      <c r="I470" s="1232"/>
      <c r="J470" s="1233"/>
      <c r="K470" s="587">
        <f t="shared" si="13"/>
        <v>0</v>
      </c>
      <c r="M470" s="1230">
        <v>455</v>
      </c>
      <c r="N470" s="1231"/>
      <c r="O470" s="1232"/>
      <c r="P470" s="1233"/>
      <c r="Q470" s="587">
        <f t="shared" si="14"/>
        <v>0</v>
      </c>
    </row>
    <row r="471" spans="1:17" s="17" customFormat="1" ht="16.75" hidden="1" customHeight="1" outlineLevel="1">
      <c r="A471" s="1230">
        <v>456</v>
      </c>
      <c r="B471" s="1231"/>
      <c r="C471" s="1232"/>
      <c r="D471" s="1233"/>
      <c r="E471" s="587">
        <f t="shared" si="12"/>
        <v>0</v>
      </c>
      <c r="G471" s="1230">
        <v>456</v>
      </c>
      <c r="H471" s="1231"/>
      <c r="I471" s="1232"/>
      <c r="J471" s="1233"/>
      <c r="K471" s="587">
        <f t="shared" si="13"/>
        <v>0</v>
      </c>
      <c r="M471" s="1230">
        <v>456</v>
      </c>
      <c r="N471" s="1231"/>
      <c r="O471" s="1232"/>
      <c r="P471" s="1233"/>
      <c r="Q471" s="587">
        <f t="shared" si="14"/>
        <v>0</v>
      </c>
    </row>
    <row r="472" spans="1:17" s="17" customFormat="1" ht="16.75" hidden="1" customHeight="1" outlineLevel="1">
      <c r="A472" s="1230">
        <v>457</v>
      </c>
      <c r="B472" s="1231"/>
      <c r="C472" s="1232"/>
      <c r="D472" s="1233"/>
      <c r="E472" s="587">
        <f t="shared" si="12"/>
        <v>0</v>
      </c>
      <c r="G472" s="1230">
        <v>457</v>
      </c>
      <c r="H472" s="1231"/>
      <c r="I472" s="1232"/>
      <c r="J472" s="1233"/>
      <c r="K472" s="587">
        <f t="shared" si="13"/>
        <v>0</v>
      </c>
      <c r="M472" s="1230">
        <v>457</v>
      </c>
      <c r="N472" s="1231"/>
      <c r="O472" s="1232"/>
      <c r="P472" s="1233"/>
      <c r="Q472" s="587">
        <f t="shared" si="14"/>
        <v>0</v>
      </c>
    </row>
    <row r="473" spans="1:17" s="17" customFormat="1" ht="16.75" hidden="1" customHeight="1" outlineLevel="1">
      <c r="A473" s="1230">
        <v>458</v>
      </c>
      <c r="B473" s="1231"/>
      <c r="C473" s="1232"/>
      <c r="D473" s="1233"/>
      <c r="E473" s="587">
        <f t="shared" si="12"/>
        <v>0</v>
      </c>
      <c r="G473" s="1230">
        <v>458</v>
      </c>
      <c r="H473" s="1231"/>
      <c r="I473" s="1232"/>
      <c r="J473" s="1233"/>
      <c r="K473" s="587">
        <f t="shared" si="13"/>
        <v>0</v>
      </c>
      <c r="M473" s="1230">
        <v>458</v>
      </c>
      <c r="N473" s="1231"/>
      <c r="O473" s="1232"/>
      <c r="P473" s="1233"/>
      <c r="Q473" s="587">
        <f t="shared" si="14"/>
        <v>0</v>
      </c>
    </row>
    <row r="474" spans="1:17" s="17" customFormat="1" ht="16.75" hidden="1" customHeight="1" outlineLevel="1">
      <c r="A474" s="1230">
        <v>459</v>
      </c>
      <c r="B474" s="1231"/>
      <c r="C474" s="1232"/>
      <c r="D474" s="1233"/>
      <c r="E474" s="587">
        <f t="shared" si="12"/>
        <v>0</v>
      </c>
      <c r="G474" s="1230">
        <v>459</v>
      </c>
      <c r="H474" s="1231"/>
      <c r="I474" s="1232"/>
      <c r="J474" s="1233"/>
      <c r="K474" s="587">
        <f t="shared" si="13"/>
        <v>0</v>
      </c>
      <c r="M474" s="1230">
        <v>459</v>
      </c>
      <c r="N474" s="1231"/>
      <c r="O474" s="1232"/>
      <c r="P474" s="1233"/>
      <c r="Q474" s="587">
        <f t="shared" si="14"/>
        <v>0</v>
      </c>
    </row>
    <row r="475" spans="1:17" s="17" customFormat="1" ht="16.75" hidden="1" customHeight="1" outlineLevel="1">
      <c r="A475" s="1230">
        <v>460</v>
      </c>
      <c r="B475" s="1231"/>
      <c r="C475" s="1232"/>
      <c r="D475" s="1233"/>
      <c r="E475" s="587">
        <f t="shared" si="12"/>
        <v>0</v>
      </c>
      <c r="G475" s="1230">
        <v>460</v>
      </c>
      <c r="H475" s="1231"/>
      <c r="I475" s="1232"/>
      <c r="J475" s="1233"/>
      <c r="K475" s="587">
        <f t="shared" si="13"/>
        <v>0</v>
      </c>
      <c r="M475" s="1230">
        <v>460</v>
      </c>
      <c r="N475" s="1231"/>
      <c r="O475" s="1232"/>
      <c r="P475" s="1233"/>
      <c r="Q475" s="587">
        <f t="shared" si="14"/>
        <v>0</v>
      </c>
    </row>
    <row r="476" spans="1:17" s="17" customFormat="1" ht="16.75" hidden="1" customHeight="1" outlineLevel="1">
      <c r="A476" s="1230">
        <v>461</v>
      </c>
      <c r="B476" s="1231"/>
      <c r="C476" s="1232"/>
      <c r="D476" s="1233"/>
      <c r="E476" s="587">
        <f t="shared" si="12"/>
        <v>0</v>
      </c>
      <c r="G476" s="1230">
        <v>461</v>
      </c>
      <c r="H476" s="1231"/>
      <c r="I476" s="1232"/>
      <c r="J476" s="1233"/>
      <c r="K476" s="587">
        <f t="shared" si="13"/>
        <v>0</v>
      </c>
      <c r="M476" s="1230">
        <v>461</v>
      </c>
      <c r="N476" s="1231"/>
      <c r="O476" s="1232"/>
      <c r="P476" s="1233"/>
      <c r="Q476" s="587">
        <f t="shared" si="14"/>
        <v>0</v>
      </c>
    </row>
    <row r="477" spans="1:17" s="17" customFormat="1" ht="16.75" hidden="1" customHeight="1" outlineLevel="1">
      <c r="A477" s="1230">
        <v>462</v>
      </c>
      <c r="B477" s="1231"/>
      <c r="C477" s="1232"/>
      <c r="D477" s="1233"/>
      <c r="E477" s="587">
        <f t="shared" si="12"/>
        <v>0</v>
      </c>
      <c r="G477" s="1230">
        <v>462</v>
      </c>
      <c r="H477" s="1231"/>
      <c r="I477" s="1232"/>
      <c r="J477" s="1233"/>
      <c r="K477" s="587">
        <f t="shared" si="13"/>
        <v>0</v>
      </c>
      <c r="M477" s="1230">
        <v>462</v>
      </c>
      <c r="N477" s="1231"/>
      <c r="O477" s="1232"/>
      <c r="P477" s="1233"/>
      <c r="Q477" s="587">
        <f t="shared" si="14"/>
        <v>0</v>
      </c>
    </row>
    <row r="478" spans="1:17" s="17" customFormat="1" ht="16.75" hidden="1" customHeight="1" outlineLevel="1">
      <c r="A478" s="1230">
        <v>463</v>
      </c>
      <c r="B478" s="1231"/>
      <c r="C478" s="1232"/>
      <c r="D478" s="1233"/>
      <c r="E478" s="587">
        <f t="shared" si="12"/>
        <v>0</v>
      </c>
      <c r="G478" s="1230">
        <v>463</v>
      </c>
      <c r="H478" s="1231"/>
      <c r="I478" s="1232"/>
      <c r="J478" s="1233"/>
      <c r="K478" s="587">
        <f t="shared" si="13"/>
        <v>0</v>
      </c>
      <c r="M478" s="1230">
        <v>463</v>
      </c>
      <c r="N478" s="1231"/>
      <c r="O478" s="1232"/>
      <c r="P478" s="1233"/>
      <c r="Q478" s="587">
        <f t="shared" si="14"/>
        <v>0</v>
      </c>
    </row>
    <row r="479" spans="1:17" s="17" customFormat="1" ht="16.75" hidden="1" customHeight="1" outlineLevel="1">
      <c r="A479" s="1230">
        <v>464</v>
      </c>
      <c r="B479" s="1231"/>
      <c r="C479" s="1232"/>
      <c r="D479" s="1233"/>
      <c r="E479" s="587">
        <f t="shared" si="12"/>
        <v>0</v>
      </c>
      <c r="G479" s="1230">
        <v>464</v>
      </c>
      <c r="H479" s="1231"/>
      <c r="I479" s="1232"/>
      <c r="J479" s="1233"/>
      <c r="K479" s="587">
        <f t="shared" si="13"/>
        <v>0</v>
      </c>
      <c r="M479" s="1230">
        <v>464</v>
      </c>
      <c r="N479" s="1231"/>
      <c r="O479" s="1232"/>
      <c r="P479" s="1233"/>
      <c r="Q479" s="587">
        <f t="shared" si="14"/>
        <v>0</v>
      </c>
    </row>
    <row r="480" spans="1:17" s="17" customFormat="1" ht="16.75" hidden="1" customHeight="1" outlineLevel="1">
      <c r="A480" s="1230">
        <v>465</v>
      </c>
      <c r="B480" s="1231"/>
      <c r="C480" s="1232"/>
      <c r="D480" s="1233"/>
      <c r="E480" s="587">
        <f t="shared" si="12"/>
        <v>0</v>
      </c>
      <c r="G480" s="1230">
        <v>465</v>
      </c>
      <c r="H480" s="1231"/>
      <c r="I480" s="1232"/>
      <c r="J480" s="1233"/>
      <c r="K480" s="587">
        <f t="shared" si="13"/>
        <v>0</v>
      </c>
      <c r="M480" s="1230">
        <v>465</v>
      </c>
      <c r="N480" s="1231"/>
      <c r="O480" s="1232"/>
      <c r="P480" s="1233"/>
      <c r="Q480" s="587">
        <f t="shared" si="14"/>
        <v>0</v>
      </c>
    </row>
    <row r="481" spans="1:17" s="17" customFormat="1" ht="16.75" hidden="1" customHeight="1" outlineLevel="1">
      <c r="A481" s="1230">
        <v>466</v>
      </c>
      <c r="B481" s="1231"/>
      <c r="C481" s="1232"/>
      <c r="D481" s="1233"/>
      <c r="E481" s="587">
        <f t="shared" si="12"/>
        <v>0</v>
      </c>
      <c r="G481" s="1230">
        <v>466</v>
      </c>
      <c r="H481" s="1231"/>
      <c r="I481" s="1232"/>
      <c r="J481" s="1233"/>
      <c r="K481" s="587">
        <f t="shared" si="13"/>
        <v>0</v>
      </c>
      <c r="M481" s="1230">
        <v>466</v>
      </c>
      <c r="N481" s="1231"/>
      <c r="O481" s="1232"/>
      <c r="P481" s="1233"/>
      <c r="Q481" s="587">
        <f t="shared" si="14"/>
        <v>0</v>
      </c>
    </row>
    <row r="482" spans="1:17" s="17" customFormat="1" ht="16.75" hidden="1" customHeight="1" outlineLevel="1">
      <c r="A482" s="1230">
        <v>467</v>
      </c>
      <c r="B482" s="1231"/>
      <c r="C482" s="1232"/>
      <c r="D482" s="1233"/>
      <c r="E482" s="587">
        <f t="shared" si="12"/>
        <v>0</v>
      </c>
      <c r="G482" s="1230">
        <v>467</v>
      </c>
      <c r="H482" s="1231"/>
      <c r="I482" s="1232"/>
      <c r="J482" s="1233"/>
      <c r="K482" s="587">
        <f t="shared" si="13"/>
        <v>0</v>
      </c>
      <c r="M482" s="1230">
        <v>467</v>
      </c>
      <c r="N482" s="1231"/>
      <c r="O482" s="1232"/>
      <c r="P482" s="1233"/>
      <c r="Q482" s="587">
        <f t="shared" si="14"/>
        <v>0</v>
      </c>
    </row>
    <row r="483" spans="1:17" s="17" customFormat="1" ht="16.75" hidden="1" customHeight="1" outlineLevel="1">
      <c r="A483" s="1230">
        <v>468</v>
      </c>
      <c r="B483" s="1231"/>
      <c r="C483" s="1232"/>
      <c r="D483" s="1233"/>
      <c r="E483" s="587">
        <f t="shared" si="12"/>
        <v>0</v>
      </c>
      <c r="G483" s="1230">
        <v>468</v>
      </c>
      <c r="H483" s="1231"/>
      <c r="I483" s="1232"/>
      <c r="J483" s="1233"/>
      <c r="K483" s="587">
        <f t="shared" si="13"/>
        <v>0</v>
      </c>
      <c r="M483" s="1230">
        <v>468</v>
      </c>
      <c r="N483" s="1231"/>
      <c r="O483" s="1232"/>
      <c r="P483" s="1233"/>
      <c r="Q483" s="587">
        <f t="shared" si="14"/>
        <v>0</v>
      </c>
    </row>
    <row r="484" spans="1:17" s="17" customFormat="1" ht="16.75" hidden="1" customHeight="1" outlineLevel="1">
      <c r="A484" s="1230">
        <v>469</v>
      </c>
      <c r="B484" s="1231"/>
      <c r="C484" s="1232"/>
      <c r="D484" s="1233"/>
      <c r="E484" s="587">
        <f t="shared" si="12"/>
        <v>0</v>
      </c>
      <c r="G484" s="1230">
        <v>469</v>
      </c>
      <c r="H484" s="1231"/>
      <c r="I484" s="1232"/>
      <c r="J484" s="1233"/>
      <c r="K484" s="587">
        <f t="shared" si="13"/>
        <v>0</v>
      </c>
      <c r="M484" s="1230">
        <v>469</v>
      </c>
      <c r="N484" s="1231"/>
      <c r="O484" s="1232"/>
      <c r="P484" s="1233"/>
      <c r="Q484" s="587">
        <f t="shared" si="14"/>
        <v>0</v>
      </c>
    </row>
    <row r="485" spans="1:17" s="17" customFormat="1" ht="16.75" hidden="1" customHeight="1" outlineLevel="1">
      <c r="A485" s="1230">
        <v>470</v>
      </c>
      <c r="B485" s="1231"/>
      <c r="C485" s="1232"/>
      <c r="D485" s="1233"/>
      <c r="E485" s="587">
        <f t="shared" si="12"/>
        <v>0</v>
      </c>
      <c r="G485" s="1230">
        <v>470</v>
      </c>
      <c r="H485" s="1231"/>
      <c r="I485" s="1232"/>
      <c r="J485" s="1233"/>
      <c r="K485" s="587">
        <f t="shared" si="13"/>
        <v>0</v>
      </c>
      <c r="M485" s="1230">
        <v>470</v>
      </c>
      <c r="N485" s="1231"/>
      <c r="O485" s="1232"/>
      <c r="P485" s="1233"/>
      <c r="Q485" s="587">
        <f t="shared" si="14"/>
        <v>0</v>
      </c>
    </row>
    <row r="486" spans="1:17" s="17" customFormat="1" ht="16.75" hidden="1" customHeight="1" outlineLevel="1">
      <c r="A486" s="1230">
        <v>471</v>
      </c>
      <c r="B486" s="1231"/>
      <c r="C486" s="1232"/>
      <c r="D486" s="1233"/>
      <c r="E486" s="587">
        <f t="shared" si="12"/>
        <v>0</v>
      </c>
      <c r="G486" s="1230">
        <v>471</v>
      </c>
      <c r="H486" s="1231"/>
      <c r="I486" s="1232"/>
      <c r="J486" s="1233"/>
      <c r="K486" s="587">
        <f t="shared" si="13"/>
        <v>0</v>
      </c>
      <c r="M486" s="1230">
        <v>471</v>
      </c>
      <c r="N486" s="1231"/>
      <c r="O486" s="1232"/>
      <c r="P486" s="1233"/>
      <c r="Q486" s="587">
        <f t="shared" si="14"/>
        <v>0</v>
      </c>
    </row>
    <row r="487" spans="1:17" s="17" customFormat="1" ht="16.75" hidden="1" customHeight="1" outlineLevel="1">
      <c r="A487" s="1230">
        <v>472</v>
      </c>
      <c r="B487" s="1231"/>
      <c r="C487" s="1232"/>
      <c r="D487" s="1233"/>
      <c r="E487" s="587">
        <f t="shared" si="12"/>
        <v>0</v>
      </c>
      <c r="G487" s="1230">
        <v>472</v>
      </c>
      <c r="H487" s="1231"/>
      <c r="I487" s="1232"/>
      <c r="J487" s="1233"/>
      <c r="K487" s="587">
        <f t="shared" si="13"/>
        <v>0</v>
      </c>
      <c r="M487" s="1230">
        <v>472</v>
      </c>
      <c r="N487" s="1231"/>
      <c r="O487" s="1232"/>
      <c r="P487" s="1233"/>
      <c r="Q487" s="587">
        <f t="shared" si="14"/>
        <v>0</v>
      </c>
    </row>
    <row r="488" spans="1:17" s="17" customFormat="1" ht="16.75" hidden="1" customHeight="1" outlineLevel="1">
      <c r="A488" s="1230">
        <v>473</v>
      </c>
      <c r="B488" s="1231"/>
      <c r="C488" s="1232"/>
      <c r="D488" s="1233"/>
      <c r="E488" s="587">
        <f t="shared" si="12"/>
        <v>0</v>
      </c>
      <c r="G488" s="1230">
        <v>473</v>
      </c>
      <c r="H488" s="1231"/>
      <c r="I488" s="1232"/>
      <c r="J488" s="1233"/>
      <c r="K488" s="587">
        <f t="shared" si="13"/>
        <v>0</v>
      </c>
      <c r="M488" s="1230">
        <v>473</v>
      </c>
      <c r="N488" s="1231"/>
      <c r="O488" s="1232"/>
      <c r="P488" s="1233"/>
      <c r="Q488" s="587">
        <f t="shared" si="14"/>
        <v>0</v>
      </c>
    </row>
    <row r="489" spans="1:17" s="17" customFormat="1" ht="16.75" hidden="1" customHeight="1" outlineLevel="1">
      <c r="A489" s="1230">
        <v>474</v>
      </c>
      <c r="B489" s="1231"/>
      <c r="C489" s="1232"/>
      <c r="D489" s="1233"/>
      <c r="E489" s="587">
        <f t="shared" si="12"/>
        <v>0</v>
      </c>
      <c r="G489" s="1230">
        <v>474</v>
      </c>
      <c r="H489" s="1231"/>
      <c r="I489" s="1232"/>
      <c r="J489" s="1233"/>
      <c r="K489" s="587">
        <f t="shared" si="13"/>
        <v>0</v>
      </c>
      <c r="M489" s="1230">
        <v>474</v>
      </c>
      <c r="N489" s="1231"/>
      <c r="O489" s="1232"/>
      <c r="P489" s="1233"/>
      <c r="Q489" s="587">
        <f t="shared" si="14"/>
        <v>0</v>
      </c>
    </row>
    <row r="490" spans="1:17" s="17" customFormat="1" ht="16.75" hidden="1" customHeight="1" outlineLevel="1">
      <c r="A490" s="1230">
        <v>475</v>
      </c>
      <c r="B490" s="1231"/>
      <c r="C490" s="1232"/>
      <c r="D490" s="1233"/>
      <c r="E490" s="587">
        <f t="shared" si="12"/>
        <v>0</v>
      </c>
      <c r="G490" s="1230">
        <v>475</v>
      </c>
      <c r="H490" s="1231"/>
      <c r="I490" s="1232"/>
      <c r="J490" s="1233"/>
      <c r="K490" s="587">
        <f t="shared" si="13"/>
        <v>0</v>
      </c>
      <c r="M490" s="1230">
        <v>475</v>
      </c>
      <c r="N490" s="1231"/>
      <c r="O490" s="1232"/>
      <c r="P490" s="1233"/>
      <c r="Q490" s="587">
        <f t="shared" si="14"/>
        <v>0</v>
      </c>
    </row>
    <row r="491" spans="1:17" s="17" customFormat="1" ht="16.75" hidden="1" customHeight="1" outlineLevel="1">
      <c r="A491" s="1230">
        <v>476</v>
      </c>
      <c r="B491" s="1231"/>
      <c r="C491" s="1232"/>
      <c r="D491" s="1233"/>
      <c r="E491" s="587">
        <f t="shared" si="12"/>
        <v>0</v>
      </c>
      <c r="G491" s="1230">
        <v>476</v>
      </c>
      <c r="H491" s="1231"/>
      <c r="I491" s="1232"/>
      <c r="J491" s="1233"/>
      <c r="K491" s="587">
        <f t="shared" si="13"/>
        <v>0</v>
      </c>
      <c r="M491" s="1230">
        <v>476</v>
      </c>
      <c r="N491" s="1231"/>
      <c r="O491" s="1232"/>
      <c r="P491" s="1233"/>
      <c r="Q491" s="587">
        <f t="shared" si="14"/>
        <v>0</v>
      </c>
    </row>
    <row r="492" spans="1:17" s="17" customFormat="1" ht="16.75" hidden="1" customHeight="1" outlineLevel="1">
      <c r="A492" s="1230">
        <v>477</v>
      </c>
      <c r="B492" s="1231"/>
      <c r="C492" s="1232"/>
      <c r="D492" s="1233"/>
      <c r="E492" s="587">
        <f t="shared" si="12"/>
        <v>0</v>
      </c>
      <c r="G492" s="1230">
        <v>477</v>
      </c>
      <c r="H492" s="1231"/>
      <c r="I492" s="1232"/>
      <c r="J492" s="1233"/>
      <c r="K492" s="587">
        <f t="shared" si="13"/>
        <v>0</v>
      </c>
      <c r="M492" s="1230">
        <v>477</v>
      </c>
      <c r="N492" s="1231"/>
      <c r="O492" s="1232"/>
      <c r="P492" s="1233"/>
      <c r="Q492" s="587">
        <f t="shared" si="14"/>
        <v>0</v>
      </c>
    </row>
    <row r="493" spans="1:17" s="17" customFormat="1" ht="16.75" hidden="1" customHeight="1" outlineLevel="1">
      <c r="A493" s="1230">
        <v>478</v>
      </c>
      <c r="B493" s="1231"/>
      <c r="C493" s="1232"/>
      <c r="D493" s="1233"/>
      <c r="E493" s="587">
        <f t="shared" si="12"/>
        <v>0</v>
      </c>
      <c r="G493" s="1230">
        <v>478</v>
      </c>
      <c r="H493" s="1231"/>
      <c r="I493" s="1232"/>
      <c r="J493" s="1233"/>
      <c r="K493" s="587">
        <f t="shared" si="13"/>
        <v>0</v>
      </c>
      <c r="M493" s="1230">
        <v>478</v>
      </c>
      <c r="N493" s="1231"/>
      <c r="O493" s="1232"/>
      <c r="P493" s="1233"/>
      <c r="Q493" s="587">
        <f t="shared" si="14"/>
        <v>0</v>
      </c>
    </row>
    <row r="494" spans="1:17" s="17" customFormat="1" ht="16.75" hidden="1" customHeight="1" outlineLevel="1">
      <c r="A494" s="1230">
        <v>479</v>
      </c>
      <c r="B494" s="1231"/>
      <c r="C494" s="1232"/>
      <c r="D494" s="1233"/>
      <c r="E494" s="587">
        <f t="shared" si="12"/>
        <v>0</v>
      </c>
      <c r="G494" s="1230">
        <v>479</v>
      </c>
      <c r="H494" s="1231"/>
      <c r="I494" s="1232"/>
      <c r="J494" s="1233"/>
      <c r="K494" s="587">
        <f t="shared" si="13"/>
        <v>0</v>
      </c>
      <c r="M494" s="1230">
        <v>479</v>
      </c>
      <c r="N494" s="1231"/>
      <c r="O494" s="1232"/>
      <c r="P494" s="1233"/>
      <c r="Q494" s="587">
        <f t="shared" si="14"/>
        <v>0</v>
      </c>
    </row>
    <row r="495" spans="1:17" s="17" customFormat="1" ht="16.75" hidden="1" customHeight="1" outlineLevel="1">
      <c r="A495" s="1230">
        <v>480</v>
      </c>
      <c r="B495" s="1231"/>
      <c r="C495" s="1232"/>
      <c r="D495" s="1233"/>
      <c r="E495" s="587">
        <f t="shared" si="12"/>
        <v>0</v>
      </c>
      <c r="G495" s="1230">
        <v>480</v>
      </c>
      <c r="H495" s="1231"/>
      <c r="I495" s="1232"/>
      <c r="J495" s="1233"/>
      <c r="K495" s="587">
        <f t="shared" si="13"/>
        <v>0</v>
      </c>
      <c r="M495" s="1230">
        <v>480</v>
      </c>
      <c r="N495" s="1231"/>
      <c r="O495" s="1232"/>
      <c r="P495" s="1233"/>
      <c r="Q495" s="587">
        <f t="shared" si="14"/>
        <v>0</v>
      </c>
    </row>
    <row r="496" spans="1:17" s="17" customFormat="1" ht="16.75" hidden="1" customHeight="1" outlineLevel="1">
      <c r="A496" s="1230">
        <v>481</v>
      </c>
      <c r="B496" s="1231"/>
      <c r="C496" s="1232"/>
      <c r="D496" s="1233"/>
      <c r="E496" s="587">
        <f t="shared" si="12"/>
        <v>0</v>
      </c>
      <c r="G496" s="1230">
        <v>481</v>
      </c>
      <c r="H496" s="1231"/>
      <c r="I496" s="1232"/>
      <c r="J496" s="1233"/>
      <c r="K496" s="587">
        <f t="shared" si="13"/>
        <v>0</v>
      </c>
      <c r="M496" s="1230">
        <v>481</v>
      </c>
      <c r="N496" s="1231"/>
      <c r="O496" s="1232"/>
      <c r="P496" s="1233"/>
      <c r="Q496" s="587">
        <f t="shared" si="14"/>
        <v>0</v>
      </c>
    </row>
    <row r="497" spans="1:17" s="17" customFormat="1" ht="16.75" hidden="1" customHeight="1" outlineLevel="1">
      <c r="A497" s="1230">
        <v>482</v>
      </c>
      <c r="B497" s="1231"/>
      <c r="C497" s="1232"/>
      <c r="D497" s="1233"/>
      <c r="E497" s="587">
        <f t="shared" si="12"/>
        <v>0</v>
      </c>
      <c r="G497" s="1230">
        <v>482</v>
      </c>
      <c r="H497" s="1231"/>
      <c r="I497" s="1232"/>
      <c r="J497" s="1233"/>
      <c r="K497" s="587">
        <f t="shared" si="13"/>
        <v>0</v>
      </c>
      <c r="M497" s="1230">
        <v>482</v>
      </c>
      <c r="N497" s="1231"/>
      <c r="O497" s="1232"/>
      <c r="P497" s="1233"/>
      <c r="Q497" s="587">
        <f t="shared" si="14"/>
        <v>0</v>
      </c>
    </row>
    <row r="498" spans="1:17" s="17" customFormat="1" ht="16.75" hidden="1" customHeight="1" outlineLevel="1">
      <c r="A498" s="1230">
        <v>483</v>
      </c>
      <c r="B498" s="1231"/>
      <c r="C498" s="1232"/>
      <c r="D498" s="1233"/>
      <c r="E498" s="587">
        <f t="shared" si="12"/>
        <v>0</v>
      </c>
      <c r="G498" s="1230">
        <v>483</v>
      </c>
      <c r="H498" s="1231"/>
      <c r="I498" s="1232"/>
      <c r="J498" s="1233"/>
      <c r="K498" s="587">
        <f t="shared" si="13"/>
        <v>0</v>
      </c>
      <c r="M498" s="1230">
        <v>483</v>
      </c>
      <c r="N498" s="1231"/>
      <c r="O498" s="1232"/>
      <c r="P498" s="1233"/>
      <c r="Q498" s="587">
        <f t="shared" si="14"/>
        <v>0</v>
      </c>
    </row>
    <row r="499" spans="1:17" s="17" customFormat="1" ht="16.75" hidden="1" customHeight="1" outlineLevel="1">
      <c r="A499" s="1230">
        <v>484</v>
      </c>
      <c r="B499" s="1231"/>
      <c r="C499" s="1232"/>
      <c r="D499" s="1233"/>
      <c r="E499" s="587">
        <f t="shared" si="12"/>
        <v>0</v>
      </c>
      <c r="G499" s="1230">
        <v>484</v>
      </c>
      <c r="H499" s="1231"/>
      <c r="I499" s="1232"/>
      <c r="J499" s="1233"/>
      <c r="K499" s="587">
        <f t="shared" si="13"/>
        <v>0</v>
      </c>
      <c r="M499" s="1230">
        <v>484</v>
      </c>
      <c r="N499" s="1231"/>
      <c r="O499" s="1232"/>
      <c r="P499" s="1233"/>
      <c r="Q499" s="587">
        <f t="shared" si="14"/>
        <v>0</v>
      </c>
    </row>
    <row r="500" spans="1:17" s="17" customFormat="1" ht="16.75" hidden="1" customHeight="1" outlineLevel="1">
      <c r="A500" s="1230">
        <v>485</v>
      </c>
      <c r="B500" s="1231"/>
      <c r="C500" s="1232"/>
      <c r="D500" s="1233"/>
      <c r="E500" s="587">
        <f t="shared" si="12"/>
        <v>0</v>
      </c>
      <c r="G500" s="1230">
        <v>485</v>
      </c>
      <c r="H500" s="1231"/>
      <c r="I500" s="1232"/>
      <c r="J500" s="1233"/>
      <c r="K500" s="587">
        <f t="shared" si="13"/>
        <v>0</v>
      </c>
      <c r="M500" s="1230">
        <v>485</v>
      </c>
      <c r="N500" s="1231"/>
      <c r="O500" s="1232"/>
      <c r="P500" s="1233"/>
      <c r="Q500" s="587">
        <f t="shared" si="14"/>
        <v>0</v>
      </c>
    </row>
    <row r="501" spans="1:17" s="17" customFormat="1" ht="16.75" hidden="1" customHeight="1" outlineLevel="1">
      <c r="A501" s="1230">
        <v>486</v>
      </c>
      <c r="B501" s="1231"/>
      <c r="C501" s="1232"/>
      <c r="D501" s="1233"/>
      <c r="E501" s="587">
        <f t="shared" ref="E501:E515" si="15">IF(AND(C501&gt;=D$9,C501&lt;=D$8),1,0)</f>
        <v>0</v>
      </c>
      <c r="G501" s="1230">
        <v>486</v>
      </c>
      <c r="H501" s="1231"/>
      <c r="I501" s="1232"/>
      <c r="J501" s="1233"/>
      <c r="K501" s="587">
        <f t="shared" ref="K501:K515" si="16">IF(AND(I501&gt;=J$9,I501&lt;=J$8),1,0)</f>
        <v>0</v>
      </c>
      <c r="M501" s="1230">
        <v>486</v>
      </c>
      <c r="N501" s="1231"/>
      <c r="O501" s="1232"/>
      <c r="P501" s="1233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230">
        <v>487</v>
      </c>
      <c r="B502" s="1231"/>
      <c r="C502" s="1232"/>
      <c r="D502" s="1233"/>
      <c r="E502" s="587">
        <f t="shared" si="15"/>
        <v>0</v>
      </c>
      <c r="G502" s="1230">
        <v>487</v>
      </c>
      <c r="H502" s="1231"/>
      <c r="I502" s="1232"/>
      <c r="J502" s="1233"/>
      <c r="K502" s="587">
        <f t="shared" si="16"/>
        <v>0</v>
      </c>
      <c r="M502" s="1230">
        <v>487</v>
      </c>
      <c r="N502" s="1231"/>
      <c r="O502" s="1232"/>
      <c r="P502" s="1233"/>
      <c r="Q502" s="587">
        <f t="shared" si="17"/>
        <v>0</v>
      </c>
    </row>
    <row r="503" spans="1:17" s="17" customFormat="1" ht="16.75" hidden="1" customHeight="1" outlineLevel="1">
      <c r="A503" s="1230">
        <v>488</v>
      </c>
      <c r="B503" s="1231"/>
      <c r="C503" s="1232"/>
      <c r="D503" s="1233"/>
      <c r="E503" s="587">
        <f t="shared" si="15"/>
        <v>0</v>
      </c>
      <c r="G503" s="1230">
        <v>488</v>
      </c>
      <c r="H503" s="1231"/>
      <c r="I503" s="1232"/>
      <c r="J503" s="1233"/>
      <c r="K503" s="587">
        <f t="shared" si="16"/>
        <v>0</v>
      </c>
      <c r="M503" s="1230">
        <v>488</v>
      </c>
      <c r="N503" s="1231"/>
      <c r="O503" s="1232"/>
      <c r="P503" s="1233"/>
      <c r="Q503" s="587">
        <f t="shared" si="17"/>
        <v>0</v>
      </c>
    </row>
    <row r="504" spans="1:17" s="17" customFormat="1" ht="16.75" hidden="1" customHeight="1" outlineLevel="1">
      <c r="A504" s="1230">
        <v>489</v>
      </c>
      <c r="B504" s="1231"/>
      <c r="C504" s="1232"/>
      <c r="D504" s="1233"/>
      <c r="E504" s="587">
        <f t="shared" si="15"/>
        <v>0</v>
      </c>
      <c r="G504" s="1230">
        <v>489</v>
      </c>
      <c r="H504" s="1231"/>
      <c r="I504" s="1232"/>
      <c r="J504" s="1233"/>
      <c r="K504" s="587">
        <f t="shared" si="16"/>
        <v>0</v>
      </c>
      <c r="M504" s="1230">
        <v>489</v>
      </c>
      <c r="N504" s="1231"/>
      <c r="O504" s="1232"/>
      <c r="P504" s="1233"/>
      <c r="Q504" s="587">
        <f t="shared" si="17"/>
        <v>0</v>
      </c>
    </row>
    <row r="505" spans="1:17" s="17" customFormat="1" ht="16.75" hidden="1" customHeight="1" outlineLevel="1">
      <c r="A505" s="1230">
        <v>490</v>
      </c>
      <c r="B505" s="1231"/>
      <c r="C505" s="1232"/>
      <c r="D505" s="1233"/>
      <c r="E505" s="587">
        <f t="shared" si="15"/>
        <v>0</v>
      </c>
      <c r="G505" s="1230">
        <v>490</v>
      </c>
      <c r="H505" s="1231"/>
      <c r="I505" s="1232"/>
      <c r="J505" s="1233"/>
      <c r="K505" s="587">
        <f t="shared" si="16"/>
        <v>0</v>
      </c>
      <c r="M505" s="1230">
        <v>490</v>
      </c>
      <c r="N505" s="1231"/>
      <c r="O505" s="1232"/>
      <c r="P505" s="1233"/>
      <c r="Q505" s="587">
        <f t="shared" si="17"/>
        <v>0</v>
      </c>
    </row>
    <row r="506" spans="1:17" s="17" customFormat="1" ht="16.75" hidden="1" customHeight="1" outlineLevel="1">
      <c r="A506" s="1230">
        <v>491</v>
      </c>
      <c r="B506" s="1231"/>
      <c r="C506" s="1232"/>
      <c r="D506" s="1233"/>
      <c r="E506" s="587">
        <f t="shared" si="15"/>
        <v>0</v>
      </c>
      <c r="G506" s="1230">
        <v>491</v>
      </c>
      <c r="H506" s="1231"/>
      <c r="I506" s="1232"/>
      <c r="J506" s="1233"/>
      <c r="K506" s="587">
        <f t="shared" si="16"/>
        <v>0</v>
      </c>
      <c r="M506" s="1230">
        <v>491</v>
      </c>
      <c r="N506" s="1231"/>
      <c r="O506" s="1232"/>
      <c r="P506" s="1233"/>
      <c r="Q506" s="587">
        <f t="shared" si="17"/>
        <v>0</v>
      </c>
    </row>
    <row r="507" spans="1:17" s="17" customFormat="1" ht="16.75" hidden="1" customHeight="1" outlineLevel="1">
      <c r="A507" s="1230">
        <v>492</v>
      </c>
      <c r="B507" s="1231"/>
      <c r="C507" s="1232"/>
      <c r="D507" s="1233"/>
      <c r="E507" s="587">
        <f t="shared" si="15"/>
        <v>0</v>
      </c>
      <c r="G507" s="1230">
        <v>492</v>
      </c>
      <c r="H507" s="1231"/>
      <c r="I507" s="1232"/>
      <c r="J507" s="1233"/>
      <c r="K507" s="587">
        <f t="shared" si="16"/>
        <v>0</v>
      </c>
      <c r="M507" s="1230">
        <v>492</v>
      </c>
      <c r="N507" s="1231"/>
      <c r="O507" s="1232"/>
      <c r="P507" s="1233"/>
      <c r="Q507" s="587">
        <f t="shared" si="17"/>
        <v>0</v>
      </c>
    </row>
    <row r="508" spans="1:17" s="17" customFormat="1" ht="16.75" hidden="1" customHeight="1" outlineLevel="1">
      <c r="A508" s="1230">
        <v>493</v>
      </c>
      <c r="B508" s="1231"/>
      <c r="C508" s="1232"/>
      <c r="D508" s="1233"/>
      <c r="E508" s="587">
        <f t="shared" si="15"/>
        <v>0</v>
      </c>
      <c r="G508" s="1230">
        <v>493</v>
      </c>
      <c r="H508" s="1231"/>
      <c r="I508" s="1232"/>
      <c r="J508" s="1233"/>
      <c r="K508" s="587">
        <f t="shared" si="16"/>
        <v>0</v>
      </c>
      <c r="M508" s="1230">
        <v>493</v>
      </c>
      <c r="N508" s="1231"/>
      <c r="O508" s="1232"/>
      <c r="P508" s="1233"/>
      <c r="Q508" s="587">
        <f t="shared" si="17"/>
        <v>0</v>
      </c>
    </row>
    <row r="509" spans="1:17" s="17" customFormat="1" ht="16.75" hidden="1" customHeight="1" outlineLevel="1">
      <c r="A509" s="1230">
        <v>494</v>
      </c>
      <c r="B509" s="1231"/>
      <c r="C509" s="1232"/>
      <c r="D509" s="1233"/>
      <c r="E509" s="587">
        <f t="shared" si="15"/>
        <v>0</v>
      </c>
      <c r="G509" s="1230">
        <v>494</v>
      </c>
      <c r="H509" s="1231"/>
      <c r="I509" s="1232"/>
      <c r="J509" s="1233"/>
      <c r="K509" s="587">
        <f t="shared" si="16"/>
        <v>0</v>
      </c>
      <c r="M509" s="1230">
        <v>494</v>
      </c>
      <c r="N509" s="1231"/>
      <c r="O509" s="1232"/>
      <c r="P509" s="1233"/>
      <c r="Q509" s="587">
        <f t="shared" si="17"/>
        <v>0</v>
      </c>
    </row>
    <row r="510" spans="1:17" s="17" customFormat="1" ht="16.75" hidden="1" customHeight="1" outlineLevel="1">
      <c r="A510" s="1230">
        <v>495</v>
      </c>
      <c r="B510" s="1231"/>
      <c r="C510" s="1232"/>
      <c r="D510" s="1233"/>
      <c r="E510" s="587">
        <f t="shared" si="15"/>
        <v>0</v>
      </c>
      <c r="G510" s="1230">
        <v>495</v>
      </c>
      <c r="H510" s="1231"/>
      <c r="I510" s="1232"/>
      <c r="J510" s="1233"/>
      <c r="K510" s="587">
        <f t="shared" si="16"/>
        <v>0</v>
      </c>
      <c r="M510" s="1230">
        <v>495</v>
      </c>
      <c r="N510" s="1231"/>
      <c r="O510" s="1232"/>
      <c r="P510" s="1233"/>
      <c r="Q510" s="587">
        <f t="shared" si="17"/>
        <v>0</v>
      </c>
    </row>
    <row r="511" spans="1:17" s="17" customFormat="1" ht="16.75" hidden="1" customHeight="1" outlineLevel="1">
      <c r="A511" s="1230">
        <v>496</v>
      </c>
      <c r="B511" s="1231"/>
      <c r="C511" s="1232"/>
      <c r="D511" s="1233"/>
      <c r="E511" s="587">
        <f t="shared" si="15"/>
        <v>0</v>
      </c>
      <c r="G511" s="1230">
        <v>496</v>
      </c>
      <c r="H511" s="1231"/>
      <c r="I511" s="1232"/>
      <c r="J511" s="1233"/>
      <c r="K511" s="587">
        <f t="shared" si="16"/>
        <v>0</v>
      </c>
      <c r="M511" s="1230">
        <v>496</v>
      </c>
      <c r="N511" s="1231"/>
      <c r="O511" s="1232"/>
      <c r="P511" s="1233"/>
      <c r="Q511" s="587">
        <f t="shared" si="17"/>
        <v>0</v>
      </c>
    </row>
    <row r="512" spans="1:17" s="17" customFormat="1" ht="16.75" hidden="1" customHeight="1" outlineLevel="1">
      <c r="A512" s="1230">
        <v>497</v>
      </c>
      <c r="B512" s="1231"/>
      <c r="C512" s="1232"/>
      <c r="D512" s="1233"/>
      <c r="E512" s="587">
        <f t="shared" si="15"/>
        <v>0</v>
      </c>
      <c r="G512" s="1230">
        <v>497</v>
      </c>
      <c r="H512" s="1231"/>
      <c r="I512" s="1232"/>
      <c r="J512" s="1233"/>
      <c r="K512" s="587">
        <f t="shared" si="16"/>
        <v>0</v>
      </c>
      <c r="M512" s="1230">
        <v>497</v>
      </c>
      <c r="N512" s="1231"/>
      <c r="O512" s="1232"/>
      <c r="P512" s="1233"/>
      <c r="Q512" s="587">
        <f t="shared" si="17"/>
        <v>0</v>
      </c>
    </row>
    <row r="513" spans="1:17" s="17" customFormat="1" ht="16.75" hidden="1" customHeight="1" outlineLevel="1">
      <c r="A513" s="1230">
        <v>498</v>
      </c>
      <c r="B513" s="1231"/>
      <c r="C513" s="1232"/>
      <c r="D513" s="1233"/>
      <c r="E513" s="587">
        <f t="shared" si="15"/>
        <v>0</v>
      </c>
      <c r="G513" s="1230">
        <v>498</v>
      </c>
      <c r="H513" s="1231"/>
      <c r="I513" s="1232"/>
      <c r="J513" s="1233"/>
      <c r="K513" s="587">
        <f t="shared" si="16"/>
        <v>0</v>
      </c>
      <c r="M513" s="1230">
        <v>498</v>
      </c>
      <c r="N513" s="1231"/>
      <c r="O513" s="1232"/>
      <c r="P513" s="1233"/>
      <c r="Q513" s="587">
        <f t="shared" si="17"/>
        <v>0</v>
      </c>
    </row>
    <row r="514" spans="1:17" s="17" customFormat="1" ht="16.75" hidden="1" customHeight="1" outlineLevel="1">
      <c r="A514" s="1230">
        <v>499</v>
      </c>
      <c r="B514" s="1231"/>
      <c r="C514" s="1232"/>
      <c r="D514" s="1233"/>
      <c r="E514" s="587">
        <f t="shared" si="15"/>
        <v>0</v>
      </c>
      <c r="G514" s="1230">
        <v>499</v>
      </c>
      <c r="H514" s="1231"/>
      <c r="I514" s="1232"/>
      <c r="J514" s="1233"/>
      <c r="K514" s="587">
        <f t="shared" si="16"/>
        <v>0</v>
      </c>
      <c r="M514" s="1230">
        <v>499</v>
      </c>
      <c r="N514" s="1231"/>
      <c r="O514" s="1232"/>
      <c r="P514" s="1233"/>
      <c r="Q514" s="587">
        <f t="shared" si="17"/>
        <v>0</v>
      </c>
    </row>
    <row r="515" spans="1:17" s="17" customFormat="1" ht="16.75" hidden="1" customHeight="1" outlineLevel="1" thickBot="1">
      <c r="A515" s="1249">
        <v>500</v>
      </c>
      <c r="B515" s="1250"/>
      <c r="C515" s="1251"/>
      <c r="D515" s="1252"/>
      <c r="E515" s="587">
        <f t="shared" si="15"/>
        <v>0</v>
      </c>
      <c r="G515" s="1249">
        <v>500</v>
      </c>
      <c r="H515" s="1250"/>
      <c r="I515" s="1251"/>
      <c r="J515" s="1252"/>
      <c r="K515" s="587">
        <f t="shared" si="16"/>
        <v>0</v>
      </c>
      <c r="M515" s="1249">
        <v>500</v>
      </c>
      <c r="N515" s="1250"/>
      <c r="O515" s="1251"/>
      <c r="P515" s="1252"/>
      <c r="Q515" s="587">
        <f t="shared" si="17"/>
        <v>0</v>
      </c>
    </row>
    <row r="516" spans="1:17" s="20" customFormat="1" ht="32.25" customHeight="1" collapsed="1">
      <c r="A516" s="1244" t="s">
        <v>149</v>
      </c>
      <c r="B516" s="1244"/>
      <c r="C516" s="1244"/>
      <c r="D516" s="1244"/>
      <c r="G516" s="1244" t="s">
        <v>149</v>
      </c>
      <c r="H516" s="1244"/>
      <c r="I516" s="1244"/>
      <c r="J516" s="1244"/>
      <c r="M516" s="1244" t="s">
        <v>149</v>
      </c>
      <c r="N516" s="1244"/>
      <c r="O516" s="1244"/>
      <c r="P516" s="1244"/>
    </row>
    <row r="517" spans="1:17" s="17" customFormat="1" ht="16.75" hidden="1" customHeight="1" outlineLevel="1">
      <c r="A517" s="1247" t="s">
        <v>20</v>
      </c>
      <c r="B517" s="1248"/>
      <c r="C517" s="1248"/>
      <c r="D517" s="27">
        <f>MIN(C528:D1027)</f>
        <v>203.8</v>
      </c>
      <c r="G517" s="1247" t="s">
        <v>20</v>
      </c>
      <c r="H517" s="1248"/>
      <c r="I517" s="1248"/>
      <c r="J517" s="27">
        <f>MIN(I528:J1027)</f>
        <v>184.9</v>
      </c>
      <c r="M517" s="1247" t="s">
        <v>20</v>
      </c>
      <c r="N517" s="1248"/>
      <c r="O517" s="1248"/>
      <c r="P517" s="27">
        <f>MIN(O528:P1027)</f>
        <v>194.2</v>
      </c>
    </row>
    <row r="518" spans="1:17" s="17" customFormat="1" ht="16.75" hidden="1" customHeight="1" outlineLevel="1">
      <c r="A518" s="1240" t="s">
        <v>21</v>
      </c>
      <c r="B518" s="1241"/>
      <c r="C518" s="1241"/>
      <c r="D518" s="22">
        <f>MAX(C528:D1027)</f>
        <v>203.8</v>
      </c>
      <c r="G518" s="1240" t="s">
        <v>21</v>
      </c>
      <c r="H518" s="1241"/>
      <c r="I518" s="1241"/>
      <c r="J518" s="22">
        <f>MAX(I528:J1027)</f>
        <v>184.9</v>
      </c>
      <c r="M518" s="1240" t="s">
        <v>21</v>
      </c>
      <c r="N518" s="1241"/>
      <c r="O518" s="1241"/>
      <c r="P518" s="22">
        <f>MAX(O528:P1027)</f>
        <v>194.2</v>
      </c>
    </row>
    <row r="519" spans="1:17" s="17" customFormat="1" ht="16.75" hidden="1" customHeight="1" outlineLevel="1">
      <c r="A519" s="1240" t="s">
        <v>22</v>
      </c>
      <c r="B519" s="1241"/>
      <c r="C519" s="1241"/>
      <c r="D519" s="22">
        <f>AVERAGE(C528:D1027)</f>
        <v>203.8</v>
      </c>
      <c r="G519" s="1240" t="s">
        <v>22</v>
      </c>
      <c r="H519" s="1241"/>
      <c r="I519" s="1241"/>
      <c r="J519" s="22">
        <f>AVERAGE(I528:J1027)</f>
        <v>184.9</v>
      </c>
      <c r="M519" s="1240" t="s">
        <v>22</v>
      </c>
      <c r="N519" s="1241"/>
      <c r="O519" s="1241"/>
      <c r="P519" s="22">
        <f>AVERAGE(O528:P1027)</f>
        <v>194.2</v>
      </c>
    </row>
    <row r="520" spans="1:17" s="17" customFormat="1" ht="33.75" hidden="1" customHeight="1" outlineLevel="1">
      <c r="A520" s="1242" t="s">
        <v>23</v>
      </c>
      <c r="B520" s="1241"/>
      <c r="C520" s="1241"/>
      <c r="D520" s="22">
        <f>D519*1.1</f>
        <v>224.18000000000004</v>
      </c>
      <c r="G520" s="1242" t="s">
        <v>23</v>
      </c>
      <c r="H520" s="1241"/>
      <c r="I520" s="1241"/>
      <c r="J520" s="22">
        <f>J519*1.1</f>
        <v>203.39000000000001</v>
      </c>
      <c r="M520" s="1242" t="s">
        <v>23</v>
      </c>
      <c r="N520" s="1241"/>
      <c r="O520" s="1241"/>
      <c r="P520" s="22">
        <f>P519*1.1</f>
        <v>213.62</v>
      </c>
    </row>
    <row r="521" spans="1:17" s="17" customFormat="1" ht="33.75" hidden="1" customHeight="1" outlineLevel="1">
      <c r="A521" s="1242" t="s">
        <v>24</v>
      </c>
      <c r="B521" s="1241"/>
      <c r="C521" s="1241"/>
      <c r="D521" s="22">
        <f>D519*0.9</f>
        <v>183.42000000000002</v>
      </c>
      <c r="G521" s="1242" t="s">
        <v>24</v>
      </c>
      <c r="H521" s="1241"/>
      <c r="I521" s="1241"/>
      <c r="J521" s="22">
        <f>J519*0.9</f>
        <v>166.41</v>
      </c>
      <c r="M521" s="1242" t="s">
        <v>24</v>
      </c>
      <c r="N521" s="1241"/>
      <c r="O521" s="1241"/>
      <c r="P521" s="22">
        <f>P519*0.9</f>
        <v>174.78</v>
      </c>
    </row>
    <row r="522" spans="1:17" s="17" customFormat="1" ht="31.5" hidden="1" customHeight="1" outlineLevel="1">
      <c r="A522" s="1242" t="s">
        <v>25</v>
      </c>
      <c r="B522" s="1241"/>
      <c r="C522" s="1241"/>
      <c r="D522" s="23">
        <f>SUM(E528:E1027)</f>
        <v>1</v>
      </c>
      <c r="G522" s="1242" t="s">
        <v>25</v>
      </c>
      <c r="H522" s="1241"/>
      <c r="I522" s="1241"/>
      <c r="J522" s="23">
        <f>SUM(K528:K1027)</f>
        <v>1</v>
      </c>
      <c r="M522" s="1242" t="s">
        <v>25</v>
      </c>
      <c r="N522" s="1241"/>
      <c r="O522" s="1241"/>
      <c r="P522" s="23">
        <f>SUM(Q528:Q1027)</f>
        <v>1</v>
      </c>
    </row>
    <row r="523" spans="1:17" s="17" customFormat="1" ht="16.75" hidden="1" customHeight="1" outlineLevel="1">
      <c r="A523" s="1240" t="s">
        <v>26</v>
      </c>
      <c r="B523" s="1241"/>
      <c r="C523" s="1241"/>
      <c r="D523" s="88">
        <f>D522/COUNTA(C528:D1027)</f>
        <v>1</v>
      </c>
      <c r="G523" s="1240" t="s">
        <v>26</v>
      </c>
      <c r="H523" s="1241"/>
      <c r="I523" s="1241"/>
      <c r="J523" s="88">
        <f>J522/COUNTA(I528:J1027)</f>
        <v>1</v>
      </c>
      <c r="M523" s="1240" t="s">
        <v>26</v>
      </c>
      <c r="N523" s="1241"/>
      <c r="O523" s="1241"/>
      <c r="P523" s="88">
        <f>P522/COUNTA(O528:P1027)</f>
        <v>1</v>
      </c>
    </row>
    <row r="524" spans="1:17" s="17" customFormat="1" ht="16.75" hidden="1" customHeight="1" outlineLevel="1">
      <c r="A524" s="1240" t="s">
        <v>465</v>
      </c>
      <c r="B524" s="1241"/>
      <c r="C524" s="1241"/>
      <c r="D524" s="722"/>
      <c r="G524" s="1240" t="s">
        <v>465</v>
      </c>
      <c r="H524" s="1241"/>
      <c r="I524" s="1241"/>
      <c r="J524" s="722"/>
      <c r="M524" s="1240" t="s">
        <v>465</v>
      </c>
      <c r="N524" s="1241"/>
      <c r="O524" s="1241"/>
      <c r="P524" s="722"/>
    </row>
    <row r="525" spans="1:17" s="17" customFormat="1" ht="17.25" hidden="1" customHeight="1" outlineLevel="1" thickBot="1">
      <c r="A525" s="1234" t="s">
        <v>407</v>
      </c>
      <c r="B525" s="1235"/>
      <c r="C525" s="1235"/>
      <c r="D525" s="586" t="e">
        <f>STDEV(C528:C1027)/D519</f>
        <v>#DIV/0!</v>
      </c>
      <c r="G525" s="1234" t="s">
        <v>407</v>
      </c>
      <c r="H525" s="1235"/>
      <c r="I525" s="1235"/>
      <c r="J525" s="586" t="e">
        <f>STDEV(I528:I1027)/J519</f>
        <v>#DIV/0!</v>
      </c>
      <c r="M525" s="1234" t="s">
        <v>407</v>
      </c>
      <c r="N525" s="1235"/>
      <c r="O525" s="1235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hidden="1" customHeight="1" outlineLevel="2">
      <c r="A527" s="1236" t="s">
        <v>27</v>
      </c>
      <c r="B527" s="1237"/>
      <c r="C527" s="1238" t="s">
        <v>28</v>
      </c>
      <c r="D527" s="1239"/>
      <c r="G527" s="1236" t="s">
        <v>27</v>
      </c>
      <c r="H527" s="1237"/>
      <c r="I527" s="1238" t="s">
        <v>28</v>
      </c>
      <c r="J527" s="1239"/>
      <c r="M527" s="1236" t="s">
        <v>27</v>
      </c>
      <c r="N527" s="1237"/>
      <c r="O527" s="1238" t="s">
        <v>28</v>
      </c>
      <c r="P527" s="1239"/>
    </row>
    <row r="528" spans="1:17" s="17" customFormat="1" ht="16.75" hidden="1" customHeight="1" outlineLevel="2">
      <c r="A528" s="1230">
        <v>1</v>
      </c>
      <c r="B528" s="1231"/>
      <c r="C528" s="1232">
        <v>203.8</v>
      </c>
      <c r="D528" s="1233"/>
      <c r="E528" s="587">
        <f>IF(AND(C528&gt;=D$521,C528&lt;=D$520),1,0)</f>
        <v>1</v>
      </c>
      <c r="G528" s="1230">
        <v>1</v>
      </c>
      <c r="H528" s="1231"/>
      <c r="I528" s="1232">
        <v>184.9</v>
      </c>
      <c r="J528" s="1233"/>
      <c r="K528" s="587">
        <f>IF(AND(I528&gt;=J$521,I528&lt;=J$520),1,0)</f>
        <v>1</v>
      </c>
      <c r="M528" s="1230">
        <v>1</v>
      </c>
      <c r="N528" s="1231"/>
      <c r="O528" s="1232">
        <v>194.2</v>
      </c>
      <c r="P528" s="1233"/>
      <c r="Q528" s="587">
        <f>IF(AND(O528&gt;=P$521,O528&lt;=P$520),1,0)</f>
        <v>1</v>
      </c>
    </row>
    <row r="529" spans="1:17" s="17" customFormat="1" ht="16.75" hidden="1" customHeight="1" outlineLevel="2">
      <c r="A529" s="1230">
        <v>2</v>
      </c>
      <c r="B529" s="1231"/>
      <c r="C529" s="1232"/>
      <c r="D529" s="1233"/>
      <c r="E529" s="587">
        <f t="shared" ref="E529:E592" si="18">IF(AND(C529&gt;=D$521,C529&lt;=D$520),1,0)</f>
        <v>0</v>
      </c>
      <c r="G529" s="1230">
        <v>2</v>
      </c>
      <c r="H529" s="1231"/>
      <c r="I529" s="1232"/>
      <c r="J529" s="1233"/>
      <c r="K529" s="587">
        <f t="shared" ref="K529:K592" si="19">IF(AND(I529&gt;=J$521,I529&lt;=J$520),1,0)</f>
        <v>0</v>
      </c>
      <c r="M529" s="1230">
        <v>2</v>
      </c>
      <c r="N529" s="1231"/>
      <c r="O529" s="1232"/>
      <c r="P529" s="1233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230">
        <v>3</v>
      </c>
      <c r="B530" s="1231"/>
      <c r="C530" s="1232"/>
      <c r="D530" s="1233"/>
      <c r="E530" s="587">
        <f t="shared" si="18"/>
        <v>0</v>
      </c>
      <c r="G530" s="1230">
        <v>3</v>
      </c>
      <c r="H530" s="1231"/>
      <c r="I530" s="1232"/>
      <c r="J530" s="1233"/>
      <c r="K530" s="587">
        <f t="shared" si="19"/>
        <v>0</v>
      </c>
      <c r="M530" s="1230">
        <v>3</v>
      </c>
      <c r="N530" s="1231"/>
      <c r="O530" s="1232"/>
      <c r="P530" s="1233"/>
      <c r="Q530" s="587">
        <f t="shared" si="20"/>
        <v>0</v>
      </c>
    </row>
    <row r="531" spans="1:17" s="17" customFormat="1" ht="16.75" hidden="1" customHeight="1" outlineLevel="2">
      <c r="A531" s="1230">
        <v>4</v>
      </c>
      <c r="B531" s="1231"/>
      <c r="C531" s="1232"/>
      <c r="D531" s="1233"/>
      <c r="E531" s="587">
        <f t="shared" si="18"/>
        <v>0</v>
      </c>
      <c r="G531" s="1230">
        <v>4</v>
      </c>
      <c r="H531" s="1231"/>
      <c r="I531" s="1232"/>
      <c r="J531" s="1233"/>
      <c r="K531" s="587">
        <f t="shared" si="19"/>
        <v>0</v>
      </c>
      <c r="M531" s="1230">
        <v>4</v>
      </c>
      <c r="N531" s="1231"/>
      <c r="O531" s="1232"/>
      <c r="P531" s="1233"/>
      <c r="Q531" s="587">
        <f t="shared" si="20"/>
        <v>0</v>
      </c>
    </row>
    <row r="532" spans="1:17" s="17" customFormat="1" ht="16.75" hidden="1" customHeight="1" outlineLevel="2">
      <c r="A532" s="1230">
        <v>5</v>
      </c>
      <c r="B532" s="1231"/>
      <c r="C532" s="1232"/>
      <c r="D532" s="1233"/>
      <c r="E532" s="587">
        <f t="shared" si="18"/>
        <v>0</v>
      </c>
      <c r="G532" s="1230">
        <v>5</v>
      </c>
      <c r="H532" s="1231"/>
      <c r="I532" s="1232"/>
      <c r="J532" s="1233"/>
      <c r="K532" s="587">
        <f t="shared" si="19"/>
        <v>0</v>
      </c>
      <c r="M532" s="1230">
        <v>5</v>
      </c>
      <c r="N532" s="1231"/>
      <c r="O532" s="1232"/>
      <c r="P532" s="1233"/>
      <c r="Q532" s="587">
        <f t="shared" si="20"/>
        <v>0</v>
      </c>
    </row>
    <row r="533" spans="1:17" s="17" customFormat="1" ht="16.75" hidden="1" customHeight="1" outlineLevel="2">
      <c r="A533" s="1230">
        <v>6</v>
      </c>
      <c r="B533" s="1231"/>
      <c r="C533" s="1232"/>
      <c r="D533" s="1233"/>
      <c r="E533" s="587">
        <f t="shared" si="18"/>
        <v>0</v>
      </c>
      <c r="G533" s="1230">
        <v>6</v>
      </c>
      <c r="H533" s="1231"/>
      <c r="I533" s="1232"/>
      <c r="J533" s="1233"/>
      <c r="K533" s="587">
        <f t="shared" si="19"/>
        <v>0</v>
      </c>
      <c r="M533" s="1230">
        <v>6</v>
      </c>
      <c r="N533" s="1231"/>
      <c r="O533" s="1232"/>
      <c r="P533" s="1233"/>
      <c r="Q533" s="587">
        <f t="shared" si="20"/>
        <v>0</v>
      </c>
    </row>
    <row r="534" spans="1:17" s="17" customFormat="1" ht="16.75" hidden="1" customHeight="1" outlineLevel="2">
      <c r="A534" s="1230">
        <v>7</v>
      </c>
      <c r="B534" s="1231"/>
      <c r="C534" s="1232"/>
      <c r="D534" s="1233"/>
      <c r="E534" s="587">
        <f t="shared" si="18"/>
        <v>0</v>
      </c>
      <c r="G534" s="1230">
        <v>7</v>
      </c>
      <c r="H534" s="1231"/>
      <c r="I534" s="1232"/>
      <c r="J534" s="1233"/>
      <c r="K534" s="587">
        <f t="shared" si="19"/>
        <v>0</v>
      </c>
      <c r="M534" s="1230">
        <v>7</v>
      </c>
      <c r="N534" s="1231"/>
      <c r="O534" s="1232"/>
      <c r="P534" s="1233"/>
      <c r="Q534" s="587">
        <f t="shared" si="20"/>
        <v>0</v>
      </c>
    </row>
    <row r="535" spans="1:17" s="17" customFormat="1" ht="16.75" hidden="1" customHeight="1" outlineLevel="2">
      <c r="A535" s="1230">
        <v>8</v>
      </c>
      <c r="B535" s="1231"/>
      <c r="C535" s="1232"/>
      <c r="D535" s="1233"/>
      <c r="E535" s="587">
        <f t="shared" si="18"/>
        <v>0</v>
      </c>
      <c r="G535" s="1230">
        <v>8</v>
      </c>
      <c r="H535" s="1231"/>
      <c r="I535" s="1232"/>
      <c r="J535" s="1233"/>
      <c r="K535" s="587">
        <f t="shared" si="19"/>
        <v>0</v>
      </c>
      <c r="M535" s="1230">
        <v>8</v>
      </c>
      <c r="N535" s="1231"/>
      <c r="O535" s="1232"/>
      <c r="P535" s="1233"/>
      <c r="Q535" s="587">
        <f t="shared" si="20"/>
        <v>0</v>
      </c>
    </row>
    <row r="536" spans="1:17" s="17" customFormat="1" ht="16.75" hidden="1" customHeight="1" outlineLevel="2">
      <c r="A536" s="1230">
        <v>9</v>
      </c>
      <c r="B536" s="1231"/>
      <c r="C536" s="1232"/>
      <c r="D536" s="1233"/>
      <c r="E536" s="587">
        <f t="shared" si="18"/>
        <v>0</v>
      </c>
      <c r="G536" s="1230">
        <v>9</v>
      </c>
      <c r="H536" s="1231"/>
      <c r="I536" s="1232"/>
      <c r="J536" s="1233"/>
      <c r="K536" s="587">
        <f t="shared" si="19"/>
        <v>0</v>
      </c>
      <c r="M536" s="1230">
        <v>9</v>
      </c>
      <c r="N536" s="1231"/>
      <c r="O536" s="1232"/>
      <c r="P536" s="1233"/>
      <c r="Q536" s="587">
        <f t="shared" si="20"/>
        <v>0</v>
      </c>
    </row>
    <row r="537" spans="1:17" s="17" customFormat="1" ht="16.75" hidden="1" customHeight="1" outlineLevel="2">
      <c r="A537" s="1230">
        <v>10</v>
      </c>
      <c r="B537" s="1231"/>
      <c r="C537" s="1232"/>
      <c r="D537" s="1233"/>
      <c r="E537" s="587">
        <f t="shared" si="18"/>
        <v>0</v>
      </c>
      <c r="G537" s="1230">
        <v>10</v>
      </c>
      <c r="H537" s="1231"/>
      <c r="I537" s="1232"/>
      <c r="J537" s="1233"/>
      <c r="K537" s="587">
        <f t="shared" si="19"/>
        <v>0</v>
      </c>
      <c r="M537" s="1230">
        <v>10</v>
      </c>
      <c r="N537" s="1231"/>
      <c r="O537" s="1232"/>
      <c r="P537" s="1233"/>
      <c r="Q537" s="587">
        <f t="shared" si="20"/>
        <v>0</v>
      </c>
    </row>
    <row r="538" spans="1:17" s="17" customFormat="1" ht="16.75" hidden="1" customHeight="1" outlineLevel="2">
      <c r="A538" s="1230">
        <v>11</v>
      </c>
      <c r="B538" s="1231"/>
      <c r="C538" s="1232"/>
      <c r="D538" s="1233"/>
      <c r="E538" s="587">
        <f t="shared" si="18"/>
        <v>0</v>
      </c>
      <c r="G538" s="1230">
        <v>11</v>
      </c>
      <c r="H538" s="1231"/>
      <c r="I538" s="1232"/>
      <c r="J538" s="1233"/>
      <c r="K538" s="587">
        <f t="shared" si="19"/>
        <v>0</v>
      </c>
      <c r="M538" s="1230">
        <v>11</v>
      </c>
      <c r="N538" s="1231"/>
      <c r="O538" s="1232"/>
      <c r="P538" s="1233"/>
      <c r="Q538" s="587">
        <f t="shared" si="20"/>
        <v>0</v>
      </c>
    </row>
    <row r="539" spans="1:17" s="17" customFormat="1" ht="16.75" hidden="1" customHeight="1" outlineLevel="2">
      <c r="A539" s="1230">
        <v>12</v>
      </c>
      <c r="B539" s="1231"/>
      <c r="C539" s="1232"/>
      <c r="D539" s="1233"/>
      <c r="E539" s="587">
        <f t="shared" si="18"/>
        <v>0</v>
      </c>
      <c r="G539" s="1230">
        <v>12</v>
      </c>
      <c r="H539" s="1231"/>
      <c r="I539" s="1232"/>
      <c r="J539" s="1233"/>
      <c r="K539" s="587">
        <f t="shared" si="19"/>
        <v>0</v>
      </c>
      <c r="M539" s="1230">
        <v>12</v>
      </c>
      <c r="N539" s="1231"/>
      <c r="O539" s="1232"/>
      <c r="P539" s="1233"/>
      <c r="Q539" s="587">
        <f t="shared" si="20"/>
        <v>0</v>
      </c>
    </row>
    <row r="540" spans="1:17" s="17" customFormat="1" ht="16.75" hidden="1" customHeight="1" outlineLevel="2">
      <c r="A540" s="1230">
        <v>13</v>
      </c>
      <c r="B540" s="1231"/>
      <c r="C540" s="1232"/>
      <c r="D540" s="1233"/>
      <c r="E540" s="587">
        <f t="shared" si="18"/>
        <v>0</v>
      </c>
      <c r="G540" s="1230">
        <v>13</v>
      </c>
      <c r="H540" s="1231"/>
      <c r="I540" s="1232"/>
      <c r="J540" s="1233"/>
      <c r="K540" s="587">
        <f t="shared" si="19"/>
        <v>0</v>
      </c>
      <c r="M540" s="1230">
        <v>13</v>
      </c>
      <c r="N540" s="1231"/>
      <c r="O540" s="1232"/>
      <c r="P540" s="1233"/>
      <c r="Q540" s="587">
        <f t="shared" si="20"/>
        <v>0</v>
      </c>
    </row>
    <row r="541" spans="1:17" s="17" customFormat="1" ht="16.75" hidden="1" customHeight="1" outlineLevel="2">
      <c r="A541" s="1230">
        <v>14</v>
      </c>
      <c r="B541" s="1231"/>
      <c r="C541" s="1232"/>
      <c r="D541" s="1233"/>
      <c r="E541" s="587">
        <f t="shared" si="18"/>
        <v>0</v>
      </c>
      <c r="G541" s="1230">
        <v>14</v>
      </c>
      <c r="H541" s="1231"/>
      <c r="I541" s="1232"/>
      <c r="J541" s="1233"/>
      <c r="K541" s="587">
        <f t="shared" si="19"/>
        <v>0</v>
      </c>
      <c r="M541" s="1230">
        <v>14</v>
      </c>
      <c r="N541" s="1231"/>
      <c r="O541" s="1232"/>
      <c r="P541" s="1233"/>
      <c r="Q541" s="587">
        <f t="shared" si="20"/>
        <v>0</v>
      </c>
    </row>
    <row r="542" spans="1:17" s="17" customFormat="1" ht="16.75" hidden="1" customHeight="1" outlineLevel="2">
      <c r="A542" s="1230">
        <v>15</v>
      </c>
      <c r="B542" s="1231"/>
      <c r="C542" s="1232"/>
      <c r="D542" s="1233"/>
      <c r="E542" s="587">
        <f t="shared" si="18"/>
        <v>0</v>
      </c>
      <c r="G542" s="1230">
        <v>15</v>
      </c>
      <c r="H542" s="1231"/>
      <c r="I542" s="1232"/>
      <c r="J542" s="1233"/>
      <c r="K542" s="587">
        <f t="shared" si="19"/>
        <v>0</v>
      </c>
      <c r="M542" s="1230">
        <v>15</v>
      </c>
      <c r="N542" s="1231"/>
      <c r="O542" s="1232"/>
      <c r="P542" s="1233"/>
      <c r="Q542" s="587">
        <f t="shared" si="20"/>
        <v>0</v>
      </c>
    </row>
    <row r="543" spans="1:17" s="17" customFormat="1" ht="16.75" hidden="1" customHeight="1" outlineLevel="2">
      <c r="A543" s="1230">
        <v>16</v>
      </c>
      <c r="B543" s="1231"/>
      <c r="C543" s="1232"/>
      <c r="D543" s="1233"/>
      <c r="E543" s="587">
        <f t="shared" si="18"/>
        <v>0</v>
      </c>
      <c r="G543" s="1230">
        <v>16</v>
      </c>
      <c r="H543" s="1231"/>
      <c r="I543" s="1232"/>
      <c r="J543" s="1233"/>
      <c r="K543" s="587">
        <f t="shared" si="19"/>
        <v>0</v>
      </c>
      <c r="M543" s="1230">
        <v>16</v>
      </c>
      <c r="N543" s="1231"/>
      <c r="O543" s="1232"/>
      <c r="P543" s="1233"/>
      <c r="Q543" s="587">
        <f t="shared" si="20"/>
        <v>0</v>
      </c>
    </row>
    <row r="544" spans="1:17" s="17" customFormat="1" ht="16.75" hidden="1" customHeight="1" outlineLevel="2">
      <c r="A544" s="1230">
        <v>17</v>
      </c>
      <c r="B544" s="1231"/>
      <c r="C544" s="1232"/>
      <c r="D544" s="1233"/>
      <c r="E544" s="587">
        <f t="shared" si="18"/>
        <v>0</v>
      </c>
      <c r="G544" s="1230">
        <v>17</v>
      </c>
      <c r="H544" s="1231"/>
      <c r="I544" s="1232"/>
      <c r="J544" s="1233"/>
      <c r="K544" s="587">
        <f t="shared" si="19"/>
        <v>0</v>
      </c>
      <c r="M544" s="1230">
        <v>17</v>
      </c>
      <c r="N544" s="1231"/>
      <c r="O544" s="1232"/>
      <c r="P544" s="1233"/>
      <c r="Q544" s="587">
        <f t="shared" si="20"/>
        <v>0</v>
      </c>
    </row>
    <row r="545" spans="1:17" s="17" customFormat="1" ht="16.75" hidden="1" customHeight="1" outlineLevel="2">
      <c r="A545" s="1230">
        <v>18</v>
      </c>
      <c r="B545" s="1231"/>
      <c r="C545" s="1232"/>
      <c r="D545" s="1233"/>
      <c r="E545" s="587">
        <f t="shared" si="18"/>
        <v>0</v>
      </c>
      <c r="G545" s="1230">
        <v>18</v>
      </c>
      <c r="H545" s="1231"/>
      <c r="I545" s="1232"/>
      <c r="J545" s="1233"/>
      <c r="K545" s="587">
        <f t="shared" si="19"/>
        <v>0</v>
      </c>
      <c r="M545" s="1230">
        <v>18</v>
      </c>
      <c r="N545" s="1231"/>
      <c r="O545" s="1232"/>
      <c r="P545" s="1233"/>
      <c r="Q545" s="587">
        <f t="shared" si="20"/>
        <v>0</v>
      </c>
    </row>
    <row r="546" spans="1:17" s="17" customFormat="1" ht="16.75" hidden="1" customHeight="1" outlineLevel="2">
      <c r="A546" s="1230">
        <v>19</v>
      </c>
      <c r="B546" s="1231"/>
      <c r="C546" s="1232"/>
      <c r="D546" s="1233"/>
      <c r="E546" s="587">
        <f t="shared" si="18"/>
        <v>0</v>
      </c>
      <c r="G546" s="1230">
        <v>19</v>
      </c>
      <c r="H546" s="1231"/>
      <c r="I546" s="1232"/>
      <c r="J546" s="1233"/>
      <c r="K546" s="587">
        <f t="shared" si="19"/>
        <v>0</v>
      </c>
      <c r="M546" s="1230">
        <v>19</v>
      </c>
      <c r="N546" s="1231"/>
      <c r="O546" s="1232"/>
      <c r="P546" s="1233"/>
      <c r="Q546" s="587">
        <f t="shared" si="20"/>
        <v>0</v>
      </c>
    </row>
    <row r="547" spans="1:17" s="17" customFormat="1" ht="16.75" hidden="1" customHeight="1" outlineLevel="2">
      <c r="A547" s="1230">
        <v>20</v>
      </c>
      <c r="B547" s="1231"/>
      <c r="C547" s="1232"/>
      <c r="D547" s="1233"/>
      <c r="E547" s="587">
        <f t="shared" si="18"/>
        <v>0</v>
      </c>
      <c r="G547" s="1230">
        <v>20</v>
      </c>
      <c r="H547" s="1231"/>
      <c r="I547" s="1232"/>
      <c r="J547" s="1233"/>
      <c r="K547" s="587">
        <f t="shared" si="19"/>
        <v>0</v>
      </c>
      <c r="M547" s="1230">
        <v>20</v>
      </c>
      <c r="N547" s="1231"/>
      <c r="O547" s="1232"/>
      <c r="P547" s="1233"/>
      <c r="Q547" s="587">
        <f t="shared" si="20"/>
        <v>0</v>
      </c>
    </row>
    <row r="548" spans="1:17" s="17" customFormat="1" ht="16.75" hidden="1" customHeight="1" outlineLevel="2">
      <c r="A548" s="1230">
        <v>21</v>
      </c>
      <c r="B548" s="1231"/>
      <c r="C548" s="1232"/>
      <c r="D548" s="1233"/>
      <c r="E548" s="587">
        <f t="shared" si="18"/>
        <v>0</v>
      </c>
      <c r="G548" s="1230">
        <v>21</v>
      </c>
      <c r="H548" s="1231"/>
      <c r="I548" s="1232"/>
      <c r="J548" s="1233"/>
      <c r="K548" s="587">
        <f t="shared" si="19"/>
        <v>0</v>
      </c>
      <c r="M548" s="1230">
        <v>21</v>
      </c>
      <c r="N548" s="1231"/>
      <c r="O548" s="1232"/>
      <c r="P548" s="1233"/>
      <c r="Q548" s="587">
        <f t="shared" si="20"/>
        <v>0</v>
      </c>
    </row>
    <row r="549" spans="1:17" s="17" customFormat="1" ht="16.75" hidden="1" customHeight="1" outlineLevel="2">
      <c r="A549" s="1230">
        <v>22</v>
      </c>
      <c r="B549" s="1231"/>
      <c r="C549" s="1232"/>
      <c r="D549" s="1233"/>
      <c r="E549" s="587">
        <f t="shared" si="18"/>
        <v>0</v>
      </c>
      <c r="G549" s="1230">
        <v>22</v>
      </c>
      <c r="H549" s="1231"/>
      <c r="I549" s="1232"/>
      <c r="J549" s="1233"/>
      <c r="K549" s="587">
        <f t="shared" si="19"/>
        <v>0</v>
      </c>
      <c r="M549" s="1230">
        <v>22</v>
      </c>
      <c r="N549" s="1231"/>
      <c r="O549" s="1232"/>
      <c r="P549" s="1233"/>
      <c r="Q549" s="587">
        <f t="shared" si="20"/>
        <v>0</v>
      </c>
    </row>
    <row r="550" spans="1:17" s="17" customFormat="1" ht="16.75" hidden="1" customHeight="1" outlineLevel="2">
      <c r="A550" s="1230">
        <v>23</v>
      </c>
      <c r="B550" s="1231"/>
      <c r="C550" s="1232"/>
      <c r="D550" s="1233"/>
      <c r="E550" s="587">
        <f t="shared" si="18"/>
        <v>0</v>
      </c>
      <c r="G550" s="1230">
        <v>23</v>
      </c>
      <c r="H550" s="1231"/>
      <c r="I550" s="1232"/>
      <c r="J550" s="1233"/>
      <c r="K550" s="587">
        <f t="shared" si="19"/>
        <v>0</v>
      </c>
      <c r="M550" s="1230">
        <v>23</v>
      </c>
      <c r="N550" s="1231"/>
      <c r="O550" s="1232"/>
      <c r="P550" s="1233"/>
      <c r="Q550" s="587">
        <f t="shared" si="20"/>
        <v>0</v>
      </c>
    </row>
    <row r="551" spans="1:17" s="17" customFormat="1" ht="16.75" hidden="1" customHeight="1" outlineLevel="2">
      <c r="A551" s="1230">
        <v>24</v>
      </c>
      <c r="B551" s="1231"/>
      <c r="C551" s="1232"/>
      <c r="D551" s="1233"/>
      <c r="E551" s="587">
        <f t="shared" si="18"/>
        <v>0</v>
      </c>
      <c r="G551" s="1230">
        <v>24</v>
      </c>
      <c r="H551" s="1231"/>
      <c r="I551" s="1232"/>
      <c r="J551" s="1233"/>
      <c r="K551" s="587">
        <f t="shared" si="19"/>
        <v>0</v>
      </c>
      <c r="M551" s="1230">
        <v>24</v>
      </c>
      <c r="N551" s="1231"/>
      <c r="O551" s="1232"/>
      <c r="P551" s="1233"/>
      <c r="Q551" s="587">
        <f t="shared" si="20"/>
        <v>0</v>
      </c>
    </row>
    <row r="552" spans="1:17" s="17" customFormat="1" ht="16.75" hidden="1" customHeight="1" outlineLevel="2">
      <c r="A552" s="1230">
        <v>25</v>
      </c>
      <c r="B552" s="1231"/>
      <c r="C552" s="1232"/>
      <c r="D552" s="1233"/>
      <c r="E552" s="587">
        <f t="shared" si="18"/>
        <v>0</v>
      </c>
      <c r="G552" s="1230">
        <v>25</v>
      </c>
      <c r="H552" s="1231"/>
      <c r="I552" s="1232"/>
      <c r="J552" s="1233"/>
      <c r="K552" s="587">
        <f t="shared" si="19"/>
        <v>0</v>
      </c>
      <c r="M552" s="1230">
        <v>25</v>
      </c>
      <c r="N552" s="1231"/>
      <c r="O552" s="1232"/>
      <c r="P552" s="1233"/>
      <c r="Q552" s="587">
        <f t="shared" si="20"/>
        <v>0</v>
      </c>
    </row>
    <row r="553" spans="1:17" s="17" customFormat="1" ht="16.75" hidden="1" customHeight="1" outlineLevel="2">
      <c r="A553" s="1230">
        <v>26</v>
      </c>
      <c r="B553" s="1231"/>
      <c r="C553" s="1232"/>
      <c r="D553" s="1233"/>
      <c r="E553" s="587">
        <f t="shared" si="18"/>
        <v>0</v>
      </c>
      <c r="G553" s="1230">
        <v>26</v>
      </c>
      <c r="H553" s="1231"/>
      <c r="I553" s="1232"/>
      <c r="J553" s="1233"/>
      <c r="K553" s="587">
        <f t="shared" si="19"/>
        <v>0</v>
      </c>
      <c r="M553" s="1230">
        <v>26</v>
      </c>
      <c r="N553" s="1231"/>
      <c r="O553" s="1232"/>
      <c r="P553" s="1233"/>
      <c r="Q553" s="587">
        <f t="shared" si="20"/>
        <v>0</v>
      </c>
    </row>
    <row r="554" spans="1:17" s="17" customFormat="1" ht="16.75" hidden="1" customHeight="1" outlineLevel="2">
      <c r="A554" s="1230">
        <v>27</v>
      </c>
      <c r="B554" s="1231"/>
      <c r="C554" s="1232"/>
      <c r="D554" s="1233"/>
      <c r="E554" s="587">
        <f t="shared" si="18"/>
        <v>0</v>
      </c>
      <c r="G554" s="1230">
        <v>27</v>
      </c>
      <c r="H554" s="1231"/>
      <c r="I554" s="1232"/>
      <c r="J554" s="1233"/>
      <c r="K554" s="587">
        <f t="shared" si="19"/>
        <v>0</v>
      </c>
      <c r="M554" s="1230">
        <v>27</v>
      </c>
      <c r="N554" s="1231"/>
      <c r="O554" s="1232"/>
      <c r="P554" s="1233"/>
      <c r="Q554" s="587">
        <f t="shared" si="20"/>
        <v>0</v>
      </c>
    </row>
    <row r="555" spans="1:17" s="17" customFormat="1" ht="16.75" hidden="1" customHeight="1" outlineLevel="2">
      <c r="A555" s="1230">
        <v>28</v>
      </c>
      <c r="B555" s="1231"/>
      <c r="C555" s="1232"/>
      <c r="D555" s="1233"/>
      <c r="E555" s="587">
        <f t="shared" si="18"/>
        <v>0</v>
      </c>
      <c r="G555" s="1230">
        <v>28</v>
      </c>
      <c r="H555" s="1231"/>
      <c r="I555" s="1232"/>
      <c r="J555" s="1233"/>
      <c r="K555" s="587">
        <f t="shared" si="19"/>
        <v>0</v>
      </c>
      <c r="M555" s="1230">
        <v>28</v>
      </c>
      <c r="N555" s="1231"/>
      <c r="O555" s="1232"/>
      <c r="P555" s="1233"/>
      <c r="Q555" s="587">
        <f t="shared" si="20"/>
        <v>0</v>
      </c>
    </row>
    <row r="556" spans="1:17" s="17" customFormat="1" ht="16.75" hidden="1" customHeight="1" outlineLevel="2">
      <c r="A556" s="1230">
        <v>29</v>
      </c>
      <c r="B556" s="1231"/>
      <c r="C556" s="1232"/>
      <c r="D556" s="1233"/>
      <c r="E556" s="587">
        <f t="shared" si="18"/>
        <v>0</v>
      </c>
      <c r="G556" s="1230">
        <v>29</v>
      </c>
      <c r="H556" s="1231"/>
      <c r="I556" s="1232"/>
      <c r="J556" s="1233"/>
      <c r="K556" s="587">
        <f t="shared" si="19"/>
        <v>0</v>
      </c>
      <c r="M556" s="1230">
        <v>29</v>
      </c>
      <c r="N556" s="1231"/>
      <c r="O556" s="1232"/>
      <c r="P556" s="1233"/>
      <c r="Q556" s="587">
        <f t="shared" si="20"/>
        <v>0</v>
      </c>
    </row>
    <row r="557" spans="1:17" s="17" customFormat="1" ht="16.75" hidden="1" customHeight="1" outlineLevel="2">
      <c r="A557" s="1230">
        <v>30</v>
      </c>
      <c r="B557" s="1231"/>
      <c r="C557" s="1232"/>
      <c r="D557" s="1233"/>
      <c r="E557" s="587">
        <f t="shared" si="18"/>
        <v>0</v>
      </c>
      <c r="G557" s="1230">
        <v>30</v>
      </c>
      <c r="H557" s="1231"/>
      <c r="I557" s="1232"/>
      <c r="J557" s="1233"/>
      <c r="K557" s="587">
        <f t="shared" si="19"/>
        <v>0</v>
      </c>
      <c r="M557" s="1230">
        <v>30</v>
      </c>
      <c r="N557" s="1231"/>
      <c r="O557" s="1232"/>
      <c r="P557" s="1233"/>
      <c r="Q557" s="587">
        <f t="shared" si="20"/>
        <v>0</v>
      </c>
    </row>
    <row r="558" spans="1:17" s="17" customFormat="1" ht="16.75" hidden="1" customHeight="1" outlineLevel="2">
      <c r="A558" s="1230">
        <v>31</v>
      </c>
      <c r="B558" s="1231"/>
      <c r="C558" s="1232"/>
      <c r="D558" s="1233"/>
      <c r="E558" s="587">
        <f t="shared" si="18"/>
        <v>0</v>
      </c>
      <c r="G558" s="1230">
        <v>31</v>
      </c>
      <c r="H558" s="1231"/>
      <c r="I558" s="1232"/>
      <c r="J558" s="1233"/>
      <c r="K558" s="587">
        <f t="shared" si="19"/>
        <v>0</v>
      </c>
      <c r="M558" s="1230">
        <v>31</v>
      </c>
      <c r="N558" s="1231"/>
      <c r="O558" s="1232"/>
      <c r="P558" s="1233"/>
      <c r="Q558" s="587">
        <f t="shared" si="20"/>
        <v>0</v>
      </c>
    </row>
    <row r="559" spans="1:17" s="17" customFormat="1" ht="16.75" hidden="1" customHeight="1" outlineLevel="2">
      <c r="A559" s="1230">
        <v>32</v>
      </c>
      <c r="B559" s="1231"/>
      <c r="C559" s="1232"/>
      <c r="D559" s="1233"/>
      <c r="E559" s="587">
        <f t="shared" si="18"/>
        <v>0</v>
      </c>
      <c r="G559" s="1230">
        <v>32</v>
      </c>
      <c r="H559" s="1231"/>
      <c r="I559" s="1232"/>
      <c r="J559" s="1233"/>
      <c r="K559" s="587">
        <f t="shared" si="19"/>
        <v>0</v>
      </c>
      <c r="M559" s="1230">
        <v>32</v>
      </c>
      <c r="N559" s="1231"/>
      <c r="O559" s="1232"/>
      <c r="P559" s="1233"/>
      <c r="Q559" s="587">
        <f t="shared" si="20"/>
        <v>0</v>
      </c>
    </row>
    <row r="560" spans="1:17" s="17" customFormat="1" ht="16.75" hidden="1" customHeight="1" outlineLevel="2">
      <c r="A560" s="1230">
        <v>33</v>
      </c>
      <c r="B560" s="1231"/>
      <c r="C560" s="1232"/>
      <c r="D560" s="1233"/>
      <c r="E560" s="587">
        <f t="shared" si="18"/>
        <v>0</v>
      </c>
      <c r="G560" s="1230">
        <v>33</v>
      </c>
      <c r="H560" s="1231"/>
      <c r="I560" s="1232"/>
      <c r="J560" s="1233"/>
      <c r="K560" s="587">
        <f t="shared" si="19"/>
        <v>0</v>
      </c>
      <c r="M560" s="1230">
        <v>33</v>
      </c>
      <c r="N560" s="1231"/>
      <c r="O560" s="1232"/>
      <c r="P560" s="1233"/>
      <c r="Q560" s="587">
        <f t="shared" si="20"/>
        <v>0</v>
      </c>
    </row>
    <row r="561" spans="1:17" s="17" customFormat="1" ht="16.75" hidden="1" customHeight="1" outlineLevel="2">
      <c r="A561" s="1230">
        <v>34</v>
      </c>
      <c r="B561" s="1231"/>
      <c r="C561" s="1232"/>
      <c r="D561" s="1233"/>
      <c r="E561" s="587">
        <f t="shared" si="18"/>
        <v>0</v>
      </c>
      <c r="G561" s="1230">
        <v>34</v>
      </c>
      <c r="H561" s="1231"/>
      <c r="I561" s="1232"/>
      <c r="J561" s="1233"/>
      <c r="K561" s="587">
        <f t="shared" si="19"/>
        <v>0</v>
      </c>
      <c r="M561" s="1230">
        <v>34</v>
      </c>
      <c r="N561" s="1231"/>
      <c r="O561" s="1232"/>
      <c r="P561" s="1233"/>
      <c r="Q561" s="587">
        <f t="shared" si="20"/>
        <v>0</v>
      </c>
    </row>
    <row r="562" spans="1:17" s="17" customFormat="1" ht="16.75" hidden="1" customHeight="1" outlineLevel="2">
      <c r="A562" s="1230">
        <v>35</v>
      </c>
      <c r="B562" s="1231"/>
      <c r="C562" s="1232"/>
      <c r="D562" s="1233"/>
      <c r="E562" s="587">
        <f t="shared" si="18"/>
        <v>0</v>
      </c>
      <c r="G562" s="1230">
        <v>35</v>
      </c>
      <c r="H562" s="1231"/>
      <c r="I562" s="1232"/>
      <c r="J562" s="1233"/>
      <c r="K562" s="587">
        <f t="shared" si="19"/>
        <v>0</v>
      </c>
      <c r="M562" s="1230">
        <v>35</v>
      </c>
      <c r="N562" s="1231"/>
      <c r="O562" s="1232"/>
      <c r="P562" s="1233"/>
      <c r="Q562" s="587">
        <f t="shared" si="20"/>
        <v>0</v>
      </c>
    </row>
    <row r="563" spans="1:17" s="17" customFormat="1" ht="16.75" hidden="1" customHeight="1" outlineLevel="2">
      <c r="A563" s="1230">
        <v>36</v>
      </c>
      <c r="B563" s="1231"/>
      <c r="C563" s="1232"/>
      <c r="D563" s="1233"/>
      <c r="E563" s="587">
        <f t="shared" si="18"/>
        <v>0</v>
      </c>
      <c r="G563" s="1230">
        <v>36</v>
      </c>
      <c r="H563" s="1231"/>
      <c r="I563" s="1232"/>
      <c r="J563" s="1233"/>
      <c r="K563" s="587">
        <f t="shared" si="19"/>
        <v>0</v>
      </c>
      <c r="M563" s="1230">
        <v>36</v>
      </c>
      <c r="N563" s="1231"/>
      <c r="O563" s="1232"/>
      <c r="P563" s="1233"/>
      <c r="Q563" s="587">
        <f t="shared" si="20"/>
        <v>0</v>
      </c>
    </row>
    <row r="564" spans="1:17" s="17" customFormat="1" ht="16.75" hidden="1" customHeight="1" outlineLevel="2">
      <c r="A564" s="1230">
        <v>37</v>
      </c>
      <c r="B564" s="1231"/>
      <c r="C564" s="1232"/>
      <c r="D564" s="1233"/>
      <c r="E564" s="587">
        <f t="shared" si="18"/>
        <v>0</v>
      </c>
      <c r="G564" s="1230">
        <v>37</v>
      </c>
      <c r="H564" s="1231"/>
      <c r="I564" s="1232"/>
      <c r="J564" s="1233"/>
      <c r="K564" s="587">
        <f t="shared" si="19"/>
        <v>0</v>
      </c>
      <c r="M564" s="1230">
        <v>37</v>
      </c>
      <c r="N564" s="1231"/>
      <c r="O564" s="1232"/>
      <c r="P564" s="1233"/>
      <c r="Q564" s="587">
        <f t="shared" si="20"/>
        <v>0</v>
      </c>
    </row>
    <row r="565" spans="1:17" s="17" customFormat="1" ht="16.75" hidden="1" customHeight="1" outlineLevel="2">
      <c r="A565" s="1230">
        <v>38</v>
      </c>
      <c r="B565" s="1231"/>
      <c r="C565" s="1232"/>
      <c r="D565" s="1233"/>
      <c r="E565" s="587">
        <f t="shared" si="18"/>
        <v>0</v>
      </c>
      <c r="G565" s="1230">
        <v>38</v>
      </c>
      <c r="H565" s="1231"/>
      <c r="I565" s="1232"/>
      <c r="J565" s="1233"/>
      <c r="K565" s="587">
        <f t="shared" si="19"/>
        <v>0</v>
      </c>
      <c r="M565" s="1230">
        <v>38</v>
      </c>
      <c r="N565" s="1231"/>
      <c r="O565" s="1232"/>
      <c r="P565" s="1233"/>
      <c r="Q565" s="587">
        <f t="shared" si="20"/>
        <v>0</v>
      </c>
    </row>
    <row r="566" spans="1:17" s="17" customFormat="1" ht="16.75" hidden="1" customHeight="1" outlineLevel="2">
      <c r="A566" s="1230">
        <v>39</v>
      </c>
      <c r="B566" s="1231"/>
      <c r="C566" s="1232"/>
      <c r="D566" s="1233"/>
      <c r="E566" s="587">
        <f t="shared" si="18"/>
        <v>0</v>
      </c>
      <c r="G566" s="1230">
        <v>39</v>
      </c>
      <c r="H566" s="1231"/>
      <c r="I566" s="1232"/>
      <c r="J566" s="1233"/>
      <c r="K566" s="587">
        <f t="shared" si="19"/>
        <v>0</v>
      </c>
      <c r="M566" s="1230">
        <v>39</v>
      </c>
      <c r="N566" s="1231"/>
      <c r="O566" s="1232"/>
      <c r="P566" s="1233"/>
      <c r="Q566" s="587">
        <f t="shared" si="20"/>
        <v>0</v>
      </c>
    </row>
    <row r="567" spans="1:17" s="17" customFormat="1" ht="16.75" hidden="1" customHeight="1" outlineLevel="2">
      <c r="A567" s="1230">
        <v>40</v>
      </c>
      <c r="B567" s="1231"/>
      <c r="C567" s="1232"/>
      <c r="D567" s="1233"/>
      <c r="E567" s="587">
        <f t="shared" si="18"/>
        <v>0</v>
      </c>
      <c r="G567" s="1230">
        <v>40</v>
      </c>
      <c r="H567" s="1231"/>
      <c r="I567" s="1232"/>
      <c r="J567" s="1233"/>
      <c r="K567" s="587">
        <f t="shared" si="19"/>
        <v>0</v>
      </c>
      <c r="M567" s="1230">
        <v>40</v>
      </c>
      <c r="N567" s="1231"/>
      <c r="O567" s="1232"/>
      <c r="P567" s="1233"/>
      <c r="Q567" s="587">
        <f t="shared" si="20"/>
        <v>0</v>
      </c>
    </row>
    <row r="568" spans="1:17" s="17" customFormat="1" ht="16.75" hidden="1" customHeight="1" outlineLevel="2">
      <c r="A568" s="1230">
        <v>41</v>
      </c>
      <c r="B568" s="1231"/>
      <c r="C568" s="1232"/>
      <c r="D568" s="1233"/>
      <c r="E568" s="587">
        <f t="shared" si="18"/>
        <v>0</v>
      </c>
      <c r="G568" s="1230">
        <v>41</v>
      </c>
      <c r="H568" s="1231"/>
      <c r="I568" s="1232"/>
      <c r="J568" s="1233"/>
      <c r="K568" s="587">
        <f t="shared" si="19"/>
        <v>0</v>
      </c>
      <c r="M568" s="1230">
        <v>41</v>
      </c>
      <c r="N568" s="1231"/>
      <c r="O568" s="1232"/>
      <c r="P568" s="1233"/>
      <c r="Q568" s="587">
        <f t="shared" si="20"/>
        <v>0</v>
      </c>
    </row>
    <row r="569" spans="1:17" s="17" customFormat="1" ht="16.75" hidden="1" customHeight="1" outlineLevel="2">
      <c r="A569" s="1230">
        <v>42</v>
      </c>
      <c r="B569" s="1231"/>
      <c r="C569" s="1232"/>
      <c r="D569" s="1233"/>
      <c r="E569" s="587">
        <f t="shared" si="18"/>
        <v>0</v>
      </c>
      <c r="G569" s="1230">
        <v>42</v>
      </c>
      <c r="H569" s="1231"/>
      <c r="I569" s="1232"/>
      <c r="J569" s="1233"/>
      <c r="K569" s="587">
        <f t="shared" si="19"/>
        <v>0</v>
      </c>
      <c r="M569" s="1230">
        <v>42</v>
      </c>
      <c r="N569" s="1231"/>
      <c r="O569" s="1232"/>
      <c r="P569" s="1233"/>
      <c r="Q569" s="587">
        <f t="shared" si="20"/>
        <v>0</v>
      </c>
    </row>
    <row r="570" spans="1:17" s="17" customFormat="1" ht="16.75" hidden="1" customHeight="1" outlineLevel="2">
      <c r="A570" s="1230">
        <v>43</v>
      </c>
      <c r="B570" s="1231"/>
      <c r="C570" s="1232"/>
      <c r="D570" s="1233"/>
      <c r="E570" s="587">
        <f t="shared" si="18"/>
        <v>0</v>
      </c>
      <c r="G570" s="1230">
        <v>43</v>
      </c>
      <c r="H570" s="1231"/>
      <c r="I570" s="1232"/>
      <c r="J570" s="1233"/>
      <c r="K570" s="587">
        <f t="shared" si="19"/>
        <v>0</v>
      </c>
      <c r="M570" s="1230">
        <v>43</v>
      </c>
      <c r="N570" s="1231"/>
      <c r="O570" s="1232"/>
      <c r="P570" s="1233"/>
      <c r="Q570" s="587">
        <f t="shared" si="20"/>
        <v>0</v>
      </c>
    </row>
    <row r="571" spans="1:17" s="17" customFormat="1" ht="16.75" hidden="1" customHeight="1" outlineLevel="2">
      <c r="A571" s="1230">
        <v>44</v>
      </c>
      <c r="B571" s="1231"/>
      <c r="C571" s="1232"/>
      <c r="D571" s="1233"/>
      <c r="E571" s="587">
        <f t="shared" si="18"/>
        <v>0</v>
      </c>
      <c r="G571" s="1230">
        <v>44</v>
      </c>
      <c r="H571" s="1231"/>
      <c r="I571" s="1232"/>
      <c r="J571" s="1233"/>
      <c r="K571" s="587">
        <f t="shared" si="19"/>
        <v>0</v>
      </c>
      <c r="M571" s="1230">
        <v>44</v>
      </c>
      <c r="N571" s="1231"/>
      <c r="O571" s="1232"/>
      <c r="P571" s="1233"/>
      <c r="Q571" s="587">
        <f t="shared" si="20"/>
        <v>0</v>
      </c>
    </row>
    <row r="572" spans="1:17" s="17" customFormat="1" ht="16.75" hidden="1" customHeight="1" outlineLevel="2">
      <c r="A572" s="1230">
        <v>45</v>
      </c>
      <c r="B572" s="1231"/>
      <c r="C572" s="1232"/>
      <c r="D572" s="1233"/>
      <c r="E572" s="587">
        <f t="shared" si="18"/>
        <v>0</v>
      </c>
      <c r="G572" s="1230">
        <v>45</v>
      </c>
      <c r="H572" s="1231"/>
      <c r="I572" s="1232"/>
      <c r="J572" s="1233"/>
      <c r="K572" s="587">
        <f t="shared" si="19"/>
        <v>0</v>
      </c>
      <c r="M572" s="1230">
        <v>45</v>
      </c>
      <c r="N572" s="1231"/>
      <c r="O572" s="1232"/>
      <c r="P572" s="1233"/>
      <c r="Q572" s="587">
        <f t="shared" si="20"/>
        <v>0</v>
      </c>
    </row>
    <row r="573" spans="1:17" s="17" customFormat="1" ht="16.75" hidden="1" customHeight="1" outlineLevel="2">
      <c r="A573" s="1230">
        <v>46</v>
      </c>
      <c r="B573" s="1231"/>
      <c r="C573" s="1232"/>
      <c r="D573" s="1233"/>
      <c r="E573" s="587">
        <f t="shared" si="18"/>
        <v>0</v>
      </c>
      <c r="G573" s="1230">
        <v>46</v>
      </c>
      <c r="H573" s="1231"/>
      <c r="I573" s="1232"/>
      <c r="J573" s="1233"/>
      <c r="K573" s="587">
        <f t="shared" si="19"/>
        <v>0</v>
      </c>
      <c r="M573" s="1230">
        <v>46</v>
      </c>
      <c r="N573" s="1231"/>
      <c r="O573" s="1232"/>
      <c r="P573" s="1233"/>
      <c r="Q573" s="587">
        <f t="shared" si="20"/>
        <v>0</v>
      </c>
    </row>
    <row r="574" spans="1:17" s="17" customFormat="1" ht="16.75" hidden="1" customHeight="1" outlineLevel="2">
      <c r="A574" s="1230">
        <v>47</v>
      </c>
      <c r="B574" s="1231"/>
      <c r="C574" s="1232"/>
      <c r="D574" s="1233"/>
      <c r="E574" s="587">
        <f t="shared" si="18"/>
        <v>0</v>
      </c>
      <c r="G574" s="1230">
        <v>47</v>
      </c>
      <c r="H574" s="1231"/>
      <c r="I574" s="1232"/>
      <c r="J574" s="1233"/>
      <c r="K574" s="587">
        <f t="shared" si="19"/>
        <v>0</v>
      </c>
      <c r="M574" s="1230">
        <v>47</v>
      </c>
      <c r="N574" s="1231"/>
      <c r="O574" s="1232"/>
      <c r="P574" s="1233"/>
      <c r="Q574" s="587">
        <f t="shared" si="20"/>
        <v>0</v>
      </c>
    </row>
    <row r="575" spans="1:17" s="17" customFormat="1" ht="16.75" hidden="1" customHeight="1" outlineLevel="2">
      <c r="A575" s="1230">
        <v>48</v>
      </c>
      <c r="B575" s="1231"/>
      <c r="C575" s="1232"/>
      <c r="D575" s="1233"/>
      <c r="E575" s="587">
        <f t="shared" si="18"/>
        <v>0</v>
      </c>
      <c r="G575" s="1230">
        <v>48</v>
      </c>
      <c r="H575" s="1231"/>
      <c r="I575" s="1232"/>
      <c r="J575" s="1233"/>
      <c r="K575" s="587">
        <f t="shared" si="19"/>
        <v>0</v>
      </c>
      <c r="M575" s="1230">
        <v>48</v>
      </c>
      <c r="N575" s="1231"/>
      <c r="O575" s="1232"/>
      <c r="P575" s="1233"/>
      <c r="Q575" s="587">
        <f t="shared" si="20"/>
        <v>0</v>
      </c>
    </row>
    <row r="576" spans="1:17" s="17" customFormat="1" ht="16.75" hidden="1" customHeight="1" outlineLevel="2">
      <c r="A576" s="1230">
        <v>49</v>
      </c>
      <c r="B576" s="1231"/>
      <c r="C576" s="1232"/>
      <c r="D576" s="1233"/>
      <c r="E576" s="587">
        <f t="shared" si="18"/>
        <v>0</v>
      </c>
      <c r="G576" s="1230">
        <v>49</v>
      </c>
      <c r="H576" s="1231"/>
      <c r="I576" s="1232"/>
      <c r="J576" s="1233"/>
      <c r="K576" s="587">
        <f t="shared" si="19"/>
        <v>0</v>
      </c>
      <c r="M576" s="1230">
        <v>49</v>
      </c>
      <c r="N576" s="1231"/>
      <c r="O576" s="1232"/>
      <c r="P576" s="1233"/>
      <c r="Q576" s="587">
        <f t="shared" si="20"/>
        <v>0</v>
      </c>
    </row>
    <row r="577" spans="1:17" s="17" customFormat="1" ht="16.75" hidden="1" customHeight="1" outlineLevel="2">
      <c r="A577" s="1230">
        <v>50</v>
      </c>
      <c r="B577" s="1231"/>
      <c r="C577" s="1232"/>
      <c r="D577" s="1233"/>
      <c r="E577" s="587">
        <f t="shared" si="18"/>
        <v>0</v>
      </c>
      <c r="G577" s="1230">
        <v>50</v>
      </c>
      <c r="H577" s="1231"/>
      <c r="I577" s="1232"/>
      <c r="J577" s="1233"/>
      <c r="K577" s="587">
        <f t="shared" si="19"/>
        <v>0</v>
      </c>
      <c r="M577" s="1230">
        <v>50</v>
      </c>
      <c r="N577" s="1231"/>
      <c r="O577" s="1232"/>
      <c r="P577" s="1233"/>
      <c r="Q577" s="587">
        <f t="shared" si="20"/>
        <v>0</v>
      </c>
    </row>
    <row r="578" spans="1:17" s="17" customFormat="1" ht="16.75" hidden="1" customHeight="1" outlineLevel="2">
      <c r="A578" s="1230">
        <v>51</v>
      </c>
      <c r="B578" s="1231"/>
      <c r="C578" s="1232"/>
      <c r="D578" s="1233"/>
      <c r="E578" s="587">
        <f t="shared" si="18"/>
        <v>0</v>
      </c>
      <c r="G578" s="1230">
        <v>51</v>
      </c>
      <c r="H578" s="1231"/>
      <c r="I578" s="1232"/>
      <c r="J578" s="1233"/>
      <c r="K578" s="587">
        <f t="shared" si="19"/>
        <v>0</v>
      </c>
      <c r="M578" s="1230">
        <v>51</v>
      </c>
      <c r="N578" s="1231"/>
      <c r="O578" s="1232"/>
      <c r="P578" s="1233"/>
      <c r="Q578" s="587">
        <f t="shared" si="20"/>
        <v>0</v>
      </c>
    </row>
    <row r="579" spans="1:17" s="17" customFormat="1" ht="16.75" hidden="1" customHeight="1" outlineLevel="2">
      <c r="A579" s="1230">
        <v>52</v>
      </c>
      <c r="B579" s="1231"/>
      <c r="C579" s="1232"/>
      <c r="D579" s="1233"/>
      <c r="E579" s="587">
        <f t="shared" si="18"/>
        <v>0</v>
      </c>
      <c r="G579" s="1230">
        <v>52</v>
      </c>
      <c r="H579" s="1231"/>
      <c r="I579" s="1232"/>
      <c r="J579" s="1233"/>
      <c r="K579" s="587">
        <f t="shared" si="19"/>
        <v>0</v>
      </c>
      <c r="M579" s="1230">
        <v>52</v>
      </c>
      <c r="N579" s="1231"/>
      <c r="O579" s="1232"/>
      <c r="P579" s="1233"/>
      <c r="Q579" s="587">
        <f t="shared" si="20"/>
        <v>0</v>
      </c>
    </row>
    <row r="580" spans="1:17" s="17" customFormat="1" ht="16.75" hidden="1" customHeight="1" outlineLevel="2">
      <c r="A580" s="1230">
        <v>53</v>
      </c>
      <c r="B580" s="1231"/>
      <c r="C580" s="1232"/>
      <c r="D580" s="1233"/>
      <c r="E580" s="587">
        <f t="shared" si="18"/>
        <v>0</v>
      </c>
      <c r="G580" s="1230">
        <v>53</v>
      </c>
      <c r="H580" s="1231"/>
      <c r="I580" s="1232"/>
      <c r="J580" s="1233"/>
      <c r="K580" s="587">
        <f t="shared" si="19"/>
        <v>0</v>
      </c>
      <c r="M580" s="1230">
        <v>53</v>
      </c>
      <c r="N580" s="1231"/>
      <c r="O580" s="1232"/>
      <c r="P580" s="1233"/>
      <c r="Q580" s="587">
        <f t="shared" si="20"/>
        <v>0</v>
      </c>
    </row>
    <row r="581" spans="1:17" s="17" customFormat="1" ht="16.75" hidden="1" customHeight="1" outlineLevel="2">
      <c r="A581" s="1230">
        <v>54</v>
      </c>
      <c r="B581" s="1231"/>
      <c r="C581" s="1232"/>
      <c r="D581" s="1233"/>
      <c r="E581" s="587">
        <f t="shared" si="18"/>
        <v>0</v>
      </c>
      <c r="G581" s="1230">
        <v>54</v>
      </c>
      <c r="H581" s="1231"/>
      <c r="I581" s="1232"/>
      <c r="J581" s="1233"/>
      <c r="K581" s="587">
        <f t="shared" si="19"/>
        <v>0</v>
      </c>
      <c r="M581" s="1230">
        <v>54</v>
      </c>
      <c r="N581" s="1231"/>
      <c r="O581" s="1232"/>
      <c r="P581" s="1233"/>
      <c r="Q581" s="587">
        <f t="shared" si="20"/>
        <v>0</v>
      </c>
    </row>
    <row r="582" spans="1:17" s="17" customFormat="1" ht="16.75" hidden="1" customHeight="1" outlineLevel="2">
      <c r="A582" s="1230">
        <v>55</v>
      </c>
      <c r="B582" s="1231"/>
      <c r="C582" s="1232"/>
      <c r="D582" s="1233"/>
      <c r="E582" s="587">
        <f t="shared" si="18"/>
        <v>0</v>
      </c>
      <c r="G582" s="1230">
        <v>55</v>
      </c>
      <c r="H582" s="1231"/>
      <c r="I582" s="1232"/>
      <c r="J582" s="1233"/>
      <c r="K582" s="587">
        <f t="shared" si="19"/>
        <v>0</v>
      </c>
      <c r="M582" s="1230">
        <v>55</v>
      </c>
      <c r="N582" s="1231"/>
      <c r="O582" s="1232"/>
      <c r="P582" s="1233"/>
      <c r="Q582" s="587">
        <f t="shared" si="20"/>
        <v>0</v>
      </c>
    </row>
    <row r="583" spans="1:17" s="17" customFormat="1" ht="16.75" hidden="1" customHeight="1" outlineLevel="2">
      <c r="A583" s="1230">
        <v>56</v>
      </c>
      <c r="B583" s="1231"/>
      <c r="C583" s="1232"/>
      <c r="D583" s="1233"/>
      <c r="E583" s="587">
        <f t="shared" si="18"/>
        <v>0</v>
      </c>
      <c r="G583" s="1230">
        <v>56</v>
      </c>
      <c r="H583" s="1231"/>
      <c r="I583" s="1232"/>
      <c r="J583" s="1233"/>
      <c r="K583" s="587">
        <f t="shared" si="19"/>
        <v>0</v>
      </c>
      <c r="M583" s="1230">
        <v>56</v>
      </c>
      <c r="N583" s="1231"/>
      <c r="O583" s="1232"/>
      <c r="P583" s="1233"/>
      <c r="Q583" s="587">
        <f t="shared" si="20"/>
        <v>0</v>
      </c>
    </row>
    <row r="584" spans="1:17" s="17" customFormat="1" ht="16.75" hidden="1" customHeight="1" outlineLevel="2">
      <c r="A584" s="1230">
        <v>57</v>
      </c>
      <c r="B584" s="1231"/>
      <c r="C584" s="1232"/>
      <c r="D584" s="1233"/>
      <c r="E584" s="587">
        <f t="shared" si="18"/>
        <v>0</v>
      </c>
      <c r="G584" s="1230">
        <v>57</v>
      </c>
      <c r="H584" s="1231"/>
      <c r="I584" s="1232"/>
      <c r="J584" s="1233"/>
      <c r="K584" s="587">
        <f t="shared" si="19"/>
        <v>0</v>
      </c>
      <c r="M584" s="1230">
        <v>57</v>
      </c>
      <c r="N584" s="1231"/>
      <c r="O584" s="1232"/>
      <c r="P584" s="1233"/>
      <c r="Q584" s="587">
        <f t="shared" si="20"/>
        <v>0</v>
      </c>
    </row>
    <row r="585" spans="1:17" s="17" customFormat="1" ht="16.75" hidden="1" customHeight="1" outlineLevel="2">
      <c r="A585" s="1230">
        <v>58</v>
      </c>
      <c r="B585" s="1231"/>
      <c r="C585" s="1232"/>
      <c r="D585" s="1233"/>
      <c r="E585" s="587">
        <f t="shared" si="18"/>
        <v>0</v>
      </c>
      <c r="G585" s="1230">
        <v>58</v>
      </c>
      <c r="H585" s="1231"/>
      <c r="I585" s="1232"/>
      <c r="J585" s="1233"/>
      <c r="K585" s="587">
        <f t="shared" si="19"/>
        <v>0</v>
      </c>
      <c r="M585" s="1230">
        <v>58</v>
      </c>
      <c r="N585" s="1231"/>
      <c r="O585" s="1232"/>
      <c r="P585" s="1233"/>
      <c r="Q585" s="587">
        <f t="shared" si="20"/>
        <v>0</v>
      </c>
    </row>
    <row r="586" spans="1:17" s="17" customFormat="1" ht="16.75" hidden="1" customHeight="1" outlineLevel="2">
      <c r="A586" s="1230">
        <v>59</v>
      </c>
      <c r="B586" s="1231"/>
      <c r="C586" s="1232"/>
      <c r="D586" s="1233"/>
      <c r="E586" s="587">
        <f t="shared" si="18"/>
        <v>0</v>
      </c>
      <c r="G586" s="1230">
        <v>59</v>
      </c>
      <c r="H586" s="1231"/>
      <c r="I586" s="1232"/>
      <c r="J586" s="1233"/>
      <c r="K586" s="587">
        <f t="shared" si="19"/>
        <v>0</v>
      </c>
      <c r="M586" s="1230">
        <v>59</v>
      </c>
      <c r="N586" s="1231"/>
      <c r="O586" s="1232"/>
      <c r="P586" s="1233"/>
      <c r="Q586" s="587">
        <f t="shared" si="20"/>
        <v>0</v>
      </c>
    </row>
    <row r="587" spans="1:17" s="17" customFormat="1" ht="16.75" hidden="1" customHeight="1" outlineLevel="2">
      <c r="A587" s="1230">
        <v>60</v>
      </c>
      <c r="B587" s="1231"/>
      <c r="C587" s="1232"/>
      <c r="D587" s="1233"/>
      <c r="E587" s="587">
        <f t="shared" si="18"/>
        <v>0</v>
      </c>
      <c r="G587" s="1230">
        <v>60</v>
      </c>
      <c r="H587" s="1231"/>
      <c r="I587" s="1232"/>
      <c r="J587" s="1233"/>
      <c r="K587" s="587">
        <f t="shared" si="19"/>
        <v>0</v>
      </c>
      <c r="M587" s="1230">
        <v>60</v>
      </c>
      <c r="N587" s="1231"/>
      <c r="O587" s="1232"/>
      <c r="P587" s="1233"/>
      <c r="Q587" s="587">
        <f t="shared" si="20"/>
        <v>0</v>
      </c>
    </row>
    <row r="588" spans="1:17" s="17" customFormat="1" ht="16.75" hidden="1" customHeight="1" outlineLevel="2">
      <c r="A588" s="1230">
        <v>61</v>
      </c>
      <c r="B588" s="1231"/>
      <c r="C588" s="1232"/>
      <c r="D588" s="1233"/>
      <c r="E588" s="587">
        <f t="shared" si="18"/>
        <v>0</v>
      </c>
      <c r="G588" s="1230">
        <v>61</v>
      </c>
      <c r="H588" s="1231"/>
      <c r="I588" s="1232"/>
      <c r="J588" s="1233"/>
      <c r="K588" s="587">
        <f t="shared" si="19"/>
        <v>0</v>
      </c>
      <c r="M588" s="1230">
        <v>61</v>
      </c>
      <c r="N588" s="1231"/>
      <c r="O588" s="1232"/>
      <c r="P588" s="1233"/>
      <c r="Q588" s="587">
        <f t="shared" si="20"/>
        <v>0</v>
      </c>
    </row>
    <row r="589" spans="1:17" s="17" customFormat="1" ht="16.75" hidden="1" customHeight="1" outlineLevel="2">
      <c r="A589" s="1230">
        <v>62</v>
      </c>
      <c r="B589" s="1231"/>
      <c r="C589" s="1232"/>
      <c r="D589" s="1233"/>
      <c r="E589" s="587">
        <f t="shared" si="18"/>
        <v>0</v>
      </c>
      <c r="G589" s="1230">
        <v>62</v>
      </c>
      <c r="H589" s="1231"/>
      <c r="I589" s="1232"/>
      <c r="J589" s="1233"/>
      <c r="K589" s="587">
        <f t="shared" si="19"/>
        <v>0</v>
      </c>
      <c r="M589" s="1230">
        <v>62</v>
      </c>
      <c r="N589" s="1231"/>
      <c r="O589" s="1232"/>
      <c r="P589" s="1233"/>
      <c r="Q589" s="587">
        <f t="shared" si="20"/>
        <v>0</v>
      </c>
    </row>
    <row r="590" spans="1:17" s="17" customFormat="1" ht="16.75" hidden="1" customHeight="1" outlineLevel="2">
      <c r="A590" s="1230">
        <v>63</v>
      </c>
      <c r="B590" s="1231"/>
      <c r="C590" s="1232"/>
      <c r="D590" s="1233"/>
      <c r="E590" s="587">
        <f t="shared" si="18"/>
        <v>0</v>
      </c>
      <c r="G590" s="1230">
        <v>63</v>
      </c>
      <c r="H590" s="1231"/>
      <c r="I590" s="1232"/>
      <c r="J590" s="1233"/>
      <c r="K590" s="587">
        <f t="shared" si="19"/>
        <v>0</v>
      </c>
      <c r="M590" s="1230">
        <v>63</v>
      </c>
      <c r="N590" s="1231"/>
      <c r="O590" s="1232"/>
      <c r="P590" s="1233"/>
      <c r="Q590" s="587">
        <f t="shared" si="20"/>
        <v>0</v>
      </c>
    </row>
    <row r="591" spans="1:17" s="17" customFormat="1" ht="16.75" hidden="1" customHeight="1" outlineLevel="2">
      <c r="A591" s="1230">
        <v>64</v>
      </c>
      <c r="B591" s="1231"/>
      <c r="C591" s="1232"/>
      <c r="D591" s="1233"/>
      <c r="E591" s="587">
        <f t="shared" si="18"/>
        <v>0</v>
      </c>
      <c r="G591" s="1230">
        <v>64</v>
      </c>
      <c r="H591" s="1231"/>
      <c r="I591" s="1232"/>
      <c r="J591" s="1233"/>
      <c r="K591" s="587">
        <f t="shared" si="19"/>
        <v>0</v>
      </c>
      <c r="M591" s="1230">
        <v>64</v>
      </c>
      <c r="N591" s="1231"/>
      <c r="O591" s="1232"/>
      <c r="P591" s="1233"/>
      <c r="Q591" s="587">
        <f t="shared" si="20"/>
        <v>0</v>
      </c>
    </row>
    <row r="592" spans="1:17" s="17" customFormat="1" ht="16.75" hidden="1" customHeight="1" outlineLevel="2">
      <c r="A592" s="1230">
        <v>65</v>
      </c>
      <c r="B592" s="1231"/>
      <c r="C592" s="1232"/>
      <c r="D592" s="1233"/>
      <c r="E592" s="587">
        <f t="shared" si="18"/>
        <v>0</v>
      </c>
      <c r="G592" s="1230">
        <v>65</v>
      </c>
      <c r="H592" s="1231"/>
      <c r="I592" s="1232"/>
      <c r="J592" s="1233"/>
      <c r="K592" s="587">
        <f t="shared" si="19"/>
        <v>0</v>
      </c>
      <c r="M592" s="1230">
        <v>65</v>
      </c>
      <c r="N592" s="1231"/>
      <c r="O592" s="1232"/>
      <c r="P592" s="1233"/>
      <c r="Q592" s="587">
        <f t="shared" si="20"/>
        <v>0</v>
      </c>
    </row>
    <row r="593" spans="1:17" s="17" customFormat="1" ht="16.75" hidden="1" customHeight="1" outlineLevel="2">
      <c r="A593" s="1230">
        <v>66</v>
      </c>
      <c r="B593" s="1231"/>
      <c r="C593" s="1232"/>
      <c r="D593" s="1233"/>
      <c r="E593" s="587">
        <f t="shared" ref="E593:E656" si="21">IF(AND(C593&gt;=D$521,C593&lt;=D$520),1,0)</f>
        <v>0</v>
      </c>
      <c r="G593" s="1230">
        <v>66</v>
      </c>
      <c r="H593" s="1231"/>
      <c r="I593" s="1232"/>
      <c r="J593" s="1233"/>
      <c r="K593" s="587">
        <f t="shared" ref="K593:K656" si="22">IF(AND(I593&gt;=J$521,I593&lt;=J$520),1,0)</f>
        <v>0</v>
      </c>
      <c r="M593" s="1230">
        <v>66</v>
      </c>
      <c r="N593" s="1231"/>
      <c r="O593" s="1232"/>
      <c r="P593" s="1233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230">
        <v>67</v>
      </c>
      <c r="B594" s="1231"/>
      <c r="C594" s="1232"/>
      <c r="D594" s="1233"/>
      <c r="E594" s="587">
        <f t="shared" si="21"/>
        <v>0</v>
      </c>
      <c r="G594" s="1230">
        <v>67</v>
      </c>
      <c r="H594" s="1231"/>
      <c r="I594" s="1232"/>
      <c r="J594" s="1233"/>
      <c r="K594" s="587">
        <f t="shared" si="22"/>
        <v>0</v>
      </c>
      <c r="M594" s="1230">
        <v>67</v>
      </c>
      <c r="N594" s="1231"/>
      <c r="O594" s="1232"/>
      <c r="P594" s="1233"/>
      <c r="Q594" s="587">
        <f t="shared" si="23"/>
        <v>0</v>
      </c>
    </row>
    <row r="595" spans="1:17" s="17" customFormat="1" ht="16.75" hidden="1" customHeight="1" outlineLevel="2">
      <c r="A595" s="1230">
        <v>68</v>
      </c>
      <c r="B595" s="1231"/>
      <c r="C595" s="1232"/>
      <c r="D595" s="1233"/>
      <c r="E595" s="587">
        <f t="shared" si="21"/>
        <v>0</v>
      </c>
      <c r="G595" s="1230">
        <v>68</v>
      </c>
      <c r="H595" s="1231"/>
      <c r="I595" s="1232"/>
      <c r="J595" s="1233"/>
      <c r="K595" s="587">
        <f t="shared" si="22"/>
        <v>0</v>
      </c>
      <c r="M595" s="1230">
        <v>68</v>
      </c>
      <c r="N595" s="1231"/>
      <c r="O595" s="1232"/>
      <c r="P595" s="1233"/>
      <c r="Q595" s="587">
        <f t="shared" si="23"/>
        <v>0</v>
      </c>
    </row>
    <row r="596" spans="1:17" s="17" customFormat="1" ht="16.75" hidden="1" customHeight="1" outlineLevel="2">
      <c r="A596" s="1230">
        <v>69</v>
      </c>
      <c r="B596" s="1231"/>
      <c r="C596" s="1232"/>
      <c r="D596" s="1233"/>
      <c r="E596" s="587">
        <f t="shared" si="21"/>
        <v>0</v>
      </c>
      <c r="G596" s="1230">
        <v>69</v>
      </c>
      <c r="H596" s="1231"/>
      <c r="I596" s="1232"/>
      <c r="J596" s="1233"/>
      <c r="K596" s="587">
        <f t="shared" si="22"/>
        <v>0</v>
      </c>
      <c r="M596" s="1230">
        <v>69</v>
      </c>
      <c r="N596" s="1231"/>
      <c r="O596" s="1232"/>
      <c r="P596" s="1233"/>
      <c r="Q596" s="587">
        <f t="shared" si="23"/>
        <v>0</v>
      </c>
    </row>
    <row r="597" spans="1:17" s="17" customFormat="1" ht="16.75" hidden="1" customHeight="1" outlineLevel="2">
      <c r="A597" s="1230">
        <v>70</v>
      </c>
      <c r="B597" s="1231"/>
      <c r="C597" s="1232"/>
      <c r="D597" s="1233"/>
      <c r="E597" s="587">
        <f t="shared" si="21"/>
        <v>0</v>
      </c>
      <c r="G597" s="1230">
        <v>70</v>
      </c>
      <c r="H597" s="1231"/>
      <c r="I597" s="1232"/>
      <c r="J597" s="1233"/>
      <c r="K597" s="587">
        <f t="shared" si="22"/>
        <v>0</v>
      </c>
      <c r="M597" s="1230">
        <v>70</v>
      </c>
      <c r="N597" s="1231"/>
      <c r="O597" s="1232"/>
      <c r="P597" s="1233"/>
      <c r="Q597" s="587">
        <f t="shared" si="23"/>
        <v>0</v>
      </c>
    </row>
    <row r="598" spans="1:17" s="17" customFormat="1" ht="16.75" hidden="1" customHeight="1" outlineLevel="2">
      <c r="A598" s="1230">
        <v>71</v>
      </c>
      <c r="B598" s="1231"/>
      <c r="C598" s="1232"/>
      <c r="D598" s="1233"/>
      <c r="E598" s="587">
        <f t="shared" si="21"/>
        <v>0</v>
      </c>
      <c r="G598" s="1230">
        <v>71</v>
      </c>
      <c r="H598" s="1231"/>
      <c r="I598" s="1232"/>
      <c r="J598" s="1233"/>
      <c r="K598" s="587">
        <f t="shared" si="22"/>
        <v>0</v>
      </c>
      <c r="M598" s="1230">
        <v>71</v>
      </c>
      <c r="N598" s="1231"/>
      <c r="O598" s="1232"/>
      <c r="P598" s="1233"/>
      <c r="Q598" s="587">
        <f t="shared" si="23"/>
        <v>0</v>
      </c>
    </row>
    <row r="599" spans="1:17" s="17" customFormat="1" ht="16.75" hidden="1" customHeight="1" outlineLevel="2">
      <c r="A599" s="1230">
        <v>72</v>
      </c>
      <c r="B599" s="1231"/>
      <c r="C599" s="1232"/>
      <c r="D599" s="1233"/>
      <c r="E599" s="587">
        <f t="shared" si="21"/>
        <v>0</v>
      </c>
      <c r="G599" s="1230">
        <v>72</v>
      </c>
      <c r="H599" s="1231"/>
      <c r="I599" s="1232"/>
      <c r="J599" s="1233"/>
      <c r="K599" s="587">
        <f t="shared" si="22"/>
        <v>0</v>
      </c>
      <c r="M599" s="1230">
        <v>72</v>
      </c>
      <c r="N599" s="1231"/>
      <c r="O599" s="1232"/>
      <c r="P599" s="1233"/>
      <c r="Q599" s="587">
        <f t="shared" si="23"/>
        <v>0</v>
      </c>
    </row>
    <row r="600" spans="1:17" s="17" customFormat="1" ht="16.75" hidden="1" customHeight="1" outlineLevel="2">
      <c r="A600" s="1230">
        <v>73</v>
      </c>
      <c r="B600" s="1231"/>
      <c r="C600" s="1232"/>
      <c r="D600" s="1233"/>
      <c r="E600" s="587">
        <f t="shared" si="21"/>
        <v>0</v>
      </c>
      <c r="G600" s="1230">
        <v>73</v>
      </c>
      <c r="H600" s="1231"/>
      <c r="I600" s="1232"/>
      <c r="J600" s="1233"/>
      <c r="K600" s="587">
        <f t="shared" si="22"/>
        <v>0</v>
      </c>
      <c r="M600" s="1230">
        <v>73</v>
      </c>
      <c r="N600" s="1231"/>
      <c r="O600" s="1232"/>
      <c r="P600" s="1233"/>
      <c r="Q600" s="587">
        <f t="shared" si="23"/>
        <v>0</v>
      </c>
    </row>
    <row r="601" spans="1:17" s="17" customFormat="1" ht="16.75" hidden="1" customHeight="1" outlineLevel="2">
      <c r="A601" s="1230">
        <v>74</v>
      </c>
      <c r="B601" s="1231"/>
      <c r="C601" s="1232"/>
      <c r="D601" s="1233"/>
      <c r="E601" s="587">
        <f t="shared" si="21"/>
        <v>0</v>
      </c>
      <c r="G601" s="1230">
        <v>74</v>
      </c>
      <c r="H601" s="1231"/>
      <c r="I601" s="1232"/>
      <c r="J601" s="1233"/>
      <c r="K601" s="587">
        <f t="shared" si="22"/>
        <v>0</v>
      </c>
      <c r="M601" s="1230">
        <v>74</v>
      </c>
      <c r="N601" s="1231"/>
      <c r="O601" s="1232"/>
      <c r="P601" s="1233"/>
      <c r="Q601" s="587">
        <f t="shared" si="23"/>
        <v>0</v>
      </c>
    </row>
    <row r="602" spans="1:17" s="17" customFormat="1" ht="16.75" hidden="1" customHeight="1" outlineLevel="2">
      <c r="A602" s="1230">
        <v>75</v>
      </c>
      <c r="B602" s="1231"/>
      <c r="C602" s="1232"/>
      <c r="D602" s="1233"/>
      <c r="E602" s="587">
        <f t="shared" si="21"/>
        <v>0</v>
      </c>
      <c r="G602" s="1230">
        <v>75</v>
      </c>
      <c r="H602" s="1231"/>
      <c r="I602" s="1232"/>
      <c r="J602" s="1233"/>
      <c r="K602" s="587">
        <f t="shared" si="22"/>
        <v>0</v>
      </c>
      <c r="M602" s="1230">
        <v>75</v>
      </c>
      <c r="N602" s="1231"/>
      <c r="O602" s="1232"/>
      <c r="P602" s="1233"/>
      <c r="Q602" s="587">
        <f t="shared" si="23"/>
        <v>0</v>
      </c>
    </row>
    <row r="603" spans="1:17" s="17" customFormat="1" ht="16.75" hidden="1" customHeight="1" outlineLevel="2">
      <c r="A603" s="1230">
        <v>76</v>
      </c>
      <c r="B603" s="1231"/>
      <c r="C603" s="1232"/>
      <c r="D603" s="1233"/>
      <c r="E603" s="587">
        <f t="shared" si="21"/>
        <v>0</v>
      </c>
      <c r="G603" s="1230">
        <v>76</v>
      </c>
      <c r="H603" s="1231"/>
      <c r="I603" s="1232"/>
      <c r="J603" s="1233"/>
      <c r="K603" s="587">
        <f t="shared" si="22"/>
        <v>0</v>
      </c>
      <c r="M603" s="1230">
        <v>76</v>
      </c>
      <c r="N603" s="1231"/>
      <c r="O603" s="1232"/>
      <c r="P603" s="1233"/>
      <c r="Q603" s="587">
        <f t="shared" si="23"/>
        <v>0</v>
      </c>
    </row>
    <row r="604" spans="1:17" s="17" customFormat="1" ht="16.75" hidden="1" customHeight="1" outlineLevel="2">
      <c r="A604" s="1230">
        <v>77</v>
      </c>
      <c r="B604" s="1231"/>
      <c r="C604" s="1232"/>
      <c r="D604" s="1233"/>
      <c r="E604" s="587">
        <f t="shared" si="21"/>
        <v>0</v>
      </c>
      <c r="G604" s="1230">
        <v>77</v>
      </c>
      <c r="H604" s="1231"/>
      <c r="I604" s="1232"/>
      <c r="J604" s="1233"/>
      <c r="K604" s="587">
        <f t="shared" si="22"/>
        <v>0</v>
      </c>
      <c r="M604" s="1230">
        <v>77</v>
      </c>
      <c r="N604" s="1231"/>
      <c r="O604" s="1232"/>
      <c r="P604" s="1233"/>
      <c r="Q604" s="587">
        <f t="shared" si="23"/>
        <v>0</v>
      </c>
    </row>
    <row r="605" spans="1:17" s="17" customFormat="1" ht="16.75" hidden="1" customHeight="1" outlineLevel="2">
      <c r="A605" s="1230">
        <v>78</v>
      </c>
      <c r="B605" s="1231"/>
      <c r="C605" s="1232"/>
      <c r="D605" s="1233"/>
      <c r="E605" s="587">
        <f t="shared" si="21"/>
        <v>0</v>
      </c>
      <c r="G605" s="1230">
        <v>78</v>
      </c>
      <c r="H605" s="1231"/>
      <c r="I605" s="1232"/>
      <c r="J605" s="1233"/>
      <c r="K605" s="587">
        <f t="shared" si="22"/>
        <v>0</v>
      </c>
      <c r="M605" s="1230">
        <v>78</v>
      </c>
      <c r="N605" s="1231"/>
      <c r="O605" s="1232"/>
      <c r="P605" s="1233"/>
      <c r="Q605" s="587">
        <f t="shared" si="23"/>
        <v>0</v>
      </c>
    </row>
    <row r="606" spans="1:17" s="17" customFormat="1" ht="16.75" hidden="1" customHeight="1" outlineLevel="2">
      <c r="A606" s="1230">
        <v>79</v>
      </c>
      <c r="B606" s="1231"/>
      <c r="C606" s="1232"/>
      <c r="D606" s="1233"/>
      <c r="E606" s="587">
        <f t="shared" si="21"/>
        <v>0</v>
      </c>
      <c r="G606" s="1230">
        <v>79</v>
      </c>
      <c r="H606" s="1231"/>
      <c r="I606" s="1232"/>
      <c r="J606" s="1233"/>
      <c r="K606" s="587">
        <f t="shared" si="22"/>
        <v>0</v>
      </c>
      <c r="M606" s="1230">
        <v>79</v>
      </c>
      <c r="N606" s="1231"/>
      <c r="O606" s="1232"/>
      <c r="P606" s="1233"/>
      <c r="Q606" s="587">
        <f t="shared" si="23"/>
        <v>0</v>
      </c>
    </row>
    <row r="607" spans="1:17" s="17" customFormat="1" ht="16.75" hidden="1" customHeight="1" outlineLevel="2">
      <c r="A607" s="1230">
        <v>80</v>
      </c>
      <c r="B607" s="1231"/>
      <c r="C607" s="1232"/>
      <c r="D607" s="1233"/>
      <c r="E607" s="587">
        <f t="shared" si="21"/>
        <v>0</v>
      </c>
      <c r="G607" s="1230">
        <v>80</v>
      </c>
      <c r="H607" s="1231"/>
      <c r="I607" s="1232"/>
      <c r="J607" s="1233"/>
      <c r="K607" s="587">
        <f t="shared" si="22"/>
        <v>0</v>
      </c>
      <c r="M607" s="1230">
        <v>80</v>
      </c>
      <c r="N607" s="1231"/>
      <c r="O607" s="1232"/>
      <c r="P607" s="1233"/>
      <c r="Q607" s="587">
        <f t="shared" si="23"/>
        <v>0</v>
      </c>
    </row>
    <row r="608" spans="1:17" s="17" customFormat="1" ht="16.75" hidden="1" customHeight="1" outlineLevel="2">
      <c r="A608" s="1230">
        <v>81</v>
      </c>
      <c r="B608" s="1231"/>
      <c r="C608" s="1232"/>
      <c r="D608" s="1233"/>
      <c r="E608" s="587">
        <f t="shared" si="21"/>
        <v>0</v>
      </c>
      <c r="G608" s="1230">
        <v>81</v>
      </c>
      <c r="H608" s="1231"/>
      <c r="I608" s="1232"/>
      <c r="J608" s="1233"/>
      <c r="K608" s="587">
        <f t="shared" si="22"/>
        <v>0</v>
      </c>
      <c r="M608" s="1230">
        <v>81</v>
      </c>
      <c r="N608" s="1231"/>
      <c r="O608" s="1232"/>
      <c r="P608" s="1233"/>
      <c r="Q608" s="587">
        <f t="shared" si="23"/>
        <v>0</v>
      </c>
    </row>
    <row r="609" spans="1:17" s="17" customFormat="1" ht="16.75" hidden="1" customHeight="1" outlineLevel="2">
      <c r="A609" s="1230">
        <v>82</v>
      </c>
      <c r="B609" s="1231"/>
      <c r="C609" s="1232"/>
      <c r="D609" s="1233"/>
      <c r="E609" s="587">
        <f t="shared" si="21"/>
        <v>0</v>
      </c>
      <c r="G609" s="1230">
        <v>82</v>
      </c>
      <c r="H609" s="1231"/>
      <c r="I609" s="1232"/>
      <c r="J609" s="1233"/>
      <c r="K609" s="587">
        <f t="shared" si="22"/>
        <v>0</v>
      </c>
      <c r="M609" s="1230">
        <v>82</v>
      </c>
      <c r="N609" s="1231"/>
      <c r="O609" s="1232"/>
      <c r="P609" s="1233"/>
      <c r="Q609" s="587">
        <f t="shared" si="23"/>
        <v>0</v>
      </c>
    </row>
    <row r="610" spans="1:17" s="17" customFormat="1" ht="16.75" hidden="1" customHeight="1" outlineLevel="2">
      <c r="A610" s="1230">
        <v>83</v>
      </c>
      <c r="B610" s="1231"/>
      <c r="C610" s="1232"/>
      <c r="D610" s="1233"/>
      <c r="E610" s="587">
        <f t="shared" si="21"/>
        <v>0</v>
      </c>
      <c r="G610" s="1230">
        <v>83</v>
      </c>
      <c r="H610" s="1231"/>
      <c r="I610" s="1232"/>
      <c r="J610" s="1233"/>
      <c r="K610" s="587">
        <f t="shared" si="22"/>
        <v>0</v>
      </c>
      <c r="M610" s="1230">
        <v>83</v>
      </c>
      <c r="N610" s="1231"/>
      <c r="O610" s="1232"/>
      <c r="P610" s="1233"/>
      <c r="Q610" s="587">
        <f t="shared" si="23"/>
        <v>0</v>
      </c>
    </row>
    <row r="611" spans="1:17" s="17" customFormat="1" ht="16.75" hidden="1" customHeight="1" outlineLevel="2">
      <c r="A611" s="1230">
        <v>84</v>
      </c>
      <c r="B611" s="1231"/>
      <c r="C611" s="1232"/>
      <c r="D611" s="1233"/>
      <c r="E611" s="587">
        <f t="shared" si="21"/>
        <v>0</v>
      </c>
      <c r="G611" s="1230">
        <v>84</v>
      </c>
      <c r="H611" s="1231"/>
      <c r="I611" s="1232"/>
      <c r="J611" s="1233"/>
      <c r="K611" s="587">
        <f t="shared" si="22"/>
        <v>0</v>
      </c>
      <c r="M611" s="1230">
        <v>84</v>
      </c>
      <c r="N611" s="1231"/>
      <c r="O611" s="1232"/>
      <c r="P611" s="1233"/>
      <c r="Q611" s="587">
        <f t="shared" si="23"/>
        <v>0</v>
      </c>
    </row>
    <row r="612" spans="1:17" s="17" customFormat="1" ht="16.75" hidden="1" customHeight="1" outlineLevel="2">
      <c r="A612" s="1230">
        <v>85</v>
      </c>
      <c r="B612" s="1231"/>
      <c r="C612" s="1232"/>
      <c r="D612" s="1233"/>
      <c r="E612" s="587">
        <f t="shared" si="21"/>
        <v>0</v>
      </c>
      <c r="G612" s="1230">
        <v>85</v>
      </c>
      <c r="H612" s="1231"/>
      <c r="I612" s="1232"/>
      <c r="J612" s="1233"/>
      <c r="K612" s="587">
        <f t="shared" si="22"/>
        <v>0</v>
      </c>
      <c r="M612" s="1230">
        <v>85</v>
      </c>
      <c r="N612" s="1231"/>
      <c r="O612" s="1232"/>
      <c r="P612" s="1233"/>
      <c r="Q612" s="587">
        <f t="shared" si="23"/>
        <v>0</v>
      </c>
    </row>
    <row r="613" spans="1:17" s="17" customFormat="1" ht="16.75" hidden="1" customHeight="1" outlineLevel="2">
      <c r="A613" s="1230">
        <v>86</v>
      </c>
      <c r="B613" s="1231"/>
      <c r="C613" s="1232"/>
      <c r="D613" s="1233"/>
      <c r="E613" s="587">
        <f t="shared" si="21"/>
        <v>0</v>
      </c>
      <c r="G613" s="1230">
        <v>86</v>
      </c>
      <c r="H613" s="1231"/>
      <c r="I613" s="1232"/>
      <c r="J613" s="1233"/>
      <c r="K613" s="587">
        <f t="shared" si="22"/>
        <v>0</v>
      </c>
      <c r="M613" s="1230">
        <v>86</v>
      </c>
      <c r="N613" s="1231"/>
      <c r="O613" s="1232"/>
      <c r="P613" s="1233"/>
      <c r="Q613" s="587">
        <f t="shared" si="23"/>
        <v>0</v>
      </c>
    </row>
    <row r="614" spans="1:17" s="17" customFormat="1" ht="16.75" hidden="1" customHeight="1" outlineLevel="2">
      <c r="A614" s="1230">
        <v>87</v>
      </c>
      <c r="B614" s="1231"/>
      <c r="C614" s="1232"/>
      <c r="D614" s="1233"/>
      <c r="E614" s="587">
        <f t="shared" si="21"/>
        <v>0</v>
      </c>
      <c r="G614" s="1230">
        <v>87</v>
      </c>
      <c r="H614" s="1231"/>
      <c r="I614" s="1232"/>
      <c r="J614" s="1233"/>
      <c r="K614" s="587">
        <f t="shared" si="22"/>
        <v>0</v>
      </c>
      <c r="M614" s="1230">
        <v>87</v>
      </c>
      <c r="N614" s="1231"/>
      <c r="O614" s="1232"/>
      <c r="P614" s="1233"/>
      <c r="Q614" s="587">
        <f t="shared" si="23"/>
        <v>0</v>
      </c>
    </row>
    <row r="615" spans="1:17" s="17" customFormat="1" ht="16.75" hidden="1" customHeight="1" outlineLevel="2">
      <c r="A615" s="1230">
        <v>88</v>
      </c>
      <c r="B615" s="1231"/>
      <c r="C615" s="1232"/>
      <c r="D615" s="1233"/>
      <c r="E615" s="587">
        <f t="shared" si="21"/>
        <v>0</v>
      </c>
      <c r="G615" s="1230">
        <v>88</v>
      </c>
      <c r="H615" s="1231"/>
      <c r="I615" s="1232"/>
      <c r="J615" s="1233"/>
      <c r="K615" s="587">
        <f t="shared" si="22"/>
        <v>0</v>
      </c>
      <c r="M615" s="1230">
        <v>88</v>
      </c>
      <c r="N615" s="1231"/>
      <c r="O615" s="1232"/>
      <c r="P615" s="1233"/>
      <c r="Q615" s="587">
        <f t="shared" si="23"/>
        <v>0</v>
      </c>
    </row>
    <row r="616" spans="1:17" s="17" customFormat="1" ht="16.75" hidden="1" customHeight="1" outlineLevel="2">
      <c r="A616" s="1230">
        <v>89</v>
      </c>
      <c r="B616" s="1231"/>
      <c r="C616" s="1232"/>
      <c r="D616" s="1233"/>
      <c r="E616" s="587">
        <f t="shared" si="21"/>
        <v>0</v>
      </c>
      <c r="G616" s="1230">
        <v>89</v>
      </c>
      <c r="H616" s="1231"/>
      <c r="I616" s="1232"/>
      <c r="J616" s="1233"/>
      <c r="K616" s="587">
        <f t="shared" si="22"/>
        <v>0</v>
      </c>
      <c r="M616" s="1230">
        <v>89</v>
      </c>
      <c r="N616" s="1231"/>
      <c r="O616" s="1232"/>
      <c r="P616" s="1233"/>
      <c r="Q616" s="587">
        <f t="shared" si="23"/>
        <v>0</v>
      </c>
    </row>
    <row r="617" spans="1:17" s="17" customFormat="1" ht="16.75" hidden="1" customHeight="1" outlineLevel="2">
      <c r="A617" s="1230">
        <v>90</v>
      </c>
      <c r="B617" s="1231"/>
      <c r="C617" s="1232"/>
      <c r="D617" s="1233"/>
      <c r="E617" s="587">
        <f t="shared" si="21"/>
        <v>0</v>
      </c>
      <c r="G617" s="1230">
        <v>90</v>
      </c>
      <c r="H617" s="1231"/>
      <c r="I617" s="1232"/>
      <c r="J617" s="1233"/>
      <c r="K617" s="587">
        <f t="shared" si="22"/>
        <v>0</v>
      </c>
      <c r="M617" s="1230">
        <v>90</v>
      </c>
      <c r="N617" s="1231"/>
      <c r="O617" s="1232"/>
      <c r="P617" s="1233"/>
      <c r="Q617" s="587">
        <f t="shared" si="23"/>
        <v>0</v>
      </c>
    </row>
    <row r="618" spans="1:17" s="17" customFormat="1" ht="16.75" hidden="1" customHeight="1" outlineLevel="2">
      <c r="A618" s="1230">
        <v>91</v>
      </c>
      <c r="B618" s="1231"/>
      <c r="C618" s="1232"/>
      <c r="D618" s="1233"/>
      <c r="E618" s="587">
        <f t="shared" si="21"/>
        <v>0</v>
      </c>
      <c r="G618" s="1230">
        <v>91</v>
      </c>
      <c r="H618" s="1231"/>
      <c r="I618" s="1232"/>
      <c r="J618" s="1233"/>
      <c r="K618" s="587">
        <f t="shared" si="22"/>
        <v>0</v>
      </c>
      <c r="M618" s="1230">
        <v>91</v>
      </c>
      <c r="N618" s="1231"/>
      <c r="O618" s="1232"/>
      <c r="P618" s="1233"/>
      <c r="Q618" s="587">
        <f t="shared" si="23"/>
        <v>0</v>
      </c>
    </row>
    <row r="619" spans="1:17" s="17" customFormat="1" ht="16.75" hidden="1" customHeight="1" outlineLevel="2">
      <c r="A619" s="1230">
        <v>92</v>
      </c>
      <c r="B619" s="1231"/>
      <c r="C619" s="1232"/>
      <c r="D619" s="1233"/>
      <c r="E619" s="587">
        <f t="shared" si="21"/>
        <v>0</v>
      </c>
      <c r="G619" s="1230">
        <v>92</v>
      </c>
      <c r="H619" s="1231"/>
      <c r="I619" s="1232"/>
      <c r="J619" s="1233"/>
      <c r="K619" s="587">
        <f t="shared" si="22"/>
        <v>0</v>
      </c>
      <c r="M619" s="1230">
        <v>92</v>
      </c>
      <c r="N619" s="1231"/>
      <c r="O619" s="1232"/>
      <c r="P619" s="1233"/>
      <c r="Q619" s="587">
        <f t="shared" si="23"/>
        <v>0</v>
      </c>
    </row>
    <row r="620" spans="1:17" s="17" customFormat="1" ht="16.75" hidden="1" customHeight="1" outlineLevel="2">
      <c r="A620" s="1230">
        <v>93</v>
      </c>
      <c r="B620" s="1231"/>
      <c r="C620" s="1232"/>
      <c r="D620" s="1233"/>
      <c r="E620" s="587">
        <f t="shared" si="21"/>
        <v>0</v>
      </c>
      <c r="G620" s="1230">
        <v>93</v>
      </c>
      <c r="H620" s="1231"/>
      <c r="I620" s="1232"/>
      <c r="J620" s="1233"/>
      <c r="K620" s="587">
        <f t="shared" si="22"/>
        <v>0</v>
      </c>
      <c r="M620" s="1230">
        <v>93</v>
      </c>
      <c r="N620" s="1231"/>
      <c r="O620" s="1232"/>
      <c r="P620" s="1233"/>
      <c r="Q620" s="587">
        <f t="shared" si="23"/>
        <v>0</v>
      </c>
    </row>
    <row r="621" spans="1:17" s="17" customFormat="1" ht="16.75" hidden="1" customHeight="1" outlineLevel="2">
      <c r="A621" s="1230">
        <v>94</v>
      </c>
      <c r="B621" s="1231"/>
      <c r="C621" s="1232"/>
      <c r="D621" s="1233"/>
      <c r="E621" s="587">
        <f t="shared" si="21"/>
        <v>0</v>
      </c>
      <c r="G621" s="1230">
        <v>94</v>
      </c>
      <c r="H621" s="1231"/>
      <c r="I621" s="1232"/>
      <c r="J621" s="1233"/>
      <c r="K621" s="587">
        <f t="shared" si="22"/>
        <v>0</v>
      </c>
      <c r="M621" s="1230">
        <v>94</v>
      </c>
      <c r="N621" s="1231"/>
      <c r="O621" s="1232"/>
      <c r="P621" s="1233"/>
      <c r="Q621" s="587">
        <f t="shared" si="23"/>
        <v>0</v>
      </c>
    </row>
    <row r="622" spans="1:17" s="17" customFormat="1" ht="16.75" hidden="1" customHeight="1" outlineLevel="2">
      <c r="A622" s="1230">
        <v>95</v>
      </c>
      <c r="B622" s="1231"/>
      <c r="C622" s="1232"/>
      <c r="D622" s="1233"/>
      <c r="E622" s="587">
        <f t="shared" si="21"/>
        <v>0</v>
      </c>
      <c r="G622" s="1230">
        <v>95</v>
      </c>
      <c r="H622" s="1231"/>
      <c r="I622" s="1232"/>
      <c r="J622" s="1233"/>
      <c r="K622" s="587">
        <f t="shared" si="22"/>
        <v>0</v>
      </c>
      <c r="M622" s="1230">
        <v>95</v>
      </c>
      <c r="N622" s="1231"/>
      <c r="O622" s="1232"/>
      <c r="P622" s="1233"/>
      <c r="Q622" s="587">
        <f t="shared" si="23"/>
        <v>0</v>
      </c>
    </row>
    <row r="623" spans="1:17" s="17" customFormat="1" ht="16.75" hidden="1" customHeight="1" outlineLevel="2">
      <c r="A623" s="1230">
        <v>96</v>
      </c>
      <c r="B623" s="1231"/>
      <c r="C623" s="1232"/>
      <c r="D623" s="1233"/>
      <c r="E623" s="587">
        <f t="shared" si="21"/>
        <v>0</v>
      </c>
      <c r="G623" s="1230">
        <v>96</v>
      </c>
      <c r="H623" s="1231"/>
      <c r="I623" s="1232"/>
      <c r="J623" s="1233"/>
      <c r="K623" s="587">
        <f t="shared" si="22"/>
        <v>0</v>
      </c>
      <c r="M623" s="1230">
        <v>96</v>
      </c>
      <c r="N623" s="1231"/>
      <c r="O623" s="1232"/>
      <c r="P623" s="1233"/>
      <c r="Q623" s="587">
        <f t="shared" si="23"/>
        <v>0</v>
      </c>
    </row>
    <row r="624" spans="1:17" s="17" customFormat="1" ht="16.75" hidden="1" customHeight="1" outlineLevel="2">
      <c r="A624" s="1230">
        <v>97</v>
      </c>
      <c r="B624" s="1231"/>
      <c r="C624" s="1232"/>
      <c r="D624" s="1233"/>
      <c r="E624" s="587">
        <f t="shared" si="21"/>
        <v>0</v>
      </c>
      <c r="G624" s="1230">
        <v>97</v>
      </c>
      <c r="H624" s="1231"/>
      <c r="I624" s="1232"/>
      <c r="J624" s="1233"/>
      <c r="K624" s="587">
        <f t="shared" si="22"/>
        <v>0</v>
      </c>
      <c r="M624" s="1230">
        <v>97</v>
      </c>
      <c r="N624" s="1231"/>
      <c r="O624" s="1232"/>
      <c r="P624" s="1233"/>
      <c r="Q624" s="587">
        <f t="shared" si="23"/>
        <v>0</v>
      </c>
    </row>
    <row r="625" spans="1:17" s="17" customFormat="1" ht="16.75" hidden="1" customHeight="1" outlineLevel="2">
      <c r="A625" s="1230">
        <v>98</v>
      </c>
      <c r="B625" s="1231"/>
      <c r="C625" s="1232"/>
      <c r="D625" s="1233"/>
      <c r="E625" s="587">
        <f t="shared" si="21"/>
        <v>0</v>
      </c>
      <c r="G625" s="1230">
        <v>98</v>
      </c>
      <c r="H625" s="1231"/>
      <c r="I625" s="1232"/>
      <c r="J625" s="1233"/>
      <c r="K625" s="587">
        <f t="shared" si="22"/>
        <v>0</v>
      </c>
      <c r="M625" s="1230">
        <v>98</v>
      </c>
      <c r="N625" s="1231"/>
      <c r="O625" s="1232"/>
      <c r="P625" s="1233"/>
      <c r="Q625" s="587">
        <f t="shared" si="23"/>
        <v>0</v>
      </c>
    </row>
    <row r="626" spans="1:17" s="17" customFormat="1" ht="16.75" hidden="1" customHeight="1" outlineLevel="2">
      <c r="A626" s="1230">
        <v>99</v>
      </c>
      <c r="B626" s="1231"/>
      <c r="C626" s="1232"/>
      <c r="D626" s="1233"/>
      <c r="E626" s="587">
        <f t="shared" si="21"/>
        <v>0</v>
      </c>
      <c r="G626" s="1230">
        <v>99</v>
      </c>
      <c r="H626" s="1231"/>
      <c r="I626" s="1232"/>
      <c r="J626" s="1233"/>
      <c r="K626" s="587">
        <f t="shared" si="22"/>
        <v>0</v>
      </c>
      <c r="M626" s="1230">
        <v>99</v>
      </c>
      <c r="N626" s="1231"/>
      <c r="O626" s="1232"/>
      <c r="P626" s="1233"/>
      <c r="Q626" s="587">
        <f t="shared" si="23"/>
        <v>0</v>
      </c>
    </row>
    <row r="627" spans="1:17" s="17" customFormat="1" ht="16.75" hidden="1" customHeight="1" outlineLevel="2">
      <c r="A627" s="1230">
        <v>100</v>
      </c>
      <c r="B627" s="1231"/>
      <c r="C627" s="1232"/>
      <c r="D627" s="1233"/>
      <c r="E627" s="587">
        <f t="shared" si="21"/>
        <v>0</v>
      </c>
      <c r="G627" s="1230">
        <v>100</v>
      </c>
      <c r="H627" s="1231"/>
      <c r="I627" s="1232"/>
      <c r="J627" s="1233"/>
      <c r="K627" s="587">
        <f t="shared" si="22"/>
        <v>0</v>
      </c>
      <c r="M627" s="1230">
        <v>100</v>
      </c>
      <c r="N627" s="1231"/>
      <c r="O627" s="1232"/>
      <c r="P627" s="1233"/>
      <c r="Q627" s="587">
        <f t="shared" si="23"/>
        <v>0</v>
      </c>
    </row>
    <row r="628" spans="1:17" s="17" customFormat="1" ht="16.75" hidden="1" customHeight="1" outlineLevel="2">
      <c r="A628" s="1230">
        <v>101</v>
      </c>
      <c r="B628" s="1231"/>
      <c r="C628" s="1232"/>
      <c r="D628" s="1233"/>
      <c r="E628" s="587">
        <f t="shared" si="21"/>
        <v>0</v>
      </c>
      <c r="G628" s="1230">
        <v>101</v>
      </c>
      <c r="H628" s="1231"/>
      <c r="I628" s="1232"/>
      <c r="J628" s="1233"/>
      <c r="K628" s="587">
        <f t="shared" si="22"/>
        <v>0</v>
      </c>
      <c r="M628" s="1230">
        <v>101</v>
      </c>
      <c r="N628" s="1231"/>
      <c r="O628" s="1232"/>
      <c r="P628" s="1233"/>
      <c r="Q628" s="587">
        <f t="shared" si="23"/>
        <v>0</v>
      </c>
    </row>
    <row r="629" spans="1:17" s="17" customFormat="1" ht="16.75" hidden="1" customHeight="1" outlineLevel="2">
      <c r="A629" s="1230">
        <v>102</v>
      </c>
      <c r="B629" s="1231"/>
      <c r="C629" s="1232"/>
      <c r="D629" s="1233"/>
      <c r="E629" s="587">
        <f t="shared" si="21"/>
        <v>0</v>
      </c>
      <c r="G629" s="1230">
        <v>102</v>
      </c>
      <c r="H629" s="1231"/>
      <c r="I629" s="1232"/>
      <c r="J629" s="1233"/>
      <c r="K629" s="587">
        <f t="shared" si="22"/>
        <v>0</v>
      </c>
      <c r="M629" s="1230">
        <v>102</v>
      </c>
      <c r="N629" s="1231"/>
      <c r="O629" s="1232"/>
      <c r="P629" s="1233"/>
      <c r="Q629" s="587">
        <f t="shared" si="23"/>
        <v>0</v>
      </c>
    </row>
    <row r="630" spans="1:17" s="17" customFormat="1" ht="16.75" hidden="1" customHeight="1" outlineLevel="2">
      <c r="A630" s="1230">
        <v>103</v>
      </c>
      <c r="B630" s="1231"/>
      <c r="C630" s="1232"/>
      <c r="D630" s="1233"/>
      <c r="E630" s="587">
        <f t="shared" si="21"/>
        <v>0</v>
      </c>
      <c r="G630" s="1230">
        <v>103</v>
      </c>
      <c r="H630" s="1231"/>
      <c r="I630" s="1232"/>
      <c r="J630" s="1233"/>
      <c r="K630" s="587">
        <f t="shared" si="22"/>
        <v>0</v>
      </c>
      <c r="M630" s="1230">
        <v>103</v>
      </c>
      <c r="N630" s="1231"/>
      <c r="O630" s="1232"/>
      <c r="P630" s="1233"/>
      <c r="Q630" s="587">
        <f t="shared" si="23"/>
        <v>0</v>
      </c>
    </row>
    <row r="631" spans="1:17" s="17" customFormat="1" ht="16.75" hidden="1" customHeight="1" outlineLevel="2">
      <c r="A631" s="1230">
        <v>104</v>
      </c>
      <c r="B631" s="1231"/>
      <c r="C631" s="1232"/>
      <c r="D631" s="1233"/>
      <c r="E631" s="587">
        <f t="shared" si="21"/>
        <v>0</v>
      </c>
      <c r="G631" s="1230">
        <v>104</v>
      </c>
      <c r="H631" s="1231"/>
      <c r="I631" s="1232"/>
      <c r="J631" s="1233"/>
      <c r="K631" s="587">
        <f t="shared" si="22"/>
        <v>0</v>
      </c>
      <c r="M631" s="1230">
        <v>104</v>
      </c>
      <c r="N631" s="1231"/>
      <c r="O631" s="1232"/>
      <c r="P631" s="1233"/>
      <c r="Q631" s="587">
        <f t="shared" si="23"/>
        <v>0</v>
      </c>
    </row>
    <row r="632" spans="1:17" s="17" customFormat="1" ht="16.75" hidden="1" customHeight="1" outlineLevel="2">
      <c r="A632" s="1230">
        <v>105</v>
      </c>
      <c r="B632" s="1231"/>
      <c r="C632" s="1232"/>
      <c r="D632" s="1233"/>
      <c r="E632" s="587">
        <f t="shared" si="21"/>
        <v>0</v>
      </c>
      <c r="G632" s="1230">
        <v>105</v>
      </c>
      <c r="H632" s="1231"/>
      <c r="I632" s="1232"/>
      <c r="J632" s="1233"/>
      <c r="K632" s="587">
        <f t="shared" si="22"/>
        <v>0</v>
      </c>
      <c r="M632" s="1230">
        <v>105</v>
      </c>
      <c r="N632" s="1231"/>
      <c r="O632" s="1232"/>
      <c r="P632" s="1233"/>
      <c r="Q632" s="587">
        <f t="shared" si="23"/>
        <v>0</v>
      </c>
    </row>
    <row r="633" spans="1:17" s="17" customFormat="1" ht="16.75" hidden="1" customHeight="1" outlineLevel="2">
      <c r="A633" s="1230">
        <v>106</v>
      </c>
      <c r="B633" s="1231"/>
      <c r="C633" s="1232"/>
      <c r="D633" s="1233"/>
      <c r="E633" s="587">
        <f t="shared" si="21"/>
        <v>0</v>
      </c>
      <c r="G633" s="1230">
        <v>106</v>
      </c>
      <c r="H633" s="1231"/>
      <c r="I633" s="1232"/>
      <c r="J633" s="1233"/>
      <c r="K633" s="587">
        <f t="shared" si="22"/>
        <v>0</v>
      </c>
      <c r="M633" s="1230">
        <v>106</v>
      </c>
      <c r="N633" s="1231"/>
      <c r="O633" s="1232"/>
      <c r="P633" s="1233"/>
      <c r="Q633" s="587">
        <f t="shared" si="23"/>
        <v>0</v>
      </c>
    </row>
    <row r="634" spans="1:17" s="17" customFormat="1" ht="16.75" hidden="1" customHeight="1" outlineLevel="2">
      <c r="A634" s="1230">
        <v>107</v>
      </c>
      <c r="B634" s="1231"/>
      <c r="C634" s="1232"/>
      <c r="D634" s="1233"/>
      <c r="E634" s="587">
        <f t="shared" si="21"/>
        <v>0</v>
      </c>
      <c r="G634" s="1230">
        <v>107</v>
      </c>
      <c r="H634" s="1231"/>
      <c r="I634" s="1232"/>
      <c r="J634" s="1233"/>
      <c r="K634" s="587">
        <f t="shared" si="22"/>
        <v>0</v>
      </c>
      <c r="M634" s="1230">
        <v>107</v>
      </c>
      <c r="N634" s="1231"/>
      <c r="O634" s="1232"/>
      <c r="P634" s="1233"/>
      <c r="Q634" s="587">
        <f t="shared" si="23"/>
        <v>0</v>
      </c>
    </row>
    <row r="635" spans="1:17" s="17" customFormat="1" ht="16.75" hidden="1" customHeight="1" outlineLevel="2">
      <c r="A635" s="1230">
        <v>108</v>
      </c>
      <c r="B635" s="1231"/>
      <c r="C635" s="1232"/>
      <c r="D635" s="1233"/>
      <c r="E635" s="587">
        <f t="shared" si="21"/>
        <v>0</v>
      </c>
      <c r="G635" s="1230">
        <v>108</v>
      </c>
      <c r="H635" s="1231"/>
      <c r="I635" s="1232"/>
      <c r="J635" s="1233"/>
      <c r="K635" s="587">
        <f t="shared" si="22"/>
        <v>0</v>
      </c>
      <c r="M635" s="1230">
        <v>108</v>
      </c>
      <c r="N635" s="1231"/>
      <c r="O635" s="1232"/>
      <c r="P635" s="1233"/>
      <c r="Q635" s="587">
        <f t="shared" si="23"/>
        <v>0</v>
      </c>
    </row>
    <row r="636" spans="1:17" s="17" customFormat="1" ht="16.75" hidden="1" customHeight="1" outlineLevel="2">
      <c r="A636" s="1230">
        <v>109</v>
      </c>
      <c r="B636" s="1231"/>
      <c r="C636" s="1232"/>
      <c r="D636" s="1233"/>
      <c r="E636" s="587">
        <f t="shared" si="21"/>
        <v>0</v>
      </c>
      <c r="G636" s="1230">
        <v>109</v>
      </c>
      <c r="H636" s="1231"/>
      <c r="I636" s="1232"/>
      <c r="J636" s="1233"/>
      <c r="K636" s="587">
        <f t="shared" si="22"/>
        <v>0</v>
      </c>
      <c r="M636" s="1230">
        <v>109</v>
      </c>
      <c r="N636" s="1231"/>
      <c r="O636" s="1232"/>
      <c r="P636" s="1233"/>
      <c r="Q636" s="587">
        <f t="shared" si="23"/>
        <v>0</v>
      </c>
    </row>
    <row r="637" spans="1:17" s="17" customFormat="1" ht="16.75" hidden="1" customHeight="1" outlineLevel="2">
      <c r="A637" s="1230">
        <v>110</v>
      </c>
      <c r="B637" s="1231"/>
      <c r="C637" s="1232"/>
      <c r="D637" s="1233"/>
      <c r="E637" s="587">
        <f t="shared" si="21"/>
        <v>0</v>
      </c>
      <c r="G637" s="1230">
        <v>110</v>
      </c>
      <c r="H637" s="1231"/>
      <c r="I637" s="1232"/>
      <c r="J637" s="1233"/>
      <c r="K637" s="587">
        <f t="shared" si="22"/>
        <v>0</v>
      </c>
      <c r="M637" s="1230">
        <v>110</v>
      </c>
      <c r="N637" s="1231"/>
      <c r="O637" s="1232"/>
      <c r="P637" s="1233"/>
      <c r="Q637" s="587">
        <f t="shared" si="23"/>
        <v>0</v>
      </c>
    </row>
    <row r="638" spans="1:17" s="17" customFormat="1" ht="16.75" hidden="1" customHeight="1" outlineLevel="2">
      <c r="A638" s="1230">
        <v>111</v>
      </c>
      <c r="B638" s="1231"/>
      <c r="C638" s="1232"/>
      <c r="D638" s="1233"/>
      <c r="E638" s="587">
        <f t="shared" si="21"/>
        <v>0</v>
      </c>
      <c r="G638" s="1230">
        <v>111</v>
      </c>
      <c r="H638" s="1231"/>
      <c r="I638" s="1232"/>
      <c r="J638" s="1233"/>
      <c r="K638" s="587">
        <f t="shared" si="22"/>
        <v>0</v>
      </c>
      <c r="M638" s="1230">
        <v>111</v>
      </c>
      <c r="N638" s="1231"/>
      <c r="O638" s="1232"/>
      <c r="P638" s="1233"/>
      <c r="Q638" s="587">
        <f t="shared" si="23"/>
        <v>0</v>
      </c>
    </row>
    <row r="639" spans="1:17" s="17" customFormat="1" ht="16.75" hidden="1" customHeight="1" outlineLevel="2">
      <c r="A639" s="1230">
        <v>112</v>
      </c>
      <c r="B639" s="1231"/>
      <c r="C639" s="1232"/>
      <c r="D639" s="1233"/>
      <c r="E639" s="587">
        <f t="shared" si="21"/>
        <v>0</v>
      </c>
      <c r="G639" s="1230">
        <v>112</v>
      </c>
      <c r="H639" s="1231"/>
      <c r="I639" s="1232"/>
      <c r="J639" s="1233"/>
      <c r="K639" s="587">
        <f t="shared" si="22"/>
        <v>0</v>
      </c>
      <c r="M639" s="1230">
        <v>112</v>
      </c>
      <c r="N639" s="1231"/>
      <c r="O639" s="1232"/>
      <c r="P639" s="1233"/>
      <c r="Q639" s="587">
        <f t="shared" si="23"/>
        <v>0</v>
      </c>
    </row>
    <row r="640" spans="1:17" s="17" customFormat="1" ht="16.75" hidden="1" customHeight="1" outlineLevel="2">
      <c r="A640" s="1230">
        <v>113</v>
      </c>
      <c r="B640" s="1231"/>
      <c r="C640" s="1232"/>
      <c r="D640" s="1233"/>
      <c r="E640" s="587">
        <f t="shared" si="21"/>
        <v>0</v>
      </c>
      <c r="G640" s="1230">
        <v>113</v>
      </c>
      <c r="H640" s="1231"/>
      <c r="I640" s="1232"/>
      <c r="J640" s="1233"/>
      <c r="K640" s="587">
        <f t="shared" si="22"/>
        <v>0</v>
      </c>
      <c r="M640" s="1230">
        <v>113</v>
      </c>
      <c r="N640" s="1231"/>
      <c r="O640" s="1232"/>
      <c r="P640" s="1233"/>
      <c r="Q640" s="587">
        <f t="shared" si="23"/>
        <v>0</v>
      </c>
    </row>
    <row r="641" spans="1:17" s="17" customFormat="1" ht="16.75" hidden="1" customHeight="1" outlineLevel="2">
      <c r="A641" s="1230">
        <v>114</v>
      </c>
      <c r="B641" s="1231"/>
      <c r="C641" s="1232"/>
      <c r="D641" s="1233"/>
      <c r="E641" s="587">
        <f t="shared" si="21"/>
        <v>0</v>
      </c>
      <c r="G641" s="1230">
        <v>114</v>
      </c>
      <c r="H641" s="1231"/>
      <c r="I641" s="1232"/>
      <c r="J641" s="1233"/>
      <c r="K641" s="587">
        <f t="shared" si="22"/>
        <v>0</v>
      </c>
      <c r="M641" s="1230">
        <v>114</v>
      </c>
      <c r="N641" s="1231"/>
      <c r="O641" s="1232"/>
      <c r="P641" s="1233"/>
      <c r="Q641" s="587">
        <f t="shared" si="23"/>
        <v>0</v>
      </c>
    </row>
    <row r="642" spans="1:17" s="17" customFormat="1" ht="16.75" hidden="1" customHeight="1" outlineLevel="2">
      <c r="A642" s="1230">
        <v>115</v>
      </c>
      <c r="B642" s="1231"/>
      <c r="C642" s="1232"/>
      <c r="D642" s="1233"/>
      <c r="E642" s="587">
        <f t="shared" si="21"/>
        <v>0</v>
      </c>
      <c r="G642" s="1230">
        <v>115</v>
      </c>
      <c r="H642" s="1231"/>
      <c r="I642" s="1232"/>
      <c r="J642" s="1233"/>
      <c r="K642" s="587">
        <f t="shared" si="22"/>
        <v>0</v>
      </c>
      <c r="M642" s="1230">
        <v>115</v>
      </c>
      <c r="N642" s="1231"/>
      <c r="O642" s="1232"/>
      <c r="P642" s="1233"/>
      <c r="Q642" s="587">
        <f t="shared" si="23"/>
        <v>0</v>
      </c>
    </row>
    <row r="643" spans="1:17" s="17" customFormat="1" ht="16.75" hidden="1" customHeight="1" outlineLevel="2">
      <c r="A643" s="1230">
        <v>116</v>
      </c>
      <c r="B643" s="1231"/>
      <c r="C643" s="1232"/>
      <c r="D643" s="1233"/>
      <c r="E643" s="587">
        <f t="shared" si="21"/>
        <v>0</v>
      </c>
      <c r="G643" s="1230">
        <v>116</v>
      </c>
      <c r="H643" s="1231"/>
      <c r="I643" s="1232"/>
      <c r="J643" s="1233"/>
      <c r="K643" s="587">
        <f t="shared" si="22"/>
        <v>0</v>
      </c>
      <c r="M643" s="1230">
        <v>116</v>
      </c>
      <c r="N643" s="1231"/>
      <c r="O643" s="1232"/>
      <c r="P643" s="1233"/>
      <c r="Q643" s="587">
        <f t="shared" si="23"/>
        <v>0</v>
      </c>
    </row>
    <row r="644" spans="1:17" s="17" customFormat="1" ht="16.75" hidden="1" customHeight="1" outlineLevel="2">
      <c r="A644" s="1230">
        <v>117</v>
      </c>
      <c r="B644" s="1231"/>
      <c r="C644" s="1232"/>
      <c r="D644" s="1233"/>
      <c r="E644" s="587">
        <f t="shared" si="21"/>
        <v>0</v>
      </c>
      <c r="G644" s="1230">
        <v>117</v>
      </c>
      <c r="H644" s="1231"/>
      <c r="I644" s="1232"/>
      <c r="J644" s="1233"/>
      <c r="K644" s="587">
        <f t="shared" si="22"/>
        <v>0</v>
      </c>
      <c r="M644" s="1230">
        <v>117</v>
      </c>
      <c r="N644" s="1231"/>
      <c r="O644" s="1232"/>
      <c r="P644" s="1233"/>
      <c r="Q644" s="587">
        <f t="shared" si="23"/>
        <v>0</v>
      </c>
    </row>
    <row r="645" spans="1:17" s="17" customFormat="1" ht="16.75" hidden="1" customHeight="1" outlineLevel="2">
      <c r="A645" s="1230">
        <v>118</v>
      </c>
      <c r="B645" s="1231"/>
      <c r="C645" s="1232"/>
      <c r="D645" s="1233"/>
      <c r="E645" s="587">
        <f t="shared" si="21"/>
        <v>0</v>
      </c>
      <c r="G645" s="1230">
        <v>118</v>
      </c>
      <c r="H645" s="1231"/>
      <c r="I645" s="1232"/>
      <c r="J645" s="1233"/>
      <c r="K645" s="587">
        <f t="shared" si="22"/>
        <v>0</v>
      </c>
      <c r="M645" s="1230">
        <v>118</v>
      </c>
      <c r="N645" s="1231"/>
      <c r="O645" s="1232"/>
      <c r="P645" s="1233"/>
      <c r="Q645" s="587">
        <f t="shared" si="23"/>
        <v>0</v>
      </c>
    </row>
    <row r="646" spans="1:17" s="17" customFormat="1" ht="16.75" hidden="1" customHeight="1" outlineLevel="2">
      <c r="A646" s="1230">
        <v>119</v>
      </c>
      <c r="B646" s="1231"/>
      <c r="C646" s="1232"/>
      <c r="D646" s="1233"/>
      <c r="E646" s="587">
        <f t="shared" si="21"/>
        <v>0</v>
      </c>
      <c r="G646" s="1230">
        <v>119</v>
      </c>
      <c r="H646" s="1231"/>
      <c r="I646" s="1232"/>
      <c r="J646" s="1233"/>
      <c r="K646" s="587">
        <f t="shared" si="22"/>
        <v>0</v>
      </c>
      <c r="M646" s="1230">
        <v>119</v>
      </c>
      <c r="N646" s="1231"/>
      <c r="O646" s="1232"/>
      <c r="P646" s="1233"/>
      <c r="Q646" s="587">
        <f t="shared" si="23"/>
        <v>0</v>
      </c>
    </row>
    <row r="647" spans="1:17" s="17" customFormat="1" ht="16.75" hidden="1" customHeight="1" outlineLevel="2">
      <c r="A647" s="1230">
        <v>120</v>
      </c>
      <c r="B647" s="1231"/>
      <c r="C647" s="1232"/>
      <c r="D647" s="1233"/>
      <c r="E647" s="587">
        <f t="shared" si="21"/>
        <v>0</v>
      </c>
      <c r="G647" s="1230">
        <v>120</v>
      </c>
      <c r="H647" s="1231"/>
      <c r="I647" s="1232"/>
      <c r="J647" s="1233"/>
      <c r="K647" s="587">
        <f t="shared" si="22"/>
        <v>0</v>
      </c>
      <c r="M647" s="1230">
        <v>120</v>
      </c>
      <c r="N647" s="1231"/>
      <c r="O647" s="1232"/>
      <c r="P647" s="1233"/>
      <c r="Q647" s="587">
        <f t="shared" si="23"/>
        <v>0</v>
      </c>
    </row>
    <row r="648" spans="1:17" s="17" customFormat="1" ht="16.75" hidden="1" customHeight="1" outlineLevel="2">
      <c r="A648" s="1230">
        <v>121</v>
      </c>
      <c r="B648" s="1231"/>
      <c r="C648" s="1232"/>
      <c r="D648" s="1233"/>
      <c r="E648" s="587">
        <f t="shared" si="21"/>
        <v>0</v>
      </c>
      <c r="G648" s="1230">
        <v>121</v>
      </c>
      <c r="H648" s="1231"/>
      <c r="I648" s="1232"/>
      <c r="J648" s="1233"/>
      <c r="K648" s="587">
        <f t="shared" si="22"/>
        <v>0</v>
      </c>
      <c r="M648" s="1230">
        <v>121</v>
      </c>
      <c r="N648" s="1231"/>
      <c r="O648" s="1232"/>
      <c r="P648" s="1233"/>
      <c r="Q648" s="587">
        <f t="shared" si="23"/>
        <v>0</v>
      </c>
    </row>
    <row r="649" spans="1:17" s="17" customFormat="1" ht="16.75" hidden="1" customHeight="1" outlineLevel="2">
      <c r="A649" s="1230">
        <v>122</v>
      </c>
      <c r="B649" s="1231"/>
      <c r="C649" s="1232"/>
      <c r="D649" s="1233"/>
      <c r="E649" s="587">
        <f t="shared" si="21"/>
        <v>0</v>
      </c>
      <c r="G649" s="1230">
        <v>122</v>
      </c>
      <c r="H649" s="1231"/>
      <c r="I649" s="1232"/>
      <c r="J649" s="1233"/>
      <c r="K649" s="587">
        <f t="shared" si="22"/>
        <v>0</v>
      </c>
      <c r="M649" s="1230">
        <v>122</v>
      </c>
      <c r="N649" s="1231"/>
      <c r="O649" s="1232"/>
      <c r="P649" s="1233"/>
      <c r="Q649" s="587">
        <f t="shared" si="23"/>
        <v>0</v>
      </c>
    </row>
    <row r="650" spans="1:17" s="17" customFormat="1" ht="16.75" hidden="1" customHeight="1" outlineLevel="2">
      <c r="A650" s="1230">
        <v>123</v>
      </c>
      <c r="B650" s="1231"/>
      <c r="C650" s="1232"/>
      <c r="D650" s="1233"/>
      <c r="E650" s="587">
        <f t="shared" si="21"/>
        <v>0</v>
      </c>
      <c r="G650" s="1230">
        <v>123</v>
      </c>
      <c r="H650" s="1231"/>
      <c r="I650" s="1232"/>
      <c r="J650" s="1233"/>
      <c r="K650" s="587">
        <f t="shared" si="22"/>
        <v>0</v>
      </c>
      <c r="M650" s="1230">
        <v>123</v>
      </c>
      <c r="N650" s="1231"/>
      <c r="O650" s="1232"/>
      <c r="P650" s="1233"/>
      <c r="Q650" s="587">
        <f t="shared" si="23"/>
        <v>0</v>
      </c>
    </row>
    <row r="651" spans="1:17" s="17" customFormat="1" ht="16.75" hidden="1" customHeight="1" outlineLevel="2">
      <c r="A651" s="1230">
        <v>124</v>
      </c>
      <c r="B651" s="1231"/>
      <c r="C651" s="1232"/>
      <c r="D651" s="1233"/>
      <c r="E651" s="587">
        <f t="shared" si="21"/>
        <v>0</v>
      </c>
      <c r="G651" s="1230">
        <v>124</v>
      </c>
      <c r="H651" s="1231"/>
      <c r="I651" s="1232"/>
      <c r="J651" s="1233"/>
      <c r="K651" s="587">
        <f t="shared" si="22"/>
        <v>0</v>
      </c>
      <c r="M651" s="1230">
        <v>124</v>
      </c>
      <c r="N651" s="1231"/>
      <c r="O651" s="1232"/>
      <c r="P651" s="1233"/>
      <c r="Q651" s="587">
        <f t="shared" si="23"/>
        <v>0</v>
      </c>
    </row>
    <row r="652" spans="1:17" s="17" customFormat="1" ht="16.75" hidden="1" customHeight="1" outlineLevel="2">
      <c r="A652" s="1230">
        <v>125</v>
      </c>
      <c r="B652" s="1231"/>
      <c r="C652" s="1232"/>
      <c r="D652" s="1233"/>
      <c r="E652" s="587">
        <f t="shared" si="21"/>
        <v>0</v>
      </c>
      <c r="G652" s="1230">
        <v>125</v>
      </c>
      <c r="H652" s="1231"/>
      <c r="I652" s="1232"/>
      <c r="J652" s="1233"/>
      <c r="K652" s="587">
        <f t="shared" si="22"/>
        <v>0</v>
      </c>
      <c r="M652" s="1230">
        <v>125</v>
      </c>
      <c r="N652" s="1231"/>
      <c r="O652" s="1232"/>
      <c r="P652" s="1233"/>
      <c r="Q652" s="587">
        <f t="shared" si="23"/>
        <v>0</v>
      </c>
    </row>
    <row r="653" spans="1:17" s="17" customFormat="1" ht="16.75" hidden="1" customHeight="1" outlineLevel="2">
      <c r="A653" s="1230">
        <v>126</v>
      </c>
      <c r="B653" s="1231"/>
      <c r="C653" s="1232"/>
      <c r="D653" s="1233"/>
      <c r="E653" s="587">
        <f t="shared" si="21"/>
        <v>0</v>
      </c>
      <c r="G653" s="1230">
        <v>126</v>
      </c>
      <c r="H653" s="1231"/>
      <c r="I653" s="1232"/>
      <c r="J653" s="1233"/>
      <c r="K653" s="587">
        <f t="shared" si="22"/>
        <v>0</v>
      </c>
      <c r="M653" s="1230">
        <v>126</v>
      </c>
      <c r="N653" s="1231"/>
      <c r="O653" s="1232"/>
      <c r="P653" s="1233"/>
      <c r="Q653" s="587">
        <f t="shared" si="23"/>
        <v>0</v>
      </c>
    </row>
    <row r="654" spans="1:17" s="17" customFormat="1" ht="16.75" hidden="1" customHeight="1" outlineLevel="2">
      <c r="A654" s="1230">
        <v>127</v>
      </c>
      <c r="B654" s="1231"/>
      <c r="C654" s="1232"/>
      <c r="D654" s="1233"/>
      <c r="E654" s="587">
        <f t="shared" si="21"/>
        <v>0</v>
      </c>
      <c r="G654" s="1230">
        <v>127</v>
      </c>
      <c r="H654" s="1231"/>
      <c r="I654" s="1232"/>
      <c r="J654" s="1233"/>
      <c r="K654" s="587">
        <f t="shared" si="22"/>
        <v>0</v>
      </c>
      <c r="M654" s="1230">
        <v>127</v>
      </c>
      <c r="N654" s="1231"/>
      <c r="O654" s="1232"/>
      <c r="P654" s="1233"/>
      <c r="Q654" s="587">
        <f t="shared" si="23"/>
        <v>0</v>
      </c>
    </row>
    <row r="655" spans="1:17" s="17" customFormat="1" ht="16.75" hidden="1" customHeight="1" outlineLevel="2">
      <c r="A655" s="1230">
        <v>128</v>
      </c>
      <c r="B655" s="1231"/>
      <c r="C655" s="1232"/>
      <c r="D655" s="1233"/>
      <c r="E655" s="587">
        <f t="shared" si="21"/>
        <v>0</v>
      </c>
      <c r="G655" s="1230">
        <v>128</v>
      </c>
      <c r="H655" s="1231"/>
      <c r="I655" s="1232"/>
      <c r="J655" s="1233"/>
      <c r="K655" s="587">
        <f t="shared" si="22"/>
        <v>0</v>
      </c>
      <c r="M655" s="1230">
        <v>128</v>
      </c>
      <c r="N655" s="1231"/>
      <c r="O655" s="1232"/>
      <c r="P655" s="1233"/>
      <c r="Q655" s="587">
        <f t="shared" si="23"/>
        <v>0</v>
      </c>
    </row>
    <row r="656" spans="1:17" s="17" customFormat="1" ht="16.75" hidden="1" customHeight="1" outlineLevel="2">
      <c r="A656" s="1230">
        <v>129</v>
      </c>
      <c r="B656" s="1231"/>
      <c r="C656" s="1232"/>
      <c r="D656" s="1233"/>
      <c r="E656" s="587">
        <f t="shared" si="21"/>
        <v>0</v>
      </c>
      <c r="G656" s="1230">
        <v>129</v>
      </c>
      <c r="H656" s="1231"/>
      <c r="I656" s="1232"/>
      <c r="J656" s="1233"/>
      <c r="K656" s="587">
        <f t="shared" si="22"/>
        <v>0</v>
      </c>
      <c r="M656" s="1230">
        <v>129</v>
      </c>
      <c r="N656" s="1231"/>
      <c r="O656" s="1232"/>
      <c r="P656" s="1233"/>
      <c r="Q656" s="587">
        <f t="shared" si="23"/>
        <v>0</v>
      </c>
    </row>
    <row r="657" spans="1:17" s="17" customFormat="1" ht="16.75" hidden="1" customHeight="1" outlineLevel="2">
      <c r="A657" s="1230">
        <v>130</v>
      </c>
      <c r="B657" s="1231"/>
      <c r="C657" s="1232"/>
      <c r="D657" s="1233"/>
      <c r="E657" s="587">
        <f t="shared" ref="E657:E676" si="24">IF(AND(C657&gt;=D$521,C657&lt;=D$520),1,0)</f>
        <v>0</v>
      </c>
      <c r="G657" s="1230">
        <v>130</v>
      </c>
      <c r="H657" s="1231"/>
      <c r="I657" s="1232"/>
      <c r="J657" s="1233"/>
      <c r="K657" s="587">
        <f t="shared" ref="K657:K676" si="25">IF(AND(I657&gt;=J$521,I657&lt;=J$520),1,0)</f>
        <v>0</v>
      </c>
      <c r="M657" s="1230">
        <v>130</v>
      </c>
      <c r="N657" s="1231"/>
      <c r="O657" s="1232"/>
      <c r="P657" s="1233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230">
        <v>131</v>
      </c>
      <c r="B658" s="1231"/>
      <c r="C658" s="1232"/>
      <c r="D658" s="1233"/>
      <c r="E658" s="587">
        <f t="shared" si="24"/>
        <v>0</v>
      </c>
      <c r="G658" s="1230">
        <v>131</v>
      </c>
      <c r="H658" s="1231"/>
      <c r="I658" s="1232"/>
      <c r="J658" s="1233"/>
      <c r="K658" s="587">
        <f t="shared" si="25"/>
        <v>0</v>
      </c>
      <c r="M658" s="1230">
        <v>131</v>
      </c>
      <c r="N658" s="1231"/>
      <c r="O658" s="1232"/>
      <c r="P658" s="1233"/>
      <c r="Q658" s="587">
        <f t="shared" si="26"/>
        <v>0</v>
      </c>
    </row>
    <row r="659" spans="1:17" s="17" customFormat="1" ht="16.75" hidden="1" customHeight="1" outlineLevel="2">
      <c r="A659" s="1230">
        <v>132</v>
      </c>
      <c r="B659" s="1231"/>
      <c r="C659" s="1232"/>
      <c r="D659" s="1233"/>
      <c r="E659" s="587">
        <f t="shared" si="24"/>
        <v>0</v>
      </c>
      <c r="G659" s="1230">
        <v>132</v>
      </c>
      <c r="H659" s="1231"/>
      <c r="I659" s="1232"/>
      <c r="J659" s="1233"/>
      <c r="K659" s="587">
        <f t="shared" si="25"/>
        <v>0</v>
      </c>
      <c r="M659" s="1230">
        <v>132</v>
      </c>
      <c r="N659" s="1231"/>
      <c r="O659" s="1232"/>
      <c r="P659" s="1233"/>
      <c r="Q659" s="587">
        <f t="shared" si="26"/>
        <v>0</v>
      </c>
    </row>
    <row r="660" spans="1:17" s="17" customFormat="1" ht="16.75" hidden="1" customHeight="1" outlineLevel="2">
      <c r="A660" s="1230">
        <v>133</v>
      </c>
      <c r="B660" s="1231"/>
      <c r="C660" s="1232"/>
      <c r="D660" s="1233"/>
      <c r="E660" s="587">
        <f t="shared" si="24"/>
        <v>0</v>
      </c>
      <c r="G660" s="1230">
        <v>133</v>
      </c>
      <c r="H660" s="1231"/>
      <c r="I660" s="1232"/>
      <c r="J660" s="1233"/>
      <c r="K660" s="587">
        <f t="shared" si="25"/>
        <v>0</v>
      </c>
      <c r="M660" s="1230">
        <v>133</v>
      </c>
      <c r="N660" s="1231"/>
      <c r="O660" s="1232"/>
      <c r="P660" s="1233"/>
      <c r="Q660" s="587">
        <f t="shared" si="26"/>
        <v>0</v>
      </c>
    </row>
    <row r="661" spans="1:17" s="17" customFormat="1" ht="16.75" hidden="1" customHeight="1" outlineLevel="2">
      <c r="A661" s="1230">
        <v>134</v>
      </c>
      <c r="B661" s="1231"/>
      <c r="C661" s="1232"/>
      <c r="D661" s="1233"/>
      <c r="E661" s="587">
        <f t="shared" si="24"/>
        <v>0</v>
      </c>
      <c r="G661" s="1230">
        <v>134</v>
      </c>
      <c r="H661" s="1231"/>
      <c r="I661" s="1232"/>
      <c r="J661" s="1233"/>
      <c r="K661" s="587">
        <f t="shared" si="25"/>
        <v>0</v>
      </c>
      <c r="M661" s="1230">
        <v>134</v>
      </c>
      <c r="N661" s="1231"/>
      <c r="O661" s="1232"/>
      <c r="P661" s="1233"/>
      <c r="Q661" s="587">
        <f t="shared" si="26"/>
        <v>0</v>
      </c>
    </row>
    <row r="662" spans="1:17" s="17" customFormat="1" ht="16.75" hidden="1" customHeight="1" outlineLevel="2">
      <c r="A662" s="1230">
        <v>135</v>
      </c>
      <c r="B662" s="1231"/>
      <c r="C662" s="1232"/>
      <c r="D662" s="1233"/>
      <c r="E662" s="587">
        <f t="shared" si="24"/>
        <v>0</v>
      </c>
      <c r="G662" s="1230">
        <v>135</v>
      </c>
      <c r="H662" s="1231"/>
      <c r="I662" s="1232"/>
      <c r="J662" s="1233"/>
      <c r="K662" s="587">
        <f t="shared" si="25"/>
        <v>0</v>
      </c>
      <c r="M662" s="1230">
        <v>135</v>
      </c>
      <c r="N662" s="1231"/>
      <c r="O662" s="1232"/>
      <c r="P662" s="1233"/>
      <c r="Q662" s="587">
        <f t="shared" si="26"/>
        <v>0</v>
      </c>
    </row>
    <row r="663" spans="1:17" s="17" customFormat="1" ht="16.75" hidden="1" customHeight="1" outlineLevel="2">
      <c r="A663" s="1230">
        <v>136</v>
      </c>
      <c r="B663" s="1231"/>
      <c r="C663" s="1232"/>
      <c r="D663" s="1233"/>
      <c r="E663" s="587">
        <f t="shared" si="24"/>
        <v>0</v>
      </c>
      <c r="G663" s="1230">
        <v>136</v>
      </c>
      <c r="H663" s="1231"/>
      <c r="I663" s="1232"/>
      <c r="J663" s="1233"/>
      <c r="K663" s="587">
        <f t="shared" si="25"/>
        <v>0</v>
      </c>
      <c r="M663" s="1230">
        <v>136</v>
      </c>
      <c r="N663" s="1231"/>
      <c r="O663" s="1232"/>
      <c r="P663" s="1233"/>
      <c r="Q663" s="587">
        <f t="shared" si="26"/>
        <v>0</v>
      </c>
    </row>
    <row r="664" spans="1:17" s="17" customFormat="1" ht="16.75" hidden="1" customHeight="1" outlineLevel="2">
      <c r="A664" s="1230">
        <v>137</v>
      </c>
      <c r="B664" s="1231"/>
      <c r="C664" s="1232"/>
      <c r="D664" s="1233"/>
      <c r="E664" s="587">
        <f t="shared" si="24"/>
        <v>0</v>
      </c>
      <c r="G664" s="1230">
        <v>137</v>
      </c>
      <c r="H664" s="1231"/>
      <c r="I664" s="1232"/>
      <c r="J664" s="1233"/>
      <c r="K664" s="587">
        <f t="shared" si="25"/>
        <v>0</v>
      </c>
      <c r="M664" s="1230">
        <v>137</v>
      </c>
      <c r="N664" s="1231"/>
      <c r="O664" s="1232"/>
      <c r="P664" s="1233"/>
      <c r="Q664" s="587">
        <f t="shared" si="26"/>
        <v>0</v>
      </c>
    </row>
    <row r="665" spans="1:17" s="17" customFormat="1" ht="16.75" hidden="1" customHeight="1" outlineLevel="2">
      <c r="A665" s="1230">
        <v>138</v>
      </c>
      <c r="B665" s="1231"/>
      <c r="C665" s="1232"/>
      <c r="D665" s="1233"/>
      <c r="E665" s="587">
        <f t="shared" si="24"/>
        <v>0</v>
      </c>
      <c r="G665" s="1230">
        <v>138</v>
      </c>
      <c r="H665" s="1231"/>
      <c r="I665" s="1232"/>
      <c r="J665" s="1233"/>
      <c r="K665" s="587">
        <f t="shared" si="25"/>
        <v>0</v>
      </c>
      <c r="M665" s="1230">
        <v>138</v>
      </c>
      <c r="N665" s="1231"/>
      <c r="O665" s="1232"/>
      <c r="P665" s="1233"/>
      <c r="Q665" s="587">
        <f t="shared" si="26"/>
        <v>0</v>
      </c>
    </row>
    <row r="666" spans="1:17" s="17" customFormat="1" ht="16.75" hidden="1" customHeight="1" outlineLevel="2">
      <c r="A666" s="1230">
        <v>139</v>
      </c>
      <c r="B666" s="1231"/>
      <c r="C666" s="1232"/>
      <c r="D666" s="1233"/>
      <c r="E666" s="587">
        <f t="shared" si="24"/>
        <v>0</v>
      </c>
      <c r="G666" s="1230">
        <v>139</v>
      </c>
      <c r="H666" s="1231"/>
      <c r="I666" s="1232"/>
      <c r="J666" s="1233"/>
      <c r="K666" s="587">
        <f t="shared" si="25"/>
        <v>0</v>
      </c>
      <c r="M666" s="1230">
        <v>139</v>
      </c>
      <c r="N666" s="1231"/>
      <c r="O666" s="1232"/>
      <c r="P666" s="1233"/>
      <c r="Q666" s="587">
        <f t="shared" si="26"/>
        <v>0</v>
      </c>
    </row>
    <row r="667" spans="1:17" s="17" customFormat="1" ht="16.75" hidden="1" customHeight="1" outlineLevel="2">
      <c r="A667" s="1230">
        <v>140</v>
      </c>
      <c r="B667" s="1231"/>
      <c r="C667" s="1232"/>
      <c r="D667" s="1233"/>
      <c r="E667" s="587">
        <f t="shared" si="24"/>
        <v>0</v>
      </c>
      <c r="G667" s="1230">
        <v>140</v>
      </c>
      <c r="H667" s="1231"/>
      <c r="I667" s="1232"/>
      <c r="J667" s="1233"/>
      <c r="K667" s="587">
        <f t="shared" si="25"/>
        <v>0</v>
      </c>
      <c r="M667" s="1230">
        <v>140</v>
      </c>
      <c r="N667" s="1231"/>
      <c r="O667" s="1232"/>
      <c r="P667" s="1233"/>
      <c r="Q667" s="587">
        <f t="shared" si="26"/>
        <v>0</v>
      </c>
    </row>
    <row r="668" spans="1:17" s="17" customFormat="1" ht="16.75" hidden="1" customHeight="1" outlineLevel="2">
      <c r="A668" s="1230">
        <v>141</v>
      </c>
      <c r="B668" s="1231"/>
      <c r="C668" s="1232"/>
      <c r="D668" s="1233"/>
      <c r="E668" s="587">
        <f t="shared" si="24"/>
        <v>0</v>
      </c>
      <c r="G668" s="1230">
        <v>141</v>
      </c>
      <c r="H668" s="1231"/>
      <c r="I668" s="1232"/>
      <c r="J668" s="1233"/>
      <c r="K668" s="587">
        <f t="shared" si="25"/>
        <v>0</v>
      </c>
      <c r="M668" s="1230">
        <v>141</v>
      </c>
      <c r="N668" s="1231"/>
      <c r="O668" s="1232"/>
      <c r="P668" s="1233"/>
      <c r="Q668" s="587">
        <f t="shared" si="26"/>
        <v>0</v>
      </c>
    </row>
    <row r="669" spans="1:17" s="17" customFormat="1" ht="16.75" hidden="1" customHeight="1" outlineLevel="2">
      <c r="A669" s="1230">
        <v>142</v>
      </c>
      <c r="B669" s="1231"/>
      <c r="C669" s="1232"/>
      <c r="D669" s="1233"/>
      <c r="E669" s="587">
        <f t="shared" si="24"/>
        <v>0</v>
      </c>
      <c r="G669" s="1230">
        <v>142</v>
      </c>
      <c r="H669" s="1231"/>
      <c r="I669" s="1232"/>
      <c r="J669" s="1233"/>
      <c r="K669" s="587">
        <f t="shared" si="25"/>
        <v>0</v>
      </c>
      <c r="M669" s="1230">
        <v>142</v>
      </c>
      <c r="N669" s="1231"/>
      <c r="O669" s="1232"/>
      <c r="P669" s="1233"/>
      <c r="Q669" s="587">
        <f t="shared" si="26"/>
        <v>0</v>
      </c>
    </row>
    <row r="670" spans="1:17" s="17" customFormat="1" ht="16.75" hidden="1" customHeight="1" outlineLevel="2">
      <c r="A670" s="1230">
        <v>143</v>
      </c>
      <c r="B670" s="1231"/>
      <c r="C670" s="1232"/>
      <c r="D670" s="1233"/>
      <c r="E670" s="587">
        <f t="shared" si="24"/>
        <v>0</v>
      </c>
      <c r="G670" s="1230">
        <v>143</v>
      </c>
      <c r="H670" s="1231"/>
      <c r="I670" s="1232"/>
      <c r="J670" s="1233"/>
      <c r="K670" s="587">
        <f t="shared" si="25"/>
        <v>0</v>
      </c>
      <c r="M670" s="1230">
        <v>143</v>
      </c>
      <c r="N670" s="1231"/>
      <c r="O670" s="1232"/>
      <c r="P670" s="1233"/>
      <c r="Q670" s="587">
        <f t="shared" si="26"/>
        <v>0</v>
      </c>
    </row>
    <row r="671" spans="1:17" s="17" customFormat="1" ht="16.75" hidden="1" customHeight="1" outlineLevel="2">
      <c r="A671" s="1230">
        <v>144</v>
      </c>
      <c r="B671" s="1231"/>
      <c r="C671" s="1232"/>
      <c r="D671" s="1233"/>
      <c r="E671" s="587">
        <f t="shared" si="24"/>
        <v>0</v>
      </c>
      <c r="G671" s="1230">
        <v>144</v>
      </c>
      <c r="H671" s="1231"/>
      <c r="I671" s="1232"/>
      <c r="J671" s="1233"/>
      <c r="K671" s="587">
        <f t="shared" si="25"/>
        <v>0</v>
      </c>
      <c r="M671" s="1230">
        <v>144</v>
      </c>
      <c r="N671" s="1231"/>
      <c r="O671" s="1232"/>
      <c r="P671" s="1233"/>
      <c r="Q671" s="587">
        <f t="shared" si="26"/>
        <v>0</v>
      </c>
    </row>
    <row r="672" spans="1:17" s="17" customFormat="1" ht="16.75" hidden="1" customHeight="1" outlineLevel="2">
      <c r="A672" s="1230">
        <v>145</v>
      </c>
      <c r="B672" s="1231"/>
      <c r="C672" s="1232"/>
      <c r="D672" s="1233"/>
      <c r="E672" s="587">
        <f t="shared" si="24"/>
        <v>0</v>
      </c>
      <c r="G672" s="1230">
        <v>145</v>
      </c>
      <c r="H672" s="1231"/>
      <c r="I672" s="1232"/>
      <c r="J672" s="1233"/>
      <c r="K672" s="587">
        <f t="shared" si="25"/>
        <v>0</v>
      </c>
      <c r="M672" s="1230">
        <v>145</v>
      </c>
      <c r="N672" s="1231"/>
      <c r="O672" s="1232"/>
      <c r="P672" s="1233"/>
      <c r="Q672" s="587">
        <f t="shared" si="26"/>
        <v>0</v>
      </c>
    </row>
    <row r="673" spans="1:17" s="17" customFormat="1" ht="16.75" hidden="1" customHeight="1" outlineLevel="2">
      <c r="A673" s="1230">
        <v>146</v>
      </c>
      <c r="B673" s="1231"/>
      <c r="C673" s="1232"/>
      <c r="D673" s="1233"/>
      <c r="E673" s="587">
        <f t="shared" si="24"/>
        <v>0</v>
      </c>
      <c r="G673" s="1230">
        <v>146</v>
      </c>
      <c r="H673" s="1231"/>
      <c r="I673" s="1232"/>
      <c r="J673" s="1233"/>
      <c r="K673" s="587">
        <f t="shared" si="25"/>
        <v>0</v>
      </c>
      <c r="M673" s="1230">
        <v>146</v>
      </c>
      <c r="N673" s="1231"/>
      <c r="O673" s="1232"/>
      <c r="P673" s="1233"/>
      <c r="Q673" s="587">
        <f t="shared" si="26"/>
        <v>0</v>
      </c>
    </row>
    <row r="674" spans="1:17" s="17" customFormat="1" ht="16.75" hidden="1" customHeight="1" outlineLevel="2">
      <c r="A674" s="1230">
        <v>147</v>
      </c>
      <c r="B674" s="1231"/>
      <c r="C674" s="1232"/>
      <c r="D674" s="1233"/>
      <c r="E674" s="587">
        <f t="shared" si="24"/>
        <v>0</v>
      </c>
      <c r="G674" s="1230">
        <v>147</v>
      </c>
      <c r="H674" s="1231"/>
      <c r="I674" s="1232"/>
      <c r="J674" s="1233"/>
      <c r="K674" s="587">
        <f t="shared" si="25"/>
        <v>0</v>
      </c>
      <c r="M674" s="1230">
        <v>147</v>
      </c>
      <c r="N674" s="1231"/>
      <c r="O674" s="1232"/>
      <c r="P674" s="1233"/>
      <c r="Q674" s="587">
        <f t="shared" si="26"/>
        <v>0</v>
      </c>
    </row>
    <row r="675" spans="1:17" s="17" customFormat="1" ht="16.75" hidden="1" customHeight="1" outlineLevel="2">
      <c r="A675" s="1230">
        <v>148</v>
      </c>
      <c r="B675" s="1231"/>
      <c r="C675" s="1232"/>
      <c r="D675" s="1233"/>
      <c r="E675" s="587">
        <f t="shared" si="24"/>
        <v>0</v>
      </c>
      <c r="G675" s="1230">
        <v>148</v>
      </c>
      <c r="H675" s="1231"/>
      <c r="I675" s="1232"/>
      <c r="J675" s="1233"/>
      <c r="K675" s="587">
        <f t="shared" si="25"/>
        <v>0</v>
      </c>
      <c r="M675" s="1230">
        <v>148</v>
      </c>
      <c r="N675" s="1231"/>
      <c r="O675" s="1232"/>
      <c r="P675" s="1233"/>
      <c r="Q675" s="587">
        <f t="shared" si="26"/>
        <v>0</v>
      </c>
    </row>
    <row r="676" spans="1:17" s="17" customFormat="1" ht="16.75" hidden="1" customHeight="1" outlineLevel="2">
      <c r="A676" s="1230">
        <v>149</v>
      </c>
      <c r="B676" s="1231"/>
      <c r="C676" s="1232"/>
      <c r="D676" s="1233"/>
      <c r="E676" s="587">
        <f t="shared" si="24"/>
        <v>0</v>
      </c>
      <c r="G676" s="1230">
        <v>149</v>
      </c>
      <c r="H676" s="1231"/>
      <c r="I676" s="1232"/>
      <c r="J676" s="1233"/>
      <c r="K676" s="587">
        <f t="shared" si="25"/>
        <v>0</v>
      </c>
      <c r="M676" s="1230">
        <v>149</v>
      </c>
      <c r="N676" s="1231"/>
      <c r="O676" s="1232"/>
      <c r="P676" s="1233"/>
      <c r="Q676" s="587">
        <f t="shared" si="26"/>
        <v>0</v>
      </c>
    </row>
    <row r="677" spans="1:17" s="17" customFormat="1" ht="16.75" hidden="1" customHeight="1" outlineLevel="2">
      <c r="A677" s="1230">
        <v>150</v>
      </c>
      <c r="B677" s="1231"/>
      <c r="C677" s="1232"/>
      <c r="D677" s="1233"/>
      <c r="E677" s="587">
        <f>IF(AND(C677&gt;=D$521,C677&lt;=D$520),1,0)</f>
        <v>0</v>
      </c>
      <c r="G677" s="1230">
        <v>150</v>
      </c>
      <c r="H677" s="1231"/>
      <c r="I677" s="1232"/>
      <c r="J677" s="1233"/>
      <c r="K677" s="587">
        <f>IF(AND(I677&gt;=J$521,I677&lt;=J$520),1,0)</f>
        <v>0</v>
      </c>
      <c r="M677" s="1230">
        <v>150</v>
      </c>
      <c r="N677" s="1231"/>
      <c r="O677" s="1232"/>
      <c r="P677" s="1233"/>
      <c r="Q677" s="587">
        <f>IF(AND(O677&gt;=P$521,O677&lt;=P$520),1,0)</f>
        <v>0</v>
      </c>
    </row>
    <row r="678" spans="1:17" s="17" customFormat="1" ht="16.75" hidden="1" customHeight="1" outlineLevel="2">
      <c r="A678" s="1230">
        <v>151</v>
      </c>
      <c r="B678" s="1231"/>
      <c r="C678" s="1232"/>
      <c r="D678" s="1233"/>
      <c r="E678" s="587">
        <f t="shared" ref="E678:E741" si="27">IF(AND(C678&gt;=D$521,C678&lt;=D$520),1,0)</f>
        <v>0</v>
      </c>
      <c r="G678" s="1230">
        <v>151</v>
      </c>
      <c r="H678" s="1231"/>
      <c r="I678" s="1232"/>
      <c r="J678" s="1233"/>
      <c r="K678" s="587">
        <f t="shared" ref="K678:K741" si="28">IF(AND(I678&gt;=J$521,I678&lt;=J$520),1,0)</f>
        <v>0</v>
      </c>
      <c r="M678" s="1230">
        <v>151</v>
      </c>
      <c r="N678" s="1231"/>
      <c r="O678" s="1232"/>
      <c r="P678" s="1233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230">
        <v>152</v>
      </c>
      <c r="B679" s="1231"/>
      <c r="C679" s="1232"/>
      <c r="D679" s="1233"/>
      <c r="E679" s="587">
        <f t="shared" si="27"/>
        <v>0</v>
      </c>
      <c r="G679" s="1230">
        <v>152</v>
      </c>
      <c r="H679" s="1231"/>
      <c r="I679" s="1232"/>
      <c r="J679" s="1233"/>
      <c r="K679" s="587">
        <f t="shared" si="28"/>
        <v>0</v>
      </c>
      <c r="M679" s="1230">
        <v>152</v>
      </c>
      <c r="N679" s="1231"/>
      <c r="O679" s="1232"/>
      <c r="P679" s="1233"/>
      <c r="Q679" s="587">
        <f t="shared" si="29"/>
        <v>0</v>
      </c>
    </row>
    <row r="680" spans="1:17" s="17" customFormat="1" ht="16.75" hidden="1" customHeight="1" outlineLevel="2">
      <c r="A680" s="1230">
        <v>153</v>
      </c>
      <c r="B680" s="1231"/>
      <c r="C680" s="1232"/>
      <c r="D680" s="1233"/>
      <c r="E680" s="587">
        <f t="shared" si="27"/>
        <v>0</v>
      </c>
      <c r="G680" s="1230">
        <v>153</v>
      </c>
      <c r="H680" s="1231"/>
      <c r="I680" s="1232"/>
      <c r="J680" s="1233"/>
      <c r="K680" s="587">
        <f t="shared" si="28"/>
        <v>0</v>
      </c>
      <c r="M680" s="1230">
        <v>153</v>
      </c>
      <c r="N680" s="1231"/>
      <c r="O680" s="1232"/>
      <c r="P680" s="1233"/>
      <c r="Q680" s="587">
        <f t="shared" si="29"/>
        <v>0</v>
      </c>
    </row>
    <row r="681" spans="1:17" s="17" customFormat="1" ht="16.75" hidden="1" customHeight="1" outlineLevel="2">
      <c r="A681" s="1230">
        <v>154</v>
      </c>
      <c r="B681" s="1231"/>
      <c r="C681" s="1232"/>
      <c r="D681" s="1233"/>
      <c r="E681" s="587">
        <f t="shared" si="27"/>
        <v>0</v>
      </c>
      <c r="G681" s="1230">
        <v>154</v>
      </c>
      <c r="H681" s="1231"/>
      <c r="I681" s="1232"/>
      <c r="J681" s="1233"/>
      <c r="K681" s="587">
        <f t="shared" si="28"/>
        <v>0</v>
      </c>
      <c r="M681" s="1230">
        <v>154</v>
      </c>
      <c r="N681" s="1231"/>
      <c r="O681" s="1232"/>
      <c r="P681" s="1233"/>
      <c r="Q681" s="587">
        <f t="shared" si="29"/>
        <v>0</v>
      </c>
    </row>
    <row r="682" spans="1:17" s="17" customFormat="1" ht="16.75" hidden="1" customHeight="1" outlineLevel="2">
      <c r="A682" s="1230">
        <v>155</v>
      </c>
      <c r="B682" s="1231"/>
      <c r="C682" s="1232"/>
      <c r="D682" s="1233"/>
      <c r="E682" s="587">
        <f t="shared" si="27"/>
        <v>0</v>
      </c>
      <c r="G682" s="1230">
        <v>155</v>
      </c>
      <c r="H682" s="1231"/>
      <c r="I682" s="1232"/>
      <c r="J682" s="1233"/>
      <c r="K682" s="587">
        <f t="shared" si="28"/>
        <v>0</v>
      </c>
      <c r="M682" s="1230">
        <v>155</v>
      </c>
      <c r="N682" s="1231"/>
      <c r="O682" s="1232"/>
      <c r="P682" s="1233"/>
      <c r="Q682" s="587">
        <f t="shared" si="29"/>
        <v>0</v>
      </c>
    </row>
    <row r="683" spans="1:17" s="17" customFormat="1" ht="16.75" hidden="1" customHeight="1" outlineLevel="2">
      <c r="A683" s="1230">
        <v>156</v>
      </c>
      <c r="B683" s="1231"/>
      <c r="C683" s="1232"/>
      <c r="D683" s="1233"/>
      <c r="E683" s="587">
        <f t="shared" si="27"/>
        <v>0</v>
      </c>
      <c r="G683" s="1230">
        <v>156</v>
      </c>
      <c r="H683" s="1231"/>
      <c r="I683" s="1232"/>
      <c r="J683" s="1233"/>
      <c r="K683" s="587">
        <f t="shared" si="28"/>
        <v>0</v>
      </c>
      <c r="M683" s="1230">
        <v>156</v>
      </c>
      <c r="N683" s="1231"/>
      <c r="O683" s="1232"/>
      <c r="P683" s="1233"/>
      <c r="Q683" s="587">
        <f t="shared" si="29"/>
        <v>0</v>
      </c>
    </row>
    <row r="684" spans="1:17" s="17" customFormat="1" ht="16.75" hidden="1" customHeight="1" outlineLevel="2">
      <c r="A684" s="1230">
        <v>157</v>
      </c>
      <c r="B684" s="1231"/>
      <c r="C684" s="1232"/>
      <c r="D684" s="1233"/>
      <c r="E684" s="587">
        <f t="shared" si="27"/>
        <v>0</v>
      </c>
      <c r="G684" s="1230">
        <v>157</v>
      </c>
      <c r="H684" s="1231"/>
      <c r="I684" s="1232"/>
      <c r="J684" s="1233"/>
      <c r="K684" s="587">
        <f t="shared" si="28"/>
        <v>0</v>
      </c>
      <c r="M684" s="1230">
        <v>157</v>
      </c>
      <c r="N684" s="1231"/>
      <c r="O684" s="1232"/>
      <c r="P684" s="1233"/>
      <c r="Q684" s="587">
        <f t="shared" si="29"/>
        <v>0</v>
      </c>
    </row>
    <row r="685" spans="1:17" s="17" customFormat="1" ht="16.75" hidden="1" customHeight="1" outlineLevel="2">
      <c r="A685" s="1230">
        <v>158</v>
      </c>
      <c r="B685" s="1231"/>
      <c r="C685" s="1232"/>
      <c r="D685" s="1233"/>
      <c r="E685" s="587">
        <f t="shared" si="27"/>
        <v>0</v>
      </c>
      <c r="G685" s="1230">
        <v>158</v>
      </c>
      <c r="H685" s="1231"/>
      <c r="I685" s="1232"/>
      <c r="J685" s="1233"/>
      <c r="K685" s="587">
        <f t="shared" si="28"/>
        <v>0</v>
      </c>
      <c r="M685" s="1230">
        <v>158</v>
      </c>
      <c r="N685" s="1231"/>
      <c r="O685" s="1232"/>
      <c r="P685" s="1233"/>
      <c r="Q685" s="587">
        <f t="shared" si="29"/>
        <v>0</v>
      </c>
    </row>
    <row r="686" spans="1:17" s="17" customFormat="1" ht="16.75" hidden="1" customHeight="1" outlineLevel="2">
      <c r="A686" s="1230">
        <v>159</v>
      </c>
      <c r="B686" s="1231"/>
      <c r="C686" s="1232"/>
      <c r="D686" s="1233"/>
      <c r="E686" s="587">
        <f t="shared" si="27"/>
        <v>0</v>
      </c>
      <c r="G686" s="1230">
        <v>159</v>
      </c>
      <c r="H686" s="1231"/>
      <c r="I686" s="1232"/>
      <c r="J686" s="1233"/>
      <c r="K686" s="587">
        <f t="shared" si="28"/>
        <v>0</v>
      </c>
      <c r="M686" s="1230">
        <v>159</v>
      </c>
      <c r="N686" s="1231"/>
      <c r="O686" s="1232"/>
      <c r="P686" s="1233"/>
      <c r="Q686" s="587">
        <f t="shared" si="29"/>
        <v>0</v>
      </c>
    </row>
    <row r="687" spans="1:17" s="17" customFormat="1" ht="16.75" hidden="1" customHeight="1" outlineLevel="2">
      <c r="A687" s="1230">
        <v>160</v>
      </c>
      <c r="B687" s="1231"/>
      <c r="C687" s="1232"/>
      <c r="D687" s="1233"/>
      <c r="E687" s="587">
        <f t="shared" si="27"/>
        <v>0</v>
      </c>
      <c r="G687" s="1230">
        <v>160</v>
      </c>
      <c r="H687" s="1231"/>
      <c r="I687" s="1232"/>
      <c r="J687" s="1233"/>
      <c r="K687" s="587">
        <f t="shared" si="28"/>
        <v>0</v>
      </c>
      <c r="M687" s="1230">
        <v>160</v>
      </c>
      <c r="N687" s="1231"/>
      <c r="O687" s="1232"/>
      <c r="P687" s="1233"/>
      <c r="Q687" s="587">
        <f t="shared" si="29"/>
        <v>0</v>
      </c>
    </row>
    <row r="688" spans="1:17" s="17" customFormat="1" ht="16.75" hidden="1" customHeight="1" outlineLevel="2">
      <c r="A688" s="1230">
        <v>161</v>
      </c>
      <c r="B688" s="1231"/>
      <c r="C688" s="1232"/>
      <c r="D688" s="1233"/>
      <c r="E688" s="587">
        <f t="shared" si="27"/>
        <v>0</v>
      </c>
      <c r="G688" s="1230">
        <v>161</v>
      </c>
      <c r="H688" s="1231"/>
      <c r="I688" s="1232"/>
      <c r="J688" s="1233"/>
      <c r="K688" s="587">
        <f t="shared" si="28"/>
        <v>0</v>
      </c>
      <c r="M688" s="1230">
        <v>161</v>
      </c>
      <c r="N688" s="1231"/>
      <c r="O688" s="1232"/>
      <c r="P688" s="1233"/>
      <c r="Q688" s="587">
        <f t="shared" si="29"/>
        <v>0</v>
      </c>
    </row>
    <row r="689" spans="1:17" s="17" customFormat="1" ht="16.75" hidden="1" customHeight="1" outlineLevel="2">
      <c r="A689" s="1230">
        <v>162</v>
      </c>
      <c r="B689" s="1231"/>
      <c r="C689" s="1232"/>
      <c r="D689" s="1233"/>
      <c r="E689" s="587">
        <f t="shared" si="27"/>
        <v>0</v>
      </c>
      <c r="G689" s="1230">
        <v>162</v>
      </c>
      <c r="H689" s="1231"/>
      <c r="I689" s="1232"/>
      <c r="J689" s="1233"/>
      <c r="K689" s="587">
        <f t="shared" si="28"/>
        <v>0</v>
      </c>
      <c r="M689" s="1230">
        <v>162</v>
      </c>
      <c r="N689" s="1231"/>
      <c r="O689" s="1232"/>
      <c r="P689" s="1233"/>
      <c r="Q689" s="587">
        <f t="shared" si="29"/>
        <v>0</v>
      </c>
    </row>
    <row r="690" spans="1:17" s="17" customFormat="1" ht="16.75" hidden="1" customHeight="1" outlineLevel="2">
      <c r="A690" s="1230">
        <v>163</v>
      </c>
      <c r="B690" s="1231"/>
      <c r="C690" s="1232"/>
      <c r="D690" s="1233"/>
      <c r="E690" s="587">
        <f t="shared" si="27"/>
        <v>0</v>
      </c>
      <c r="G690" s="1230">
        <v>163</v>
      </c>
      <c r="H690" s="1231"/>
      <c r="I690" s="1232"/>
      <c r="J690" s="1233"/>
      <c r="K690" s="587">
        <f t="shared" si="28"/>
        <v>0</v>
      </c>
      <c r="M690" s="1230">
        <v>163</v>
      </c>
      <c r="N690" s="1231"/>
      <c r="O690" s="1232"/>
      <c r="P690" s="1233"/>
      <c r="Q690" s="587">
        <f t="shared" si="29"/>
        <v>0</v>
      </c>
    </row>
    <row r="691" spans="1:17" s="17" customFormat="1" ht="16.75" hidden="1" customHeight="1" outlineLevel="2">
      <c r="A691" s="1230">
        <v>164</v>
      </c>
      <c r="B691" s="1231"/>
      <c r="C691" s="1232"/>
      <c r="D691" s="1233"/>
      <c r="E691" s="587">
        <f t="shared" si="27"/>
        <v>0</v>
      </c>
      <c r="G691" s="1230">
        <v>164</v>
      </c>
      <c r="H691" s="1231"/>
      <c r="I691" s="1232"/>
      <c r="J691" s="1233"/>
      <c r="K691" s="587">
        <f t="shared" si="28"/>
        <v>0</v>
      </c>
      <c r="M691" s="1230">
        <v>164</v>
      </c>
      <c r="N691" s="1231"/>
      <c r="O691" s="1232"/>
      <c r="P691" s="1233"/>
      <c r="Q691" s="587">
        <f t="shared" si="29"/>
        <v>0</v>
      </c>
    </row>
    <row r="692" spans="1:17" s="17" customFormat="1" ht="16.75" hidden="1" customHeight="1" outlineLevel="2">
      <c r="A692" s="1230">
        <v>165</v>
      </c>
      <c r="B692" s="1231"/>
      <c r="C692" s="1232"/>
      <c r="D692" s="1233"/>
      <c r="E692" s="587">
        <f t="shared" si="27"/>
        <v>0</v>
      </c>
      <c r="G692" s="1230">
        <v>165</v>
      </c>
      <c r="H692" s="1231"/>
      <c r="I692" s="1232"/>
      <c r="J692" s="1233"/>
      <c r="K692" s="587">
        <f t="shared" si="28"/>
        <v>0</v>
      </c>
      <c r="M692" s="1230">
        <v>165</v>
      </c>
      <c r="N692" s="1231"/>
      <c r="O692" s="1232"/>
      <c r="P692" s="1233"/>
      <c r="Q692" s="587">
        <f t="shared" si="29"/>
        <v>0</v>
      </c>
    </row>
    <row r="693" spans="1:17" s="17" customFormat="1" ht="16.75" hidden="1" customHeight="1" outlineLevel="2">
      <c r="A693" s="1230">
        <v>166</v>
      </c>
      <c r="B693" s="1231"/>
      <c r="C693" s="1232"/>
      <c r="D693" s="1233"/>
      <c r="E693" s="587">
        <f t="shared" si="27"/>
        <v>0</v>
      </c>
      <c r="G693" s="1230">
        <v>166</v>
      </c>
      <c r="H693" s="1231"/>
      <c r="I693" s="1232"/>
      <c r="J693" s="1233"/>
      <c r="K693" s="587">
        <f t="shared" si="28"/>
        <v>0</v>
      </c>
      <c r="M693" s="1230">
        <v>166</v>
      </c>
      <c r="N693" s="1231"/>
      <c r="O693" s="1232"/>
      <c r="P693" s="1233"/>
      <c r="Q693" s="587">
        <f t="shared" si="29"/>
        <v>0</v>
      </c>
    </row>
    <row r="694" spans="1:17" s="17" customFormat="1" ht="16.75" hidden="1" customHeight="1" outlineLevel="2">
      <c r="A694" s="1230">
        <v>167</v>
      </c>
      <c r="B694" s="1231"/>
      <c r="C694" s="1232"/>
      <c r="D694" s="1233"/>
      <c r="E694" s="587">
        <f t="shared" si="27"/>
        <v>0</v>
      </c>
      <c r="G694" s="1230">
        <v>167</v>
      </c>
      <c r="H694" s="1231"/>
      <c r="I694" s="1232"/>
      <c r="J694" s="1233"/>
      <c r="K694" s="587">
        <f t="shared" si="28"/>
        <v>0</v>
      </c>
      <c r="M694" s="1230">
        <v>167</v>
      </c>
      <c r="N694" s="1231"/>
      <c r="O694" s="1232"/>
      <c r="P694" s="1233"/>
      <c r="Q694" s="587">
        <f t="shared" si="29"/>
        <v>0</v>
      </c>
    </row>
    <row r="695" spans="1:17" s="17" customFormat="1" ht="16.75" hidden="1" customHeight="1" outlineLevel="2">
      <c r="A695" s="1230">
        <v>168</v>
      </c>
      <c r="B695" s="1231"/>
      <c r="C695" s="1232"/>
      <c r="D695" s="1233"/>
      <c r="E695" s="587">
        <f t="shared" si="27"/>
        <v>0</v>
      </c>
      <c r="G695" s="1230">
        <v>168</v>
      </c>
      <c r="H695" s="1231"/>
      <c r="I695" s="1232"/>
      <c r="J695" s="1233"/>
      <c r="K695" s="587">
        <f t="shared" si="28"/>
        <v>0</v>
      </c>
      <c r="M695" s="1230">
        <v>168</v>
      </c>
      <c r="N695" s="1231"/>
      <c r="O695" s="1232"/>
      <c r="P695" s="1233"/>
      <c r="Q695" s="587">
        <f t="shared" si="29"/>
        <v>0</v>
      </c>
    </row>
    <row r="696" spans="1:17" s="17" customFormat="1" ht="16.75" hidden="1" customHeight="1" outlineLevel="2">
      <c r="A696" s="1230">
        <v>169</v>
      </c>
      <c r="B696" s="1231"/>
      <c r="C696" s="1232"/>
      <c r="D696" s="1233"/>
      <c r="E696" s="587">
        <f t="shared" si="27"/>
        <v>0</v>
      </c>
      <c r="G696" s="1230">
        <v>169</v>
      </c>
      <c r="H696" s="1231"/>
      <c r="I696" s="1232"/>
      <c r="J696" s="1233"/>
      <c r="K696" s="587">
        <f t="shared" si="28"/>
        <v>0</v>
      </c>
      <c r="M696" s="1230">
        <v>169</v>
      </c>
      <c r="N696" s="1231"/>
      <c r="O696" s="1232"/>
      <c r="P696" s="1233"/>
      <c r="Q696" s="587">
        <f t="shared" si="29"/>
        <v>0</v>
      </c>
    </row>
    <row r="697" spans="1:17" s="17" customFormat="1" ht="16.75" hidden="1" customHeight="1" outlineLevel="2">
      <c r="A697" s="1230">
        <v>170</v>
      </c>
      <c r="B697" s="1231"/>
      <c r="C697" s="1232"/>
      <c r="D697" s="1233"/>
      <c r="E697" s="587">
        <f t="shared" si="27"/>
        <v>0</v>
      </c>
      <c r="G697" s="1230">
        <v>170</v>
      </c>
      <c r="H697" s="1231"/>
      <c r="I697" s="1232"/>
      <c r="J697" s="1233"/>
      <c r="K697" s="587">
        <f t="shared" si="28"/>
        <v>0</v>
      </c>
      <c r="M697" s="1230">
        <v>170</v>
      </c>
      <c r="N697" s="1231"/>
      <c r="O697" s="1232"/>
      <c r="P697" s="1233"/>
      <c r="Q697" s="587">
        <f t="shared" si="29"/>
        <v>0</v>
      </c>
    </row>
    <row r="698" spans="1:17" s="17" customFormat="1" ht="16.75" hidden="1" customHeight="1" outlineLevel="2">
      <c r="A698" s="1230">
        <v>171</v>
      </c>
      <c r="B698" s="1231"/>
      <c r="C698" s="1232"/>
      <c r="D698" s="1233"/>
      <c r="E698" s="587">
        <f t="shared" si="27"/>
        <v>0</v>
      </c>
      <c r="G698" s="1230">
        <v>171</v>
      </c>
      <c r="H698" s="1231"/>
      <c r="I698" s="1232"/>
      <c r="J698" s="1233"/>
      <c r="K698" s="587">
        <f t="shared" si="28"/>
        <v>0</v>
      </c>
      <c r="M698" s="1230">
        <v>171</v>
      </c>
      <c r="N698" s="1231"/>
      <c r="O698" s="1232"/>
      <c r="P698" s="1233"/>
      <c r="Q698" s="587">
        <f t="shared" si="29"/>
        <v>0</v>
      </c>
    </row>
    <row r="699" spans="1:17" s="17" customFormat="1" ht="16.75" hidden="1" customHeight="1" outlineLevel="2">
      <c r="A699" s="1230">
        <v>172</v>
      </c>
      <c r="B699" s="1231"/>
      <c r="C699" s="1232"/>
      <c r="D699" s="1233"/>
      <c r="E699" s="587">
        <f t="shared" si="27"/>
        <v>0</v>
      </c>
      <c r="G699" s="1230">
        <v>172</v>
      </c>
      <c r="H699" s="1231"/>
      <c r="I699" s="1232"/>
      <c r="J699" s="1233"/>
      <c r="K699" s="587">
        <f t="shared" si="28"/>
        <v>0</v>
      </c>
      <c r="M699" s="1230">
        <v>172</v>
      </c>
      <c r="N699" s="1231"/>
      <c r="O699" s="1232"/>
      <c r="P699" s="1233"/>
      <c r="Q699" s="587">
        <f t="shared" si="29"/>
        <v>0</v>
      </c>
    </row>
    <row r="700" spans="1:17" s="17" customFormat="1" ht="16.75" hidden="1" customHeight="1" outlineLevel="2">
      <c r="A700" s="1230">
        <v>173</v>
      </c>
      <c r="B700" s="1231"/>
      <c r="C700" s="1232"/>
      <c r="D700" s="1233"/>
      <c r="E700" s="587">
        <f t="shared" si="27"/>
        <v>0</v>
      </c>
      <c r="G700" s="1230">
        <v>173</v>
      </c>
      <c r="H700" s="1231"/>
      <c r="I700" s="1232"/>
      <c r="J700" s="1233"/>
      <c r="K700" s="587">
        <f t="shared" si="28"/>
        <v>0</v>
      </c>
      <c r="M700" s="1230">
        <v>173</v>
      </c>
      <c r="N700" s="1231"/>
      <c r="O700" s="1232"/>
      <c r="P700" s="1233"/>
      <c r="Q700" s="587">
        <f t="shared" si="29"/>
        <v>0</v>
      </c>
    </row>
    <row r="701" spans="1:17" s="17" customFormat="1" ht="16.75" hidden="1" customHeight="1" outlineLevel="2">
      <c r="A701" s="1230">
        <v>174</v>
      </c>
      <c r="B701" s="1231"/>
      <c r="C701" s="1232"/>
      <c r="D701" s="1233"/>
      <c r="E701" s="587">
        <f t="shared" si="27"/>
        <v>0</v>
      </c>
      <c r="G701" s="1230">
        <v>174</v>
      </c>
      <c r="H701" s="1231"/>
      <c r="I701" s="1232"/>
      <c r="J701" s="1233"/>
      <c r="K701" s="587">
        <f t="shared" si="28"/>
        <v>0</v>
      </c>
      <c r="M701" s="1230">
        <v>174</v>
      </c>
      <c r="N701" s="1231"/>
      <c r="O701" s="1232"/>
      <c r="P701" s="1233"/>
      <c r="Q701" s="587">
        <f t="shared" si="29"/>
        <v>0</v>
      </c>
    </row>
    <row r="702" spans="1:17" s="17" customFormat="1" ht="16.75" hidden="1" customHeight="1" outlineLevel="2">
      <c r="A702" s="1230">
        <v>175</v>
      </c>
      <c r="B702" s="1231"/>
      <c r="C702" s="1232"/>
      <c r="D702" s="1233"/>
      <c r="E702" s="587">
        <f t="shared" si="27"/>
        <v>0</v>
      </c>
      <c r="G702" s="1230">
        <v>175</v>
      </c>
      <c r="H702" s="1231"/>
      <c r="I702" s="1232"/>
      <c r="J702" s="1233"/>
      <c r="K702" s="587">
        <f t="shared" si="28"/>
        <v>0</v>
      </c>
      <c r="M702" s="1230">
        <v>175</v>
      </c>
      <c r="N702" s="1231"/>
      <c r="O702" s="1232"/>
      <c r="P702" s="1233"/>
      <c r="Q702" s="587">
        <f t="shared" si="29"/>
        <v>0</v>
      </c>
    </row>
    <row r="703" spans="1:17" s="17" customFormat="1" ht="16.75" hidden="1" customHeight="1" outlineLevel="2">
      <c r="A703" s="1230">
        <v>176</v>
      </c>
      <c r="B703" s="1231"/>
      <c r="C703" s="1232"/>
      <c r="D703" s="1233"/>
      <c r="E703" s="587">
        <f t="shared" si="27"/>
        <v>0</v>
      </c>
      <c r="G703" s="1230">
        <v>176</v>
      </c>
      <c r="H703" s="1231"/>
      <c r="I703" s="1232"/>
      <c r="J703" s="1233"/>
      <c r="K703" s="587">
        <f t="shared" si="28"/>
        <v>0</v>
      </c>
      <c r="M703" s="1230">
        <v>176</v>
      </c>
      <c r="N703" s="1231"/>
      <c r="O703" s="1232"/>
      <c r="P703" s="1233"/>
      <c r="Q703" s="587">
        <f t="shared" si="29"/>
        <v>0</v>
      </c>
    </row>
    <row r="704" spans="1:17" s="17" customFormat="1" ht="16.75" hidden="1" customHeight="1" outlineLevel="2">
      <c r="A704" s="1230">
        <v>177</v>
      </c>
      <c r="B704" s="1231"/>
      <c r="C704" s="1232"/>
      <c r="D704" s="1233"/>
      <c r="E704" s="587">
        <f t="shared" si="27"/>
        <v>0</v>
      </c>
      <c r="G704" s="1230">
        <v>177</v>
      </c>
      <c r="H704" s="1231"/>
      <c r="I704" s="1232"/>
      <c r="J704" s="1233"/>
      <c r="K704" s="587">
        <f t="shared" si="28"/>
        <v>0</v>
      </c>
      <c r="M704" s="1230">
        <v>177</v>
      </c>
      <c r="N704" s="1231"/>
      <c r="O704" s="1232"/>
      <c r="P704" s="1233"/>
      <c r="Q704" s="587">
        <f t="shared" si="29"/>
        <v>0</v>
      </c>
    </row>
    <row r="705" spans="1:17" s="17" customFormat="1" ht="16.75" hidden="1" customHeight="1" outlineLevel="2">
      <c r="A705" s="1230">
        <v>178</v>
      </c>
      <c r="B705" s="1231"/>
      <c r="C705" s="1232"/>
      <c r="D705" s="1233"/>
      <c r="E705" s="587">
        <f t="shared" si="27"/>
        <v>0</v>
      </c>
      <c r="G705" s="1230">
        <v>178</v>
      </c>
      <c r="H705" s="1231"/>
      <c r="I705" s="1232"/>
      <c r="J705" s="1233"/>
      <c r="K705" s="587">
        <f t="shared" si="28"/>
        <v>0</v>
      </c>
      <c r="M705" s="1230">
        <v>178</v>
      </c>
      <c r="N705" s="1231"/>
      <c r="O705" s="1232"/>
      <c r="P705" s="1233"/>
      <c r="Q705" s="587">
        <f t="shared" si="29"/>
        <v>0</v>
      </c>
    </row>
    <row r="706" spans="1:17" s="17" customFormat="1" ht="16.75" hidden="1" customHeight="1" outlineLevel="2">
      <c r="A706" s="1230">
        <v>179</v>
      </c>
      <c r="B706" s="1231"/>
      <c r="C706" s="1232"/>
      <c r="D706" s="1233"/>
      <c r="E706" s="587">
        <f t="shared" si="27"/>
        <v>0</v>
      </c>
      <c r="G706" s="1230">
        <v>179</v>
      </c>
      <c r="H706" s="1231"/>
      <c r="I706" s="1232"/>
      <c r="J706" s="1233"/>
      <c r="K706" s="587">
        <f t="shared" si="28"/>
        <v>0</v>
      </c>
      <c r="M706" s="1230">
        <v>179</v>
      </c>
      <c r="N706" s="1231"/>
      <c r="O706" s="1232"/>
      <c r="P706" s="1233"/>
      <c r="Q706" s="587">
        <f t="shared" si="29"/>
        <v>0</v>
      </c>
    </row>
    <row r="707" spans="1:17" s="17" customFormat="1" ht="16.75" hidden="1" customHeight="1" outlineLevel="2">
      <c r="A707" s="1230">
        <v>180</v>
      </c>
      <c r="B707" s="1231"/>
      <c r="C707" s="1232"/>
      <c r="D707" s="1233"/>
      <c r="E707" s="587">
        <f t="shared" si="27"/>
        <v>0</v>
      </c>
      <c r="G707" s="1230">
        <v>180</v>
      </c>
      <c r="H707" s="1231"/>
      <c r="I707" s="1232"/>
      <c r="J707" s="1233"/>
      <c r="K707" s="587">
        <f t="shared" si="28"/>
        <v>0</v>
      </c>
      <c r="M707" s="1230">
        <v>180</v>
      </c>
      <c r="N707" s="1231"/>
      <c r="O707" s="1232"/>
      <c r="P707" s="1233"/>
      <c r="Q707" s="587">
        <f t="shared" si="29"/>
        <v>0</v>
      </c>
    </row>
    <row r="708" spans="1:17" s="17" customFormat="1" ht="16.75" hidden="1" customHeight="1" outlineLevel="2">
      <c r="A708" s="1230">
        <v>181</v>
      </c>
      <c r="B708" s="1231"/>
      <c r="C708" s="1232"/>
      <c r="D708" s="1233"/>
      <c r="E708" s="587">
        <f t="shared" si="27"/>
        <v>0</v>
      </c>
      <c r="G708" s="1230">
        <v>181</v>
      </c>
      <c r="H708" s="1231"/>
      <c r="I708" s="1232"/>
      <c r="J708" s="1233"/>
      <c r="K708" s="587">
        <f t="shared" si="28"/>
        <v>0</v>
      </c>
      <c r="M708" s="1230">
        <v>181</v>
      </c>
      <c r="N708" s="1231"/>
      <c r="O708" s="1232"/>
      <c r="P708" s="1233"/>
      <c r="Q708" s="587">
        <f t="shared" si="29"/>
        <v>0</v>
      </c>
    </row>
    <row r="709" spans="1:17" s="17" customFormat="1" ht="16.75" hidden="1" customHeight="1" outlineLevel="2">
      <c r="A709" s="1230">
        <v>182</v>
      </c>
      <c r="B709" s="1231"/>
      <c r="C709" s="1232"/>
      <c r="D709" s="1233"/>
      <c r="E709" s="587">
        <f t="shared" si="27"/>
        <v>0</v>
      </c>
      <c r="G709" s="1230">
        <v>182</v>
      </c>
      <c r="H709" s="1231"/>
      <c r="I709" s="1232"/>
      <c r="J709" s="1233"/>
      <c r="K709" s="587">
        <f t="shared" si="28"/>
        <v>0</v>
      </c>
      <c r="M709" s="1230">
        <v>182</v>
      </c>
      <c r="N709" s="1231"/>
      <c r="O709" s="1232"/>
      <c r="P709" s="1233"/>
      <c r="Q709" s="587">
        <f t="shared" si="29"/>
        <v>0</v>
      </c>
    </row>
    <row r="710" spans="1:17" s="17" customFormat="1" ht="16.75" hidden="1" customHeight="1" outlineLevel="2">
      <c r="A710" s="1230">
        <v>183</v>
      </c>
      <c r="B710" s="1231"/>
      <c r="C710" s="1232"/>
      <c r="D710" s="1233"/>
      <c r="E710" s="587">
        <f t="shared" si="27"/>
        <v>0</v>
      </c>
      <c r="G710" s="1230">
        <v>183</v>
      </c>
      <c r="H710" s="1231"/>
      <c r="I710" s="1232"/>
      <c r="J710" s="1233"/>
      <c r="K710" s="587">
        <f t="shared" si="28"/>
        <v>0</v>
      </c>
      <c r="M710" s="1230">
        <v>183</v>
      </c>
      <c r="N710" s="1231"/>
      <c r="O710" s="1232"/>
      <c r="P710" s="1233"/>
      <c r="Q710" s="587">
        <f t="shared" si="29"/>
        <v>0</v>
      </c>
    </row>
    <row r="711" spans="1:17" s="17" customFormat="1" ht="16.75" hidden="1" customHeight="1" outlineLevel="2">
      <c r="A711" s="1230">
        <v>184</v>
      </c>
      <c r="B711" s="1231"/>
      <c r="C711" s="1232"/>
      <c r="D711" s="1233"/>
      <c r="E711" s="587">
        <f t="shared" si="27"/>
        <v>0</v>
      </c>
      <c r="G711" s="1230">
        <v>184</v>
      </c>
      <c r="H711" s="1231"/>
      <c r="I711" s="1232"/>
      <c r="J711" s="1233"/>
      <c r="K711" s="587">
        <f t="shared" si="28"/>
        <v>0</v>
      </c>
      <c r="M711" s="1230">
        <v>184</v>
      </c>
      <c r="N711" s="1231"/>
      <c r="O711" s="1232"/>
      <c r="P711" s="1233"/>
      <c r="Q711" s="587">
        <f t="shared" si="29"/>
        <v>0</v>
      </c>
    </row>
    <row r="712" spans="1:17" s="17" customFormat="1" ht="16.75" hidden="1" customHeight="1" outlineLevel="2">
      <c r="A712" s="1230">
        <v>185</v>
      </c>
      <c r="B712" s="1231"/>
      <c r="C712" s="1232"/>
      <c r="D712" s="1233"/>
      <c r="E712" s="587">
        <f t="shared" si="27"/>
        <v>0</v>
      </c>
      <c r="G712" s="1230">
        <v>185</v>
      </c>
      <c r="H712" s="1231"/>
      <c r="I712" s="1232"/>
      <c r="J712" s="1233"/>
      <c r="K712" s="587">
        <f t="shared" si="28"/>
        <v>0</v>
      </c>
      <c r="M712" s="1230">
        <v>185</v>
      </c>
      <c r="N712" s="1231"/>
      <c r="O712" s="1232"/>
      <c r="P712" s="1233"/>
      <c r="Q712" s="587">
        <f t="shared" si="29"/>
        <v>0</v>
      </c>
    </row>
    <row r="713" spans="1:17" s="17" customFormat="1" ht="16.75" hidden="1" customHeight="1" outlineLevel="2">
      <c r="A713" s="1230">
        <v>186</v>
      </c>
      <c r="B713" s="1231"/>
      <c r="C713" s="1232"/>
      <c r="D713" s="1233"/>
      <c r="E713" s="587">
        <f t="shared" si="27"/>
        <v>0</v>
      </c>
      <c r="G713" s="1230">
        <v>186</v>
      </c>
      <c r="H713" s="1231"/>
      <c r="I713" s="1232"/>
      <c r="J713" s="1233"/>
      <c r="K713" s="587">
        <f t="shared" si="28"/>
        <v>0</v>
      </c>
      <c r="M713" s="1230">
        <v>186</v>
      </c>
      <c r="N713" s="1231"/>
      <c r="O713" s="1232"/>
      <c r="P713" s="1233"/>
      <c r="Q713" s="587">
        <f t="shared" si="29"/>
        <v>0</v>
      </c>
    </row>
    <row r="714" spans="1:17" s="17" customFormat="1" ht="16.75" hidden="1" customHeight="1" outlineLevel="2">
      <c r="A714" s="1230">
        <v>187</v>
      </c>
      <c r="B714" s="1231"/>
      <c r="C714" s="1232"/>
      <c r="D714" s="1233"/>
      <c r="E714" s="587">
        <f t="shared" si="27"/>
        <v>0</v>
      </c>
      <c r="G714" s="1230">
        <v>187</v>
      </c>
      <c r="H714" s="1231"/>
      <c r="I714" s="1232"/>
      <c r="J714" s="1233"/>
      <c r="K714" s="587">
        <f t="shared" si="28"/>
        <v>0</v>
      </c>
      <c r="M714" s="1230">
        <v>187</v>
      </c>
      <c r="N714" s="1231"/>
      <c r="O714" s="1232"/>
      <c r="P714" s="1233"/>
      <c r="Q714" s="587">
        <f t="shared" si="29"/>
        <v>0</v>
      </c>
    </row>
    <row r="715" spans="1:17" s="17" customFormat="1" ht="16.75" hidden="1" customHeight="1" outlineLevel="2">
      <c r="A715" s="1230">
        <v>188</v>
      </c>
      <c r="B715" s="1231"/>
      <c r="C715" s="1232"/>
      <c r="D715" s="1233"/>
      <c r="E715" s="587">
        <f t="shared" si="27"/>
        <v>0</v>
      </c>
      <c r="G715" s="1230">
        <v>188</v>
      </c>
      <c r="H715" s="1231"/>
      <c r="I715" s="1232"/>
      <c r="J715" s="1233"/>
      <c r="K715" s="587">
        <f t="shared" si="28"/>
        <v>0</v>
      </c>
      <c r="M715" s="1230">
        <v>188</v>
      </c>
      <c r="N715" s="1231"/>
      <c r="O715" s="1232"/>
      <c r="P715" s="1233"/>
      <c r="Q715" s="587">
        <f t="shared" si="29"/>
        <v>0</v>
      </c>
    </row>
    <row r="716" spans="1:17" s="17" customFormat="1" ht="16.75" hidden="1" customHeight="1" outlineLevel="2">
      <c r="A716" s="1230">
        <v>189</v>
      </c>
      <c r="B716" s="1231"/>
      <c r="C716" s="1232"/>
      <c r="D716" s="1233"/>
      <c r="E716" s="587">
        <f t="shared" si="27"/>
        <v>0</v>
      </c>
      <c r="G716" s="1230">
        <v>189</v>
      </c>
      <c r="H716" s="1231"/>
      <c r="I716" s="1232"/>
      <c r="J716" s="1233"/>
      <c r="K716" s="587">
        <f t="shared" si="28"/>
        <v>0</v>
      </c>
      <c r="M716" s="1230">
        <v>189</v>
      </c>
      <c r="N716" s="1231"/>
      <c r="O716" s="1232"/>
      <c r="P716" s="1233"/>
      <c r="Q716" s="587">
        <f t="shared" si="29"/>
        <v>0</v>
      </c>
    </row>
    <row r="717" spans="1:17" s="17" customFormat="1" ht="16.75" hidden="1" customHeight="1" outlineLevel="2">
      <c r="A717" s="1230">
        <v>190</v>
      </c>
      <c r="B717" s="1231"/>
      <c r="C717" s="1232"/>
      <c r="D717" s="1233"/>
      <c r="E717" s="587">
        <f t="shared" si="27"/>
        <v>0</v>
      </c>
      <c r="G717" s="1230">
        <v>190</v>
      </c>
      <c r="H717" s="1231"/>
      <c r="I717" s="1232"/>
      <c r="J717" s="1233"/>
      <c r="K717" s="587">
        <f t="shared" si="28"/>
        <v>0</v>
      </c>
      <c r="M717" s="1230">
        <v>190</v>
      </c>
      <c r="N717" s="1231"/>
      <c r="O717" s="1232"/>
      <c r="P717" s="1233"/>
      <c r="Q717" s="587">
        <f t="shared" si="29"/>
        <v>0</v>
      </c>
    </row>
    <row r="718" spans="1:17" s="17" customFormat="1" ht="16.75" hidden="1" customHeight="1" outlineLevel="2">
      <c r="A718" s="1230">
        <v>191</v>
      </c>
      <c r="B718" s="1231"/>
      <c r="C718" s="1232"/>
      <c r="D718" s="1233"/>
      <c r="E718" s="587">
        <f t="shared" si="27"/>
        <v>0</v>
      </c>
      <c r="G718" s="1230">
        <v>191</v>
      </c>
      <c r="H718" s="1231"/>
      <c r="I718" s="1232"/>
      <c r="J718" s="1233"/>
      <c r="K718" s="587">
        <f t="shared" si="28"/>
        <v>0</v>
      </c>
      <c r="M718" s="1230">
        <v>191</v>
      </c>
      <c r="N718" s="1231"/>
      <c r="O718" s="1232"/>
      <c r="P718" s="1233"/>
      <c r="Q718" s="587">
        <f t="shared" si="29"/>
        <v>0</v>
      </c>
    </row>
    <row r="719" spans="1:17" s="17" customFormat="1" ht="16.75" hidden="1" customHeight="1" outlineLevel="2">
      <c r="A719" s="1230">
        <v>192</v>
      </c>
      <c r="B719" s="1231"/>
      <c r="C719" s="1232"/>
      <c r="D719" s="1233"/>
      <c r="E719" s="587">
        <f t="shared" si="27"/>
        <v>0</v>
      </c>
      <c r="G719" s="1230">
        <v>192</v>
      </c>
      <c r="H719" s="1231"/>
      <c r="I719" s="1232"/>
      <c r="J719" s="1233"/>
      <c r="K719" s="587">
        <f t="shared" si="28"/>
        <v>0</v>
      </c>
      <c r="M719" s="1230">
        <v>192</v>
      </c>
      <c r="N719" s="1231"/>
      <c r="O719" s="1232"/>
      <c r="P719" s="1233"/>
      <c r="Q719" s="587">
        <f t="shared" si="29"/>
        <v>0</v>
      </c>
    </row>
    <row r="720" spans="1:17" s="17" customFormat="1" ht="16.75" hidden="1" customHeight="1" outlineLevel="2">
      <c r="A720" s="1230">
        <v>193</v>
      </c>
      <c r="B720" s="1231"/>
      <c r="C720" s="1232"/>
      <c r="D720" s="1233"/>
      <c r="E720" s="587">
        <f t="shared" si="27"/>
        <v>0</v>
      </c>
      <c r="G720" s="1230">
        <v>193</v>
      </c>
      <c r="H720" s="1231"/>
      <c r="I720" s="1232"/>
      <c r="J720" s="1233"/>
      <c r="K720" s="587">
        <f t="shared" si="28"/>
        <v>0</v>
      </c>
      <c r="M720" s="1230">
        <v>193</v>
      </c>
      <c r="N720" s="1231"/>
      <c r="O720" s="1232"/>
      <c r="P720" s="1233"/>
      <c r="Q720" s="587">
        <f t="shared" si="29"/>
        <v>0</v>
      </c>
    </row>
    <row r="721" spans="1:17" s="17" customFormat="1" ht="16.75" hidden="1" customHeight="1" outlineLevel="2">
      <c r="A721" s="1230">
        <v>194</v>
      </c>
      <c r="B721" s="1231"/>
      <c r="C721" s="1232"/>
      <c r="D721" s="1233"/>
      <c r="E721" s="587">
        <f t="shared" si="27"/>
        <v>0</v>
      </c>
      <c r="G721" s="1230">
        <v>194</v>
      </c>
      <c r="H721" s="1231"/>
      <c r="I721" s="1232"/>
      <c r="J721" s="1233"/>
      <c r="K721" s="587">
        <f t="shared" si="28"/>
        <v>0</v>
      </c>
      <c r="M721" s="1230">
        <v>194</v>
      </c>
      <c r="N721" s="1231"/>
      <c r="O721" s="1232"/>
      <c r="P721" s="1233"/>
      <c r="Q721" s="587">
        <f t="shared" si="29"/>
        <v>0</v>
      </c>
    </row>
    <row r="722" spans="1:17" s="17" customFormat="1" ht="16.75" hidden="1" customHeight="1" outlineLevel="2">
      <c r="A722" s="1230">
        <v>195</v>
      </c>
      <c r="B722" s="1231"/>
      <c r="C722" s="1232"/>
      <c r="D722" s="1233"/>
      <c r="E722" s="587">
        <f t="shared" si="27"/>
        <v>0</v>
      </c>
      <c r="G722" s="1230">
        <v>195</v>
      </c>
      <c r="H722" s="1231"/>
      <c r="I722" s="1232"/>
      <c r="J722" s="1233"/>
      <c r="K722" s="587">
        <f t="shared" si="28"/>
        <v>0</v>
      </c>
      <c r="M722" s="1230">
        <v>195</v>
      </c>
      <c r="N722" s="1231"/>
      <c r="O722" s="1232"/>
      <c r="P722" s="1233"/>
      <c r="Q722" s="587">
        <f t="shared" si="29"/>
        <v>0</v>
      </c>
    </row>
    <row r="723" spans="1:17" s="17" customFormat="1" ht="16.75" hidden="1" customHeight="1" outlineLevel="2">
      <c r="A723" s="1230">
        <v>196</v>
      </c>
      <c r="B723" s="1231"/>
      <c r="C723" s="1232"/>
      <c r="D723" s="1233"/>
      <c r="E723" s="587">
        <f t="shared" si="27"/>
        <v>0</v>
      </c>
      <c r="G723" s="1230">
        <v>196</v>
      </c>
      <c r="H723" s="1231"/>
      <c r="I723" s="1232"/>
      <c r="J723" s="1233"/>
      <c r="K723" s="587">
        <f t="shared" si="28"/>
        <v>0</v>
      </c>
      <c r="M723" s="1230">
        <v>196</v>
      </c>
      <c r="N723" s="1231"/>
      <c r="O723" s="1232"/>
      <c r="P723" s="1233"/>
      <c r="Q723" s="587">
        <f t="shared" si="29"/>
        <v>0</v>
      </c>
    </row>
    <row r="724" spans="1:17" s="17" customFormat="1" ht="16.75" hidden="1" customHeight="1" outlineLevel="2">
      <c r="A724" s="1230">
        <v>197</v>
      </c>
      <c r="B724" s="1231"/>
      <c r="C724" s="1232"/>
      <c r="D724" s="1233"/>
      <c r="E724" s="587">
        <f t="shared" si="27"/>
        <v>0</v>
      </c>
      <c r="G724" s="1230">
        <v>197</v>
      </c>
      <c r="H724" s="1231"/>
      <c r="I724" s="1232"/>
      <c r="J724" s="1233"/>
      <c r="K724" s="587">
        <f t="shared" si="28"/>
        <v>0</v>
      </c>
      <c r="M724" s="1230">
        <v>197</v>
      </c>
      <c r="N724" s="1231"/>
      <c r="O724" s="1232"/>
      <c r="P724" s="1233"/>
      <c r="Q724" s="587">
        <f t="shared" si="29"/>
        <v>0</v>
      </c>
    </row>
    <row r="725" spans="1:17" s="17" customFormat="1" ht="16.75" hidden="1" customHeight="1" outlineLevel="2">
      <c r="A725" s="1230">
        <v>198</v>
      </c>
      <c r="B725" s="1231"/>
      <c r="C725" s="1232"/>
      <c r="D725" s="1233"/>
      <c r="E725" s="587">
        <f t="shared" si="27"/>
        <v>0</v>
      </c>
      <c r="G725" s="1230">
        <v>198</v>
      </c>
      <c r="H725" s="1231"/>
      <c r="I725" s="1232"/>
      <c r="J725" s="1233"/>
      <c r="K725" s="587">
        <f t="shared" si="28"/>
        <v>0</v>
      </c>
      <c r="M725" s="1230">
        <v>198</v>
      </c>
      <c r="N725" s="1231"/>
      <c r="O725" s="1232"/>
      <c r="P725" s="1233"/>
      <c r="Q725" s="587">
        <f t="shared" si="29"/>
        <v>0</v>
      </c>
    </row>
    <row r="726" spans="1:17" s="17" customFormat="1" ht="16.75" hidden="1" customHeight="1" outlineLevel="2">
      <c r="A726" s="1230">
        <v>199</v>
      </c>
      <c r="B726" s="1231"/>
      <c r="C726" s="1232"/>
      <c r="D726" s="1233"/>
      <c r="E726" s="587">
        <f t="shared" si="27"/>
        <v>0</v>
      </c>
      <c r="G726" s="1230">
        <v>199</v>
      </c>
      <c r="H726" s="1231"/>
      <c r="I726" s="1232"/>
      <c r="J726" s="1233"/>
      <c r="K726" s="587">
        <f t="shared" si="28"/>
        <v>0</v>
      </c>
      <c r="M726" s="1230">
        <v>199</v>
      </c>
      <c r="N726" s="1231"/>
      <c r="O726" s="1232"/>
      <c r="P726" s="1233"/>
      <c r="Q726" s="587">
        <f t="shared" si="29"/>
        <v>0</v>
      </c>
    </row>
    <row r="727" spans="1:17" s="17" customFormat="1" ht="16.75" hidden="1" customHeight="1" outlineLevel="2">
      <c r="A727" s="1230">
        <v>200</v>
      </c>
      <c r="B727" s="1231"/>
      <c r="C727" s="1232"/>
      <c r="D727" s="1233"/>
      <c r="E727" s="587">
        <f t="shared" si="27"/>
        <v>0</v>
      </c>
      <c r="G727" s="1230">
        <v>200</v>
      </c>
      <c r="H727" s="1231"/>
      <c r="I727" s="1232"/>
      <c r="J727" s="1233"/>
      <c r="K727" s="587">
        <f t="shared" si="28"/>
        <v>0</v>
      </c>
      <c r="M727" s="1230">
        <v>200</v>
      </c>
      <c r="N727" s="1231"/>
      <c r="O727" s="1232"/>
      <c r="P727" s="1233"/>
      <c r="Q727" s="587">
        <f t="shared" si="29"/>
        <v>0</v>
      </c>
    </row>
    <row r="728" spans="1:17" s="17" customFormat="1" ht="16.75" hidden="1" customHeight="1" outlineLevel="2">
      <c r="A728" s="1230">
        <v>201</v>
      </c>
      <c r="B728" s="1231"/>
      <c r="C728" s="1232"/>
      <c r="D728" s="1233"/>
      <c r="E728" s="587">
        <f t="shared" si="27"/>
        <v>0</v>
      </c>
      <c r="G728" s="1230">
        <v>201</v>
      </c>
      <c r="H728" s="1231"/>
      <c r="I728" s="1232"/>
      <c r="J728" s="1233"/>
      <c r="K728" s="587">
        <f t="shared" si="28"/>
        <v>0</v>
      </c>
      <c r="M728" s="1230">
        <v>201</v>
      </c>
      <c r="N728" s="1231"/>
      <c r="O728" s="1232"/>
      <c r="P728" s="1233"/>
      <c r="Q728" s="587">
        <f t="shared" si="29"/>
        <v>0</v>
      </c>
    </row>
    <row r="729" spans="1:17" s="17" customFormat="1" ht="16.75" hidden="1" customHeight="1" outlineLevel="2">
      <c r="A729" s="1230">
        <v>202</v>
      </c>
      <c r="B729" s="1231"/>
      <c r="C729" s="1232"/>
      <c r="D729" s="1233"/>
      <c r="E729" s="587">
        <f t="shared" si="27"/>
        <v>0</v>
      </c>
      <c r="G729" s="1230">
        <v>202</v>
      </c>
      <c r="H729" s="1231"/>
      <c r="I729" s="1232"/>
      <c r="J729" s="1233"/>
      <c r="K729" s="587">
        <f t="shared" si="28"/>
        <v>0</v>
      </c>
      <c r="M729" s="1230">
        <v>202</v>
      </c>
      <c r="N729" s="1231"/>
      <c r="O729" s="1232"/>
      <c r="P729" s="1233"/>
      <c r="Q729" s="587">
        <f t="shared" si="29"/>
        <v>0</v>
      </c>
    </row>
    <row r="730" spans="1:17" s="17" customFormat="1" ht="16.75" hidden="1" customHeight="1" outlineLevel="2">
      <c r="A730" s="1230">
        <v>203</v>
      </c>
      <c r="B730" s="1231"/>
      <c r="C730" s="1232"/>
      <c r="D730" s="1233"/>
      <c r="E730" s="587">
        <f t="shared" si="27"/>
        <v>0</v>
      </c>
      <c r="G730" s="1230">
        <v>203</v>
      </c>
      <c r="H730" s="1231"/>
      <c r="I730" s="1232"/>
      <c r="J730" s="1233"/>
      <c r="K730" s="587">
        <f t="shared" si="28"/>
        <v>0</v>
      </c>
      <c r="M730" s="1230">
        <v>203</v>
      </c>
      <c r="N730" s="1231"/>
      <c r="O730" s="1232"/>
      <c r="P730" s="1233"/>
      <c r="Q730" s="587">
        <f t="shared" si="29"/>
        <v>0</v>
      </c>
    </row>
    <row r="731" spans="1:17" s="17" customFormat="1" ht="16.75" hidden="1" customHeight="1" outlineLevel="2">
      <c r="A731" s="1230">
        <v>204</v>
      </c>
      <c r="B731" s="1231"/>
      <c r="C731" s="1232"/>
      <c r="D731" s="1233"/>
      <c r="E731" s="587">
        <f t="shared" si="27"/>
        <v>0</v>
      </c>
      <c r="G731" s="1230">
        <v>204</v>
      </c>
      <c r="H731" s="1231"/>
      <c r="I731" s="1232"/>
      <c r="J731" s="1233"/>
      <c r="K731" s="587">
        <f t="shared" si="28"/>
        <v>0</v>
      </c>
      <c r="M731" s="1230">
        <v>204</v>
      </c>
      <c r="N731" s="1231"/>
      <c r="O731" s="1232"/>
      <c r="P731" s="1233"/>
      <c r="Q731" s="587">
        <f t="shared" si="29"/>
        <v>0</v>
      </c>
    </row>
    <row r="732" spans="1:17" s="17" customFormat="1" ht="16.75" hidden="1" customHeight="1" outlineLevel="2">
      <c r="A732" s="1230">
        <v>205</v>
      </c>
      <c r="B732" s="1231"/>
      <c r="C732" s="1232"/>
      <c r="D732" s="1233"/>
      <c r="E732" s="587">
        <f t="shared" si="27"/>
        <v>0</v>
      </c>
      <c r="G732" s="1230">
        <v>205</v>
      </c>
      <c r="H732" s="1231"/>
      <c r="I732" s="1232"/>
      <c r="J732" s="1233"/>
      <c r="K732" s="587">
        <f t="shared" si="28"/>
        <v>0</v>
      </c>
      <c r="M732" s="1230">
        <v>205</v>
      </c>
      <c r="N732" s="1231"/>
      <c r="O732" s="1232"/>
      <c r="P732" s="1233"/>
      <c r="Q732" s="587">
        <f t="shared" si="29"/>
        <v>0</v>
      </c>
    </row>
    <row r="733" spans="1:17" s="17" customFormat="1" ht="16.75" hidden="1" customHeight="1" outlineLevel="2">
      <c r="A733" s="1230">
        <v>206</v>
      </c>
      <c r="B733" s="1231"/>
      <c r="C733" s="1232"/>
      <c r="D733" s="1233"/>
      <c r="E733" s="587">
        <f t="shared" si="27"/>
        <v>0</v>
      </c>
      <c r="G733" s="1230">
        <v>206</v>
      </c>
      <c r="H733" s="1231"/>
      <c r="I733" s="1232"/>
      <c r="J733" s="1233"/>
      <c r="K733" s="587">
        <f t="shared" si="28"/>
        <v>0</v>
      </c>
      <c r="M733" s="1230">
        <v>206</v>
      </c>
      <c r="N733" s="1231"/>
      <c r="O733" s="1232"/>
      <c r="P733" s="1233"/>
      <c r="Q733" s="587">
        <f t="shared" si="29"/>
        <v>0</v>
      </c>
    </row>
    <row r="734" spans="1:17" s="17" customFormat="1" ht="16.75" hidden="1" customHeight="1" outlineLevel="2">
      <c r="A734" s="1230">
        <v>207</v>
      </c>
      <c r="B734" s="1231"/>
      <c r="C734" s="1232"/>
      <c r="D734" s="1233"/>
      <c r="E734" s="587">
        <f t="shared" si="27"/>
        <v>0</v>
      </c>
      <c r="G734" s="1230">
        <v>207</v>
      </c>
      <c r="H734" s="1231"/>
      <c r="I734" s="1232"/>
      <c r="J734" s="1233"/>
      <c r="K734" s="587">
        <f t="shared" si="28"/>
        <v>0</v>
      </c>
      <c r="M734" s="1230">
        <v>207</v>
      </c>
      <c r="N734" s="1231"/>
      <c r="O734" s="1232"/>
      <c r="P734" s="1233"/>
      <c r="Q734" s="587">
        <f t="shared" si="29"/>
        <v>0</v>
      </c>
    </row>
    <row r="735" spans="1:17" s="17" customFormat="1" ht="16.75" hidden="1" customHeight="1" outlineLevel="2">
      <c r="A735" s="1230">
        <v>208</v>
      </c>
      <c r="B735" s="1231"/>
      <c r="C735" s="1232"/>
      <c r="D735" s="1233"/>
      <c r="E735" s="587">
        <f t="shared" si="27"/>
        <v>0</v>
      </c>
      <c r="G735" s="1230">
        <v>208</v>
      </c>
      <c r="H735" s="1231"/>
      <c r="I735" s="1232"/>
      <c r="J735" s="1233"/>
      <c r="K735" s="587">
        <f t="shared" si="28"/>
        <v>0</v>
      </c>
      <c r="M735" s="1230">
        <v>208</v>
      </c>
      <c r="N735" s="1231"/>
      <c r="O735" s="1232"/>
      <c r="P735" s="1233"/>
      <c r="Q735" s="587">
        <f t="shared" si="29"/>
        <v>0</v>
      </c>
    </row>
    <row r="736" spans="1:17" s="17" customFormat="1" ht="16.75" hidden="1" customHeight="1" outlineLevel="2">
      <c r="A736" s="1230">
        <v>209</v>
      </c>
      <c r="B736" s="1231"/>
      <c r="C736" s="1232"/>
      <c r="D736" s="1233"/>
      <c r="E736" s="587">
        <f t="shared" si="27"/>
        <v>0</v>
      </c>
      <c r="G736" s="1230">
        <v>209</v>
      </c>
      <c r="H736" s="1231"/>
      <c r="I736" s="1232"/>
      <c r="J736" s="1233"/>
      <c r="K736" s="587">
        <f t="shared" si="28"/>
        <v>0</v>
      </c>
      <c r="M736" s="1230">
        <v>209</v>
      </c>
      <c r="N736" s="1231"/>
      <c r="O736" s="1232"/>
      <c r="P736" s="1233"/>
      <c r="Q736" s="587">
        <f t="shared" si="29"/>
        <v>0</v>
      </c>
    </row>
    <row r="737" spans="1:17" s="17" customFormat="1" ht="16.75" hidden="1" customHeight="1" outlineLevel="2">
      <c r="A737" s="1230">
        <v>210</v>
      </c>
      <c r="B737" s="1231"/>
      <c r="C737" s="1232"/>
      <c r="D737" s="1233"/>
      <c r="E737" s="587">
        <f t="shared" si="27"/>
        <v>0</v>
      </c>
      <c r="G737" s="1230">
        <v>210</v>
      </c>
      <c r="H737" s="1231"/>
      <c r="I737" s="1232"/>
      <c r="J737" s="1233"/>
      <c r="K737" s="587">
        <f t="shared" si="28"/>
        <v>0</v>
      </c>
      <c r="M737" s="1230">
        <v>210</v>
      </c>
      <c r="N737" s="1231"/>
      <c r="O737" s="1232"/>
      <c r="P737" s="1233"/>
      <c r="Q737" s="587">
        <f t="shared" si="29"/>
        <v>0</v>
      </c>
    </row>
    <row r="738" spans="1:17" s="17" customFormat="1" ht="16.75" hidden="1" customHeight="1" outlineLevel="2">
      <c r="A738" s="1230">
        <v>211</v>
      </c>
      <c r="B738" s="1231"/>
      <c r="C738" s="1232"/>
      <c r="D738" s="1233"/>
      <c r="E738" s="587">
        <f t="shared" si="27"/>
        <v>0</v>
      </c>
      <c r="G738" s="1230">
        <v>211</v>
      </c>
      <c r="H738" s="1231"/>
      <c r="I738" s="1232"/>
      <c r="J738" s="1233"/>
      <c r="K738" s="587">
        <f t="shared" si="28"/>
        <v>0</v>
      </c>
      <c r="M738" s="1230">
        <v>211</v>
      </c>
      <c r="N738" s="1231"/>
      <c r="O738" s="1232"/>
      <c r="P738" s="1233"/>
      <c r="Q738" s="587">
        <f t="shared" si="29"/>
        <v>0</v>
      </c>
    </row>
    <row r="739" spans="1:17" s="17" customFormat="1" ht="16.75" hidden="1" customHeight="1" outlineLevel="2">
      <c r="A739" s="1230">
        <v>212</v>
      </c>
      <c r="B739" s="1231"/>
      <c r="C739" s="1232"/>
      <c r="D739" s="1233"/>
      <c r="E739" s="587">
        <f t="shared" si="27"/>
        <v>0</v>
      </c>
      <c r="G739" s="1230">
        <v>212</v>
      </c>
      <c r="H739" s="1231"/>
      <c r="I739" s="1232"/>
      <c r="J739" s="1233"/>
      <c r="K739" s="587">
        <f t="shared" si="28"/>
        <v>0</v>
      </c>
      <c r="M739" s="1230">
        <v>212</v>
      </c>
      <c r="N739" s="1231"/>
      <c r="O739" s="1232"/>
      <c r="P739" s="1233"/>
      <c r="Q739" s="587">
        <f t="shared" si="29"/>
        <v>0</v>
      </c>
    </row>
    <row r="740" spans="1:17" s="17" customFormat="1" ht="16.75" hidden="1" customHeight="1" outlineLevel="2">
      <c r="A740" s="1230">
        <v>213</v>
      </c>
      <c r="B740" s="1231"/>
      <c r="C740" s="1232"/>
      <c r="D740" s="1233"/>
      <c r="E740" s="587">
        <f t="shared" si="27"/>
        <v>0</v>
      </c>
      <c r="G740" s="1230">
        <v>213</v>
      </c>
      <c r="H740" s="1231"/>
      <c r="I740" s="1232"/>
      <c r="J740" s="1233"/>
      <c r="K740" s="587">
        <f t="shared" si="28"/>
        <v>0</v>
      </c>
      <c r="M740" s="1230">
        <v>213</v>
      </c>
      <c r="N740" s="1231"/>
      <c r="O740" s="1232"/>
      <c r="P740" s="1233"/>
      <c r="Q740" s="587">
        <f t="shared" si="29"/>
        <v>0</v>
      </c>
    </row>
    <row r="741" spans="1:17" s="17" customFormat="1" ht="16.75" hidden="1" customHeight="1" outlineLevel="2">
      <c r="A741" s="1230">
        <v>214</v>
      </c>
      <c r="B741" s="1231"/>
      <c r="C741" s="1232"/>
      <c r="D741" s="1233"/>
      <c r="E741" s="587">
        <f t="shared" si="27"/>
        <v>0</v>
      </c>
      <c r="G741" s="1230">
        <v>214</v>
      </c>
      <c r="H741" s="1231"/>
      <c r="I741" s="1232"/>
      <c r="J741" s="1233"/>
      <c r="K741" s="587">
        <f t="shared" si="28"/>
        <v>0</v>
      </c>
      <c r="M741" s="1230">
        <v>214</v>
      </c>
      <c r="N741" s="1231"/>
      <c r="O741" s="1232"/>
      <c r="P741" s="1233"/>
      <c r="Q741" s="587">
        <f t="shared" si="29"/>
        <v>0</v>
      </c>
    </row>
    <row r="742" spans="1:17" s="17" customFormat="1" ht="16.75" hidden="1" customHeight="1" outlineLevel="2">
      <c r="A742" s="1230">
        <v>215</v>
      </c>
      <c r="B742" s="1231"/>
      <c r="C742" s="1232"/>
      <c r="D742" s="1233"/>
      <c r="E742" s="587">
        <f t="shared" ref="E742:E805" si="30">IF(AND(C742&gt;=D$521,C742&lt;=D$520),1,0)</f>
        <v>0</v>
      </c>
      <c r="G742" s="1230">
        <v>215</v>
      </c>
      <c r="H742" s="1231"/>
      <c r="I742" s="1232"/>
      <c r="J742" s="1233"/>
      <c r="K742" s="587">
        <f t="shared" ref="K742:K805" si="31">IF(AND(I742&gt;=J$521,I742&lt;=J$520),1,0)</f>
        <v>0</v>
      </c>
      <c r="M742" s="1230">
        <v>215</v>
      </c>
      <c r="N742" s="1231"/>
      <c r="O742" s="1232"/>
      <c r="P742" s="1233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230">
        <v>216</v>
      </c>
      <c r="B743" s="1231"/>
      <c r="C743" s="1232"/>
      <c r="D743" s="1233"/>
      <c r="E743" s="587">
        <f t="shared" si="30"/>
        <v>0</v>
      </c>
      <c r="G743" s="1230">
        <v>216</v>
      </c>
      <c r="H743" s="1231"/>
      <c r="I743" s="1232"/>
      <c r="J743" s="1233"/>
      <c r="K743" s="587">
        <f t="shared" si="31"/>
        <v>0</v>
      </c>
      <c r="M743" s="1230">
        <v>216</v>
      </c>
      <c r="N743" s="1231"/>
      <c r="O743" s="1232"/>
      <c r="P743" s="1233"/>
      <c r="Q743" s="587">
        <f t="shared" si="32"/>
        <v>0</v>
      </c>
    </row>
    <row r="744" spans="1:17" s="17" customFormat="1" ht="16.75" hidden="1" customHeight="1" outlineLevel="2">
      <c r="A744" s="1230">
        <v>217</v>
      </c>
      <c r="B744" s="1231"/>
      <c r="C744" s="1232"/>
      <c r="D744" s="1233"/>
      <c r="E744" s="587">
        <f t="shared" si="30"/>
        <v>0</v>
      </c>
      <c r="G744" s="1230">
        <v>217</v>
      </c>
      <c r="H744" s="1231"/>
      <c r="I744" s="1232"/>
      <c r="J744" s="1233"/>
      <c r="K744" s="587">
        <f t="shared" si="31"/>
        <v>0</v>
      </c>
      <c r="M744" s="1230">
        <v>217</v>
      </c>
      <c r="N744" s="1231"/>
      <c r="O744" s="1232"/>
      <c r="P744" s="1233"/>
      <c r="Q744" s="587">
        <f t="shared" si="32"/>
        <v>0</v>
      </c>
    </row>
    <row r="745" spans="1:17" s="17" customFormat="1" ht="16.75" hidden="1" customHeight="1" outlineLevel="2">
      <c r="A745" s="1230">
        <v>218</v>
      </c>
      <c r="B745" s="1231"/>
      <c r="C745" s="1232"/>
      <c r="D745" s="1233"/>
      <c r="E745" s="587">
        <f t="shared" si="30"/>
        <v>0</v>
      </c>
      <c r="G745" s="1230">
        <v>218</v>
      </c>
      <c r="H745" s="1231"/>
      <c r="I745" s="1232"/>
      <c r="J745" s="1233"/>
      <c r="K745" s="587">
        <f t="shared" si="31"/>
        <v>0</v>
      </c>
      <c r="M745" s="1230">
        <v>218</v>
      </c>
      <c r="N745" s="1231"/>
      <c r="O745" s="1232"/>
      <c r="P745" s="1233"/>
      <c r="Q745" s="587">
        <f t="shared" si="32"/>
        <v>0</v>
      </c>
    </row>
    <row r="746" spans="1:17" s="17" customFormat="1" ht="16.75" hidden="1" customHeight="1" outlineLevel="2">
      <c r="A746" s="1230">
        <v>219</v>
      </c>
      <c r="B746" s="1231"/>
      <c r="C746" s="1232"/>
      <c r="D746" s="1233"/>
      <c r="E746" s="587">
        <f t="shared" si="30"/>
        <v>0</v>
      </c>
      <c r="G746" s="1230">
        <v>219</v>
      </c>
      <c r="H746" s="1231"/>
      <c r="I746" s="1232"/>
      <c r="J746" s="1233"/>
      <c r="K746" s="587">
        <f t="shared" si="31"/>
        <v>0</v>
      </c>
      <c r="M746" s="1230">
        <v>219</v>
      </c>
      <c r="N746" s="1231"/>
      <c r="O746" s="1232"/>
      <c r="P746" s="1233"/>
      <c r="Q746" s="587">
        <f t="shared" si="32"/>
        <v>0</v>
      </c>
    </row>
    <row r="747" spans="1:17" s="17" customFormat="1" ht="16.75" hidden="1" customHeight="1" outlineLevel="2">
      <c r="A747" s="1230">
        <v>220</v>
      </c>
      <c r="B747" s="1231"/>
      <c r="C747" s="1232"/>
      <c r="D747" s="1233"/>
      <c r="E747" s="587">
        <f t="shared" si="30"/>
        <v>0</v>
      </c>
      <c r="G747" s="1230">
        <v>220</v>
      </c>
      <c r="H747" s="1231"/>
      <c r="I747" s="1232"/>
      <c r="J747" s="1233"/>
      <c r="K747" s="587">
        <f t="shared" si="31"/>
        <v>0</v>
      </c>
      <c r="M747" s="1230">
        <v>220</v>
      </c>
      <c r="N747" s="1231"/>
      <c r="O747" s="1232"/>
      <c r="P747" s="1233"/>
      <c r="Q747" s="587">
        <f t="shared" si="32"/>
        <v>0</v>
      </c>
    </row>
    <row r="748" spans="1:17" s="17" customFormat="1" ht="16.75" hidden="1" customHeight="1" outlineLevel="2">
      <c r="A748" s="1230">
        <v>221</v>
      </c>
      <c r="B748" s="1231"/>
      <c r="C748" s="1232"/>
      <c r="D748" s="1233"/>
      <c r="E748" s="587">
        <f t="shared" si="30"/>
        <v>0</v>
      </c>
      <c r="G748" s="1230">
        <v>221</v>
      </c>
      <c r="H748" s="1231"/>
      <c r="I748" s="1232"/>
      <c r="J748" s="1233"/>
      <c r="K748" s="587">
        <f t="shared" si="31"/>
        <v>0</v>
      </c>
      <c r="M748" s="1230">
        <v>221</v>
      </c>
      <c r="N748" s="1231"/>
      <c r="O748" s="1232"/>
      <c r="P748" s="1233"/>
      <c r="Q748" s="587">
        <f t="shared" si="32"/>
        <v>0</v>
      </c>
    </row>
    <row r="749" spans="1:17" s="17" customFormat="1" ht="16.75" hidden="1" customHeight="1" outlineLevel="2">
      <c r="A749" s="1230">
        <v>222</v>
      </c>
      <c r="B749" s="1231"/>
      <c r="C749" s="1232"/>
      <c r="D749" s="1233"/>
      <c r="E749" s="587">
        <f t="shared" si="30"/>
        <v>0</v>
      </c>
      <c r="G749" s="1230">
        <v>222</v>
      </c>
      <c r="H749" s="1231"/>
      <c r="I749" s="1232"/>
      <c r="J749" s="1233"/>
      <c r="K749" s="587">
        <f t="shared" si="31"/>
        <v>0</v>
      </c>
      <c r="M749" s="1230">
        <v>222</v>
      </c>
      <c r="N749" s="1231"/>
      <c r="O749" s="1232"/>
      <c r="P749" s="1233"/>
      <c r="Q749" s="587">
        <f t="shared" si="32"/>
        <v>0</v>
      </c>
    </row>
    <row r="750" spans="1:17" s="17" customFormat="1" ht="16.75" hidden="1" customHeight="1" outlineLevel="2">
      <c r="A750" s="1230">
        <v>223</v>
      </c>
      <c r="B750" s="1231"/>
      <c r="C750" s="1232"/>
      <c r="D750" s="1233"/>
      <c r="E750" s="587">
        <f t="shared" si="30"/>
        <v>0</v>
      </c>
      <c r="G750" s="1230">
        <v>223</v>
      </c>
      <c r="H750" s="1231"/>
      <c r="I750" s="1232"/>
      <c r="J750" s="1233"/>
      <c r="K750" s="587">
        <f t="shared" si="31"/>
        <v>0</v>
      </c>
      <c r="M750" s="1230">
        <v>223</v>
      </c>
      <c r="N750" s="1231"/>
      <c r="O750" s="1232"/>
      <c r="P750" s="1233"/>
      <c r="Q750" s="587">
        <f t="shared" si="32"/>
        <v>0</v>
      </c>
    </row>
    <row r="751" spans="1:17" s="17" customFormat="1" ht="16.75" hidden="1" customHeight="1" outlineLevel="2">
      <c r="A751" s="1230">
        <v>224</v>
      </c>
      <c r="B751" s="1231"/>
      <c r="C751" s="1232"/>
      <c r="D751" s="1233"/>
      <c r="E751" s="587">
        <f t="shared" si="30"/>
        <v>0</v>
      </c>
      <c r="G751" s="1230">
        <v>224</v>
      </c>
      <c r="H751" s="1231"/>
      <c r="I751" s="1232"/>
      <c r="J751" s="1233"/>
      <c r="K751" s="587">
        <f t="shared" si="31"/>
        <v>0</v>
      </c>
      <c r="M751" s="1230">
        <v>224</v>
      </c>
      <c r="N751" s="1231"/>
      <c r="O751" s="1232"/>
      <c r="P751" s="1233"/>
      <c r="Q751" s="587">
        <f t="shared" si="32"/>
        <v>0</v>
      </c>
    </row>
    <row r="752" spans="1:17" s="17" customFormat="1" ht="16.75" hidden="1" customHeight="1" outlineLevel="2">
      <c r="A752" s="1230">
        <v>225</v>
      </c>
      <c r="B752" s="1231"/>
      <c r="C752" s="1232"/>
      <c r="D752" s="1233"/>
      <c r="E752" s="587">
        <f t="shared" si="30"/>
        <v>0</v>
      </c>
      <c r="G752" s="1230">
        <v>225</v>
      </c>
      <c r="H752" s="1231"/>
      <c r="I752" s="1232"/>
      <c r="J752" s="1233"/>
      <c r="K752" s="587">
        <f t="shared" si="31"/>
        <v>0</v>
      </c>
      <c r="M752" s="1230">
        <v>225</v>
      </c>
      <c r="N752" s="1231"/>
      <c r="O752" s="1232"/>
      <c r="P752" s="1233"/>
      <c r="Q752" s="587">
        <f t="shared" si="32"/>
        <v>0</v>
      </c>
    </row>
    <row r="753" spans="1:17" s="17" customFormat="1" ht="16.75" hidden="1" customHeight="1" outlineLevel="2">
      <c r="A753" s="1230">
        <v>226</v>
      </c>
      <c r="B753" s="1231"/>
      <c r="C753" s="1232"/>
      <c r="D753" s="1233"/>
      <c r="E753" s="587">
        <f t="shared" si="30"/>
        <v>0</v>
      </c>
      <c r="G753" s="1230">
        <v>226</v>
      </c>
      <c r="H753" s="1231"/>
      <c r="I753" s="1232"/>
      <c r="J753" s="1233"/>
      <c r="K753" s="587">
        <f t="shared" si="31"/>
        <v>0</v>
      </c>
      <c r="M753" s="1230">
        <v>226</v>
      </c>
      <c r="N753" s="1231"/>
      <c r="O753" s="1232"/>
      <c r="P753" s="1233"/>
      <c r="Q753" s="587">
        <f t="shared" si="32"/>
        <v>0</v>
      </c>
    </row>
    <row r="754" spans="1:17" s="17" customFormat="1" ht="16.75" hidden="1" customHeight="1" outlineLevel="2">
      <c r="A754" s="1230">
        <v>227</v>
      </c>
      <c r="B754" s="1231"/>
      <c r="C754" s="1232"/>
      <c r="D754" s="1233"/>
      <c r="E754" s="587">
        <f t="shared" si="30"/>
        <v>0</v>
      </c>
      <c r="G754" s="1230">
        <v>227</v>
      </c>
      <c r="H754" s="1231"/>
      <c r="I754" s="1232"/>
      <c r="J754" s="1233"/>
      <c r="K754" s="587">
        <f t="shared" si="31"/>
        <v>0</v>
      </c>
      <c r="M754" s="1230">
        <v>227</v>
      </c>
      <c r="N754" s="1231"/>
      <c r="O754" s="1232"/>
      <c r="P754" s="1233"/>
      <c r="Q754" s="587">
        <f t="shared" si="32"/>
        <v>0</v>
      </c>
    </row>
    <row r="755" spans="1:17" s="17" customFormat="1" ht="16.75" hidden="1" customHeight="1" outlineLevel="2">
      <c r="A755" s="1230">
        <v>228</v>
      </c>
      <c r="B755" s="1231"/>
      <c r="C755" s="1232"/>
      <c r="D755" s="1233"/>
      <c r="E755" s="587">
        <f t="shared" si="30"/>
        <v>0</v>
      </c>
      <c r="G755" s="1230">
        <v>228</v>
      </c>
      <c r="H755" s="1231"/>
      <c r="I755" s="1232"/>
      <c r="J755" s="1233"/>
      <c r="K755" s="587">
        <f t="shared" si="31"/>
        <v>0</v>
      </c>
      <c r="M755" s="1230">
        <v>228</v>
      </c>
      <c r="N755" s="1231"/>
      <c r="O755" s="1232"/>
      <c r="P755" s="1233"/>
      <c r="Q755" s="587">
        <f t="shared" si="32"/>
        <v>0</v>
      </c>
    </row>
    <row r="756" spans="1:17" s="17" customFormat="1" ht="16.75" hidden="1" customHeight="1" outlineLevel="2">
      <c r="A756" s="1230">
        <v>229</v>
      </c>
      <c r="B756" s="1231"/>
      <c r="C756" s="1232"/>
      <c r="D756" s="1233"/>
      <c r="E756" s="587">
        <f t="shared" si="30"/>
        <v>0</v>
      </c>
      <c r="G756" s="1230">
        <v>229</v>
      </c>
      <c r="H756" s="1231"/>
      <c r="I756" s="1232"/>
      <c r="J756" s="1233"/>
      <c r="K756" s="587">
        <f t="shared" si="31"/>
        <v>0</v>
      </c>
      <c r="M756" s="1230">
        <v>229</v>
      </c>
      <c r="N756" s="1231"/>
      <c r="O756" s="1232"/>
      <c r="P756" s="1233"/>
      <c r="Q756" s="587">
        <f t="shared" si="32"/>
        <v>0</v>
      </c>
    </row>
    <row r="757" spans="1:17" s="17" customFormat="1" ht="16.75" hidden="1" customHeight="1" outlineLevel="2">
      <c r="A757" s="1230">
        <v>230</v>
      </c>
      <c r="B757" s="1231"/>
      <c r="C757" s="1232"/>
      <c r="D757" s="1233"/>
      <c r="E757" s="587">
        <f t="shared" si="30"/>
        <v>0</v>
      </c>
      <c r="G757" s="1230">
        <v>230</v>
      </c>
      <c r="H757" s="1231"/>
      <c r="I757" s="1232"/>
      <c r="J757" s="1233"/>
      <c r="K757" s="587">
        <f t="shared" si="31"/>
        <v>0</v>
      </c>
      <c r="M757" s="1230">
        <v>230</v>
      </c>
      <c r="N757" s="1231"/>
      <c r="O757" s="1232"/>
      <c r="P757" s="1233"/>
      <c r="Q757" s="587">
        <f t="shared" si="32"/>
        <v>0</v>
      </c>
    </row>
    <row r="758" spans="1:17" s="17" customFormat="1" ht="16.75" hidden="1" customHeight="1" outlineLevel="2">
      <c r="A758" s="1230">
        <v>231</v>
      </c>
      <c r="B758" s="1231"/>
      <c r="C758" s="1232"/>
      <c r="D758" s="1233"/>
      <c r="E758" s="587">
        <f t="shared" si="30"/>
        <v>0</v>
      </c>
      <c r="G758" s="1230">
        <v>231</v>
      </c>
      <c r="H758" s="1231"/>
      <c r="I758" s="1232"/>
      <c r="J758" s="1233"/>
      <c r="K758" s="587">
        <f t="shared" si="31"/>
        <v>0</v>
      </c>
      <c r="M758" s="1230">
        <v>231</v>
      </c>
      <c r="N758" s="1231"/>
      <c r="O758" s="1232"/>
      <c r="P758" s="1233"/>
      <c r="Q758" s="587">
        <f t="shared" si="32"/>
        <v>0</v>
      </c>
    </row>
    <row r="759" spans="1:17" s="17" customFormat="1" ht="16.75" hidden="1" customHeight="1" outlineLevel="2">
      <c r="A759" s="1230">
        <v>232</v>
      </c>
      <c r="B759" s="1231"/>
      <c r="C759" s="1232"/>
      <c r="D759" s="1233"/>
      <c r="E759" s="587">
        <f t="shared" si="30"/>
        <v>0</v>
      </c>
      <c r="G759" s="1230">
        <v>232</v>
      </c>
      <c r="H759" s="1231"/>
      <c r="I759" s="1232"/>
      <c r="J759" s="1233"/>
      <c r="K759" s="587">
        <f t="shared" si="31"/>
        <v>0</v>
      </c>
      <c r="M759" s="1230">
        <v>232</v>
      </c>
      <c r="N759" s="1231"/>
      <c r="O759" s="1232"/>
      <c r="P759" s="1233"/>
      <c r="Q759" s="587">
        <f t="shared" si="32"/>
        <v>0</v>
      </c>
    </row>
    <row r="760" spans="1:17" s="17" customFormat="1" ht="16.75" hidden="1" customHeight="1" outlineLevel="2">
      <c r="A760" s="1230">
        <v>233</v>
      </c>
      <c r="B760" s="1231"/>
      <c r="C760" s="1232"/>
      <c r="D760" s="1233"/>
      <c r="E760" s="587">
        <f t="shared" si="30"/>
        <v>0</v>
      </c>
      <c r="G760" s="1230">
        <v>233</v>
      </c>
      <c r="H760" s="1231"/>
      <c r="I760" s="1232"/>
      <c r="J760" s="1233"/>
      <c r="K760" s="587">
        <f t="shared" si="31"/>
        <v>0</v>
      </c>
      <c r="M760" s="1230">
        <v>233</v>
      </c>
      <c r="N760" s="1231"/>
      <c r="O760" s="1232"/>
      <c r="P760" s="1233"/>
      <c r="Q760" s="587">
        <f t="shared" si="32"/>
        <v>0</v>
      </c>
    </row>
    <row r="761" spans="1:17" s="17" customFormat="1" ht="16.75" hidden="1" customHeight="1" outlineLevel="2">
      <c r="A761" s="1230">
        <v>234</v>
      </c>
      <c r="B761" s="1231"/>
      <c r="C761" s="1232"/>
      <c r="D761" s="1233"/>
      <c r="E761" s="587">
        <f t="shared" si="30"/>
        <v>0</v>
      </c>
      <c r="G761" s="1230">
        <v>234</v>
      </c>
      <c r="H761" s="1231"/>
      <c r="I761" s="1232"/>
      <c r="J761" s="1233"/>
      <c r="K761" s="587">
        <f t="shared" si="31"/>
        <v>0</v>
      </c>
      <c r="M761" s="1230">
        <v>234</v>
      </c>
      <c r="N761" s="1231"/>
      <c r="O761" s="1232"/>
      <c r="P761" s="1233"/>
      <c r="Q761" s="587">
        <f t="shared" si="32"/>
        <v>0</v>
      </c>
    </row>
    <row r="762" spans="1:17" s="17" customFormat="1" ht="16.75" hidden="1" customHeight="1" outlineLevel="2">
      <c r="A762" s="1230">
        <v>235</v>
      </c>
      <c r="B762" s="1231"/>
      <c r="C762" s="1232"/>
      <c r="D762" s="1233"/>
      <c r="E762" s="587">
        <f t="shared" si="30"/>
        <v>0</v>
      </c>
      <c r="G762" s="1230">
        <v>235</v>
      </c>
      <c r="H762" s="1231"/>
      <c r="I762" s="1232"/>
      <c r="J762" s="1233"/>
      <c r="K762" s="587">
        <f t="shared" si="31"/>
        <v>0</v>
      </c>
      <c r="M762" s="1230">
        <v>235</v>
      </c>
      <c r="N762" s="1231"/>
      <c r="O762" s="1232"/>
      <c r="P762" s="1233"/>
      <c r="Q762" s="587">
        <f t="shared" si="32"/>
        <v>0</v>
      </c>
    </row>
    <row r="763" spans="1:17" s="17" customFormat="1" ht="16.75" hidden="1" customHeight="1" outlineLevel="2">
      <c r="A763" s="1230">
        <v>236</v>
      </c>
      <c r="B763" s="1231"/>
      <c r="C763" s="1232"/>
      <c r="D763" s="1233"/>
      <c r="E763" s="587">
        <f t="shared" si="30"/>
        <v>0</v>
      </c>
      <c r="G763" s="1230">
        <v>236</v>
      </c>
      <c r="H763" s="1231"/>
      <c r="I763" s="1232"/>
      <c r="J763" s="1233"/>
      <c r="K763" s="587">
        <f t="shared" si="31"/>
        <v>0</v>
      </c>
      <c r="M763" s="1230">
        <v>236</v>
      </c>
      <c r="N763" s="1231"/>
      <c r="O763" s="1232"/>
      <c r="P763" s="1233"/>
      <c r="Q763" s="587">
        <f t="shared" si="32"/>
        <v>0</v>
      </c>
    </row>
    <row r="764" spans="1:17" s="17" customFormat="1" ht="16.75" hidden="1" customHeight="1" outlineLevel="2">
      <c r="A764" s="1230">
        <v>237</v>
      </c>
      <c r="B764" s="1231"/>
      <c r="C764" s="1232"/>
      <c r="D764" s="1233"/>
      <c r="E764" s="587">
        <f t="shared" si="30"/>
        <v>0</v>
      </c>
      <c r="G764" s="1230">
        <v>237</v>
      </c>
      <c r="H764" s="1231"/>
      <c r="I764" s="1232"/>
      <c r="J764" s="1233"/>
      <c r="K764" s="587">
        <f t="shared" si="31"/>
        <v>0</v>
      </c>
      <c r="M764" s="1230">
        <v>237</v>
      </c>
      <c r="N764" s="1231"/>
      <c r="O764" s="1232"/>
      <c r="P764" s="1233"/>
      <c r="Q764" s="587">
        <f t="shared" si="32"/>
        <v>0</v>
      </c>
    </row>
    <row r="765" spans="1:17" s="17" customFormat="1" ht="16.75" hidden="1" customHeight="1" outlineLevel="2">
      <c r="A765" s="1230">
        <v>238</v>
      </c>
      <c r="B765" s="1231"/>
      <c r="C765" s="1232"/>
      <c r="D765" s="1233"/>
      <c r="E765" s="587">
        <f t="shared" si="30"/>
        <v>0</v>
      </c>
      <c r="G765" s="1230">
        <v>238</v>
      </c>
      <c r="H765" s="1231"/>
      <c r="I765" s="1232"/>
      <c r="J765" s="1233"/>
      <c r="K765" s="587">
        <f t="shared" si="31"/>
        <v>0</v>
      </c>
      <c r="M765" s="1230">
        <v>238</v>
      </c>
      <c r="N765" s="1231"/>
      <c r="O765" s="1232"/>
      <c r="P765" s="1233"/>
      <c r="Q765" s="587">
        <f t="shared" si="32"/>
        <v>0</v>
      </c>
    </row>
    <row r="766" spans="1:17" s="17" customFormat="1" ht="16.75" hidden="1" customHeight="1" outlineLevel="2">
      <c r="A766" s="1230">
        <v>239</v>
      </c>
      <c r="B766" s="1231"/>
      <c r="C766" s="1232"/>
      <c r="D766" s="1233"/>
      <c r="E766" s="587">
        <f t="shared" si="30"/>
        <v>0</v>
      </c>
      <c r="G766" s="1230">
        <v>239</v>
      </c>
      <c r="H766" s="1231"/>
      <c r="I766" s="1232"/>
      <c r="J766" s="1233"/>
      <c r="K766" s="587">
        <f t="shared" si="31"/>
        <v>0</v>
      </c>
      <c r="M766" s="1230">
        <v>239</v>
      </c>
      <c r="N766" s="1231"/>
      <c r="O766" s="1232"/>
      <c r="P766" s="1233"/>
      <c r="Q766" s="587">
        <f t="shared" si="32"/>
        <v>0</v>
      </c>
    </row>
    <row r="767" spans="1:17" s="17" customFormat="1" ht="16.75" hidden="1" customHeight="1" outlineLevel="2">
      <c r="A767" s="1230">
        <v>240</v>
      </c>
      <c r="B767" s="1231"/>
      <c r="C767" s="1232"/>
      <c r="D767" s="1233"/>
      <c r="E767" s="587">
        <f t="shared" si="30"/>
        <v>0</v>
      </c>
      <c r="G767" s="1230">
        <v>240</v>
      </c>
      <c r="H767" s="1231"/>
      <c r="I767" s="1232"/>
      <c r="J767" s="1233"/>
      <c r="K767" s="587">
        <f t="shared" si="31"/>
        <v>0</v>
      </c>
      <c r="M767" s="1230">
        <v>240</v>
      </c>
      <c r="N767" s="1231"/>
      <c r="O767" s="1232"/>
      <c r="P767" s="1233"/>
      <c r="Q767" s="587">
        <f t="shared" si="32"/>
        <v>0</v>
      </c>
    </row>
    <row r="768" spans="1:17" s="17" customFormat="1" ht="16.75" hidden="1" customHeight="1" outlineLevel="2">
      <c r="A768" s="1230">
        <v>241</v>
      </c>
      <c r="B768" s="1231"/>
      <c r="C768" s="1232"/>
      <c r="D768" s="1233"/>
      <c r="E768" s="587">
        <f t="shared" si="30"/>
        <v>0</v>
      </c>
      <c r="G768" s="1230">
        <v>241</v>
      </c>
      <c r="H768" s="1231"/>
      <c r="I768" s="1232"/>
      <c r="J768" s="1233"/>
      <c r="K768" s="587">
        <f t="shared" si="31"/>
        <v>0</v>
      </c>
      <c r="M768" s="1230">
        <v>241</v>
      </c>
      <c r="N768" s="1231"/>
      <c r="O768" s="1232"/>
      <c r="P768" s="1233"/>
      <c r="Q768" s="587">
        <f t="shared" si="32"/>
        <v>0</v>
      </c>
    </row>
    <row r="769" spans="1:17" s="17" customFormat="1" ht="16.75" hidden="1" customHeight="1" outlineLevel="2">
      <c r="A769" s="1230">
        <v>242</v>
      </c>
      <c r="B769" s="1231"/>
      <c r="C769" s="1232"/>
      <c r="D769" s="1233"/>
      <c r="E769" s="587">
        <f t="shared" si="30"/>
        <v>0</v>
      </c>
      <c r="G769" s="1230">
        <v>242</v>
      </c>
      <c r="H769" s="1231"/>
      <c r="I769" s="1232"/>
      <c r="J769" s="1233"/>
      <c r="K769" s="587">
        <f t="shared" si="31"/>
        <v>0</v>
      </c>
      <c r="M769" s="1230">
        <v>242</v>
      </c>
      <c r="N769" s="1231"/>
      <c r="O769" s="1232"/>
      <c r="P769" s="1233"/>
      <c r="Q769" s="587">
        <f t="shared" si="32"/>
        <v>0</v>
      </c>
    </row>
    <row r="770" spans="1:17" s="17" customFormat="1" ht="16.75" hidden="1" customHeight="1" outlineLevel="2">
      <c r="A770" s="1230">
        <v>243</v>
      </c>
      <c r="B770" s="1231"/>
      <c r="C770" s="1232"/>
      <c r="D770" s="1233"/>
      <c r="E770" s="587">
        <f t="shared" si="30"/>
        <v>0</v>
      </c>
      <c r="G770" s="1230">
        <v>243</v>
      </c>
      <c r="H770" s="1231"/>
      <c r="I770" s="1232"/>
      <c r="J770" s="1233"/>
      <c r="K770" s="587">
        <f t="shared" si="31"/>
        <v>0</v>
      </c>
      <c r="M770" s="1230">
        <v>243</v>
      </c>
      <c r="N770" s="1231"/>
      <c r="O770" s="1232"/>
      <c r="P770" s="1233"/>
      <c r="Q770" s="587">
        <f t="shared" si="32"/>
        <v>0</v>
      </c>
    </row>
    <row r="771" spans="1:17" s="17" customFormat="1" ht="16.75" hidden="1" customHeight="1" outlineLevel="2">
      <c r="A771" s="1230">
        <v>244</v>
      </c>
      <c r="B771" s="1231"/>
      <c r="C771" s="1232"/>
      <c r="D771" s="1233"/>
      <c r="E771" s="587">
        <f t="shared" si="30"/>
        <v>0</v>
      </c>
      <c r="G771" s="1230">
        <v>244</v>
      </c>
      <c r="H771" s="1231"/>
      <c r="I771" s="1232"/>
      <c r="J771" s="1233"/>
      <c r="K771" s="587">
        <f t="shared" si="31"/>
        <v>0</v>
      </c>
      <c r="M771" s="1230">
        <v>244</v>
      </c>
      <c r="N771" s="1231"/>
      <c r="O771" s="1232"/>
      <c r="P771" s="1233"/>
      <c r="Q771" s="587">
        <f t="shared" si="32"/>
        <v>0</v>
      </c>
    </row>
    <row r="772" spans="1:17" s="17" customFormat="1" ht="16.75" hidden="1" customHeight="1" outlineLevel="2">
      <c r="A772" s="1230">
        <v>245</v>
      </c>
      <c r="B772" s="1231"/>
      <c r="C772" s="1232"/>
      <c r="D772" s="1233"/>
      <c r="E772" s="587">
        <f t="shared" si="30"/>
        <v>0</v>
      </c>
      <c r="G772" s="1230">
        <v>245</v>
      </c>
      <c r="H772" s="1231"/>
      <c r="I772" s="1232"/>
      <c r="J772" s="1233"/>
      <c r="K772" s="587">
        <f t="shared" si="31"/>
        <v>0</v>
      </c>
      <c r="M772" s="1230">
        <v>245</v>
      </c>
      <c r="N772" s="1231"/>
      <c r="O772" s="1232"/>
      <c r="P772" s="1233"/>
      <c r="Q772" s="587">
        <f t="shared" si="32"/>
        <v>0</v>
      </c>
    </row>
    <row r="773" spans="1:17" s="17" customFormat="1" ht="16.75" hidden="1" customHeight="1" outlineLevel="2">
      <c r="A773" s="1230">
        <v>246</v>
      </c>
      <c r="B773" s="1231"/>
      <c r="C773" s="1232"/>
      <c r="D773" s="1233"/>
      <c r="E773" s="587">
        <f t="shared" si="30"/>
        <v>0</v>
      </c>
      <c r="G773" s="1230">
        <v>246</v>
      </c>
      <c r="H773" s="1231"/>
      <c r="I773" s="1232"/>
      <c r="J773" s="1233"/>
      <c r="K773" s="587">
        <f t="shared" si="31"/>
        <v>0</v>
      </c>
      <c r="M773" s="1230">
        <v>246</v>
      </c>
      <c r="N773" s="1231"/>
      <c r="O773" s="1232"/>
      <c r="P773" s="1233"/>
      <c r="Q773" s="587">
        <f t="shared" si="32"/>
        <v>0</v>
      </c>
    </row>
    <row r="774" spans="1:17" s="17" customFormat="1" ht="16.75" hidden="1" customHeight="1" outlineLevel="2">
      <c r="A774" s="1230">
        <v>247</v>
      </c>
      <c r="B774" s="1231"/>
      <c r="C774" s="1232"/>
      <c r="D774" s="1233"/>
      <c r="E774" s="587">
        <f t="shared" si="30"/>
        <v>0</v>
      </c>
      <c r="G774" s="1230">
        <v>247</v>
      </c>
      <c r="H774" s="1231"/>
      <c r="I774" s="1232"/>
      <c r="J774" s="1233"/>
      <c r="K774" s="587">
        <f t="shared" si="31"/>
        <v>0</v>
      </c>
      <c r="M774" s="1230">
        <v>247</v>
      </c>
      <c r="N774" s="1231"/>
      <c r="O774" s="1232"/>
      <c r="P774" s="1233"/>
      <c r="Q774" s="587">
        <f t="shared" si="32"/>
        <v>0</v>
      </c>
    </row>
    <row r="775" spans="1:17" s="17" customFormat="1" ht="16.75" hidden="1" customHeight="1" outlineLevel="2">
      <c r="A775" s="1230">
        <v>248</v>
      </c>
      <c r="B775" s="1231"/>
      <c r="C775" s="1232"/>
      <c r="D775" s="1233"/>
      <c r="E775" s="587">
        <f t="shared" si="30"/>
        <v>0</v>
      </c>
      <c r="G775" s="1230">
        <v>248</v>
      </c>
      <c r="H775" s="1231"/>
      <c r="I775" s="1232"/>
      <c r="J775" s="1233"/>
      <c r="K775" s="587">
        <f t="shared" si="31"/>
        <v>0</v>
      </c>
      <c r="M775" s="1230">
        <v>248</v>
      </c>
      <c r="N775" s="1231"/>
      <c r="O775" s="1232"/>
      <c r="P775" s="1233"/>
      <c r="Q775" s="587">
        <f t="shared" si="32"/>
        <v>0</v>
      </c>
    </row>
    <row r="776" spans="1:17" s="17" customFormat="1" ht="16.75" hidden="1" customHeight="1" outlineLevel="2">
      <c r="A776" s="1230">
        <v>249</v>
      </c>
      <c r="B776" s="1231"/>
      <c r="C776" s="1232"/>
      <c r="D776" s="1233"/>
      <c r="E776" s="587">
        <f t="shared" si="30"/>
        <v>0</v>
      </c>
      <c r="G776" s="1230">
        <v>249</v>
      </c>
      <c r="H776" s="1231"/>
      <c r="I776" s="1232"/>
      <c r="J776" s="1233"/>
      <c r="K776" s="587">
        <f t="shared" si="31"/>
        <v>0</v>
      </c>
      <c r="M776" s="1230">
        <v>249</v>
      </c>
      <c r="N776" s="1231"/>
      <c r="O776" s="1232"/>
      <c r="P776" s="1233"/>
      <c r="Q776" s="587">
        <f t="shared" si="32"/>
        <v>0</v>
      </c>
    </row>
    <row r="777" spans="1:17" s="17" customFormat="1" ht="16.75" hidden="1" customHeight="1" outlineLevel="2">
      <c r="A777" s="1230">
        <v>250</v>
      </c>
      <c r="B777" s="1231"/>
      <c r="C777" s="1232"/>
      <c r="D777" s="1233"/>
      <c r="E777" s="587">
        <f t="shared" si="30"/>
        <v>0</v>
      </c>
      <c r="G777" s="1230">
        <v>250</v>
      </c>
      <c r="H777" s="1231"/>
      <c r="I777" s="1232"/>
      <c r="J777" s="1233"/>
      <c r="K777" s="587">
        <f t="shared" si="31"/>
        <v>0</v>
      </c>
      <c r="M777" s="1230">
        <v>250</v>
      </c>
      <c r="N777" s="1231"/>
      <c r="O777" s="1232"/>
      <c r="P777" s="1233"/>
      <c r="Q777" s="587">
        <f t="shared" si="32"/>
        <v>0</v>
      </c>
    </row>
    <row r="778" spans="1:17" s="17" customFormat="1" ht="16.75" hidden="1" customHeight="1" outlineLevel="2">
      <c r="A778" s="1230">
        <v>251</v>
      </c>
      <c r="B778" s="1231"/>
      <c r="C778" s="1232"/>
      <c r="D778" s="1233"/>
      <c r="E778" s="587">
        <f t="shared" si="30"/>
        <v>0</v>
      </c>
      <c r="G778" s="1230">
        <v>251</v>
      </c>
      <c r="H778" s="1231"/>
      <c r="I778" s="1232"/>
      <c r="J778" s="1233"/>
      <c r="K778" s="587">
        <f t="shared" si="31"/>
        <v>0</v>
      </c>
      <c r="M778" s="1230">
        <v>251</v>
      </c>
      <c r="N778" s="1231"/>
      <c r="O778" s="1232"/>
      <c r="P778" s="1233"/>
      <c r="Q778" s="587">
        <f t="shared" si="32"/>
        <v>0</v>
      </c>
    </row>
    <row r="779" spans="1:17" s="17" customFormat="1" ht="16.75" hidden="1" customHeight="1" outlineLevel="2">
      <c r="A779" s="1230">
        <v>252</v>
      </c>
      <c r="B779" s="1231"/>
      <c r="C779" s="1232"/>
      <c r="D779" s="1233"/>
      <c r="E779" s="587">
        <f t="shared" si="30"/>
        <v>0</v>
      </c>
      <c r="G779" s="1230">
        <v>252</v>
      </c>
      <c r="H779" s="1231"/>
      <c r="I779" s="1232"/>
      <c r="J779" s="1233"/>
      <c r="K779" s="587">
        <f t="shared" si="31"/>
        <v>0</v>
      </c>
      <c r="M779" s="1230">
        <v>252</v>
      </c>
      <c r="N779" s="1231"/>
      <c r="O779" s="1232"/>
      <c r="P779" s="1233"/>
      <c r="Q779" s="587">
        <f t="shared" si="32"/>
        <v>0</v>
      </c>
    </row>
    <row r="780" spans="1:17" s="17" customFormat="1" ht="16.75" hidden="1" customHeight="1" outlineLevel="2">
      <c r="A780" s="1230">
        <v>253</v>
      </c>
      <c r="B780" s="1231"/>
      <c r="C780" s="1232"/>
      <c r="D780" s="1233"/>
      <c r="E780" s="587">
        <f t="shared" si="30"/>
        <v>0</v>
      </c>
      <c r="G780" s="1230">
        <v>253</v>
      </c>
      <c r="H780" s="1231"/>
      <c r="I780" s="1232"/>
      <c r="J780" s="1233"/>
      <c r="K780" s="587">
        <f t="shared" si="31"/>
        <v>0</v>
      </c>
      <c r="M780" s="1230">
        <v>253</v>
      </c>
      <c r="N780" s="1231"/>
      <c r="O780" s="1232"/>
      <c r="P780" s="1233"/>
      <c r="Q780" s="587">
        <f t="shared" si="32"/>
        <v>0</v>
      </c>
    </row>
    <row r="781" spans="1:17" s="17" customFormat="1" ht="16.75" hidden="1" customHeight="1" outlineLevel="2">
      <c r="A781" s="1230">
        <v>254</v>
      </c>
      <c r="B781" s="1231"/>
      <c r="C781" s="1232"/>
      <c r="D781" s="1233"/>
      <c r="E781" s="587">
        <f t="shared" si="30"/>
        <v>0</v>
      </c>
      <c r="G781" s="1230">
        <v>254</v>
      </c>
      <c r="H781" s="1231"/>
      <c r="I781" s="1232"/>
      <c r="J781" s="1233"/>
      <c r="K781" s="587">
        <f t="shared" si="31"/>
        <v>0</v>
      </c>
      <c r="M781" s="1230">
        <v>254</v>
      </c>
      <c r="N781" s="1231"/>
      <c r="O781" s="1232"/>
      <c r="P781" s="1233"/>
      <c r="Q781" s="587">
        <f t="shared" si="32"/>
        <v>0</v>
      </c>
    </row>
    <row r="782" spans="1:17" s="17" customFormat="1" ht="16.75" hidden="1" customHeight="1" outlineLevel="2">
      <c r="A782" s="1230">
        <v>255</v>
      </c>
      <c r="B782" s="1231"/>
      <c r="C782" s="1232"/>
      <c r="D782" s="1233"/>
      <c r="E782" s="587">
        <f t="shared" si="30"/>
        <v>0</v>
      </c>
      <c r="G782" s="1230">
        <v>255</v>
      </c>
      <c r="H782" s="1231"/>
      <c r="I782" s="1232"/>
      <c r="J782" s="1233"/>
      <c r="K782" s="587">
        <f t="shared" si="31"/>
        <v>0</v>
      </c>
      <c r="M782" s="1230">
        <v>255</v>
      </c>
      <c r="N782" s="1231"/>
      <c r="O782" s="1232"/>
      <c r="P782" s="1233"/>
      <c r="Q782" s="587">
        <f t="shared" si="32"/>
        <v>0</v>
      </c>
    </row>
    <row r="783" spans="1:17" s="17" customFormat="1" ht="16.75" hidden="1" customHeight="1" outlineLevel="2">
      <c r="A783" s="1230">
        <v>256</v>
      </c>
      <c r="B783" s="1231"/>
      <c r="C783" s="1232"/>
      <c r="D783" s="1233"/>
      <c r="E783" s="587">
        <f t="shared" si="30"/>
        <v>0</v>
      </c>
      <c r="G783" s="1230">
        <v>256</v>
      </c>
      <c r="H783" s="1231"/>
      <c r="I783" s="1232"/>
      <c r="J783" s="1233"/>
      <c r="K783" s="587">
        <f t="shared" si="31"/>
        <v>0</v>
      </c>
      <c r="M783" s="1230">
        <v>256</v>
      </c>
      <c r="N783" s="1231"/>
      <c r="O783" s="1232"/>
      <c r="P783" s="1233"/>
      <c r="Q783" s="587">
        <f t="shared" si="32"/>
        <v>0</v>
      </c>
    </row>
    <row r="784" spans="1:17" s="17" customFormat="1" ht="16.75" hidden="1" customHeight="1" outlineLevel="2">
      <c r="A784" s="1230">
        <v>257</v>
      </c>
      <c r="B784" s="1231"/>
      <c r="C784" s="1232"/>
      <c r="D784" s="1233"/>
      <c r="E784" s="587">
        <f t="shared" si="30"/>
        <v>0</v>
      </c>
      <c r="G784" s="1230">
        <v>257</v>
      </c>
      <c r="H784" s="1231"/>
      <c r="I784" s="1232"/>
      <c r="J784" s="1233"/>
      <c r="K784" s="587">
        <f t="shared" si="31"/>
        <v>0</v>
      </c>
      <c r="M784" s="1230">
        <v>257</v>
      </c>
      <c r="N784" s="1231"/>
      <c r="O784" s="1232"/>
      <c r="P784" s="1233"/>
      <c r="Q784" s="587">
        <f t="shared" si="32"/>
        <v>0</v>
      </c>
    </row>
    <row r="785" spans="1:17" s="17" customFormat="1" ht="16.75" hidden="1" customHeight="1" outlineLevel="2">
      <c r="A785" s="1230">
        <v>258</v>
      </c>
      <c r="B785" s="1231"/>
      <c r="C785" s="1232"/>
      <c r="D785" s="1233"/>
      <c r="E785" s="587">
        <f t="shared" si="30"/>
        <v>0</v>
      </c>
      <c r="G785" s="1230">
        <v>258</v>
      </c>
      <c r="H785" s="1231"/>
      <c r="I785" s="1232"/>
      <c r="J785" s="1233"/>
      <c r="K785" s="587">
        <f t="shared" si="31"/>
        <v>0</v>
      </c>
      <c r="M785" s="1230">
        <v>258</v>
      </c>
      <c r="N785" s="1231"/>
      <c r="O785" s="1232"/>
      <c r="P785" s="1233"/>
      <c r="Q785" s="587">
        <f t="shared" si="32"/>
        <v>0</v>
      </c>
    </row>
    <row r="786" spans="1:17" s="17" customFormat="1" ht="16.75" hidden="1" customHeight="1" outlineLevel="2">
      <c r="A786" s="1230">
        <v>259</v>
      </c>
      <c r="B786" s="1231"/>
      <c r="C786" s="1232"/>
      <c r="D786" s="1233"/>
      <c r="E786" s="587">
        <f t="shared" si="30"/>
        <v>0</v>
      </c>
      <c r="G786" s="1230">
        <v>259</v>
      </c>
      <c r="H786" s="1231"/>
      <c r="I786" s="1232"/>
      <c r="J786" s="1233"/>
      <c r="K786" s="587">
        <f t="shared" si="31"/>
        <v>0</v>
      </c>
      <c r="M786" s="1230">
        <v>259</v>
      </c>
      <c r="N786" s="1231"/>
      <c r="O786" s="1232"/>
      <c r="P786" s="1233"/>
      <c r="Q786" s="587">
        <f t="shared" si="32"/>
        <v>0</v>
      </c>
    </row>
    <row r="787" spans="1:17" s="17" customFormat="1" ht="16.75" hidden="1" customHeight="1" outlineLevel="2">
      <c r="A787" s="1230">
        <v>260</v>
      </c>
      <c r="B787" s="1231"/>
      <c r="C787" s="1232"/>
      <c r="D787" s="1233"/>
      <c r="E787" s="587">
        <f t="shared" si="30"/>
        <v>0</v>
      </c>
      <c r="G787" s="1230">
        <v>260</v>
      </c>
      <c r="H787" s="1231"/>
      <c r="I787" s="1232"/>
      <c r="J787" s="1233"/>
      <c r="K787" s="587">
        <f t="shared" si="31"/>
        <v>0</v>
      </c>
      <c r="M787" s="1230">
        <v>260</v>
      </c>
      <c r="N787" s="1231"/>
      <c r="O787" s="1232"/>
      <c r="P787" s="1233"/>
      <c r="Q787" s="587">
        <f t="shared" si="32"/>
        <v>0</v>
      </c>
    </row>
    <row r="788" spans="1:17" s="17" customFormat="1" ht="16.75" hidden="1" customHeight="1" outlineLevel="2">
      <c r="A788" s="1230">
        <v>261</v>
      </c>
      <c r="B788" s="1231"/>
      <c r="C788" s="1232"/>
      <c r="D788" s="1233"/>
      <c r="E788" s="587">
        <f t="shared" si="30"/>
        <v>0</v>
      </c>
      <c r="G788" s="1230">
        <v>261</v>
      </c>
      <c r="H788" s="1231"/>
      <c r="I788" s="1232"/>
      <c r="J788" s="1233"/>
      <c r="K788" s="587">
        <f t="shared" si="31"/>
        <v>0</v>
      </c>
      <c r="M788" s="1230">
        <v>261</v>
      </c>
      <c r="N788" s="1231"/>
      <c r="O788" s="1232"/>
      <c r="P788" s="1233"/>
      <c r="Q788" s="587">
        <f t="shared" si="32"/>
        <v>0</v>
      </c>
    </row>
    <row r="789" spans="1:17" s="17" customFormat="1" ht="16.75" hidden="1" customHeight="1" outlineLevel="2">
      <c r="A789" s="1230">
        <v>262</v>
      </c>
      <c r="B789" s="1231"/>
      <c r="C789" s="1232"/>
      <c r="D789" s="1233"/>
      <c r="E789" s="587">
        <f t="shared" si="30"/>
        <v>0</v>
      </c>
      <c r="G789" s="1230">
        <v>262</v>
      </c>
      <c r="H789" s="1231"/>
      <c r="I789" s="1232"/>
      <c r="J789" s="1233"/>
      <c r="K789" s="587">
        <f t="shared" si="31"/>
        <v>0</v>
      </c>
      <c r="M789" s="1230">
        <v>262</v>
      </c>
      <c r="N789" s="1231"/>
      <c r="O789" s="1232"/>
      <c r="P789" s="1233"/>
      <c r="Q789" s="587">
        <f t="shared" si="32"/>
        <v>0</v>
      </c>
    </row>
    <row r="790" spans="1:17" s="17" customFormat="1" ht="16.75" hidden="1" customHeight="1" outlineLevel="2">
      <c r="A790" s="1230">
        <v>263</v>
      </c>
      <c r="B790" s="1231"/>
      <c r="C790" s="1232"/>
      <c r="D790" s="1233"/>
      <c r="E790" s="587">
        <f t="shared" si="30"/>
        <v>0</v>
      </c>
      <c r="G790" s="1230">
        <v>263</v>
      </c>
      <c r="H790" s="1231"/>
      <c r="I790" s="1232"/>
      <c r="J790" s="1233"/>
      <c r="K790" s="587">
        <f t="shared" si="31"/>
        <v>0</v>
      </c>
      <c r="M790" s="1230">
        <v>263</v>
      </c>
      <c r="N790" s="1231"/>
      <c r="O790" s="1232"/>
      <c r="P790" s="1233"/>
      <c r="Q790" s="587">
        <f t="shared" si="32"/>
        <v>0</v>
      </c>
    </row>
    <row r="791" spans="1:17" s="17" customFormat="1" ht="16.75" hidden="1" customHeight="1" outlineLevel="2">
      <c r="A791" s="1230">
        <v>264</v>
      </c>
      <c r="B791" s="1231"/>
      <c r="C791" s="1232"/>
      <c r="D791" s="1233"/>
      <c r="E791" s="587">
        <f t="shared" si="30"/>
        <v>0</v>
      </c>
      <c r="G791" s="1230">
        <v>264</v>
      </c>
      <c r="H791" s="1231"/>
      <c r="I791" s="1232"/>
      <c r="J791" s="1233"/>
      <c r="K791" s="587">
        <f t="shared" si="31"/>
        <v>0</v>
      </c>
      <c r="M791" s="1230">
        <v>264</v>
      </c>
      <c r="N791" s="1231"/>
      <c r="O791" s="1232"/>
      <c r="P791" s="1233"/>
      <c r="Q791" s="587">
        <f t="shared" si="32"/>
        <v>0</v>
      </c>
    </row>
    <row r="792" spans="1:17" s="17" customFormat="1" ht="16.75" hidden="1" customHeight="1" outlineLevel="2">
      <c r="A792" s="1230">
        <v>265</v>
      </c>
      <c r="B792" s="1231"/>
      <c r="C792" s="1232"/>
      <c r="D792" s="1233"/>
      <c r="E792" s="587">
        <f t="shared" si="30"/>
        <v>0</v>
      </c>
      <c r="G792" s="1230">
        <v>265</v>
      </c>
      <c r="H792" s="1231"/>
      <c r="I792" s="1232"/>
      <c r="J792" s="1233"/>
      <c r="K792" s="587">
        <f t="shared" si="31"/>
        <v>0</v>
      </c>
      <c r="M792" s="1230">
        <v>265</v>
      </c>
      <c r="N792" s="1231"/>
      <c r="O792" s="1232"/>
      <c r="P792" s="1233"/>
      <c r="Q792" s="587">
        <f t="shared" si="32"/>
        <v>0</v>
      </c>
    </row>
    <row r="793" spans="1:17" s="17" customFormat="1" ht="16.75" hidden="1" customHeight="1" outlineLevel="2">
      <c r="A793" s="1230">
        <v>266</v>
      </c>
      <c r="B793" s="1231"/>
      <c r="C793" s="1232"/>
      <c r="D793" s="1233"/>
      <c r="E793" s="587">
        <f t="shared" si="30"/>
        <v>0</v>
      </c>
      <c r="G793" s="1230">
        <v>266</v>
      </c>
      <c r="H793" s="1231"/>
      <c r="I793" s="1232"/>
      <c r="J793" s="1233"/>
      <c r="K793" s="587">
        <f t="shared" si="31"/>
        <v>0</v>
      </c>
      <c r="M793" s="1230">
        <v>266</v>
      </c>
      <c r="N793" s="1231"/>
      <c r="O793" s="1232"/>
      <c r="P793" s="1233"/>
      <c r="Q793" s="587">
        <f t="shared" si="32"/>
        <v>0</v>
      </c>
    </row>
    <row r="794" spans="1:17" s="17" customFormat="1" ht="16.75" hidden="1" customHeight="1" outlineLevel="2">
      <c r="A794" s="1230">
        <v>267</v>
      </c>
      <c r="B794" s="1231"/>
      <c r="C794" s="1232"/>
      <c r="D794" s="1233"/>
      <c r="E794" s="587">
        <f t="shared" si="30"/>
        <v>0</v>
      </c>
      <c r="G794" s="1230">
        <v>267</v>
      </c>
      <c r="H794" s="1231"/>
      <c r="I794" s="1232"/>
      <c r="J794" s="1233"/>
      <c r="K794" s="587">
        <f t="shared" si="31"/>
        <v>0</v>
      </c>
      <c r="M794" s="1230">
        <v>267</v>
      </c>
      <c r="N794" s="1231"/>
      <c r="O794" s="1232"/>
      <c r="P794" s="1233"/>
      <c r="Q794" s="587">
        <f t="shared" si="32"/>
        <v>0</v>
      </c>
    </row>
    <row r="795" spans="1:17" s="17" customFormat="1" ht="16.75" hidden="1" customHeight="1" outlineLevel="2">
      <c r="A795" s="1230">
        <v>268</v>
      </c>
      <c r="B795" s="1231"/>
      <c r="C795" s="1232"/>
      <c r="D795" s="1233"/>
      <c r="E795" s="587">
        <f t="shared" si="30"/>
        <v>0</v>
      </c>
      <c r="G795" s="1230">
        <v>268</v>
      </c>
      <c r="H795" s="1231"/>
      <c r="I795" s="1232"/>
      <c r="J795" s="1233"/>
      <c r="K795" s="587">
        <f t="shared" si="31"/>
        <v>0</v>
      </c>
      <c r="M795" s="1230">
        <v>268</v>
      </c>
      <c r="N795" s="1231"/>
      <c r="O795" s="1232"/>
      <c r="P795" s="1233"/>
      <c r="Q795" s="587">
        <f t="shared" si="32"/>
        <v>0</v>
      </c>
    </row>
    <row r="796" spans="1:17" s="17" customFormat="1" ht="16.75" hidden="1" customHeight="1" outlineLevel="2">
      <c r="A796" s="1230">
        <v>269</v>
      </c>
      <c r="B796" s="1231"/>
      <c r="C796" s="1232"/>
      <c r="D796" s="1233"/>
      <c r="E796" s="587">
        <f t="shared" si="30"/>
        <v>0</v>
      </c>
      <c r="G796" s="1230">
        <v>269</v>
      </c>
      <c r="H796" s="1231"/>
      <c r="I796" s="1232"/>
      <c r="J796" s="1233"/>
      <c r="K796" s="587">
        <f t="shared" si="31"/>
        <v>0</v>
      </c>
      <c r="M796" s="1230">
        <v>269</v>
      </c>
      <c r="N796" s="1231"/>
      <c r="O796" s="1232"/>
      <c r="P796" s="1233"/>
      <c r="Q796" s="587">
        <f t="shared" si="32"/>
        <v>0</v>
      </c>
    </row>
    <row r="797" spans="1:17" s="17" customFormat="1" ht="16.75" hidden="1" customHeight="1" outlineLevel="2">
      <c r="A797" s="1230">
        <v>270</v>
      </c>
      <c r="B797" s="1231"/>
      <c r="C797" s="1232"/>
      <c r="D797" s="1233"/>
      <c r="E797" s="587">
        <f t="shared" si="30"/>
        <v>0</v>
      </c>
      <c r="G797" s="1230">
        <v>270</v>
      </c>
      <c r="H797" s="1231"/>
      <c r="I797" s="1232"/>
      <c r="J797" s="1233"/>
      <c r="K797" s="587">
        <f t="shared" si="31"/>
        <v>0</v>
      </c>
      <c r="M797" s="1230">
        <v>270</v>
      </c>
      <c r="N797" s="1231"/>
      <c r="O797" s="1232"/>
      <c r="P797" s="1233"/>
      <c r="Q797" s="587">
        <f t="shared" si="32"/>
        <v>0</v>
      </c>
    </row>
    <row r="798" spans="1:17" s="17" customFormat="1" ht="16.75" hidden="1" customHeight="1" outlineLevel="2">
      <c r="A798" s="1230">
        <v>271</v>
      </c>
      <c r="B798" s="1231"/>
      <c r="C798" s="1232"/>
      <c r="D798" s="1233"/>
      <c r="E798" s="587">
        <f t="shared" si="30"/>
        <v>0</v>
      </c>
      <c r="G798" s="1230">
        <v>271</v>
      </c>
      <c r="H798" s="1231"/>
      <c r="I798" s="1232"/>
      <c r="J798" s="1233"/>
      <c r="K798" s="587">
        <f t="shared" si="31"/>
        <v>0</v>
      </c>
      <c r="M798" s="1230">
        <v>271</v>
      </c>
      <c r="N798" s="1231"/>
      <c r="O798" s="1232"/>
      <c r="P798" s="1233"/>
      <c r="Q798" s="587">
        <f t="shared" si="32"/>
        <v>0</v>
      </c>
    </row>
    <row r="799" spans="1:17" s="17" customFormat="1" ht="16.75" hidden="1" customHeight="1" outlineLevel="2">
      <c r="A799" s="1230">
        <v>272</v>
      </c>
      <c r="B799" s="1231"/>
      <c r="C799" s="1232"/>
      <c r="D799" s="1233"/>
      <c r="E799" s="587">
        <f t="shared" si="30"/>
        <v>0</v>
      </c>
      <c r="G799" s="1230">
        <v>272</v>
      </c>
      <c r="H799" s="1231"/>
      <c r="I799" s="1232"/>
      <c r="J799" s="1233"/>
      <c r="K799" s="587">
        <f t="shared" si="31"/>
        <v>0</v>
      </c>
      <c r="M799" s="1230">
        <v>272</v>
      </c>
      <c r="N799" s="1231"/>
      <c r="O799" s="1232"/>
      <c r="P799" s="1233"/>
      <c r="Q799" s="587">
        <f t="shared" si="32"/>
        <v>0</v>
      </c>
    </row>
    <row r="800" spans="1:17" s="17" customFormat="1" ht="16.75" hidden="1" customHeight="1" outlineLevel="2">
      <c r="A800" s="1230">
        <v>273</v>
      </c>
      <c r="B800" s="1231"/>
      <c r="C800" s="1232"/>
      <c r="D800" s="1233"/>
      <c r="E800" s="587">
        <f t="shared" si="30"/>
        <v>0</v>
      </c>
      <c r="G800" s="1230">
        <v>273</v>
      </c>
      <c r="H800" s="1231"/>
      <c r="I800" s="1232"/>
      <c r="J800" s="1233"/>
      <c r="K800" s="587">
        <f t="shared" si="31"/>
        <v>0</v>
      </c>
      <c r="M800" s="1230">
        <v>273</v>
      </c>
      <c r="N800" s="1231"/>
      <c r="O800" s="1232"/>
      <c r="P800" s="1233"/>
      <c r="Q800" s="587">
        <f t="shared" si="32"/>
        <v>0</v>
      </c>
    </row>
    <row r="801" spans="1:17" s="17" customFormat="1" ht="16.75" hidden="1" customHeight="1" outlineLevel="2">
      <c r="A801" s="1230">
        <v>274</v>
      </c>
      <c r="B801" s="1231"/>
      <c r="C801" s="1232"/>
      <c r="D801" s="1233"/>
      <c r="E801" s="587">
        <f t="shared" si="30"/>
        <v>0</v>
      </c>
      <c r="G801" s="1230">
        <v>274</v>
      </c>
      <c r="H801" s="1231"/>
      <c r="I801" s="1232"/>
      <c r="J801" s="1233"/>
      <c r="K801" s="587">
        <f t="shared" si="31"/>
        <v>0</v>
      </c>
      <c r="M801" s="1230">
        <v>274</v>
      </c>
      <c r="N801" s="1231"/>
      <c r="O801" s="1232"/>
      <c r="P801" s="1233"/>
      <c r="Q801" s="587">
        <f t="shared" si="32"/>
        <v>0</v>
      </c>
    </row>
    <row r="802" spans="1:17" s="17" customFormat="1" ht="16.75" hidden="1" customHeight="1" outlineLevel="2">
      <c r="A802" s="1230">
        <v>275</v>
      </c>
      <c r="B802" s="1231"/>
      <c r="C802" s="1232"/>
      <c r="D802" s="1233"/>
      <c r="E802" s="587">
        <f t="shared" si="30"/>
        <v>0</v>
      </c>
      <c r="G802" s="1230">
        <v>275</v>
      </c>
      <c r="H802" s="1231"/>
      <c r="I802" s="1232"/>
      <c r="J802" s="1233"/>
      <c r="K802" s="587">
        <f t="shared" si="31"/>
        <v>0</v>
      </c>
      <c r="M802" s="1230">
        <v>275</v>
      </c>
      <c r="N802" s="1231"/>
      <c r="O802" s="1232"/>
      <c r="P802" s="1233"/>
      <c r="Q802" s="587">
        <f t="shared" si="32"/>
        <v>0</v>
      </c>
    </row>
    <row r="803" spans="1:17" s="17" customFormat="1" ht="16.75" hidden="1" customHeight="1" outlineLevel="2">
      <c r="A803" s="1230">
        <v>276</v>
      </c>
      <c r="B803" s="1231"/>
      <c r="C803" s="1232"/>
      <c r="D803" s="1233"/>
      <c r="E803" s="587">
        <f t="shared" si="30"/>
        <v>0</v>
      </c>
      <c r="G803" s="1230">
        <v>276</v>
      </c>
      <c r="H803" s="1231"/>
      <c r="I803" s="1232"/>
      <c r="J803" s="1233"/>
      <c r="K803" s="587">
        <f t="shared" si="31"/>
        <v>0</v>
      </c>
      <c r="M803" s="1230">
        <v>276</v>
      </c>
      <c r="N803" s="1231"/>
      <c r="O803" s="1232"/>
      <c r="P803" s="1233"/>
      <c r="Q803" s="587">
        <f t="shared" si="32"/>
        <v>0</v>
      </c>
    </row>
    <row r="804" spans="1:17" s="17" customFormat="1" ht="16.75" hidden="1" customHeight="1" outlineLevel="2">
      <c r="A804" s="1230">
        <v>277</v>
      </c>
      <c r="B804" s="1231"/>
      <c r="C804" s="1232"/>
      <c r="D804" s="1233"/>
      <c r="E804" s="587">
        <f t="shared" si="30"/>
        <v>0</v>
      </c>
      <c r="G804" s="1230">
        <v>277</v>
      </c>
      <c r="H804" s="1231"/>
      <c r="I804" s="1232"/>
      <c r="J804" s="1233"/>
      <c r="K804" s="587">
        <f t="shared" si="31"/>
        <v>0</v>
      </c>
      <c r="M804" s="1230">
        <v>277</v>
      </c>
      <c r="N804" s="1231"/>
      <c r="O804" s="1232"/>
      <c r="P804" s="1233"/>
      <c r="Q804" s="587">
        <f t="shared" si="32"/>
        <v>0</v>
      </c>
    </row>
    <row r="805" spans="1:17" s="17" customFormat="1" ht="16.75" hidden="1" customHeight="1" outlineLevel="2">
      <c r="A805" s="1230">
        <v>278</v>
      </c>
      <c r="B805" s="1231"/>
      <c r="C805" s="1232"/>
      <c r="D805" s="1233"/>
      <c r="E805" s="587">
        <f t="shared" si="30"/>
        <v>0</v>
      </c>
      <c r="G805" s="1230">
        <v>278</v>
      </c>
      <c r="H805" s="1231"/>
      <c r="I805" s="1232"/>
      <c r="J805" s="1233"/>
      <c r="K805" s="587">
        <f t="shared" si="31"/>
        <v>0</v>
      </c>
      <c r="M805" s="1230">
        <v>278</v>
      </c>
      <c r="N805" s="1231"/>
      <c r="O805" s="1232"/>
      <c r="P805" s="1233"/>
      <c r="Q805" s="587">
        <f t="shared" si="32"/>
        <v>0</v>
      </c>
    </row>
    <row r="806" spans="1:17" s="17" customFormat="1" ht="16.75" hidden="1" customHeight="1" outlineLevel="2">
      <c r="A806" s="1230">
        <v>279</v>
      </c>
      <c r="B806" s="1231"/>
      <c r="C806" s="1232"/>
      <c r="D806" s="1233"/>
      <c r="E806" s="587">
        <f t="shared" ref="E806:E822" si="33">IF(AND(C806&gt;=D$521,C806&lt;=D$520),1,0)</f>
        <v>0</v>
      </c>
      <c r="G806" s="1230">
        <v>279</v>
      </c>
      <c r="H806" s="1231"/>
      <c r="I806" s="1232"/>
      <c r="J806" s="1233"/>
      <c r="K806" s="587">
        <f t="shared" ref="K806:K822" si="34">IF(AND(I806&gt;=J$521,I806&lt;=J$520),1,0)</f>
        <v>0</v>
      </c>
      <c r="M806" s="1230">
        <v>279</v>
      </c>
      <c r="N806" s="1231"/>
      <c r="O806" s="1232"/>
      <c r="P806" s="1233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230">
        <v>280</v>
      </c>
      <c r="B807" s="1231"/>
      <c r="C807" s="1232"/>
      <c r="D807" s="1233"/>
      <c r="E807" s="587">
        <f t="shared" si="33"/>
        <v>0</v>
      </c>
      <c r="G807" s="1230">
        <v>280</v>
      </c>
      <c r="H807" s="1231"/>
      <c r="I807" s="1232"/>
      <c r="J807" s="1233"/>
      <c r="K807" s="587">
        <f t="shared" si="34"/>
        <v>0</v>
      </c>
      <c r="M807" s="1230">
        <v>280</v>
      </c>
      <c r="N807" s="1231"/>
      <c r="O807" s="1232"/>
      <c r="P807" s="1233"/>
      <c r="Q807" s="587">
        <f t="shared" si="35"/>
        <v>0</v>
      </c>
    </row>
    <row r="808" spans="1:17" s="17" customFormat="1" ht="16.75" hidden="1" customHeight="1" outlineLevel="2">
      <c r="A808" s="1230">
        <v>281</v>
      </c>
      <c r="B808" s="1231"/>
      <c r="C808" s="1232"/>
      <c r="D808" s="1233"/>
      <c r="E808" s="587">
        <f t="shared" si="33"/>
        <v>0</v>
      </c>
      <c r="G808" s="1230">
        <v>281</v>
      </c>
      <c r="H808" s="1231"/>
      <c r="I808" s="1232"/>
      <c r="J808" s="1233"/>
      <c r="K808" s="587">
        <f t="shared" si="34"/>
        <v>0</v>
      </c>
      <c r="M808" s="1230">
        <v>281</v>
      </c>
      <c r="N808" s="1231"/>
      <c r="O808" s="1232"/>
      <c r="P808" s="1233"/>
      <c r="Q808" s="587">
        <f t="shared" si="35"/>
        <v>0</v>
      </c>
    </row>
    <row r="809" spans="1:17" s="17" customFormat="1" ht="16.75" hidden="1" customHeight="1" outlineLevel="2">
      <c r="A809" s="1230">
        <v>282</v>
      </c>
      <c r="B809" s="1231"/>
      <c r="C809" s="1232"/>
      <c r="D809" s="1233"/>
      <c r="E809" s="587">
        <f t="shared" si="33"/>
        <v>0</v>
      </c>
      <c r="G809" s="1230">
        <v>282</v>
      </c>
      <c r="H809" s="1231"/>
      <c r="I809" s="1232"/>
      <c r="J809" s="1233"/>
      <c r="K809" s="587">
        <f t="shared" si="34"/>
        <v>0</v>
      </c>
      <c r="M809" s="1230">
        <v>282</v>
      </c>
      <c r="N809" s="1231"/>
      <c r="O809" s="1232"/>
      <c r="P809" s="1233"/>
      <c r="Q809" s="587">
        <f t="shared" si="35"/>
        <v>0</v>
      </c>
    </row>
    <row r="810" spans="1:17" s="17" customFormat="1" ht="16.75" hidden="1" customHeight="1" outlineLevel="2">
      <c r="A810" s="1230">
        <v>283</v>
      </c>
      <c r="B810" s="1231"/>
      <c r="C810" s="1232"/>
      <c r="D810" s="1233"/>
      <c r="E810" s="587">
        <f t="shared" si="33"/>
        <v>0</v>
      </c>
      <c r="G810" s="1230">
        <v>283</v>
      </c>
      <c r="H810" s="1231"/>
      <c r="I810" s="1232"/>
      <c r="J810" s="1233"/>
      <c r="K810" s="587">
        <f t="shared" si="34"/>
        <v>0</v>
      </c>
      <c r="M810" s="1230">
        <v>283</v>
      </c>
      <c r="N810" s="1231"/>
      <c r="O810" s="1232"/>
      <c r="P810" s="1233"/>
      <c r="Q810" s="587">
        <f t="shared" si="35"/>
        <v>0</v>
      </c>
    </row>
    <row r="811" spans="1:17" s="17" customFormat="1" ht="16.75" hidden="1" customHeight="1" outlineLevel="2">
      <c r="A811" s="1230">
        <v>284</v>
      </c>
      <c r="B811" s="1231"/>
      <c r="C811" s="1232"/>
      <c r="D811" s="1233"/>
      <c r="E811" s="587">
        <f t="shared" si="33"/>
        <v>0</v>
      </c>
      <c r="G811" s="1230">
        <v>284</v>
      </c>
      <c r="H811" s="1231"/>
      <c r="I811" s="1232"/>
      <c r="J811" s="1233"/>
      <c r="K811" s="587">
        <f t="shared" si="34"/>
        <v>0</v>
      </c>
      <c r="M811" s="1230">
        <v>284</v>
      </c>
      <c r="N811" s="1231"/>
      <c r="O811" s="1232"/>
      <c r="P811" s="1233"/>
      <c r="Q811" s="587">
        <f t="shared" si="35"/>
        <v>0</v>
      </c>
    </row>
    <row r="812" spans="1:17" s="17" customFormat="1" ht="16.75" hidden="1" customHeight="1" outlineLevel="2">
      <c r="A812" s="1230">
        <v>285</v>
      </c>
      <c r="B812" s="1231"/>
      <c r="C812" s="1232"/>
      <c r="D812" s="1233"/>
      <c r="E812" s="587">
        <f t="shared" si="33"/>
        <v>0</v>
      </c>
      <c r="G812" s="1230">
        <v>285</v>
      </c>
      <c r="H812" s="1231"/>
      <c r="I812" s="1232"/>
      <c r="J812" s="1233"/>
      <c r="K812" s="587">
        <f t="shared" si="34"/>
        <v>0</v>
      </c>
      <c r="M812" s="1230">
        <v>285</v>
      </c>
      <c r="N812" s="1231"/>
      <c r="O812" s="1232"/>
      <c r="P812" s="1233"/>
      <c r="Q812" s="587">
        <f t="shared" si="35"/>
        <v>0</v>
      </c>
    </row>
    <row r="813" spans="1:17" s="17" customFormat="1" ht="16.75" hidden="1" customHeight="1" outlineLevel="2">
      <c r="A813" s="1230">
        <v>286</v>
      </c>
      <c r="B813" s="1231"/>
      <c r="C813" s="1232"/>
      <c r="D813" s="1233"/>
      <c r="E813" s="587">
        <f t="shared" si="33"/>
        <v>0</v>
      </c>
      <c r="G813" s="1230">
        <v>286</v>
      </c>
      <c r="H813" s="1231"/>
      <c r="I813" s="1232"/>
      <c r="J813" s="1233"/>
      <c r="K813" s="587">
        <f t="shared" si="34"/>
        <v>0</v>
      </c>
      <c r="M813" s="1230">
        <v>286</v>
      </c>
      <c r="N813" s="1231"/>
      <c r="O813" s="1232"/>
      <c r="P813" s="1233"/>
      <c r="Q813" s="587">
        <f t="shared" si="35"/>
        <v>0</v>
      </c>
    </row>
    <row r="814" spans="1:17" s="17" customFormat="1" ht="16.75" hidden="1" customHeight="1" outlineLevel="2">
      <c r="A814" s="1230">
        <v>287</v>
      </c>
      <c r="B814" s="1231"/>
      <c r="C814" s="1232"/>
      <c r="D814" s="1233"/>
      <c r="E814" s="587">
        <f t="shared" si="33"/>
        <v>0</v>
      </c>
      <c r="G814" s="1230">
        <v>287</v>
      </c>
      <c r="H814" s="1231"/>
      <c r="I814" s="1232"/>
      <c r="J814" s="1233"/>
      <c r="K814" s="587">
        <f t="shared" si="34"/>
        <v>0</v>
      </c>
      <c r="M814" s="1230">
        <v>287</v>
      </c>
      <c r="N814" s="1231"/>
      <c r="O814" s="1232"/>
      <c r="P814" s="1233"/>
      <c r="Q814" s="587">
        <f t="shared" si="35"/>
        <v>0</v>
      </c>
    </row>
    <row r="815" spans="1:17" s="17" customFormat="1" ht="16.75" hidden="1" customHeight="1" outlineLevel="2">
      <c r="A815" s="1230">
        <v>288</v>
      </c>
      <c r="B815" s="1231"/>
      <c r="C815" s="1232"/>
      <c r="D815" s="1233"/>
      <c r="E815" s="587">
        <f t="shared" si="33"/>
        <v>0</v>
      </c>
      <c r="G815" s="1230">
        <v>288</v>
      </c>
      <c r="H815" s="1231"/>
      <c r="I815" s="1232"/>
      <c r="J815" s="1233"/>
      <c r="K815" s="587">
        <f t="shared" si="34"/>
        <v>0</v>
      </c>
      <c r="M815" s="1230">
        <v>288</v>
      </c>
      <c r="N815" s="1231"/>
      <c r="O815" s="1232"/>
      <c r="P815" s="1233"/>
      <c r="Q815" s="587">
        <f t="shared" si="35"/>
        <v>0</v>
      </c>
    </row>
    <row r="816" spans="1:17" s="17" customFormat="1" ht="16.75" hidden="1" customHeight="1" outlineLevel="2">
      <c r="A816" s="1230">
        <v>289</v>
      </c>
      <c r="B816" s="1231"/>
      <c r="C816" s="1232"/>
      <c r="D816" s="1233"/>
      <c r="E816" s="587">
        <f t="shared" si="33"/>
        <v>0</v>
      </c>
      <c r="G816" s="1230">
        <v>289</v>
      </c>
      <c r="H816" s="1231"/>
      <c r="I816" s="1232"/>
      <c r="J816" s="1233"/>
      <c r="K816" s="587">
        <f t="shared" si="34"/>
        <v>0</v>
      </c>
      <c r="M816" s="1230">
        <v>289</v>
      </c>
      <c r="N816" s="1231"/>
      <c r="O816" s="1232"/>
      <c r="P816" s="1233"/>
      <c r="Q816" s="587">
        <f t="shared" si="35"/>
        <v>0</v>
      </c>
    </row>
    <row r="817" spans="1:17" s="17" customFormat="1" ht="16.75" hidden="1" customHeight="1" outlineLevel="2">
      <c r="A817" s="1230">
        <v>290</v>
      </c>
      <c r="B817" s="1231"/>
      <c r="C817" s="1232"/>
      <c r="D817" s="1233"/>
      <c r="E817" s="587">
        <f t="shared" si="33"/>
        <v>0</v>
      </c>
      <c r="G817" s="1230">
        <v>290</v>
      </c>
      <c r="H817" s="1231"/>
      <c r="I817" s="1232"/>
      <c r="J817" s="1233"/>
      <c r="K817" s="587">
        <f t="shared" si="34"/>
        <v>0</v>
      </c>
      <c r="M817" s="1230">
        <v>290</v>
      </c>
      <c r="N817" s="1231"/>
      <c r="O817" s="1232"/>
      <c r="P817" s="1233"/>
      <c r="Q817" s="587">
        <f t="shared" si="35"/>
        <v>0</v>
      </c>
    </row>
    <row r="818" spans="1:17" s="17" customFormat="1" ht="16.75" hidden="1" customHeight="1" outlineLevel="2">
      <c r="A818" s="1230">
        <v>291</v>
      </c>
      <c r="B818" s="1231"/>
      <c r="C818" s="1232"/>
      <c r="D818" s="1233"/>
      <c r="E818" s="587">
        <f t="shared" si="33"/>
        <v>0</v>
      </c>
      <c r="G818" s="1230">
        <v>291</v>
      </c>
      <c r="H818" s="1231"/>
      <c r="I818" s="1232"/>
      <c r="J818" s="1233"/>
      <c r="K818" s="587">
        <f t="shared" si="34"/>
        <v>0</v>
      </c>
      <c r="M818" s="1230">
        <v>291</v>
      </c>
      <c r="N818" s="1231"/>
      <c r="O818" s="1232"/>
      <c r="P818" s="1233"/>
      <c r="Q818" s="587">
        <f t="shared" si="35"/>
        <v>0</v>
      </c>
    </row>
    <row r="819" spans="1:17" s="17" customFormat="1" ht="16.75" hidden="1" customHeight="1" outlineLevel="2">
      <c r="A819" s="1230">
        <v>292</v>
      </c>
      <c r="B819" s="1231"/>
      <c r="C819" s="1232"/>
      <c r="D819" s="1233"/>
      <c r="E819" s="587">
        <f t="shared" si="33"/>
        <v>0</v>
      </c>
      <c r="G819" s="1230">
        <v>292</v>
      </c>
      <c r="H819" s="1231"/>
      <c r="I819" s="1232"/>
      <c r="J819" s="1233"/>
      <c r="K819" s="587">
        <f t="shared" si="34"/>
        <v>0</v>
      </c>
      <c r="M819" s="1230">
        <v>292</v>
      </c>
      <c r="N819" s="1231"/>
      <c r="O819" s="1232"/>
      <c r="P819" s="1233"/>
      <c r="Q819" s="587">
        <f t="shared" si="35"/>
        <v>0</v>
      </c>
    </row>
    <row r="820" spans="1:17" s="17" customFormat="1" ht="16.75" hidden="1" customHeight="1" outlineLevel="2">
      <c r="A820" s="1230">
        <v>293</v>
      </c>
      <c r="B820" s="1231"/>
      <c r="C820" s="1232"/>
      <c r="D820" s="1233"/>
      <c r="E820" s="587">
        <f t="shared" si="33"/>
        <v>0</v>
      </c>
      <c r="G820" s="1230">
        <v>293</v>
      </c>
      <c r="H820" s="1231"/>
      <c r="I820" s="1232"/>
      <c r="J820" s="1233"/>
      <c r="K820" s="587">
        <f t="shared" si="34"/>
        <v>0</v>
      </c>
      <c r="M820" s="1230">
        <v>293</v>
      </c>
      <c r="N820" s="1231"/>
      <c r="O820" s="1232"/>
      <c r="P820" s="1233"/>
      <c r="Q820" s="587">
        <f t="shared" si="35"/>
        <v>0</v>
      </c>
    </row>
    <row r="821" spans="1:17" s="17" customFormat="1" ht="16.75" hidden="1" customHeight="1" outlineLevel="2">
      <c r="A821" s="1230">
        <v>294</v>
      </c>
      <c r="B821" s="1231"/>
      <c r="C821" s="1232"/>
      <c r="D821" s="1233"/>
      <c r="E821" s="587">
        <f t="shared" si="33"/>
        <v>0</v>
      </c>
      <c r="G821" s="1230">
        <v>294</v>
      </c>
      <c r="H821" s="1231"/>
      <c r="I821" s="1232"/>
      <c r="J821" s="1233"/>
      <c r="K821" s="587">
        <f t="shared" si="34"/>
        <v>0</v>
      </c>
      <c r="M821" s="1230">
        <v>294</v>
      </c>
      <c r="N821" s="1231"/>
      <c r="O821" s="1232"/>
      <c r="P821" s="1233"/>
      <c r="Q821" s="587">
        <f t="shared" si="35"/>
        <v>0</v>
      </c>
    </row>
    <row r="822" spans="1:17" s="17" customFormat="1" ht="16.75" hidden="1" customHeight="1" outlineLevel="2">
      <c r="A822" s="1230">
        <v>295</v>
      </c>
      <c r="B822" s="1231"/>
      <c r="C822" s="1232"/>
      <c r="D822" s="1233"/>
      <c r="E822" s="587">
        <f t="shared" si="33"/>
        <v>0</v>
      </c>
      <c r="G822" s="1230">
        <v>295</v>
      </c>
      <c r="H822" s="1231"/>
      <c r="I822" s="1232"/>
      <c r="J822" s="1233"/>
      <c r="K822" s="587">
        <f t="shared" si="34"/>
        <v>0</v>
      </c>
      <c r="M822" s="1230">
        <v>295</v>
      </c>
      <c r="N822" s="1231"/>
      <c r="O822" s="1232"/>
      <c r="P822" s="1233"/>
      <c r="Q822" s="587">
        <f t="shared" si="35"/>
        <v>0</v>
      </c>
    </row>
    <row r="823" spans="1:17" s="17" customFormat="1" ht="16.75" hidden="1" customHeight="1" outlineLevel="2">
      <c r="A823" s="1230">
        <v>296</v>
      </c>
      <c r="B823" s="1231"/>
      <c r="C823" s="1232"/>
      <c r="D823" s="1233"/>
      <c r="E823" s="587">
        <f>IF(AND(C823&gt;=D$521,C823&lt;=D$520),1,0)</f>
        <v>0</v>
      </c>
      <c r="G823" s="1230">
        <v>296</v>
      </c>
      <c r="H823" s="1231"/>
      <c r="I823" s="1232"/>
      <c r="J823" s="1233"/>
      <c r="K823" s="587">
        <f>IF(AND(I823&gt;=J$521,I823&lt;=J$520),1,0)</f>
        <v>0</v>
      </c>
      <c r="M823" s="1230">
        <v>296</v>
      </c>
      <c r="N823" s="1231"/>
      <c r="O823" s="1232"/>
      <c r="P823" s="1233"/>
      <c r="Q823" s="587">
        <f>IF(AND(O823&gt;=P$521,O823&lt;=P$520),1,0)</f>
        <v>0</v>
      </c>
    </row>
    <row r="824" spans="1:17" s="17" customFormat="1" ht="16.75" hidden="1" customHeight="1" outlineLevel="2">
      <c r="A824" s="1230">
        <v>297</v>
      </c>
      <c r="B824" s="1231"/>
      <c r="C824" s="1232"/>
      <c r="D824" s="1233"/>
      <c r="E824" s="587">
        <f t="shared" ref="E824:E887" si="36">IF(AND(C824&gt;=D$521,C824&lt;=D$520),1,0)</f>
        <v>0</v>
      </c>
      <c r="G824" s="1230">
        <v>297</v>
      </c>
      <c r="H824" s="1231"/>
      <c r="I824" s="1232"/>
      <c r="J824" s="1233"/>
      <c r="K824" s="587">
        <f t="shared" ref="K824:K887" si="37">IF(AND(I824&gt;=J$521,I824&lt;=J$520),1,0)</f>
        <v>0</v>
      </c>
      <c r="M824" s="1230">
        <v>297</v>
      </c>
      <c r="N824" s="1231"/>
      <c r="O824" s="1232"/>
      <c r="P824" s="1233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230">
        <v>298</v>
      </c>
      <c r="B825" s="1231"/>
      <c r="C825" s="1232"/>
      <c r="D825" s="1233"/>
      <c r="E825" s="587">
        <f t="shared" si="36"/>
        <v>0</v>
      </c>
      <c r="G825" s="1230">
        <v>298</v>
      </c>
      <c r="H825" s="1231"/>
      <c r="I825" s="1232"/>
      <c r="J825" s="1233"/>
      <c r="K825" s="587">
        <f t="shared" si="37"/>
        <v>0</v>
      </c>
      <c r="M825" s="1230">
        <v>298</v>
      </c>
      <c r="N825" s="1231"/>
      <c r="O825" s="1232"/>
      <c r="P825" s="1233"/>
      <c r="Q825" s="587">
        <f t="shared" si="38"/>
        <v>0</v>
      </c>
    </row>
    <row r="826" spans="1:17" s="17" customFormat="1" ht="16.75" hidden="1" customHeight="1" outlineLevel="2">
      <c r="A826" s="1230">
        <v>299</v>
      </c>
      <c r="B826" s="1231"/>
      <c r="C826" s="1232"/>
      <c r="D826" s="1233"/>
      <c r="E826" s="587">
        <f t="shared" si="36"/>
        <v>0</v>
      </c>
      <c r="G826" s="1230">
        <v>299</v>
      </c>
      <c r="H826" s="1231"/>
      <c r="I826" s="1232"/>
      <c r="J826" s="1233"/>
      <c r="K826" s="587">
        <f t="shared" si="37"/>
        <v>0</v>
      </c>
      <c r="M826" s="1230">
        <v>299</v>
      </c>
      <c r="N826" s="1231"/>
      <c r="O826" s="1232"/>
      <c r="P826" s="1233"/>
      <c r="Q826" s="587">
        <f t="shared" si="38"/>
        <v>0</v>
      </c>
    </row>
    <row r="827" spans="1:17" s="17" customFormat="1" ht="16.75" hidden="1" customHeight="1" outlineLevel="2">
      <c r="A827" s="1230">
        <v>300</v>
      </c>
      <c r="B827" s="1231"/>
      <c r="C827" s="1232"/>
      <c r="D827" s="1233"/>
      <c r="E827" s="587">
        <f t="shared" si="36"/>
        <v>0</v>
      </c>
      <c r="G827" s="1230">
        <v>300</v>
      </c>
      <c r="H827" s="1231"/>
      <c r="I827" s="1232"/>
      <c r="J827" s="1233"/>
      <c r="K827" s="587">
        <f t="shared" si="37"/>
        <v>0</v>
      </c>
      <c r="M827" s="1230">
        <v>300</v>
      </c>
      <c r="N827" s="1231"/>
      <c r="O827" s="1232"/>
      <c r="P827" s="1233"/>
      <c r="Q827" s="587">
        <f t="shared" si="38"/>
        <v>0</v>
      </c>
    </row>
    <row r="828" spans="1:17" s="17" customFormat="1" ht="16.75" hidden="1" customHeight="1" outlineLevel="2">
      <c r="A828" s="1230">
        <v>301</v>
      </c>
      <c r="B828" s="1231"/>
      <c r="C828" s="1232"/>
      <c r="D828" s="1233"/>
      <c r="E828" s="587">
        <f t="shared" si="36"/>
        <v>0</v>
      </c>
      <c r="G828" s="1230">
        <v>301</v>
      </c>
      <c r="H828" s="1231"/>
      <c r="I828" s="1232"/>
      <c r="J828" s="1233"/>
      <c r="K828" s="587">
        <f t="shared" si="37"/>
        <v>0</v>
      </c>
      <c r="M828" s="1230">
        <v>301</v>
      </c>
      <c r="N828" s="1231"/>
      <c r="O828" s="1232"/>
      <c r="P828" s="1233"/>
      <c r="Q828" s="587">
        <f t="shared" si="38"/>
        <v>0</v>
      </c>
    </row>
    <row r="829" spans="1:17" s="17" customFormat="1" ht="16.75" hidden="1" customHeight="1" outlineLevel="2">
      <c r="A829" s="1230">
        <v>302</v>
      </c>
      <c r="B829" s="1231"/>
      <c r="C829" s="1232"/>
      <c r="D829" s="1233"/>
      <c r="E829" s="587">
        <f t="shared" si="36"/>
        <v>0</v>
      </c>
      <c r="G829" s="1230">
        <v>302</v>
      </c>
      <c r="H829" s="1231"/>
      <c r="I829" s="1232"/>
      <c r="J829" s="1233"/>
      <c r="K829" s="587">
        <f t="shared" si="37"/>
        <v>0</v>
      </c>
      <c r="M829" s="1230">
        <v>302</v>
      </c>
      <c r="N829" s="1231"/>
      <c r="O829" s="1232"/>
      <c r="P829" s="1233"/>
      <c r="Q829" s="587">
        <f t="shared" si="38"/>
        <v>0</v>
      </c>
    </row>
    <row r="830" spans="1:17" s="17" customFormat="1" ht="16.75" hidden="1" customHeight="1" outlineLevel="2">
      <c r="A830" s="1230">
        <v>303</v>
      </c>
      <c r="B830" s="1231"/>
      <c r="C830" s="1232"/>
      <c r="D830" s="1233"/>
      <c r="E830" s="587">
        <f t="shared" si="36"/>
        <v>0</v>
      </c>
      <c r="G830" s="1230">
        <v>303</v>
      </c>
      <c r="H830" s="1231"/>
      <c r="I830" s="1232"/>
      <c r="J830" s="1233"/>
      <c r="K830" s="587">
        <f t="shared" si="37"/>
        <v>0</v>
      </c>
      <c r="M830" s="1230">
        <v>303</v>
      </c>
      <c r="N830" s="1231"/>
      <c r="O830" s="1232"/>
      <c r="P830" s="1233"/>
      <c r="Q830" s="587">
        <f t="shared" si="38"/>
        <v>0</v>
      </c>
    </row>
    <row r="831" spans="1:17" s="17" customFormat="1" ht="16.75" hidden="1" customHeight="1" outlineLevel="2">
      <c r="A831" s="1230">
        <v>304</v>
      </c>
      <c r="B831" s="1231"/>
      <c r="C831" s="1232"/>
      <c r="D831" s="1233"/>
      <c r="E831" s="587">
        <f t="shared" si="36"/>
        <v>0</v>
      </c>
      <c r="G831" s="1230">
        <v>304</v>
      </c>
      <c r="H831" s="1231"/>
      <c r="I831" s="1232"/>
      <c r="J831" s="1233"/>
      <c r="K831" s="587">
        <f t="shared" si="37"/>
        <v>0</v>
      </c>
      <c r="M831" s="1230">
        <v>304</v>
      </c>
      <c r="N831" s="1231"/>
      <c r="O831" s="1232"/>
      <c r="P831" s="1233"/>
      <c r="Q831" s="587">
        <f t="shared" si="38"/>
        <v>0</v>
      </c>
    </row>
    <row r="832" spans="1:17" s="17" customFormat="1" ht="16.75" hidden="1" customHeight="1" outlineLevel="2">
      <c r="A832" s="1230">
        <v>305</v>
      </c>
      <c r="B832" s="1231"/>
      <c r="C832" s="1232"/>
      <c r="D832" s="1233"/>
      <c r="E832" s="587">
        <f t="shared" si="36"/>
        <v>0</v>
      </c>
      <c r="G832" s="1230">
        <v>305</v>
      </c>
      <c r="H832" s="1231"/>
      <c r="I832" s="1232"/>
      <c r="J832" s="1233"/>
      <c r="K832" s="587">
        <f t="shared" si="37"/>
        <v>0</v>
      </c>
      <c r="M832" s="1230">
        <v>305</v>
      </c>
      <c r="N832" s="1231"/>
      <c r="O832" s="1232"/>
      <c r="P832" s="1233"/>
      <c r="Q832" s="587">
        <f t="shared" si="38"/>
        <v>0</v>
      </c>
    </row>
    <row r="833" spans="1:17" s="17" customFormat="1" ht="16.75" hidden="1" customHeight="1" outlineLevel="2">
      <c r="A833" s="1230">
        <v>306</v>
      </c>
      <c r="B833" s="1231"/>
      <c r="C833" s="1232"/>
      <c r="D833" s="1233"/>
      <c r="E833" s="587">
        <f t="shared" si="36"/>
        <v>0</v>
      </c>
      <c r="G833" s="1230">
        <v>306</v>
      </c>
      <c r="H833" s="1231"/>
      <c r="I833" s="1232"/>
      <c r="J833" s="1233"/>
      <c r="K833" s="587">
        <f t="shared" si="37"/>
        <v>0</v>
      </c>
      <c r="M833" s="1230">
        <v>306</v>
      </c>
      <c r="N833" s="1231"/>
      <c r="O833" s="1232"/>
      <c r="P833" s="1233"/>
      <c r="Q833" s="587">
        <f t="shared" si="38"/>
        <v>0</v>
      </c>
    </row>
    <row r="834" spans="1:17" s="17" customFormat="1" ht="16.75" hidden="1" customHeight="1" outlineLevel="2">
      <c r="A834" s="1230">
        <v>307</v>
      </c>
      <c r="B834" s="1231"/>
      <c r="C834" s="1232"/>
      <c r="D834" s="1233"/>
      <c r="E834" s="587">
        <f t="shared" si="36"/>
        <v>0</v>
      </c>
      <c r="G834" s="1230">
        <v>307</v>
      </c>
      <c r="H834" s="1231"/>
      <c r="I834" s="1232"/>
      <c r="J834" s="1233"/>
      <c r="K834" s="587">
        <f t="shared" si="37"/>
        <v>0</v>
      </c>
      <c r="M834" s="1230">
        <v>307</v>
      </c>
      <c r="N834" s="1231"/>
      <c r="O834" s="1232"/>
      <c r="P834" s="1233"/>
      <c r="Q834" s="587">
        <f t="shared" si="38"/>
        <v>0</v>
      </c>
    </row>
    <row r="835" spans="1:17" s="17" customFormat="1" ht="16.75" hidden="1" customHeight="1" outlineLevel="2">
      <c r="A835" s="1230">
        <v>308</v>
      </c>
      <c r="B835" s="1231"/>
      <c r="C835" s="1232"/>
      <c r="D835" s="1233"/>
      <c r="E835" s="587">
        <f t="shared" si="36"/>
        <v>0</v>
      </c>
      <c r="G835" s="1230">
        <v>308</v>
      </c>
      <c r="H835" s="1231"/>
      <c r="I835" s="1232"/>
      <c r="J835" s="1233"/>
      <c r="K835" s="587">
        <f t="shared" si="37"/>
        <v>0</v>
      </c>
      <c r="M835" s="1230">
        <v>308</v>
      </c>
      <c r="N835" s="1231"/>
      <c r="O835" s="1232"/>
      <c r="P835" s="1233"/>
      <c r="Q835" s="587">
        <f t="shared" si="38"/>
        <v>0</v>
      </c>
    </row>
    <row r="836" spans="1:17" s="17" customFormat="1" ht="16.75" hidden="1" customHeight="1" outlineLevel="2">
      <c r="A836" s="1230">
        <v>309</v>
      </c>
      <c r="B836" s="1231"/>
      <c r="C836" s="1232"/>
      <c r="D836" s="1233"/>
      <c r="E836" s="587">
        <f t="shared" si="36"/>
        <v>0</v>
      </c>
      <c r="G836" s="1230">
        <v>309</v>
      </c>
      <c r="H836" s="1231"/>
      <c r="I836" s="1232"/>
      <c r="J836" s="1233"/>
      <c r="K836" s="587">
        <f t="shared" si="37"/>
        <v>0</v>
      </c>
      <c r="M836" s="1230">
        <v>309</v>
      </c>
      <c r="N836" s="1231"/>
      <c r="O836" s="1232"/>
      <c r="P836" s="1233"/>
      <c r="Q836" s="587">
        <f t="shared" si="38"/>
        <v>0</v>
      </c>
    </row>
    <row r="837" spans="1:17" s="17" customFormat="1" ht="16.75" hidden="1" customHeight="1" outlineLevel="2">
      <c r="A837" s="1230">
        <v>310</v>
      </c>
      <c r="B837" s="1231"/>
      <c r="C837" s="1232"/>
      <c r="D837" s="1233"/>
      <c r="E837" s="587">
        <f t="shared" si="36"/>
        <v>0</v>
      </c>
      <c r="G837" s="1230">
        <v>310</v>
      </c>
      <c r="H837" s="1231"/>
      <c r="I837" s="1232"/>
      <c r="J837" s="1233"/>
      <c r="K837" s="587">
        <f t="shared" si="37"/>
        <v>0</v>
      </c>
      <c r="M837" s="1230">
        <v>310</v>
      </c>
      <c r="N837" s="1231"/>
      <c r="O837" s="1232"/>
      <c r="P837" s="1233"/>
      <c r="Q837" s="587">
        <f t="shared" si="38"/>
        <v>0</v>
      </c>
    </row>
    <row r="838" spans="1:17" s="17" customFormat="1" ht="16.75" hidden="1" customHeight="1" outlineLevel="2">
      <c r="A838" s="1230">
        <v>311</v>
      </c>
      <c r="B838" s="1231"/>
      <c r="C838" s="1232"/>
      <c r="D838" s="1233"/>
      <c r="E838" s="587">
        <f t="shared" si="36"/>
        <v>0</v>
      </c>
      <c r="G838" s="1230">
        <v>311</v>
      </c>
      <c r="H838" s="1231"/>
      <c r="I838" s="1232"/>
      <c r="J838" s="1233"/>
      <c r="K838" s="587">
        <f t="shared" si="37"/>
        <v>0</v>
      </c>
      <c r="M838" s="1230">
        <v>311</v>
      </c>
      <c r="N838" s="1231"/>
      <c r="O838" s="1232"/>
      <c r="P838" s="1233"/>
      <c r="Q838" s="587">
        <f t="shared" si="38"/>
        <v>0</v>
      </c>
    </row>
    <row r="839" spans="1:17" s="17" customFormat="1" ht="16.75" hidden="1" customHeight="1" outlineLevel="2">
      <c r="A839" s="1230">
        <v>312</v>
      </c>
      <c r="B839" s="1231"/>
      <c r="C839" s="1232"/>
      <c r="D839" s="1233"/>
      <c r="E839" s="587">
        <f t="shared" si="36"/>
        <v>0</v>
      </c>
      <c r="G839" s="1230">
        <v>312</v>
      </c>
      <c r="H839" s="1231"/>
      <c r="I839" s="1232"/>
      <c r="J839" s="1233"/>
      <c r="K839" s="587">
        <f t="shared" si="37"/>
        <v>0</v>
      </c>
      <c r="M839" s="1230">
        <v>312</v>
      </c>
      <c r="N839" s="1231"/>
      <c r="O839" s="1232"/>
      <c r="P839" s="1233"/>
      <c r="Q839" s="587">
        <f t="shared" si="38"/>
        <v>0</v>
      </c>
    </row>
    <row r="840" spans="1:17" s="17" customFormat="1" ht="16.75" hidden="1" customHeight="1" outlineLevel="2">
      <c r="A840" s="1230">
        <v>313</v>
      </c>
      <c r="B840" s="1231"/>
      <c r="C840" s="1232"/>
      <c r="D840" s="1233"/>
      <c r="E840" s="587">
        <f t="shared" si="36"/>
        <v>0</v>
      </c>
      <c r="G840" s="1230">
        <v>313</v>
      </c>
      <c r="H840" s="1231"/>
      <c r="I840" s="1232"/>
      <c r="J840" s="1233"/>
      <c r="K840" s="587">
        <f t="shared" si="37"/>
        <v>0</v>
      </c>
      <c r="M840" s="1230">
        <v>313</v>
      </c>
      <c r="N840" s="1231"/>
      <c r="O840" s="1232"/>
      <c r="P840" s="1233"/>
      <c r="Q840" s="587">
        <f t="shared" si="38"/>
        <v>0</v>
      </c>
    </row>
    <row r="841" spans="1:17" s="17" customFormat="1" ht="16.75" hidden="1" customHeight="1" outlineLevel="2">
      <c r="A841" s="1230">
        <v>314</v>
      </c>
      <c r="B841" s="1231"/>
      <c r="C841" s="1232"/>
      <c r="D841" s="1233"/>
      <c r="E841" s="587">
        <f t="shared" si="36"/>
        <v>0</v>
      </c>
      <c r="G841" s="1230">
        <v>314</v>
      </c>
      <c r="H841" s="1231"/>
      <c r="I841" s="1232"/>
      <c r="J841" s="1233"/>
      <c r="K841" s="587">
        <f t="shared" si="37"/>
        <v>0</v>
      </c>
      <c r="M841" s="1230">
        <v>314</v>
      </c>
      <c r="N841" s="1231"/>
      <c r="O841" s="1232"/>
      <c r="P841" s="1233"/>
      <c r="Q841" s="587">
        <f t="shared" si="38"/>
        <v>0</v>
      </c>
    </row>
    <row r="842" spans="1:17" s="17" customFormat="1" ht="16.75" hidden="1" customHeight="1" outlineLevel="2">
      <c r="A842" s="1230">
        <v>315</v>
      </c>
      <c r="B842" s="1231"/>
      <c r="C842" s="1232"/>
      <c r="D842" s="1233"/>
      <c r="E842" s="587">
        <f t="shared" si="36"/>
        <v>0</v>
      </c>
      <c r="G842" s="1230">
        <v>315</v>
      </c>
      <c r="H842" s="1231"/>
      <c r="I842" s="1232"/>
      <c r="J842" s="1233"/>
      <c r="K842" s="587">
        <f t="shared" si="37"/>
        <v>0</v>
      </c>
      <c r="M842" s="1230">
        <v>315</v>
      </c>
      <c r="N842" s="1231"/>
      <c r="O842" s="1232"/>
      <c r="P842" s="1233"/>
      <c r="Q842" s="587">
        <f t="shared" si="38"/>
        <v>0</v>
      </c>
    </row>
    <row r="843" spans="1:17" s="17" customFormat="1" ht="16.75" hidden="1" customHeight="1" outlineLevel="2">
      <c r="A843" s="1230">
        <v>316</v>
      </c>
      <c r="B843" s="1231"/>
      <c r="C843" s="1232"/>
      <c r="D843" s="1233"/>
      <c r="E843" s="587">
        <f t="shared" si="36"/>
        <v>0</v>
      </c>
      <c r="G843" s="1230">
        <v>316</v>
      </c>
      <c r="H843" s="1231"/>
      <c r="I843" s="1232"/>
      <c r="J843" s="1233"/>
      <c r="K843" s="587">
        <f t="shared" si="37"/>
        <v>0</v>
      </c>
      <c r="M843" s="1230">
        <v>316</v>
      </c>
      <c r="N843" s="1231"/>
      <c r="O843" s="1232"/>
      <c r="P843" s="1233"/>
      <c r="Q843" s="587">
        <f t="shared" si="38"/>
        <v>0</v>
      </c>
    </row>
    <row r="844" spans="1:17" s="17" customFormat="1" ht="16.75" hidden="1" customHeight="1" outlineLevel="2">
      <c r="A844" s="1230">
        <v>317</v>
      </c>
      <c r="B844" s="1231"/>
      <c r="C844" s="1232"/>
      <c r="D844" s="1233"/>
      <c r="E844" s="587">
        <f t="shared" si="36"/>
        <v>0</v>
      </c>
      <c r="G844" s="1230">
        <v>317</v>
      </c>
      <c r="H844" s="1231"/>
      <c r="I844" s="1232"/>
      <c r="J844" s="1233"/>
      <c r="K844" s="587">
        <f t="shared" si="37"/>
        <v>0</v>
      </c>
      <c r="M844" s="1230">
        <v>317</v>
      </c>
      <c r="N844" s="1231"/>
      <c r="O844" s="1232"/>
      <c r="P844" s="1233"/>
      <c r="Q844" s="587">
        <f t="shared" si="38"/>
        <v>0</v>
      </c>
    </row>
    <row r="845" spans="1:17" s="17" customFormat="1" ht="16.75" hidden="1" customHeight="1" outlineLevel="2">
      <c r="A845" s="1230">
        <v>318</v>
      </c>
      <c r="B845" s="1231"/>
      <c r="C845" s="1232"/>
      <c r="D845" s="1233"/>
      <c r="E845" s="587">
        <f t="shared" si="36"/>
        <v>0</v>
      </c>
      <c r="G845" s="1230">
        <v>318</v>
      </c>
      <c r="H845" s="1231"/>
      <c r="I845" s="1232"/>
      <c r="J845" s="1233"/>
      <c r="K845" s="587">
        <f t="shared" si="37"/>
        <v>0</v>
      </c>
      <c r="M845" s="1230">
        <v>318</v>
      </c>
      <c r="N845" s="1231"/>
      <c r="O845" s="1232"/>
      <c r="P845" s="1233"/>
      <c r="Q845" s="587">
        <f t="shared" si="38"/>
        <v>0</v>
      </c>
    </row>
    <row r="846" spans="1:17" s="17" customFormat="1" ht="16.75" hidden="1" customHeight="1" outlineLevel="2">
      <c r="A846" s="1230">
        <v>319</v>
      </c>
      <c r="B846" s="1231"/>
      <c r="C846" s="1232"/>
      <c r="D846" s="1233"/>
      <c r="E846" s="587">
        <f t="shared" si="36"/>
        <v>0</v>
      </c>
      <c r="G846" s="1230">
        <v>319</v>
      </c>
      <c r="H846" s="1231"/>
      <c r="I846" s="1232"/>
      <c r="J846" s="1233"/>
      <c r="K846" s="587">
        <f t="shared" si="37"/>
        <v>0</v>
      </c>
      <c r="M846" s="1230">
        <v>319</v>
      </c>
      <c r="N846" s="1231"/>
      <c r="O846" s="1232"/>
      <c r="P846" s="1233"/>
      <c r="Q846" s="587">
        <f t="shared" si="38"/>
        <v>0</v>
      </c>
    </row>
    <row r="847" spans="1:17" s="17" customFormat="1" ht="16.75" hidden="1" customHeight="1" outlineLevel="2">
      <c r="A847" s="1230">
        <v>320</v>
      </c>
      <c r="B847" s="1231"/>
      <c r="C847" s="1232"/>
      <c r="D847" s="1233"/>
      <c r="E847" s="587">
        <f t="shared" si="36"/>
        <v>0</v>
      </c>
      <c r="G847" s="1230">
        <v>320</v>
      </c>
      <c r="H847" s="1231"/>
      <c r="I847" s="1232"/>
      <c r="J847" s="1233"/>
      <c r="K847" s="587">
        <f t="shared" si="37"/>
        <v>0</v>
      </c>
      <c r="M847" s="1230">
        <v>320</v>
      </c>
      <c r="N847" s="1231"/>
      <c r="O847" s="1232"/>
      <c r="P847" s="1233"/>
      <c r="Q847" s="587">
        <f t="shared" si="38"/>
        <v>0</v>
      </c>
    </row>
    <row r="848" spans="1:17" s="17" customFormat="1" ht="16.75" hidden="1" customHeight="1" outlineLevel="2">
      <c r="A848" s="1230">
        <v>321</v>
      </c>
      <c r="B848" s="1231"/>
      <c r="C848" s="1232"/>
      <c r="D848" s="1233"/>
      <c r="E848" s="587">
        <f t="shared" si="36"/>
        <v>0</v>
      </c>
      <c r="G848" s="1230">
        <v>321</v>
      </c>
      <c r="H848" s="1231"/>
      <c r="I848" s="1232"/>
      <c r="J848" s="1233"/>
      <c r="K848" s="587">
        <f t="shared" si="37"/>
        <v>0</v>
      </c>
      <c r="M848" s="1230">
        <v>321</v>
      </c>
      <c r="N848" s="1231"/>
      <c r="O848" s="1232"/>
      <c r="P848" s="1233"/>
      <c r="Q848" s="587">
        <f t="shared" si="38"/>
        <v>0</v>
      </c>
    </row>
    <row r="849" spans="1:17" s="17" customFormat="1" ht="16.75" hidden="1" customHeight="1" outlineLevel="2">
      <c r="A849" s="1230">
        <v>322</v>
      </c>
      <c r="B849" s="1231"/>
      <c r="C849" s="1232"/>
      <c r="D849" s="1233"/>
      <c r="E849" s="587">
        <f t="shared" si="36"/>
        <v>0</v>
      </c>
      <c r="G849" s="1230">
        <v>322</v>
      </c>
      <c r="H849" s="1231"/>
      <c r="I849" s="1232"/>
      <c r="J849" s="1233"/>
      <c r="K849" s="587">
        <f t="shared" si="37"/>
        <v>0</v>
      </c>
      <c r="M849" s="1230">
        <v>322</v>
      </c>
      <c r="N849" s="1231"/>
      <c r="O849" s="1232"/>
      <c r="P849" s="1233"/>
      <c r="Q849" s="587">
        <f t="shared" si="38"/>
        <v>0</v>
      </c>
    </row>
    <row r="850" spans="1:17" s="17" customFormat="1" ht="16.75" hidden="1" customHeight="1" outlineLevel="2">
      <c r="A850" s="1230">
        <v>323</v>
      </c>
      <c r="B850" s="1231"/>
      <c r="C850" s="1232"/>
      <c r="D850" s="1233"/>
      <c r="E850" s="587">
        <f t="shared" si="36"/>
        <v>0</v>
      </c>
      <c r="G850" s="1230">
        <v>323</v>
      </c>
      <c r="H850" s="1231"/>
      <c r="I850" s="1232"/>
      <c r="J850" s="1233"/>
      <c r="K850" s="587">
        <f t="shared" si="37"/>
        <v>0</v>
      </c>
      <c r="M850" s="1230">
        <v>323</v>
      </c>
      <c r="N850" s="1231"/>
      <c r="O850" s="1232"/>
      <c r="P850" s="1233"/>
      <c r="Q850" s="587">
        <f t="shared" si="38"/>
        <v>0</v>
      </c>
    </row>
    <row r="851" spans="1:17" s="17" customFormat="1" ht="16.75" hidden="1" customHeight="1" outlineLevel="2">
      <c r="A851" s="1230">
        <v>324</v>
      </c>
      <c r="B851" s="1231"/>
      <c r="C851" s="1232"/>
      <c r="D851" s="1233"/>
      <c r="E851" s="587">
        <f t="shared" si="36"/>
        <v>0</v>
      </c>
      <c r="G851" s="1230">
        <v>324</v>
      </c>
      <c r="H851" s="1231"/>
      <c r="I851" s="1232"/>
      <c r="J851" s="1233"/>
      <c r="K851" s="587">
        <f t="shared" si="37"/>
        <v>0</v>
      </c>
      <c r="M851" s="1230">
        <v>324</v>
      </c>
      <c r="N851" s="1231"/>
      <c r="O851" s="1232"/>
      <c r="P851" s="1233"/>
      <c r="Q851" s="587">
        <f t="shared" si="38"/>
        <v>0</v>
      </c>
    </row>
    <row r="852" spans="1:17" s="17" customFormat="1" ht="16.75" hidden="1" customHeight="1" outlineLevel="2">
      <c r="A852" s="1230">
        <v>325</v>
      </c>
      <c r="B852" s="1231"/>
      <c r="C852" s="1232"/>
      <c r="D852" s="1233"/>
      <c r="E852" s="587">
        <f t="shared" si="36"/>
        <v>0</v>
      </c>
      <c r="G852" s="1230">
        <v>325</v>
      </c>
      <c r="H852" s="1231"/>
      <c r="I852" s="1232"/>
      <c r="J852" s="1233"/>
      <c r="K852" s="587">
        <f t="shared" si="37"/>
        <v>0</v>
      </c>
      <c r="M852" s="1230">
        <v>325</v>
      </c>
      <c r="N852" s="1231"/>
      <c r="O852" s="1232"/>
      <c r="P852" s="1233"/>
      <c r="Q852" s="587">
        <f t="shared" si="38"/>
        <v>0</v>
      </c>
    </row>
    <row r="853" spans="1:17" s="17" customFormat="1" ht="16.75" hidden="1" customHeight="1" outlineLevel="2">
      <c r="A853" s="1230">
        <v>326</v>
      </c>
      <c r="B853" s="1231"/>
      <c r="C853" s="1232"/>
      <c r="D853" s="1233"/>
      <c r="E853" s="587">
        <f t="shared" si="36"/>
        <v>0</v>
      </c>
      <c r="G853" s="1230">
        <v>326</v>
      </c>
      <c r="H853" s="1231"/>
      <c r="I853" s="1232"/>
      <c r="J853" s="1233"/>
      <c r="K853" s="587">
        <f t="shared" si="37"/>
        <v>0</v>
      </c>
      <c r="M853" s="1230">
        <v>326</v>
      </c>
      <c r="N853" s="1231"/>
      <c r="O853" s="1232"/>
      <c r="P853" s="1233"/>
      <c r="Q853" s="587">
        <f t="shared" si="38"/>
        <v>0</v>
      </c>
    </row>
    <row r="854" spans="1:17" s="17" customFormat="1" ht="16.75" hidden="1" customHeight="1" outlineLevel="2">
      <c r="A854" s="1230">
        <v>327</v>
      </c>
      <c r="B854" s="1231"/>
      <c r="C854" s="1232"/>
      <c r="D854" s="1233"/>
      <c r="E854" s="587">
        <f t="shared" si="36"/>
        <v>0</v>
      </c>
      <c r="G854" s="1230">
        <v>327</v>
      </c>
      <c r="H854" s="1231"/>
      <c r="I854" s="1232"/>
      <c r="J854" s="1233"/>
      <c r="K854" s="587">
        <f t="shared" si="37"/>
        <v>0</v>
      </c>
      <c r="M854" s="1230">
        <v>327</v>
      </c>
      <c r="N854" s="1231"/>
      <c r="O854" s="1232"/>
      <c r="P854" s="1233"/>
      <c r="Q854" s="587">
        <f t="shared" si="38"/>
        <v>0</v>
      </c>
    </row>
    <row r="855" spans="1:17" s="17" customFormat="1" ht="16.75" hidden="1" customHeight="1" outlineLevel="2">
      <c r="A855" s="1230">
        <v>328</v>
      </c>
      <c r="B855" s="1231"/>
      <c r="C855" s="1232"/>
      <c r="D855" s="1233"/>
      <c r="E855" s="587">
        <f t="shared" si="36"/>
        <v>0</v>
      </c>
      <c r="G855" s="1230">
        <v>328</v>
      </c>
      <c r="H855" s="1231"/>
      <c r="I855" s="1232"/>
      <c r="J855" s="1233"/>
      <c r="K855" s="587">
        <f t="shared" si="37"/>
        <v>0</v>
      </c>
      <c r="M855" s="1230">
        <v>328</v>
      </c>
      <c r="N855" s="1231"/>
      <c r="O855" s="1232"/>
      <c r="P855" s="1233"/>
      <c r="Q855" s="587">
        <f t="shared" si="38"/>
        <v>0</v>
      </c>
    </row>
    <row r="856" spans="1:17" s="17" customFormat="1" ht="16.75" hidden="1" customHeight="1" outlineLevel="2">
      <c r="A856" s="1230">
        <v>329</v>
      </c>
      <c r="B856" s="1231"/>
      <c r="C856" s="1232"/>
      <c r="D856" s="1233"/>
      <c r="E856" s="587">
        <f t="shared" si="36"/>
        <v>0</v>
      </c>
      <c r="G856" s="1230">
        <v>329</v>
      </c>
      <c r="H856" s="1231"/>
      <c r="I856" s="1232"/>
      <c r="J856" s="1233"/>
      <c r="K856" s="587">
        <f t="shared" si="37"/>
        <v>0</v>
      </c>
      <c r="M856" s="1230">
        <v>329</v>
      </c>
      <c r="N856" s="1231"/>
      <c r="O856" s="1232"/>
      <c r="P856" s="1233"/>
      <c r="Q856" s="587">
        <f t="shared" si="38"/>
        <v>0</v>
      </c>
    </row>
    <row r="857" spans="1:17" s="17" customFormat="1" ht="16.75" hidden="1" customHeight="1" outlineLevel="2">
      <c r="A857" s="1230">
        <v>330</v>
      </c>
      <c r="B857" s="1231"/>
      <c r="C857" s="1232"/>
      <c r="D857" s="1233"/>
      <c r="E857" s="587">
        <f t="shared" si="36"/>
        <v>0</v>
      </c>
      <c r="G857" s="1230">
        <v>330</v>
      </c>
      <c r="H857" s="1231"/>
      <c r="I857" s="1232"/>
      <c r="J857" s="1233"/>
      <c r="K857" s="587">
        <f t="shared" si="37"/>
        <v>0</v>
      </c>
      <c r="M857" s="1230">
        <v>330</v>
      </c>
      <c r="N857" s="1231"/>
      <c r="O857" s="1232"/>
      <c r="P857" s="1233"/>
      <c r="Q857" s="587">
        <f t="shared" si="38"/>
        <v>0</v>
      </c>
    </row>
    <row r="858" spans="1:17" s="17" customFormat="1" ht="16.75" hidden="1" customHeight="1" outlineLevel="2">
      <c r="A858" s="1230">
        <v>331</v>
      </c>
      <c r="B858" s="1231"/>
      <c r="C858" s="1232"/>
      <c r="D858" s="1233"/>
      <c r="E858" s="587">
        <f t="shared" si="36"/>
        <v>0</v>
      </c>
      <c r="G858" s="1230">
        <v>331</v>
      </c>
      <c r="H858" s="1231"/>
      <c r="I858" s="1232"/>
      <c r="J858" s="1233"/>
      <c r="K858" s="587">
        <f t="shared" si="37"/>
        <v>0</v>
      </c>
      <c r="M858" s="1230">
        <v>331</v>
      </c>
      <c r="N858" s="1231"/>
      <c r="O858" s="1232"/>
      <c r="P858" s="1233"/>
      <c r="Q858" s="587">
        <f t="shared" si="38"/>
        <v>0</v>
      </c>
    </row>
    <row r="859" spans="1:17" s="17" customFormat="1" ht="16.75" hidden="1" customHeight="1" outlineLevel="2">
      <c r="A859" s="1230">
        <v>332</v>
      </c>
      <c r="B859" s="1231"/>
      <c r="C859" s="1232"/>
      <c r="D859" s="1233"/>
      <c r="E859" s="587">
        <f t="shared" si="36"/>
        <v>0</v>
      </c>
      <c r="G859" s="1230">
        <v>332</v>
      </c>
      <c r="H859" s="1231"/>
      <c r="I859" s="1232"/>
      <c r="J859" s="1233"/>
      <c r="K859" s="587">
        <f t="shared" si="37"/>
        <v>0</v>
      </c>
      <c r="M859" s="1230">
        <v>332</v>
      </c>
      <c r="N859" s="1231"/>
      <c r="O859" s="1232"/>
      <c r="P859" s="1233"/>
      <c r="Q859" s="587">
        <f t="shared" si="38"/>
        <v>0</v>
      </c>
    </row>
    <row r="860" spans="1:17" s="17" customFormat="1" ht="16.75" hidden="1" customHeight="1" outlineLevel="2">
      <c r="A860" s="1230">
        <v>333</v>
      </c>
      <c r="B860" s="1231"/>
      <c r="C860" s="1232"/>
      <c r="D860" s="1233"/>
      <c r="E860" s="587">
        <f t="shared" si="36"/>
        <v>0</v>
      </c>
      <c r="G860" s="1230">
        <v>333</v>
      </c>
      <c r="H860" s="1231"/>
      <c r="I860" s="1232"/>
      <c r="J860" s="1233"/>
      <c r="K860" s="587">
        <f t="shared" si="37"/>
        <v>0</v>
      </c>
      <c r="M860" s="1230">
        <v>333</v>
      </c>
      <c r="N860" s="1231"/>
      <c r="O860" s="1232"/>
      <c r="P860" s="1233"/>
      <c r="Q860" s="587">
        <f t="shared" si="38"/>
        <v>0</v>
      </c>
    </row>
    <row r="861" spans="1:17" s="17" customFormat="1" ht="16.75" hidden="1" customHeight="1" outlineLevel="2">
      <c r="A861" s="1230">
        <v>334</v>
      </c>
      <c r="B861" s="1231"/>
      <c r="C861" s="1232"/>
      <c r="D861" s="1233"/>
      <c r="E861" s="587">
        <f t="shared" si="36"/>
        <v>0</v>
      </c>
      <c r="G861" s="1230">
        <v>334</v>
      </c>
      <c r="H861" s="1231"/>
      <c r="I861" s="1232"/>
      <c r="J861" s="1233"/>
      <c r="K861" s="587">
        <f t="shared" si="37"/>
        <v>0</v>
      </c>
      <c r="M861" s="1230">
        <v>334</v>
      </c>
      <c r="N861" s="1231"/>
      <c r="O861" s="1232"/>
      <c r="P861" s="1233"/>
      <c r="Q861" s="587">
        <f t="shared" si="38"/>
        <v>0</v>
      </c>
    </row>
    <row r="862" spans="1:17" s="17" customFormat="1" ht="16.75" hidden="1" customHeight="1" outlineLevel="2">
      <c r="A862" s="1230">
        <v>335</v>
      </c>
      <c r="B862" s="1231"/>
      <c r="C862" s="1232"/>
      <c r="D862" s="1233"/>
      <c r="E862" s="587">
        <f t="shared" si="36"/>
        <v>0</v>
      </c>
      <c r="G862" s="1230">
        <v>335</v>
      </c>
      <c r="H862" s="1231"/>
      <c r="I862" s="1232"/>
      <c r="J862" s="1233"/>
      <c r="K862" s="587">
        <f t="shared" si="37"/>
        <v>0</v>
      </c>
      <c r="M862" s="1230">
        <v>335</v>
      </c>
      <c r="N862" s="1231"/>
      <c r="O862" s="1232"/>
      <c r="P862" s="1233"/>
      <c r="Q862" s="587">
        <f t="shared" si="38"/>
        <v>0</v>
      </c>
    </row>
    <row r="863" spans="1:17" s="17" customFormat="1" ht="16.75" hidden="1" customHeight="1" outlineLevel="2">
      <c r="A863" s="1230">
        <v>336</v>
      </c>
      <c r="B863" s="1231"/>
      <c r="C863" s="1232"/>
      <c r="D863" s="1233"/>
      <c r="E863" s="587">
        <f t="shared" si="36"/>
        <v>0</v>
      </c>
      <c r="G863" s="1230">
        <v>336</v>
      </c>
      <c r="H863" s="1231"/>
      <c r="I863" s="1232"/>
      <c r="J863" s="1233"/>
      <c r="K863" s="587">
        <f t="shared" si="37"/>
        <v>0</v>
      </c>
      <c r="M863" s="1230">
        <v>336</v>
      </c>
      <c r="N863" s="1231"/>
      <c r="O863" s="1232"/>
      <c r="P863" s="1233"/>
      <c r="Q863" s="587">
        <f t="shared" si="38"/>
        <v>0</v>
      </c>
    </row>
    <row r="864" spans="1:17" s="17" customFormat="1" ht="16.75" hidden="1" customHeight="1" outlineLevel="2">
      <c r="A864" s="1230">
        <v>337</v>
      </c>
      <c r="B864" s="1231"/>
      <c r="C864" s="1232"/>
      <c r="D864" s="1233"/>
      <c r="E864" s="587">
        <f t="shared" si="36"/>
        <v>0</v>
      </c>
      <c r="G864" s="1230">
        <v>337</v>
      </c>
      <c r="H864" s="1231"/>
      <c r="I864" s="1232"/>
      <c r="J864" s="1233"/>
      <c r="K864" s="587">
        <f t="shared" si="37"/>
        <v>0</v>
      </c>
      <c r="M864" s="1230">
        <v>337</v>
      </c>
      <c r="N864" s="1231"/>
      <c r="O864" s="1232"/>
      <c r="P864" s="1233"/>
      <c r="Q864" s="587">
        <f t="shared" si="38"/>
        <v>0</v>
      </c>
    </row>
    <row r="865" spans="1:17" s="17" customFormat="1" ht="16.75" hidden="1" customHeight="1" outlineLevel="2">
      <c r="A865" s="1230">
        <v>338</v>
      </c>
      <c r="B865" s="1231"/>
      <c r="C865" s="1232"/>
      <c r="D865" s="1233"/>
      <c r="E865" s="587">
        <f t="shared" si="36"/>
        <v>0</v>
      </c>
      <c r="G865" s="1230">
        <v>338</v>
      </c>
      <c r="H865" s="1231"/>
      <c r="I865" s="1232"/>
      <c r="J865" s="1233"/>
      <c r="K865" s="587">
        <f t="shared" si="37"/>
        <v>0</v>
      </c>
      <c r="M865" s="1230">
        <v>338</v>
      </c>
      <c r="N865" s="1231"/>
      <c r="O865" s="1232"/>
      <c r="P865" s="1233"/>
      <c r="Q865" s="587">
        <f t="shared" si="38"/>
        <v>0</v>
      </c>
    </row>
    <row r="866" spans="1:17" s="17" customFormat="1" ht="16.75" hidden="1" customHeight="1" outlineLevel="2">
      <c r="A866" s="1230">
        <v>339</v>
      </c>
      <c r="B866" s="1231"/>
      <c r="C866" s="1232"/>
      <c r="D866" s="1233"/>
      <c r="E866" s="587">
        <f t="shared" si="36"/>
        <v>0</v>
      </c>
      <c r="G866" s="1230">
        <v>339</v>
      </c>
      <c r="H866" s="1231"/>
      <c r="I866" s="1232"/>
      <c r="J866" s="1233"/>
      <c r="K866" s="587">
        <f t="shared" si="37"/>
        <v>0</v>
      </c>
      <c r="M866" s="1230">
        <v>339</v>
      </c>
      <c r="N866" s="1231"/>
      <c r="O866" s="1232"/>
      <c r="P866" s="1233"/>
      <c r="Q866" s="587">
        <f t="shared" si="38"/>
        <v>0</v>
      </c>
    </row>
    <row r="867" spans="1:17" s="17" customFormat="1" ht="16.75" hidden="1" customHeight="1" outlineLevel="2">
      <c r="A867" s="1230">
        <v>340</v>
      </c>
      <c r="B867" s="1231"/>
      <c r="C867" s="1232"/>
      <c r="D867" s="1233"/>
      <c r="E867" s="587">
        <f t="shared" si="36"/>
        <v>0</v>
      </c>
      <c r="G867" s="1230">
        <v>340</v>
      </c>
      <c r="H867" s="1231"/>
      <c r="I867" s="1232"/>
      <c r="J867" s="1233"/>
      <c r="K867" s="587">
        <f t="shared" si="37"/>
        <v>0</v>
      </c>
      <c r="M867" s="1230">
        <v>340</v>
      </c>
      <c r="N867" s="1231"/>
      <c r="O867" s="1232"/>
      <c r="P867" s="1233"/>
      <c r="Q867" s="587">
        <f t="shared" si="38"/>
        <v>0</v>
      </c>
    </row>
    <row r="868" spans="1:17" s="17" customFormat="1" ht="16.75" hidden="1" customHeight="1" outlineLevel="2">
      <c r="A868" s="1230">
        <v>341</v>
      </c>
      <c r="B868" s="1231"/>
      <c r="C868" s="1232"/>
      <c r="D868" s="1233"/>
      <c r="E868" s="587">
        <f t="shared" si="36"/>
        <v>0</v>
      </c>
      <c r="G868" s="1230">
        <v>341</v>
      </c>
      <c r="H868" s="1231"/>
      <c r="I868" s="1232"/>
      <c r="J868" s="1233"/>
      <c r="K868" s="587">
        <f t="shared" si="37"/>
        <v>0</v>
      </c>
      <c r="M868" s="1230">
        <v>341</v>
      </c>
      <c r="N868" s="1231"/>
      <c r="O868" s="1232"/>
      <c r="P868" s="1233"/>
      <c r="Q868" s="587">
        <f t="shared" si="38"/>
        <v>0</v>
      </c>
    </row>
    <row r="869" spans="1:17" s="17" customFormat="1" ht="16.75" hidden="1" customHeight="1" outlineLevel="2">
      <c r="A869" s="1230">
        <v>342</v>
      </c>
      <c r="B869" s="1231"/>
      <c r="C869" s="1232"/>
      <c r="D869" s="1233"/>
      <c r="E869" s="587">
        <f t="shared" si="36"/>
        <v>0</v>
      </c>
      <c r="G869" s="1230">
        <v>342</v>
      </c>
      <c r="H869" s="1231"/>
      <c r="I869" s="1232"/>
      <c r="J869" s="1233"/>
      <c r="K869" s="587">
        <f t="shared" si="37"/>
        <v>0</v>
      </c>
      <c r="M869" s="1230">
        <v>342</v>
      </c>
      <c r="N869" s="1231"/>
      <c r="O869" s="1232"/>
      <c r="P869" s="1233"/>
      <c r="Q869" s="587">
        <f t="shared" si="38"/>
        <v>0</v>
      </c>
    </row>
    <row r="870" spans="1:17" s="17" customFormat="1" ht="16.75" hidden="1" customHeight="1" outlineLevel="2">
      <c r="A870" s="1230">
        <v>343</v>
      </c>
      <c r="B870" s="1231"/>
      <c r="C870" s="1232"/>
      <c r="D870" s="1233"/>
      <c r="E870" s="587">
        <f t="shared" si="36"/>
        <v>0</v>
      </c>
      <c r="G870" s="1230">
        <v>343</v>
      </c>
      <c r="H870" s="1231"/>
      <c r="I870" s="1232"/>
      <c r="J870" s="1233"/>
      <c r="K870" s="587">
        <f t="shared" si="37"/>
        <v>0</v>
      </c>
      <c r="M870" s="1230">
        <v>343</v>
      </c>
      <c r="N870" s="1231"/>
      <c r="O870" s="1232"/>
      <c r="P870" s="1233"/>
      <c r="Q870" s="587">
        <f t="shared" si="38"/>
        <v>0</v>
      </c>
    </row>
    <row r="871" spans="1:17" s="17" customFormat="1" ht="16.75" hidden="1" customHeight="1" outlineLevel="2">
      <c r="A871" s="1230">
        <v>344</v>
      </c>
      <c r="B871" s="1231"/>
      <c r="C871" s="1232"/>
      <c r="D871" s="1233"/>
      <c r="E871" s="587">
        <f t="shared" si="36"/>
        <v>0</v>
      </c>
      <c r="G871" s="1230">
        <v>344</v>
      </c>
      <c r="H871" s="1231"/>
      <c r="I871" s="1232"/>
      <c r="J871" s="1233"/>
      <c r="K871" s="587">
        <f t="shared" si="37"/>
        <v>0</v>
      </c>
      <c r="M871" s="1230">
        <v>344</v>
      </c>
      <c r="N871" s="1231"/>
      <c r="O871" s="1232"/>
      <c r="P871" s="1233"/>
      <c r="Q871" s="587">
        <f t="shared" si="38"/>
        <v>0</v>
      </c>
    </row>
    <row r="872" spans="1:17" s="17" customFormat="1" ht="16.75" hidden="1" customHeight="1" outlineLevel="2">
      <c r="A872" s="1230">
        <v>345</v>
      </c>
      <c r="B872" s="1231"/>
      <c r="C872" s="1232"/>
      <c r="D872" s="1233"/>
      <c r="E872" s="587">
        <f t="shared" si="36"/>
        <v>0</v>
      </c>
      <c r="G872" s="1230">
        <v>345</v>
      </c>
      <c r="H872" s="1231"/>
      <c r="I872" s="1232"/>
      <c r="J872" s="1233"/>
      <c r="K872" s="587">
        <f t="shared" si="37"/>
        <v>0</v>
      </c>
      <c r="M872" s="1230">
        <v>345</v>
      </c>
      <c r="N872" s="1231"/>
      <c r="O872" s="1232"/>
      <c r="P872" s="1233"/>
      <c r="Q872" s="587">
        <f t="shared" si="38"/>
        <v>0</v>
      </c>
    </row>
    <row r="873" spans="1:17" s="17" customFormat="1" ht="16.75" hidden="1" customHeight="1" outlineLevel="2">
      <c r="A873" s="1230">
        <v>346</v>
      </c>
      <c r="B873" s="1231"/>
      <c r="C873" s="1232"/>
      <c r="D873" s="1233"/>
      <c r="E873" s="587">
        <f t="shared" si="36"/>
        <v>0</v>
      </c>
      <c r="G873" s="1230">
        <v>346</v>
      </c>
      <c r="H873" s="1231"/>
      <c r="I873" s="1232"/>
      <c r="J873" s="1233"/>
      <c r="K873" s="587">
        <f t="shared" si="37"/>
        <v>0</v>
      </c>
      <c r="M873" s="1230">
        <v>346</v>
      </c>
      <c r="N873" s="1231"/>
      <c r="O873" s="1232"/>
      <c r="P873" s="1233"/>
      <c r="Q873" s="587">
        <f t="shared" si="38"/>
        <v>0</v>
      </c>
    </row>
    <row r="874" spans="1:17" s="17" customFormat="1" ht="16.75" hidden="1" customHeight="1" outlineLevel="2">
      <c r="A874" s="1230">
        <v>347</v>
      </c>
      <c r="B874" s="1231"/>
      <c r="C874" s="1232"/>
      <c r="D874" s="1233"/>
      <c r="E874" s="587">
        <f t="shared" si="36"/>
        <v>0</v>
      </c>
      <c r="G874" s="1230">
        <v>347</v>
      </c>
      <c r="H874" s="1231"/>
      <c r="I874" s="1232"/>
      <c r="J874" s="1233"/>
      <c r="K874" s="587">
        <f t="shared" si="37"/>
        <v>0</v>
      </c>
      <c r="M874" s="1230">
        <v>347</v>
      </c>
      <c r="N874" s="1231"/>
      <c r="O874" s="1232"/>
      <c r="P874" s="1233"/>
      <c r="Q874" s="587">
        <f t="shared" si="38"/>
        <v>0</v>
      </c>
    </row>
    <row r="875" spans="1:17" s="17" customFormat="1" ht="16.75" hidden="1" customHeight="1" outlineLevel="2">
      <c r="A875" s="1230">
        <v>348</v>
      </c>
      <c r="B875" s="1231"/>
      <c r="C875" s="1232"/>
      <c r="D875" s="1233"/>
      <c r="E875" s="587">
        <f t="shared" si="36"/>
        <v>0</v>
      </c>
      <c r="G875" s="1230">
        <v>348</v>
      </c>
      <c r="H875" s="1231"/>
      <c r="I875" s="1232"/>
      <c r="J875" s="1233"/>
      <c r="K875" s="587">
        <f t="shared" si="37"/>
        <v>0</v>
      </c>
      <c r="M875" s="1230">
        <v>348</v>
      </c>
      <c r="N875" s="1231"/>
      <c r="O875" s="1232"/>
      <c r="P875" s="1233"/>
      <c r="Q875" s="587">
        <f t="shared" si="38"/>
        <v>0</v>
      </c>
    </row>
    <row r="876" spans="1:17" s="17" customFormat="1" ht="16.75" hidden="1" customHeight="1" outlineLevel="2">
      <c r="A876" s="1230">
        <v>349</v>
      </c>
      <c r="B876" s="1231"/>
      <c r="C876" s="1232"/>
      <c r="D876" s="1233"/>
      <c r="E876" s="587">
        <f t="shared" si="36"/>
        <v>0</v>
      </c>
      <c r="G876" s="1230">
        <v>349</v>
      </c>
      <c r="H876" s="1231"/>
      <c r="I876" s="1232"/>
      <c r="J876" s="1233"/>
      <c r="K876" s="587">
        <f t="shared" si="37"/>
        <v>0</v>
      </c>
      <c r="M876" s="1230">
        <v>349</v>
      </c>
      <c r="N876" s="1231"/>
      <c r="O876" s="1232"/>
      <c r="P876" s="1233"/>
      <c r="Q876" s="587">
        <f t="shared" si="38"/>
        <v>0</v>
      </c>
    </row>
    <row r="877" spans="1:17" s="17" customFormat="1" ht="16.75" hidden="1" customHeight="1" outlineLevel="2">
      <c r="A877" s="1230">
        <v>350</v>
      </c>
      <c r="B877" s="1231"/>
      <c r="C877" s="1232"/>
      <c r="D877" s="1233"/>
      <c r="E877" s="587">
        <f t="shared" si="36"/>
        <v>0</v>
      </c>
      <c r="G877" s="1230">
        <v>350</v>
      </c>
      <c r="H877" s="1231"/>
      <c r="I877" s="1232"/>
      <c r="J877" s="1233"/>
      <c r="K877" s="587">
        <f t="shared" si="37"/>
        <v>0</v>
      </c>
      <c r="M877" s="1230">
        <v>350</v>
      </c>
      <c r="N877" s="1231"/>
      <c r="O877" s="1232"/>
      <c r="P877" s="1233"/>
      <c r="Q877" s="587">
        <f t="shared" si="38"/>
        <v>0</v>
      </c>
    </row>
    <row r="878" spans="1:17" s="17" customFormat="1" ht="16.75" hidden="1" customHeight="1" outlineLevel="2">
      <c r="A878" s="1230">
        <v>351</v>
      </c>
      <c r="B878" s="1231"/>
      <c r="C878" s="1232"/>
      <c r="D878" s="1233"/>
      <c r="E878" s="587">
        <f t="shared" si="36"/>
        <v>0</v>
      </c>
      <c r="G878" s="1230">
        <v>351</v>
      </c>
      <c r="H878" s="1231"/>
      <c r="I878" s="1232"/>
      <c r="J878" s="1233"/>
      <c r="K878" s="587">
        <f t="shared" si="37"/>
        <v>0</v>
      </c>
      <c r="M878" s="1230">
        <v>351</v>
      </c>
      <c r="N878" s="1231"/>
      <c r="O878" s="1232"/>
      <c r="P878" s="1233"/>
      <c r="Q878" s="587">
        <f t="shared" si="38"/>
        <v>0</v>
      </c>
    </row>
    <row r="879" spans="1:17" s="17" customFormat="1" ht="16.75" hidden="1" customHeight="1" outlineLevel="2">
      <c r="A879" s="1230">
        <v>352</v>
      </c>
      <c r="B879" s="1231"/>
      <c r="C879" s="1232"/>
      <c r="D879" s="1233"/>
      <c r="E879" s="587">
        <f t="shared" si="36"/>
        <v>0</v>
      </c>
      <c r="G879" s="1230">
        <v>352</v>
      </c>
      <c r="H879" s="1231"/>
      <c r="I879" s="1232"/>
      <c r="J879" s="1233"/>
      <c r="K879" s="587">
        <f t="shared" si="37"/>
        <v>0</v>
      </c>
      <c r="M879" s="1230">
        <v>352</v>
      </c>
      <c r="N879" s="1231"/>
      <c r="O879" s="1232"/>
      <c r="P879" s="1233"/>
      <c r="Q879" s="587">
        <f t="shared" si="38"/>
        <v>0</v>
      </c>
    </row>
    <row r="880" spans="1:17" s="17" customFormat="1" ht="16.75" hidden="1" customHeight="1" outlineLevel="2">
      <c r="A880" s="1230">
        <v>353</v>
      </c>
      <c r="B880" s="1231"/>
      <c r="C880" s="1232"/>
      <c r="D880" s="1233"/>
      <c r="E880" s="587">
        <f t="shared" si="36"/>
        <v>0</v>
      </c>
      <c r="G880" s="1230">
        <v>353</v>
      </c>
      <c r="H880" s="1231"/>
      <c r="I880" s="1232"/>
      <c r="J880" s="1233"/>
      <c r="K880" s="587">
        <f t="shared" si="37"/>
        <v>0</v>
      </c>
      <c r="M880" s="1230">
        <v>353</v>
      </c>
      <c r="N880" s="1231"/>
      <c r="O880" s="1232"/>
      <c r="P880" s="1233"/>
      <c r="Q880" s="587">
        <f t="shared" si="38"/>
        <v>0</v>
      </c>
    </row>
    <row r="881" spans="1:17" s="17" customFormat="1" ht="16.75" hidden="1" customHeight="1" outlineLevel="2">
      <c r="A881" s="1230">
        <v>354</v>
      </c>
      <c r="B881" s="1231"/>
      <c r="C881" s="1232"/>
      <c r="D881" s="1233"/>
      <c r="E881" s="587">
        <f t="shared" si="36"/>
        <v>0</v>
      </c>
      <c r="G881" s="1230">
        <v>354</v>
      </c>
      <c r="H881" s="1231"/>
      <c r="I881" s="1232"/>
      <c r="J881" s="1233"/>
      <c r="K881" s="587">
        <f t="shared" si="37"/>
        <v>0</v>
      </c>
      <c r="M881" s="1230">
        <v>354</v>
      </c>
      <c r="N881" s="1231"/>
      <c r="O881" s="1232"/>
      <c r="P881" s="1233"/>
      <c r="Q881" s="587">
        <f t="shared" si="38"/>
        <v>0</v>
      </c>
    </row>
    <row r="882" spans="1:17" s="17" customFormat="1" ht="16.75" hidden="1" customHeight="1" outlineLevel="2">
      <c r="A882" s="1230">
        <v>355</v>
      </c>
      <c r="B882" s="1231"/>
      <c r="C882" s="1232"/>
      <c r="D882" s="1233"/>
      <c r="E882" s="587">
        <f t="shared" si="36"/>
        <v>0</v>
      </c>
      <c r="G882" s="1230">
        <v>355</v>
      </c>
      <c r="H882" s="1231"/>
      <c r="I882" s="1232"/>
      <c r="J882" s="1233"/>
      <c r="K882" s="587">
        <f t="shared" si="37"/>
        <v>0</v>
      </c>
      <c r="M882" s="1230">
        <v>355</v>
      </c>
      <c r="N882" s="1231"/>
      <c r="O882" s="1232"/>
      <c r="P882" s="1233"/>
      <c r="Q882" s="587">
        <f t="shared" si="38"/>
        <v>0</v>
      </c>
    </row>
    <row r="883" spans="1:17" s="17" customFormat="1" ht="16.75" hidden="1" customHeight="1" outlineLevel="2">
      <c r="A883" s="1230">
        <v>356</v>
      </c>
      <c r="B883" s="1231"/>
      <c r="C883" s="1232"/>
      <c r="D883" s="1233"/>
      <c r="E883" s="587">
        <f t="shared" si="36"/>
        <v>0</v>
      </c>
      <c r="G883" s="1230">
        <v>356</v>
      </c>
      <c r="H883" s="1231"/>
      <c r="I883" s="1232"/>
      <c r="J883" s="1233"/>
      <c r="K883" s="587">
        <f t="shared" si="37"/>
        <v>0</v>
      </c>
      <c r="M883" s="1230">
        <v>356</v>
      </c>
      <c r="N883" s="1231"/>
      <c r="O883" s="1232"/>
      <c r="P883" s="1233"/>
      <c r="Q883" s="587">
        <f t="shared" si="38"/>
        <v>0</v>
      </c>
    </row>
    <row r="884" spans="1:17" s="17" customFormat="1" ht="16.75" hidden="1" customHeight="1" outlineLevel="2">
      <c r="A884" s="1230">
        <v>357</v>
      </c>
      <c r="B884" s="1231"/>
      <c r="C884" s="1232"/>
      <c r="D884" s="1233"/>
      <c r="E884" s="587">
        <f t="shared" si="36"/>
        <v>0</v>
      </c>
      <c r="G884" s="1230">
        <v>357</v>
      </c>
      <c r="H884" s="1231"/>
      <c r="I884" s="1232"/>
      <c r="J884" s="1233"/>
      <c r="K884" s="587">
        <f t="shared" si="37"/>
        <v>0</v>
      </c>
      <c r="M884" s="1230">
        <v>357</v>
      </c>
      <c r="N884" s="1231"/>
      <c r="O884" s="1232"/>
      <c r="P884" s="1233"/>
      <c r="Q884" s="587">
        <f t="shared" si="38"/>
        <v>0</v>
      </c>
    </row>
    <row r="885" spans="1:17" s="17" customFormat="1" ht="16.75" hidden="1" customHeight="1" outlineLevel="2">
      <c r="A885" s="1230">
        <v>358</v>
      </c>
      <c r="B885" s="1231"/>
      <c r="C885" s="1232"/>
      <c r="D885" s="1233"/>
      <c r="E885" s="587">
        <f t="shared" si="36"/>
        <v>0</v>
      </c>
      <c r="G885" s="1230">
        <v>358</v>
      </c>
      <c r="H885" s="1231"/>
      <c r="I885" s="1232"/>
      <c r="J885" s="1233"/>
      <c r="K885" s="587">
        <f t="shared" si="37"/>
        <v>0</v>
      </c>
      <c r="M885" s="1230">
        <v>358</v>
      </c>
      <c r="N885" s="1231"/>
      <c r="O885" s="1232"/>
      <c r="P885" s="1233"/>
      <c r="Q885" s="587">
        <f t="shared" si="38"/>
        <v>0</v>
      </c>
    </row>
    <row r="886" spans="1:17" s="17" customFormat="1" ht="16.75" hidden="1" customHeight="1" outlineLevel="2">
      <c r="A886" s="1230">
        <v>359</v>
      </c>
      <c r="B886" s="1231"/>
      <c r="C886" s="1232"/>
      <c r="D886" s="1233"/>
      <c r="E886" s="587">
        <f t="shared" si="36"/>
        <v>0</v>
      </c>
      <c r="G886" s="1230">
        <v>359</v>
      </c>
      <c r="H886" s="1231"/>
      <c r="I886" s="1232"/>
      <c r="J886" s="1233"/>
      <c r="K886" s="587">
        <f t="shared" si="37"/>
        <v>0</v>
      </c>
      <c r="M886" s="1230">
        <v>359</v>
      </c>
      <c r="N886" s="1231"/>
      <c r="O886" s="1232"/>
      <c r="P886" s="1233"/>
      <c r="Q886" s="587">
        <f t="shared" si="38"/>
        <v>0</v>
      </c>
    </row>
    <row r="887" spans="1:17" s="17" customFormat="1" ht="16.75" hidden="1" customHeight="1" outlineLevel="2">
      <c r="A887" s="1230">
        <v>360</v>
      </c>
      <c r="B887" s="1231"/>
      <c r="C887" s="1232"/>
      <c r="D887" s="1233"/>
      <c r="E887" s="587">
        <f t="shared" si="36"/>
        <v>0</v>
      </c>
      <c r="G887" s="1230">
        <v>360</v>
      </c>
      <c r="H887" s="1231"/>
      <c r="I887" s="1232"/>
      <c r="J887" s="1233"/>
      <c r="K887" s="587">
        <f t="shared" si="37"/>
        <v>0</v>
      </c>
      <c r="M887" s="1230">
        <v>360</v>
      </c>
      <c r="N887" s="1231"/>
      <c r="O887" s="1232"/>
      <c r="P887" s="1233"/>
      <c r="Q887" s="587">
        <f t="shared" si="38"/>
        <v>0</v>
      </c>
    </row>
    <row r="888" spans="1:17" s="17" customFormat="1" ht="16.75" hidden="1" customHeight="1" outlineLevel="2">
      <c r="A888" s="1230">
        <v>361</v>
      </c>
      <c r="B888" s="1231"/>
      <c r="C888" s="1232"/>
      <c r="D888" s="1233"/>
      <c r="E888" s="587">
        <f t="shared" ref="E888:E951" si="39">IF(AND(C888&gt;=D$521,C888&lt;=D$520),1,0)</f>
        <v>0</v>
      </c>
      <c r="G888" s="1230">
        <v>361</v>
      </c>
      <c r="H888" s="1231"/>
      <c r="I888" s="1232"/>
      <c r="J888" s="1233"/>
      <c r="K888" s="587">
        <f t="shared" ref="K888:K951" si="40">IF(AND(I888&gt;=J$521,I888&lt;=J$520),1,0)</f>
        <v>0</v>
      </c>
      <c r="M888" s="1230">
        <v>361</v>
      </c>
      <c r="N888" s="1231"/>
      <c r="O888" s="1232"/>
      <c r="P888" s="1233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230">
        <v>362</v>
      </c>
      <c r="B889" s="1231"/>
      <c r="C889" s="1232"/>
      <c r="D889" s="1233"/>
      <c r="E889" s="587">
        <f t="shared" si="39"/>
        <v>0</v>
      </c>
      <c r="G889" s="1230">
        <v>362</v>
      </c>
      <c r="H889" s="1231"/>
      <c r="I889" s="1232"/>
      <c r="J889" s="1233"/>
      <c r="K889" s="587">
        <f t="shared" si="40"/>
        <v>0</v>
      </c>
      <c r="M889" s="1230">
        <v>362</v>
      </c>
      <c r="N889" s="1231"/>
      <c r="O889" s="1232"/>
      <c r="P889" s="1233"/>
      <c r="Q889" s="587">
        <f t="shared" si="41"/>
        <v>0</v>
      </c>
    </row>
    <row r="890" spans="1:17" s="17" customFormat="1" ht="16.75" hidden="1" customHeight="1" outlineLevel="2">
      <c r="A890" s="1230">
        <v>363</v>
      </c>
      <c r="B890" s="1231"/>
      <c r="C890" s="1232"/>
      <c r="D890" s="1233"/>
      <c r="E890" s="587">
        <f t="shared" si="39"/>
        <v>0</v>
      </c>
      <c r="G890" s="1230">
        <v>363</v>
      </c>
      <c r="H890" s="1231"/>
      <c r="I890" s="1232"/>
      <c r="J890" s="1233"/>
      <c r="K890" s="587">
        <f t="shared" si="40"/>
        <v>0</v>
      </c>
      <c r="M890" s="1230">
        <v>363</v>
      </c>
      <c r="N890" s="1231"/>
      <c r="O890" s="1232"/>
      <c r="P890" s="1233"/>
      <c r="Q890" s="587">
        <f t="shared" si="41"/>
        <v>0</v>
      </c>
    </row>
    <row r="891" spans="1:17" s="17" customFormat="1" ht="16.75" hidden="1" customHeight="1" outlineLevel="2">
      <c r="A891" s="1230">
        <v>364</v>
      </c>
      <c r="B891" s="1231"/>
      <c r="C891" s="1232"/>
      <c r="D891" s="1233"/>
      <c r="E891" s="587">
        <f t="shared" si="39"/>
        <v>0</v>
      </c>
      <c r="G891" s="1230">
        <v>364</v>
      </c>
      <c r="H891" s="1231"/>
      <c r="I891" s="1232"/>
      <c r="J891" s="1233"/>
      <c r="K891" s="587">
        <f t="shared" si="40"/>
        <v>0</v>
      </c>
      <c r="M891" s="1230">
        <v>364</v>
      </c>
      <c r="N891" s="1231"/>
      <c r="O891" s="1232"/>
      <c r="P891" s="1233"/>
      <c r="Q891" s="587">
        <f t="shared" si="41"/>
        <v>0</v>
      </c>
    </row>
    <row r="892" spans="1:17" s="17" customFormat="1" ht="16.75" hidden="1" customHeight="1" outlineLevel="2">
      <c r="A892" s="1230">
        <v>365</v>
      </c>
      <c r="B892" s="1231"/>
      <c r="C892" s="1232"/>
      <c r="D892" s="1233"/>
      <c r="E892" s="587">
        <f t="shared" si="39"/>
        <v>0</v>
      </c>
      <c r="G892" s="1230">
        <v>365</v>
      </c>
      <c r="H892" s="1231"/>
      <c r="I892" s="1232"/>
      <c r="J892" s="1233"/>
      <c r="K892" s="587">
        <f t="shared" si="40"/>
        <v>0</v>
      </c>
      <c r="M892" s="1230">
        <v>365</v>
      </c>
      <c r="N892" s="1231"/>
      <c r="O892" s="1232"/>
      <c r="P892" s="1233"/>
      <c r="Q892" s="587">
        <f t="shared" si="41"/>
        <v>0</v>
      </c>
    </row>
    <row r="893" spans="1:17" s="17" customFormat="1" ht="16.75" hidden="1" customHeight="1" outlineLevel="2">
      <c r="A893" s="1230">
        <v>366</v>
      </c>
      <c r="B893" s="1231"/>
      <c r="C893" s="1232"/>
      <c r="D893" s="1233"/>
      <c r="E893" s="587">
        <f t="shared" si="39"/>
        <v>0</v>
      </c>
      <c r="G893" s="1230">
        <v>366</v>
      </c>
      <c r="H893" s="1231"/>
      <c r="I893" s="1232"/>
      <c r="J893" s="1233"/>
      <c r="K893" s="587">
        <f t="shared" si="40"/>
        <v>0</v>
      </c>
      <c r="M893" s="1230">
        <v>366</v>
      </c>
      <c r="N893" s="1231"/>
      <c r="O893" s="1232"/>
      <c r="P893" s="1233"/>
      <c r="Q893" s="587">
        <f t="shared" si="41"/>
        <v>0</v>
      </c>
    </row>
    <row r="894" spans="1:17" s="17" customFormat="1" ht="16.75" hidden="1" customHeight="1" outlineLevel="2">
      <c r="A894" s="1230">
        <v>367</v>
      </c>
      <c r="B894" s="1231"/>
      <c r="C894" s="1232"/>
      <c r="D894" s="1233"/>
      <c r="E894" s="587">
        <f t="shared" si="39"/>
        <v>0</v>
      </c>
      <c r="G894" s="1230">
        <v>367</v>
      </c>
      <c r="H894" s="1231"/>
      <c r="I894" s="1232"/>
      <c r="J894" s="1233"/>
      <c r="K894" s="587">
        <f t="shared" si="40"/>
        <v>0</v>
      </c>
      <c r="M894" s="1230">
        <v>367</v>
      </c>
      <c r="N894" s="1231"/>
      <c r="O894" s="1232"/>
      <c r="P894" s="1233"/>
      <c r="Q894" s="587">
        <f t="shared" si="41"/>
        <v>0</v>
      </c>
    </row>
    <row r="895" spans="1:17" s="17" customFormat="1" ht="16.75" hidden="1" customHeight="1" outlineLevel="2">
      <c r="A895" s="1230">
        <v>368</v>
      </c>
      <c r="B895" s="1231"/>
      <c r="C895" s="1232"/>
      <c r="D895" s="1233"/>
      <c r="E895" s="587">
        <f t="shared" si="39"/>
        <v>0</v>
      </c>
      <c r="G895" s="1230">
        <v>368</v>
      </c>
      <c r="H895" s="1231"/>
      <c r="I895" s="1232"/>
      <c r="J895" s="1233"/>
      <c r="K895" s="587">
        <f t="shared" si="40"/>
        <v>0</v>
      </c>
      <c r="M895" s="1230">
        <v>368</v>
      </c>
      <c r="N895" s="1231"/>
      <c r="O895" s="1232"/>
      <c r="P895" s="1233"/>
      <c r="Q895" s="587">
        <f t="shared" si="41"/>
        <v>0</v>
      </c>
    </row>
    <row r="896" spans="1:17" s="17" customFormat="1" ht="16.75" hidden="1" customHeight="1" outlineLevel="2">
      <c r="A896" s="1230">
        <v>369</v>
      </c>
      <c r="B896" s="1231"/>
      <c r="C896" s="1232"/>
      <c r="D896" s="1233"/>
      <c r="E896" s="587">
        <f t="shared" si="39"/>
        <v>0</v>
      </c>
      <c r="G896" s="1230">
        <v>369</v>
      </c>
      <c r="H896" s="1231"/>
      <c r="I896" s="1232"/>
      <c r="J896" s="1233"/>
      <c r="K896" s="587">
        <f t="shared" si="40"/>
        <v>0</v>
      </c>
      <c r="M896" s="1230">
        <v>369</v>
      </c>
      <c r="N896" s="1231"/>
      <c r="O896" s="1232"/>
      <c r="P896" s="1233"/>
      <c r="Q896" s="587">
        <f t="shared" si="41"/>
        <v>0</v>
      </c>
    </row>
    <row r="897" spans="1:17" s="17" customFormat="1" ht="16.75" hidden="1" customHeight="1" outlineLevel="2">
      <c r="A897" s="1230">
        <v>370</v>
      </c>
      <c r="B897" s="1231"/>
      <c r="C897" s="1232"/>
      <c r="D897" s="1233"/>
      <c r="E897" s="587">
        <f t="shared" si="39"/>
        <v>0</v>
      </c>
      <c r="G897" s="1230">
        <v>370</v>
      </c>
      <c r="H897" s="1231"/>
      <c r="I897" s="1232"/>
      <c r="J897" s="1233"/>
      <c r="K897" s="587">
        <f t="shared" si="40"/>
        <v>0</v>
      </c>
      <c r="M897" s="1230">
        <v>370</v>
      </c>
      <c r="N897" s="1231"/>
      <c r="O897" s="1232"/>
      <c r="P897" s="1233"/>
      <c r="Q897" s="587">
        <f t="shared" si="41"/>
        <v>0</v>
      </c>
    </row>
    <row r="898" spans="1:17" s="17" customFormat="1" ht="16.75" hidden="1" customHeight="1" outlineLevel="2">
      <c r="A898" s="1230">
        <v>371</v>
      </c>
      <c r="B898" s="1231"/>
      <c r="C898" s="1232"/>
      <c r="D898" s="1233"/>
      <c r="E898" s="587">
        <f t="shared" si="39"/>
        <v>0</v>
      </c>
      <c r="G898" s="1230">
        <v>371</v>
      </c>
      <c r="H898" s="1231"/>
      <c r="I898" s="1232"/>
      <c r="J898" s="1233"/>
      <c r="K898" s="587">
        <f t="shared" si="40"/>
        <v>0</v>
      </c>
      <c r="M898" s="1230">
        <v>371</v>
      </c>
      <c r="N898" s="1231"/>
      <c r="O898" s="1232"/>
      <c r="P898" s="1233"/>
      <c r="Q898" s="587">
        <f t="shared" si="41"/>
        <v>0</v>
      </c>
    </row>
    <row r="899" spans="1:17" s="17" customFormat="1" ht="16.75" hidden="1" customHeight="1" outlineLevel="2">
      <c r="A899" s="1230">
        <v>372</v>
      </c>
      <c r="B899" s="1231"/>
      <c r="C899" s="1232"/>
      <c r="D899" s="1233"/>
      <c r="E899" s="587">
        <f t="shared" si="39"/>
        <v>0</v>
      </c>
      <c r="G899" s="1230">
        <v>372</v>
      </c>
      <c r="H899" s="1231"/>
      <c r="I899" s="1232"/>
      <c r="J899" s="1233"/>
      <c r="K899" s="587">
        <f t="shared" si="40"/>
        <v>0</v>
      </c>
      <c r="M899" s="1230">
        <v>372</v>
      </c>
      <c r="N899" s="1231"/>
      <c r="O899" s="1232"/>
      <c r="P899" s="1233"/>
      <c r="Q899" s="587">
        <f t="shared" si="41"/>
        <v>0</v>
      </c>
    </row>
    <row r="900" spans="1:17" s="17" customFormat="1" ht="16.75" hidden="1" customHeight="1" outlineLevel="2">
      <c r="A900" s="1230">
        <v>373</v>
      </c>
      <c r="B900" s="1231"/>
      <c r="C900" s="1232"/>
      <c r="D900" s="1233"/>
      <c r="E900" s="587">
        <f t="shared" si="39"/>
        <v>0</v>
      </c>
      <c r="G900" s="1230">
        <v>373</v>
      </c>
      <c r="H900" s="1231"/>
      <c r="I900" s="1232"/>
      <c r="J900" s="1233"/>
      <c r="K900" s="587">
        <f t="shared" si="40"/>
        <v>0</v>
      </c>
      <c r="M900" s="1230">
        <v>373</v>
      </c>
      <c r="N900" s="1231"/>
      <c r="O900" s="1232"/>
      <c r="P900" s="1233"/>
      <c r="Q900" s="587">
        <f t="shared" si="41"/>
        <v>0</v>
      </c>
    </row>
    <row r="901" spans="1:17" s="17" customFormat="1" ht="16.75" hidden="1" customHeight="1" outlineLevel="2">
      <c r="A901" s="1230">
        <v>374</v>
      </c>
      <c r="B901" s="1231"/>
      <c r="C901" s="1232"/>
      <c r="D901" s="1233"/>
      <c r="E901" s="587">
        <f t="shared" si="39"/>
        <v>0</v>
      </c>
      <c r="G901" s="1230">
        <v>374</v>
      </c>
      <c r="H901" s="1231"/>
      <c r="I901" s="1232"/>
      <c r="J901" s="1233"/>
      <c r="K901" s="587">
        <f t="shared" si="40"/>
        <v>0</v>
      </c>
      <c r="M901" s="1230">
        <v>374</v>
      </c>
      <c r="N901" s="1231"/>
      <c r="O901" s="1232"/>
      <c r="P901" s="1233"/>
      <c r="Q901" s="587">
        <f t="shared" si="41"/>
        <v>0</v>
      </c>
    </row>
    <row r="902" spans="1:17" s="17" customFormat="1" ht="16.75" hidden="1" customHeight="1" outlineLevel="2">
      <c r="A902" s="1230">
        <v>375</v>
      </c>
      <c r="B902" s="1231"/>
      <c r="C902" s="1232"/>
      <c r="D902" s="1233"/>
      <c r="E902" s="587">
        <f t="shared" si="39"/>
        <v>0</v>
      </c>
      <c r="G902" s="1230">
        <v>375</v>
      </c>
      <c r="H902" s="1231"/>
      <c r="I902" s="1232"/>
      <c r="J902" s="1233"/>
      <c r="K902" s="587">
        <f t="shared" si="40"/>
        <v>0</v>
      </c>
      <c r="M902" s="1230">
        <v>375</v>
      </c>
      <c r="N902" s="1231"/>
      <c r="O902" s="1232"/>
      <c r="P902" s="1233"/>
      <c r="Q902" s="587">
        <f t="shared" si="41"/>
        <v>0</v>
      </c>
    </row>
    <row r="903" spans="1:17" s="17" customFormat="1" ht="16.75" hidden="1" customHeight="1" outlineLevel="2">
      <c r="A903" s="1230">
        <v>376</v>
      </c>
      <c r="B903" s="1231"/>
      <c r="C903" s="1232"/>
      <c r="D903" s="1233"/>
      <c r="E903" s="587">
        <f t="shared" si="39"/>
        <v>0</v>
      </c>
      <c r="G903" s="1230">
        <v>376</v>
      </c>
      <c r="H903" s="1231"/>
      <c r="I903" s="1232"/>
      <c r="J903" s="1233"/>
      <c r="K903" s="587">
        <f t="shared" si="40"/>
        <v>0</v>
      </c>
      <c r="M903" s="1230">
        <v>376</v>
      </c>
      <c r="N903" s="1231"/>
      <c r="O903" s="1232"/>
      <c r="P903" s="1233"/>
      <c r="Q903" s="587">
        <f t="shared" si="41"/>
        <v>0</v>
      </c>
    </row>
    <row r="904" spans="1:17" s="17" customFormat="1" ht="16.75" hidden="1" customHeight="1" outlineLevel="2">
      <c r="A904" s="1230">
        <v>377</v>
      </c>
      <c r="B904" s="1231"/>
      <c r="C904" s="1232"/>
      <c r="D904" s="1233"/>
      <c r="E904" s="587">
        <f t="shared" si="39"/>
        <v>0</v>
      </c>
      <c r="G904" s="1230">
        <v>377</v>
      </c>
      <c r="H904" s="1231"/>
      <c r="I904" s="1232"/>
      <c r="J904" s="1233"/>
      <c r="K904" s="587">
        <f t="shared" si="40"/>
        <v>0</v>
      </c>
      <c r="M904" s="1230">
        <v>377</v>
      </c>
      <c r="N904" s="1231"/>
      <c r="O904" s="1232"/>
      <c r="P904" s="1233"/>
      <c r="Q904" s="587">
        <f t="shared" si="41"/>
        <v>0</v>
      </c>
    </row>
    <row r="905" spans="1:17" s="17" customFormat="1" ht="16.75" hidden="1" customHeight="1" outlineLevel="2">
      <c r="A905" s="1230">
        <v>378</v>
      </c>
      <c r="B905" s="1231"/>
      <c r="C905" s="1232"/>
      <c r="D905" s="1233"/>
      <c r="E905" s="587">
        <f t="shared" si="39"/>
        <v>0</v>
      </c>
      <c r="G905" s="1230">
        <v>378</v>
      </c>
      <c r="H905" s="1231"/>
      <c r="I905" s="1232"/>
      <c r="J905" s="1233"/>
      <c r="K905" s="587">
        <f t="shared" si="40"/>
        <v>0</v>
      </c>
      <c r="M905" s="1230">
        <v>378</v>
      </c>
      <c r="N905" s="1231"/>
      <c r="O905" s="1232"/>
      <c r="P905" s="1233"/>
      <c r="Q905" s="587">
        <f t="shared" si="41"/>
        <v>0</v>
      </c>
    </row>
    <row r="906" spans="1:17" s="17" customFormat="1" ht="16.75" hidden="1" customHeight="1" outlineLevel="2">
      <c r="A906" s="1230">
        <v>379</v>
      </c>
      <c r="B906" s="1231"/>
      <c r="C906" s="1232"/>
      <c r="D906" s="1233"/>
      <c r="E906" s="587">
        <f t="shared" si="39"/>
        <v>0</v>
      </c>
      <c r="G906" s="1230">
        <v>379</v>
      </c>
      <c r="H906" s="1231"/>
      <c r="I906" s="1232"/>
      <c r="J906" s="1233"/>
      <c r="K906" s="587">
        <f t="shared" si="40"/>
        <v>0</v>
      </c>
      <c r="M906" s="1230">
        <v>379</v>
      </c>
      <c r="N906" s="1231"/>
      <c r="O906" s="1232"/>
      <c r="P906" s="1233"/>
      <c r="Q906" s="587">
        <f t="shared" si="41"/>
        <v>0</v>
      </c>
    </row>
    <row r="907" spans="1:17" s="17" customFormat="1" ht="16.75" hidden="1" customHeight="1" outlineLevel="2">
      <c r="A907" s="1230">
        <v>380</v>
      </c>
      <c r="B907" s="1231"/>
      <c r="C907" s="1232"/>
      <c r="D907" s="1233"/>
      <c r="E907" s="587">
        <f t="shared" si="39"/>
        <v>0</v>
      </c>
      <c r="G907" s="1230">
        <v>380</v>
      </c>
      <c r="H907" s="1231"/>
      <c r="I907" s="1232"/>
      <c r="J907" s="1233"/>
      <c r="K907" s="587">
        <f t="shared" si="40"/>
        <v>0</v>
      </c>
      <c r="M907" s="1230">
        <v>380</v>
      </c>
      <c r="N907" s="1231"/>
      <c r="O907" s="1232"/>
      <c r="P907" s="1233"/>
      <c r="Q907" s="587">
        <f t="shared" si="41"/>
        <v>0</v>
      </c>
    </row>
    <row r="908" spans="1:17" s="17" customFormat="1" ht="16.75" hidden="1" customHeight="1" outlineLevel="2">
      <c r="A908" s="1230">
        <v>381</v>
      </c>
      <c r="B908" s="1231"/>
      <c r="C908" s="1232"/>
      <c r="D908" s="1233"/>
      <c r="E908" s="587">
        <f t="shared" si="39"/>
        <v>0</v>
      </c>
      <c r="G908" s="1230">
        <v>381</v>
      </c>
      <c r="H908" s="1231"/>
      <c r="I908" s="1232"/>
      <c r="J908" s="1233"/>
      <c r="K908" s="587">
        <f t="shared" si="40"/>
        <v>0</v>
      </c>
      <c r="M908" s="1230">
        <v>381</v>
      </c>
      <c r="N908" s="1231"/>
      <c r="O908" s="1232"/>
      <c r="P908" s="1233"/>
      <c r="Q908" s="587">
        <f t="shared" si="41"/>
        <v>0</v>
      </c>
    </row>
    <row r="909" spans="1:17" s="17" customFormat="1" ht="16.75" hidden="1" customHeight="1" outlineLevel="2">
      <c r="A909" s="1230">
        <v>382</v>
      </c>
      <c r="B909" s="1231"/>
      <c r="C909" s="1232"/>
      <c r="D909" s="1233"/>
      <c r="E909" s="587">
        <f t="shared" si="39"/>
        <v>0</v>
      </c>
      <c r="G909" s="1230">
        <v>382</v>
      </c>
      <c r="H909" s="1231"/>
      <c r="I909" s="1232"/>
      <c r="J909" s="1233"/>
      <c r="K909" s="587">
        <f t="shared" si="40"/>
        <v>0</v>
      </c>
      <c r="M909" s="1230">
        <v>382</v>
      </c>
      <c r="N909" s="1231"/>
      <c r="O909" s="1232"/>
      <c r="P909" s="1233"/>
      <c r="Q909" s="587">
        <f t="shared" si="41"/>
        <v>0</v>
      </c>
    </row>
    <row r="910" spans="1:17" s="17" customFormat="1" ht="16.75" hidden="1" customHeight="1" outlineLevel="2">
      <c r="A910" s="1230">
        <v>383</v>
      </c>
      <c r="B910" s="1231"/>
      <c r="C910" s="1232"/>
      <c r="D910" s="1233"/>
      <c r="E910" s="587">
        <f t="shared" si="39"/>
        <v>0</v>
      </c>
      <c r="G910" s="1230">
        <v>383</v>
      </c>
      <c r="H910" s="1231"/>
      <c r="I910" s="1232"/>
      <c r="J910" s="1233"/>
      <c r="K910" s="587">
        <f t="shared" si="40"/>
        <v>0</v>
      </c>
      <c r="M910" s="1230">
        <v>383</v>
      </c>
      <c r="N910" s="1231"/>
      <c r="O910" s="1232"/>
      <c r="P910" s="1233"/>
      <c r="Q910" s="587">
        <f t="shared" si="41"/>
        <v>0</v>
      </c>
    </row>
    <row r="911" spans="1:17" s="17" customFormat="1" ht="16.75" hidden="1" customHeight="1" outlineLevel="2">
      <c r="A911" s="1230">
        <v>384</v>
      </c>
      <c r="B911" s="1231"/>
      <c r="C911" s="1232"/>
      <c r="D911" s="1233"/>
      <c r="E911" s="587">
        <f t="shared" si="39"/>
        <v>0</v>
      </c>
      <c r="G911" s="1230">
        <v>384</v>
      </c>
      <c r="H911" s="1231"/>
      <c r="I911" s="1232"/>
      <c r="J911" s="1233"/>
      <c r="K911" s="587">
        <f t="shared" si="40"/>
        <v>0</v>
      </c>
      <c r="M911" s="1230">
        <v>384</v>
      </c>
      <c r="N911" s="1231"/>
      <c r="O911" s="1232"/>
      <c r="P911" s="1233"/>
      <c r="Q911" s="587">
        <f t="shared" si="41"/>
        <v>0</v>
      </c>
    </row>
    <row r="912" spans="1:17" s="17" customFormat="1" ht="16.75" hidden="1" customHeight="1" outlineLevel="2">
      <c r="A912" s="1230">
        <v>385</v>
      </c>
      <c r="B912" s="1231"/>
      <c r="C912" s="1232"/>
      <c r="D912" s="1233"/>
      <c r="E912" s="587">
        <f t="shared" si="39"/>
        <v>0</v>
      </c>
      <c r="G912" s="1230">
        <v>385</v>
      </c>
      <c r="H912" s="1231"/>
      <c r="I912" s="1232"/>
      <c r="J912" s="1233"/>
      <c r="K912" s="587">
        <f t="shared" si="40"/>
        <v>0</v>
      </c>
      <c r="M912" s="1230">
        <v>385</v>
      </c>
      <c r="N912" s="1231"/>
      <c r="O912" s="1232"/>
      <c r="P912" s="1233"/>
      <c r="Q912" s="587">
        <f t="shared" si="41"/>
        <v>0</v>
      </c>
    </row>
    <row r="913" spans="1:17" s="17" customFormat="1" ht="16.75" hidden="1" customHeight="1" outlineLevel="2">
      <c r="A913" s="1230">
        <v>386</v>
      </c>
      <c r="B913" s="1231"/>
      <c r="C913" s="1232"/>
      <c r="D913" s="1233"/>
      <c r="E913" s="587">
        <f t="shared" si="39"/>
        <v>0</v>
      </c>
      <c r="G913" s="1230">
        <v>386</v>
      </c>
      <c r="H913" s="1231"/>
      <c r="I913" s="1232"/>
      <c r="J913" s="1233"/>
      <c r="K913" s="587">
        <f t="shared" si="40"/>
        <v>0</v>
      </c>
      <c r="M913" s="1230">
        <v>386</v>
      </c>
      <c r="N913" s="1231"/>
      <c r="O913" s="1232"/>
      <c r="P913" s="1233"/>
      <c r="Q913" s="587">
        <f t="shared" si="41"/>
        <v>0</v>
      </c>
    </row>
    <row r="914" spans="1:17" s="17" customFormat="1" ht="16.75" hidden="1" customHeight="1" outlineLevel="2">
      <c r="A914" s="1230">
        <v>387</v>
      </c>
      <c r="B914" s="1231"/>
      <c r="C914" s="1232"/>
      <c r="D914" s="1233"/>
      <c r="E914" s="587">
        <f t="shared" si="39"/>
        <v>0</v>
      </c>
      <c r="G914" s="1230">
        <v>387</v>
      </c>
      <c r="H914" s="1231"/>
      <c r="I914" s="1232"/>
      <c r="J914" s="1233"/>
      <c r="K914" s="587">
        <f t="shared" si="40"/>
        <v>0</v>
      </c>
      <c r="M914" s="1230">
        <v>387</v>
      </c>
      <c r="N914" s="1231"/>
      <c r="O914" s="1232"/>
      <c r="P914" s="1233"/>
      <c r="Q914" s="587">
        <f t="shared" si="41"/>
        <v>0</v>
      </c>
    </row>
    <row r="915" spans="1:17" s="17" customFormat="1" ht="16.75" hidden="1" customHeight="1" outlineLevel="2">
      <c r="A915" s="1230">
        <v>388</v>
      </c>
      <c r="B915" s="1231"/>
      <c r="C915" s="1232"/>
      <c r="D915" s="1233"/>
      <c r="E915" s="587">
        <f t="shared" si="39"/>
        <v>0</v>
      </c>
      <c r="G915" s="1230">
        <v>388</v>
      </c>
      <c r="H915" s="1231"/>
      <c r="I915" s="1232"/>
      <c r="J915" s="1233"/>
      <c r="K915" s="587">
        <f t="shared" si="40"/>
        <v>0</v>
      </c>
      <c r="M915" s="1230">
        <v>388</v>
      </c>
      <c r="N915" s="1231"/>
      <c r="O915" s="1232"/>
      <c r="P915" s="1233"/>
      <c r="Q915" s="587">
        <f t="shared" si="41"/>
        <v>0</v>
      </c>
    </row>
    <row r="916" spans="1:17" s="17" customFormat="1" ht="16.75" hidden="1" customHeight="1" outlineLevel="2">
      <c r="A916" s="1230">
        <v>389</v>
      </c>
      <c r="B916" s="1231"/>
      <c r="C916" s="1232"/>
      <c r="D916" s="1233"/>
      <c r="E916" s="587">
        <f t="shared" si="39"/>
        <v>0</v>
      </c>
      <c r="G916" s="1230">
        <v>389</v>
      </c>
      <c r="H916" s="1231"/>
      <c r="I916" s="1232"/>
      <c r="J916" s="1233"/>
      <c r="K916" s="587">
        <f t="shared" si="40"/>
        <v>0</v>
      </c>
      <c r="M916" s="1230">
        <v>389</v>
      </c>
      <c r="N916" s="1231"/>
      <c r="O916" s="1232"/>
      <c r="P916" s="1233"/>
      <c r="Q916" s="587">
        <f t="shared" si="41"/>
        <v>0</v>
      </c>
    </row>
    <row r="917" spans="1:17" s="17" customFormat="1" ht="16.75" hidden="1" customHeight="1" outlineLevel="2">
      <c r="A917" s="1230">
        <v>390</v>
      </c>
      <c r="B917" s="1231"/>
      <c r="C917" s="1232"/>
      <c r="D917" s="1233"/>
      <c r="E917" s="587">
        <f t="shared" si="39"/>
        <v>0</v>
      </c>
      <c r="G917" s="1230">
        <v>390</v>
      </c>
      <c r="H917" s="1231"/>
      <c r="I917" s="1232"/>
      <c r="J917" s="1233"/>
      <c r="K917" s="587">
        <f t="shared" si="40"/>
        <v>0</v>
      </c>
      <c r="M917" s="1230">
        <v>390</v>
      </c>
      <c r="N917" s="1231"/>
      <c r="O917" s="1232"/>
      <c r="P917" s="1233"/>
      <c r="Q917" s="587">
        <f t="shared" si="41"/>
        <v>0</v>
      </c>
    </row>
    <row r="918" spans="1:17" s="17" customFormat="1" ht="16.75" hidden="1" customHeight="1" outlineLevel="2">
      <c r="A918" s="1230">
        <v>391</v>
      </c>
      <c r="B918" s="1231"/>
      <c r="C918" s="1232"/>
      <c r="D918" s="1233"/>
      <c r="E918" s="587">
        <f t="shared" si="39"/>
        <v>0</v>
      </c>
      <c r="G918" s="1230">
        <v>391</v>
      </c>
      <c r="H918" s="1231"/>
      <c r="I918" s="1232"/>
      <c r="J918" s="1233"/>
      <c r="K918" s="587">
        <f t="shared" si="40"/>
        <v>0</v>
      </c>
      <c r="M918" s="1230">
        <v>391</v>
      </c>
      <c r="N918" s="1231"/>
      <c r="O918" s="1232"/>
      <c r="P918" s="1233"/>
      <c r="Q918" s="587">
        <f t="shared" si="41"/>
        <v>0</v>
      </c>
    </row>
    <row r="919" spans="1:17" s="17" customFormat="1" ht="16.75" hidden="1" customHeight="1" outlineLevel="2">
      <c r="A919" s="1230">
        <v>392</v>
      </c>
      <c r="B919" s="1231"/>
      <c r="C919" s="1232"/>
      <c r="D919" s="1233"/>
      <c r="E919" s="587">
        <f t="shared" si="39"/>
        <v>0</v>
      </c>
      <c r="G919" s="1230">
        <v>392</v>
      </c>
      <c r="H919" s="1231"/>
      <c r="I919" s="1232"/>
      <c r="J919" s="1233"/>
      <c r="K919" s="587">
        <f t="shared" si="40"/>
        <v>0</v>
      </c>
      <c r="M919" s="1230">
        <v>392</v>
      </c>
      <c r="N919" s="1231"/>
      <c r="O919" s="1232"/>
      <c r="P919" s="1233"/>
      <c r="Q919" s="587">
        <f t="shared" si="41"/>
        <v>0</v>
      </c>
    </row>
    <row r="920" spans="1:17" s="17" customFormat="1" ht="16.75" hidden="1" customHeight="1" outlineLevel="2">
      <c r="A920" s="1230">
        <v>393</v>
      </c>
      <c r="B920" s="1231"/>
      <c r="C920" s="1232"/>
      <c r="D920" s="1233"/>
      <c r="E920" s="587">
        <f t="shared" si="39"/>
        <v>0</v>
      </c>
      <c r="G920" s="1230">
        <v>393</v>
      </c>
      <c r="H920" s="1231"/>
      <c r="I920" s="1232"/>
      <c r="J920" s="1233"/>
      <c r="K920" s="587">
        <f t="shared" si="40"/>
        <v>0</v>
      </c>
      <c r="M920" s="1230">
        <v>393</v>
      </c>
      <c r="N920" s="1231"/>
      <c r="O920" s="1232"/>
      <c r="P920" s="1233"/>
      <c r="Q920" s="587">
        <f t="shared" si="41"/>
        <v>0</v>
      </c>
    </row>
    <row r="921" spans="1:17" s="17" customFormat="1" ht="16.75" hidden="1" customHeight="1" outlineLevel="2">
      <c r="A921" s="1230">
        <v>394</v>
      </c>
      <c r="B921" s="1231"/>
      <c r="C921" s="1232"/>
      <c r="D921" s="1233"/>
      <c r="E921" s="587">
        <f t="shared" si="39"/>
        <v>0</v>
      </c>
      <c r="G921" s="1230">
        <v>394</v>
      </c>
      <c r="H921" s="1231"/>
      <c r="I921" s="1232"/>
      <c r="J921" s="1233"/>
      <c r="K921" s="587">
        <f t="shared" si="40"/>
        <v>0</v>
      </c>
      <c r="M921" s="1230">
        <v>394</v>
      </c>
      <c r="N921" s="1231"/>
      <c r="O921" s="1232"/>
      <c r="P921" s="1233"/>
      <c r="Q921" s="587">
        <f t="shared" si="41"/>
        <v>0</v>
      </c>
    </row>
    <row r="922" spans="1:17" s="17" customFormat="1" ht="16.75" hidden="1" customHeight="1" outlineLevel="2">
      <c r="A922" s="1230">
        <v>395</v>
      </c>
      <c r="B922" s="1231"/>
      <c r="C922" s="1232"/>
      <c r="D922" s="1233"/>
      <c r="E922" s="587">
        <f t="shared" si="39"/>
        <v>0</v>
      </c>
      <c r="G922" s="1230">
        <v>395</v>
      </c>
      <c r="H922" s="1231"/>
      <c r="I922" s="1232"/>
      <c r="J922" s="1233"/>
      <c r="K922" s="587">
        <f t="shared" si="40"/>
        <v>0</v>
      </c>
      <c r="M922" s="1230">
        <v>395</v>
      </c>
      <c r="N922" s="1231"/>
      <c r="O922" s="1232"/>
      <c r="P922" s="1233"/>
      <c r="Q922" s="587">
        <f t="shared" si="41"/>
        <v>0</v>
      </c>
    </row>
    <row r="923" spans="1:17" s="17" customFormat="1" ht="16.75" hidden="1" customHeight="1" outlineLevel="2">
      <c r="A923" s="1230">
        <v>396</v>
      </c>
      <c r="B923" s="1231"/>
      <c r="C923" s="1232"/>
      <c r="D923" s="1233"/>
      <c r="E923" s="587">
        <f t="shared" si="39"/>
        <v>0</v>
      </c>
      <c r="G923" s="1230">
        <v>396</v>
      </c>
      <c r="H923" s="1231"/>
      <c r="I923" s="1232"/>
      <c r="J923" s="1233"/>
      <c r="K923" s="587">
        <f t="shared" si="40"/>
        <v>0</v>
      </c>
      <c r="M923" s="1230">
        <v>396</v>
      </c>
      <c r="N923" s="1231"/>
      <c r="O923" s="1232"/>
      <c r="P923" s="1233"/>
      <c r="Q923" s="587">
        <f t="shared" si="41"/>
        <v>0</v>
      </c>
    </row>
    <row r="924" spans="1:17" s="17" customFormat="1" ht="16.75" hidden="1" customHeight="1" outlineLevel="2">
      <c r="A924" s="1230">
        <v>397</v>
      </c>
      <c r="B924" s="1231"/>
      <c r="C924" s="1232"/>
      <c r="D924" s="1233"/>
      <c r="E924" s="587">
        <f t="shared" si="39"/>
        <v>0</v>
      </c>
      <c r="G924" s="1230">
        <v>397</v>
      </c>
      <c r="H924" s="1231"/>
      <c r="I924" s="1232"/>
      <c r="J924" s="1233"/>
      <c r="K924" s="587">
        <f t="shared" si="40"/>
        <v>0</v>
      </c>
      <c r="M924" s="1230">
        <v>397</v>
      </c>
      <c r="N924" s="1231"/>
      <c r="O924" s="1232"/>
      <c r="P924" s="1233"/>
      <c r="Q924" s="587">
        <f t="shared" si="41"/>
        <v>0</v>
      </c>
    </row>
    <row r="925" spans="1:17" s="17" customFormat="1" ht="16.75" hidden="1" customHeight="1" outlineLevel="2">
      <c r="A925" s="1230">
        <v>398</v>
      </c>
      <c r="B925" s="1231"/>
      <c r="C925" s="1232"/>
      <c r="D925" s="1233"/>
      <c r="E925" s="587">
        <f t="shared" si="39"/>
        <v>0</v>
      </c>
      <c r="G925" s="1230">
        <v>398</v>
      </c>
      <c r="H925" s="1231"/>
      <c r="I925" s="1232"/>
      <c r="J925" s="1233"/>
      <c r="K925" s="587">
        <f t="shared" si="40"/>
        <v>0</v>
      </c>
      <c r="M925" s="1230">
        <v>398</v>
      </c>
      <c r="N925" s="1231"/>
      <c r="O925" s="1232"/>
      <c r="P925" s="1233"/>
      <c r="Q925" s="587">
        <f t="shared" si="41"/>
        <v>0</v>
      </c>
    </row>
    <row r="926" spans="1:17" s="17" customFormat="1" ht="16.75" hidden="1" customHeight="1" outlineLevel="2">
      <c r="A926" s="1230">
        <v>399</v>
      </c>
      <c r="B926" s="1231"/>
      <c r="C926" s="1232"/>
      <c r="D926" s="1233"/>
      <c r="E926" s="587">
        <f t="shared" si="39"/>
        <v>0</v>
      </c>
      <c r="G926" s="1230">
        <v>399</v>
      </c>
      <c r="H926" s="1231"/>
      <c r="I926" s="1232"/>
      <c r="J926" s="1233"/>
      <c r="K926" s="587">
        <f t="shared" si="40"/>
        <v>0</v>
      </c>
      <c r="M926" s="1230">
        <v>399</v>
      </c>
      <c r="N926" s="1231"/>
      <c r="O926" s="1232"/>
      <c r="P926" s="1233"/>
      <c r="Q926" s="587">
        <f t="shared" si="41"/>
        <v>0</v>
      </c>
    </row>
    <row r="927" spans="1:17" s="17" customFormat="1" ht="16.75" hidden="1" customHeight="1" outlineLevel="2">
      <c r="A927" s="1230">
        <v>400</v>
      </c>
      <c r="B927" s="1231"/>
      <c r="C927" s="1232"/>
      <c r="D927" s="1233"/>
      <c r="E927" s="587">
        <f t="shared" si="39"/>
        <v>0</v>
      </c>
      <c r="G927" s="1230">
        <v>400</v>
      </c>
      <c r="H927" s="1231"/>
      <c r="I927" s="1232"/>
      <c r="J927" s="1233"/>
      <c r="K927" s="587">
        <f t="shared" si="40"/>
        <v>0</v>
      </c>
      <c r="M927" s="1230">
        <v>400</v>
      </c>
      <c r="N927" s="1231"/>
      <c r="O927" s="1232"/>
      <c r="P927" s="1233"/>
      <c r="Q927" s="587">
        <f t="shared" si="41"/>
        <v>0</v>
      </c>
    </row>
    <row r="928" spans="1:17" s="17" customFormat="1" ht="16.75" hidden="1" customHeight="1" outlineLevel="2">
      <c r="A928" s="1230">
        <v>401</v>
      </c>
      <c r="B928" s="1231"/>
      <c r="C928" s="1232"/>
      <c r="D928" s="1233"/>
      <c r="E928" s="587">
        <f t="shared" si="39"/>
        <v>0</v>
      </c>
      <c r="G928" s="1230">
        <v>401</v>
      </c>
      <c r="H928" s="1231"/>
      <c r="I928" s="1232"/>
      <c r="J928" s="1233"/>
      <c r="K928" s="587">
        <f t="shared" si="40"/>
        <v>0</v>
      </c>
      <c r="M928" s="1230">
        <v>401</v>
      </c>
      <c r="N928" s="1231"/>
      <c r="O928" s="1232"/>
      <c r="P928" s="1233"/>
      <c r="Q928" s="587">
        <f t="shared" si="41"/>
        <v>0</v>
      </c>
    </row>
    <row r="929" spans="1:17" s="17" customFormat="1" ht="16.75" hidden="1" customHeight="1" outlineLevel="2">
      <c r="A929" s="1230">
        <v>402</v>
      </c>
      <c r="B929" s="1231"/>
      <c r="C929" s="1232"/>
      <c r="D929" s="1233"/>
      <c r="E929" s="587">
        <f t="shared" si="39"/>
        <v>0</v>
      </c>
      <c r="G929" s="1230">
        <v>402</v>
      </c>
      <c r="H929" s="1231"/>
      <c r="I929" s="1232"/>
      <c r="J929" s="1233"/>
      <c r="K929" s="587">
        <f t="shared" si="40"/>
        <v>0</v>
      </c>
      <c r="M929" s="1230">
        <v>402</v>
      </c>
      <c r="N929" s="1231"/>
      <c r="O929" s="1232"/>
      <c r="P929" s="1233"/>
      <c r="Q929" s="587">
        <f t="shared" si="41"/>
        <v>0</v>
      </c>
    </row>
    <row r="930" spans="1:17" s="17" customFormat="1" ht="16.75" hidden="1" customHeight="1" outlineLevel="2">
      <c r="A930" s="1230">
        <v>403</v>
      </c>
      <c r="B930" s="1231"/>
      <c r="C930" s="1232"/>
      <c r="D930" s="1233"/>
      <c r="E930" s="587">
        <f t="shared" si="39"/>
        <v>0</v>
      </c>
      <c r="G930" s="1230">
        <v>403</v>
      </c>
      <c r="H930" s="1231"/>
      <c r="I930" s="1232"/>
      <c r="J930" s="1233"/>
      <c r="K930" s="587">
        <f t="shared" si="40"/>
        <v>0</v>
      </c>
      <c r="M930" s="1230">
        <v>403</v>
      </c>
      <c r="N930" s="1231"/>
      <c r="O930" s="1232"/>
      <c r="P930" s="1233"/>
      <c r="Q930" s="587">
        <f t="shared" si="41"/>
        <v>0</v>
      </c>
    </row>
    <row r="931" spans="1:17" s="17" customFormat="1" ht="16.75" hidden="1" customHeight="1" outlineLevel="2">
      <c r="A931" s="1230">
        <v>404</v>
      </c>
      <c r="B931" s="1231"/>
      <c r="C931" s="1232"/>
      <c r="D931" s="1233"/>
      <c r="E931" s="587">
        <f t="shared" si="39"/>
        <v>0</v>
      </c>
      <c r="G931" s="1230">
        <v>404</v>
      </c>
      <c r="H931" s="1231"/>
      <c r="I931" s="1232"/>
      <c r="J931" s="1233"/>
      <c r="K931" s="587">
        <f t="shared" si="40"/>
        <v>0</v>
      </c>
      <c r="M931" s="1230">
        <v>404</v>
      </c>
      <c r="N931" s="1231"/>
      <c r="O931" s="1232"/>
      <c r="P931" s="1233"/>
      <c r="Q931" s="587">
        <f t="shared" si="41"/>
        <v>0</v>
      </c>
    </row>
    <row r="932" spans="1:17" s="17" customFormat="1" ht="16.75" hidden="1" customHeight="1" outlineLevel="2">
      <c r="A932" s="1230">
        <v>405</v>
      </c>
      <c r="B932" s="1231"/>
      <c r="C932" s="1232"/>
      <c r="D932" s="1233"/>
      <c r="E932" s="587">
        <f t="shared" si="39"/>
        <v>0</v>
      </c>
      <c r="G932" s="1230">
        <v>405</v>
      </c>
      <c r="H932" s="1231"/>
      <c r="I932" s="1232"/>
      <c r="J932" s="1233"/>
      <c r="K932" s="587">
        <f t="shared" si="40"/>
        <v>0</v>
      </c>
      <c r="M932" s="1230">
        <v>405</v>
      </c>
      <c r="N932" s="1231"/>
      <c r="O932" s="1232"/>
      <c r="P932" s="1233"/>
      <c r="Q932" s="587">
        <f t="shared" si="41"/>
        <v>0</v>
      </c>
    </row>
    <row r="933" spans="1:17" s="17" customFormat="1" ht="16.75" hidden="1" customHeight="1" outlineLevel="2">
      <c r="A933" s="1230">
        <v>406</v>
      </c>
      <c r="B933" s="1231"/>
      <c r="C933" s="1232"/>
      <c r="D933" s="1233"/>
      <c r="E933" s="587">
        <f t="shared" si="39"/>
        <v>0</v>
      </c>
      <c r="G933" s="1230">
        <v>406</v>
      </c>
      <c r="H933" s="1231"/>
      <c r="I933" s="1232"/>
      <c r="J933" s="1233"/>
      <c r="K933" s="587">
        <f t="shared" si="40"/>
        <v>0</v>
      </c>
      <c r="M933" s="1230">
        <v>406</v>
      </c>
      <c r="N933" s="1231"/>
      <c r="O933" s="1232"/>
      <c r="P933" s="1233"/>
      <c r="Q933" s="587">
        <f t="shared" si="41"/>
        <v>0</v>
      </c>
    </row>
    <row r="934" spans="1:17" s="17" customFormat="1" ht="16.75" hidden="1" customHeight="1" outlineLevel="2">
      <c r="A934" s="1230">
        <v>407</v>
      </c>
      <c r="B934" s="1231"/>
      <c r="C934" s="1232"/>
      <c r="D934" s="1233"/>
      <c r="E934" s="587">
        <f t="shared" si="39"/>
        <v>0</v>
      </c>
      <c r="G934" s="1230">
        <v>407</v>
      </c>
      <c r="H934" s="1231"/>
      <c r="I934" s="1232"/>
      <c r="J934" s="1233"/>
      <c r="K934" s="587">
        <f t="shared" si="40"/>
        <v>0</v>
      </c>
      <c r="M934" s="1230">
        <v>407</v>
      </c>
      <c r="N934" s="1231"/>
      <c r="O934" s="1232"/>
      <c r="P934" s="1233"/>
      <c r="Q934" s="587">
        <f t="shared" si="41"/>
        <v>0</v>
      </c>
    </row>
    <row r="935" spans="1:17" s="17" customFormat="1" ht="16.75" hidden="1" customHeight="1" outlineLevel="2">
      <c r="A935" s="1230">
        <v>408</v>
      </c>
      <c r="B935" s="1231"/>
      <c r="C935" s="1232"/>
      <c r="D935" s="1233"/>
      <c r="E935" s="587">
        <f t="shared" si="39"/>
        <v>0</v>
      </c>
      <c r="G935" s="1230">
        <v>408</v>
      </c>
      <c r="H935" s="1231"/>
      <c r="I935" s="1232"/>
      <c r="J935" s="1233"/>
      <c r="K935" s="587">
        <f t="shared" si="40"/>
        <v>0</v>
      </c>
      <c r="M935" s="1230">
        <v>408</v>
      </c>
      <c r="N935" s="1231"/>
      <c r="O935" s="1232"/>
      <c r="P935" s="1233"/>
      <c r="Q935" s="587">
        <f t="shared" si="41"/>
        <v>0</v>
      </c>
    </row>
    <row r="936" spans="1:17" s="17" customFormat="1" ht="16.75" hidden="1" customHeight="1" outlineLevel="2">
      <c r="A936" s="1230">
        <v>409</v>
      </c>
      <c r="B936" s="1231"/>
      <c r="C936" s="1232"/>
      <c r="D936" s="1233"/>
      <c r="E936" s="587">
        <f t="shared" si="39"/>
        <v>0</v>
      </c>
      <c r="G936" s="1230">
        <v>409</v>
      </c>
      <c r="H936" s="1231"/>
      <c r="I936" s="1232"/>
      <c r="J936" s="1233"/>
      <c r="K936" s="587">
        <f t="shared" si="40"/>
        <v>0</v>
      </c>
      <c r="M936" s="1230">
        <v>409</v>
      </c>
      <c r="N936" s="1231"/>
      <c r="O936" s="1232"/>
      <c r="P936" s="1233"/>
      <c r="Q936" s="587">
        <f t="shared" si="41"/>
        <v>0</v>
      </c>
    </row>
    <row r="937" spans="1:17" s="17" customFormat="1" ht="16.75" hidden="1" customHeight="1" outlineLevel="2">
      <c r="A937" s="1230">
        <v>410</v>
      </c>
      <c r="B937" s="1231"/>
      <c r="C937" s="1232"/>
      <c r="D937" s="1233"/>
      <c r="E937" s="587">
        <f t="shared" si="39"/>
        <v>0</v>
      </c>
      <c r="G937" s="1230">
        <v>410</v>
      </c>
      <c r="H937" s="1231"/>
      <c r="I937" s="1232"/>
      <c r="J937" s="1233"/>
      <c r="K937" s="587">
        <f t="shared" si="40"/>
        <v>0</v>
      </c>
      <c r="M937" s="1230">
        <v>410</v>
      </c>
      <c r="N937" s="1231"/>
      <c r="O937" s="1232"/>
      <c r="P937" s="1233"/>
      <c r="Q937" s="587">
        <f t="shared" si="41"/>
        <v>0</v>
      </c>
    </row>
    <row r="938" spans="1:17" s="17" customFormat="1" ht="16.75" hidden="1" customHeight="1" outlineLevel="2">
      <c r="A938" s="1230">
        <v>411</v>
      </c>
      <c r="B938" s="1231"/>
      <c r="C938" s="1232"/>
      <c r="D938" s="1233"/>
      <c r="E938" s="587">
        <f t="shared" si="39"/>
        <v>0</v>
      </c>
      <c r="G938" s="1230">
        <v>411</v>
      </c>
      <c r="H938" s="1231"/>
      <c r="I938" s="1232"/>
      <c r="J938" s="1233"/>
      <c r="K938" s="587">
        <f t="shared" si="40"/>
        <v>0</v>
      </c>
      <c r="M938" s="1230">
        <v>411</v>
      </c>
      <c r="N938" s="1231"/>
      <c r="O938" s="1232"/>
      <c r="P938" s="1233"/>
      <c r="Q938" s="587">
        <f t="shared" si="41"/>
        <v>0</v>
      </c>
    </row>
    <row r="939" spans="1:17" s="17" customFormat="1" ht="16.75" hidden="1" customHeight="1" outlineLevel="2">
      <c r="A939" s="1230">
        <v>412</v>
      </c>
      <c r="B939" s="1231"/>
      <c r="C939" s="1232"/>
      <c r="D939" s="1233"/>
      <c r="E939" s="587">
        <f t="shared" si="39"/>
        <v>0</v>
      </c>
      <c r="G939" s="1230">
        <v>412</v>
      </c>
      <c r="H939" s="1231"/>
      <c r="I939" s="1232"/>
      <c r="J939" s="1233"/>
      <c r="K939" s="587">
        <f t="shared" si="40"/>
        <v>0</v>
      </c>
      <c r="M939" s="1230">
        <v>412</v>
      </c>
      <c r="N939" s="1231"/>
      <c r="O939" s="1232"/>
      <c r="P939" s="1233"/>
      <c r="Q939" s="587">
        <f t="shared" si="41"/>
        <v>0</v>
      </c>
    </row>
    <row r="940" spans="1:17" s="17" customFormat="1" ht="16.75" hidden="1" customHeight="1" outlineLevel="2">
      <c r="A940" s="1230">
        <v>413</v>
      </c>
      <c r="B940" s="1231"/>
      <c r="C940" s="1232"/>
      <c r="D940" s="1233"/>
      <c r="E940" s="587">
        <f t="shared" si="39"/>
        <v>0</v>
      </c>
      <c r="G940" s="1230">
        <v>413</v>
      </c>
      <c r="H940" s="1231"/>
      <c r="I940" s="1232"/>
      <c r="J940" s="1233"/>
      <c r="K940" s="587">
        <f t="shared" si="40"/>
        <v>0</v>
      </c>
      <c r="M940" s="1230">
        <v>413</v>
      </c>
      <c r="N940" s="1231"/>
      <c r="O940" s="1232"/>
      <c r="P940" s="1233"/>
      <c r="Q940" s="587">
        <f t="shared" si="41"/>
        <v>0</v>
      </c>
    </row>
    <row r="941" spans="1:17" s="17" customFormat="1" ht="16.75" hidden="1" customHeight="1" outlineLevel="2">
      <c r="A941" s="1230">
        <v>414</v>
      </c>
      <c r="B941" s="1231"/>
      <c r="C941" s="1232"/>
      <c r="D941" s="1233"/>
      <c r="E941" s="587">
        <f t="shared" si="39"/>
        <v>0</v>
      </c>
      <c r="G941" s="1230">
        <v>414</v>
      </c>
      <c r="H941" s="1231"/>
      <c r="I941" s="1232"/>
      <c r="J941" s="1233"/>
      <c r="K941" s="587">
        <f t="shared" si="40"/>
        <v>0</v>
      </c>
      <c r="M941" s="1230">
        <v>414</v>
      </c>
      <c r="N941" s="1231"/>
      <c r="O941" s="1232"/>
      <c r="P941" s="1233"/>
      <c r="Q941" s="587">
        <f t="shared" si="41"/>
        <v>0</v>
      </c>
    </row>
    <row r="942" spans="1:17" s="17" customFormat="1" ht="16.75" hidden="1" customHeight="1" outlineLevel="2">
      <c r="A942" s="1230">
        <v>415</v>
      </c>
      <c r="B942" s="1231"/>
      <c r="C942" s="1232"/>
      <c r="D942" s="1233"/>
      <c r="E942" s="587">
        <f t="shared" si="39"/>
        <v>0</v>
      </c>
      <c r="G942" s="1230">
        <v>415</v>
      </c>
      <c r="H942" s="1231"/>
      <c r="I942" s="1232"/>
      <c r="J942" s="1233"/>
      <c r="K942" s="587">
        <f t="shared" si="40"/>
        <v>0</v>
      </c>
      <c r="M942" s="1230">
        <v>415</v>
      </c>
      <c r="N942" s="1231"/>
      <c r="O942" s="1232"/>
      <c r="P942" s="1233"/>
      <c r="Q942" s="587">
        <f t="shared" si="41"/>
        <v>0</v>
      </c>
    </row>
    <row r="943" spans="1:17" s="17" customFormat="1" ht="16.75" hidden="1" customHeight="1" outlineLevel="2">
      <c r="A943" s="1230">
        <v>416</v>
      </c>
      <c r="B943" s="1231"/>
      <c r="C943" s="1232"/>
      <c r="D943" s="1233"/>
      <c r="E943" s="587">
        <f t="shared" si="39"/>
        <v>0</v>
      </c>
      <c r="G943" s="1230">
        <v>416</v>
      </c>
      <c r="H943" s="1231"/>
      <c r="I943" s="1232"/>
      <c r="J943" s="1233"/>
      <c r="K943" s="587">
        <f t="shared" si="40"/>
        <v>0</v>
      </c>
      <c r="M943" s="1230">
        <v>416</v>
      </c>
      <c r="N943" s="1231"/>
      <c r="O943" s="1232"/>
      <c r="P943" s="1233"/>
      <c r="Q943" s="587">
        <f t="shared" si="41"/>
        <v>0</v>
      </c>
    </row>
    <row r="944" spans="1:17" s="17" customFormat="1" ht="16.75" hidden="1" customHeight="1" outlineLevel="2">
      <c r="A944" s="1230">
        <v>417</v>
      </c>
      <c r="B944" s="1231"/>
      <c r="C944" s="1232"/>
      <c r="D944" s="1233"/>
      <c r="E944" s="587">
        <f t="shared" si="39"/>
        <v>0</v>
      </c>
      <c r="G944" s="1230">
        <v>417</v>
      </c>
      <c r="H944" s="1231"/>
      <c r="I944" s="1232"/>
      <c r="J944" s="1233"/>
      <c r="K944" s="587">
        <f t="shared" si="40"/>
        <v>0</v>
      </c>
      <c r="M944" s="1230">
        <v>417</v>
      </c>
      <c r="N944" s="1231"/>
      <c r="O944" s="1232"/>
      <c r="P944" s="1233"/>
      <c r="Q944" s="587">
        <f t="shared" si="41"/>
        <v>0</v>
      </c>
    </row>
    <row r="945" spans="1:17" s="17" customFormat="1" ht="16.75" hidden="1" customHeight="1" outlineLevel="2">
      <c r="A945" s="1230">
        <v>418</v>
      </c>
      <c r="B945" s="1231"/>
      <c r="C945" s="1232"/>
      <c r="D945" s="1233"/>
      <c r="E945" s="587">
        <f t="shared" si="39"/>
        <v>0</v>
      </c>
      <c r="G945" s="1230">
        <v>418</v>
      </c>
      <c r="H945" s="1231"/>
      <c r="I945" s="1232"/>
      <c r="J945" s="1233"/>
      <c r="K945" s="587">
        <f t="shared" si="40"/>
        <v>0</v>
      </c>
      <c r="M945" s="1230">
        <v>418</v>
      </c>
      <c r="N945" s="1231"/>
      <c r="O945" s="1232"/>
      <c r="P945" s="1233"/>
      <c r="Q945" s="587">
        <f t="shared" si="41"/>
        <v>0</v>
      </c>
    </row>
    <row r="946" spans="1:17" s="17" customFormat="1" ht="16.75" hidden="1" customHeight="1" outlineLevel="2">
      <c r="A946" s="1230">
        <v>419</v>
      </c>
      <c r="B946" s="1231"/>
      <c r="C946" s="1232"/>
      <c r="D946" s="1233"/>
      <c r="E946" s="587">
        <f t="shared" si="39"/>
        <v>0</v>
      </c>
      <c r="G946" s="1230">
        <v>419</v>
      </c>
      <c r="H946" s="1231"/>
      <c r="I946" s="1232"/>
      <c r="J946" s="1233"/>
      <c r="K946" s="587">
        <f t="shared" si="40"/>
        <v>0</v>
      </c>
      <c r="M946" s="1230">
        <v>419</v>
      </c>
      <c r="N946" s="1231"/>
      <c r="O946" s="1232"/>
      <c r="P946" s="1233"/>
      <c r="Q946" s="587">
        <f t="shared" si="41"/>
        <v>0</v>
      </c>
    </row>
    <row r="947" spans="1:17" s="17" customFormat="1" ht="16.75" hidden="1" customHeight="1" outlineLevel="2">
      <c r="A947" s="1230">
        <v>420</v>
      </c>
      <c r="B947" s="1231"/>
      <c r="C947" s="1232"/>
      <c r="D947" s="1233"/>
      <c r="E947" s="587">
        <f t="shared" si="39"/>
        <v>0</v>
      </c>
      <c r="G947" s="1230">
        <v>420</v>
      </c>
      <c r="H947" s="1231"/>
      <c r="I947" s="1232"/>
      <c r="J947" s="1233"/>
      <c r="K947" s="587">
        <f t="shared" si="40"/>
        <v>0</v>
      </c>
      <c r="M947" s="1230">
        <v>420</v>
      </c>
      <c r="N947" s="1231"/>
      <c r="O947" s="1232"/>
      <c r="P947" s="1233"/>
      <c r="Q947" s="587">
        <f t="shared" si="41"/>
        <v>0</v>
      </c>
    </row>
    <row r="948" spans="1:17" s="17" customFormat="1" ht="16.75" hidden="1" customHeight="1" outlineLevel="2">
      <c r="A948" s="1230">
        <v>421</v>
      </c>
      <c r="B948" s="1231"/>
      <c r="C948" s="1232"/>
      <c r="D948" s="1233"/>
      <c r="E948" s="587">
        <f t="shared" si="39"/>
        <v>0</v>
      </c>
      <c r="G948" s="1230">
        <v>421</v>
      </c>
      <c r="H948" s="1231"/>
      <c r="I948" s="1232"/>
      <c r="J948" s="1233"/>
      <c r="K948" s="587">
        <f t="shared" si="40"/>
        <v>0</v>
      </c>
      <c r="M948" s="1230">
        <v>421</v>
      </c>
      <c r="N948" s="1231"/>
      <c r="O948" s="1232"/>
      <c r="P948" s="1233"/>
      <c r="Q948" s="587">
        <f t="shared" si="41"/>
        <v>0</v>
      </c>
    </row>
    <row r="949" spans="1:17" s="17" customFormat="1" ht="16.75" hidden="1" customHeight="1" outlineLevel="2">
      <c r="A949" s="1230">
        <v>422</v>
      </c>
      <c r="B949" s="1231"/>
      <c r="C949" s="1232"/>
      <c r="D949" s="1233"/>
      <c r="E949" s="587">
        <f t="shared" si="39"/>
        <v>0</v>
      </c>
      <c r="G949" s="1230">
        <v>422</v>
      </c>
      <c r="H949" s="1231"/>
      <c r="I949" s="1232"/>
      <c r="J949" s="1233"/>
      <c r="K949" s="587">
        <f t="shared" si="40"/>
        <v>0</v>
      </c>
      <c r="M949" s="1230">
        <v>422</v>
      </c>
      <c r="N949" s="1231"/>
      <c r="O949" s="1232"/>
      <c r="P949" s="1233"/>
      <c r="Q949" s="587">
        <f t="shared" si="41"/>
        <v>0</v>
      </c>
    </row>
    <row r="950" spans="1:17" s="17" customFormat="1" ht="16.75" hidden="1" customHeight="1" outlineLevel="2">
      <c r="A950" s="1230">
        <v>423</v>
      </c>
      <c r="B950" s="1231"/>
      <c r="C950" s="1232"/>
      <c r="D950" s="1233"/>
      <c r="E950" s="587">
        <f t="shared" si="39"/>
        <v>0</v>
      </c>
      <c r="G950" s="1230">
        <v>423</v>
      </c>
      <c r="H950" s="1231"/>
      <c r="I950" s="1232"/>
      <c r="J950" s="1233"/>
      <c r="K950" s="587">
        <f t="shared" si="40"/>
        <v>0</v>
      </c>
      <c r="M950" s="1230">
        <v>423</v>
      </c>
      <c r="N950" s="1231"/>
      <c r="O950" s="1232"/>
      <c r="P950" s="1233"/>
      <c r="Q950" s="587">
        <f t="shared" si="41"/>
        <v>0</v>
      </c>
    </row>
    <row r="951" spans="1:17" s="17" customFormat="1" ht="16.75" hidden="1" customHeight="1" outlineLevel="2">
      <c r="A951" s="1230">
        <v>424</v>
      </c>
      <c r="B951" s="1231"/>
      <c r="C951" s="1232"/>
      <c r="D951" s="1233"/>
      <c r="E951" s="587">
        <f t="shared" si="39"/>
        <v>0</v>
      </c>
      <c r="G951" s="1230">
        <v>424</v>
      </c>
      <c r="H951" s="1231"/>
      <c r="I951" s="1232"/>
      <c r="J951" s="1233"/>
      <c r="K951" s="587">
        <f t="shared" si="40"/>
        <v>0</v>
      </c>
      <c r="M951" s="1230">
        <v>424</v>
      </c>
      <c r="N951" s="1231"/>
      <c r="O951" s="1232"/>
      <c r="P951" s="1233"/>
      <c r="Q951" s="587">
        <f t="shared" si="41"/>
        <v>0</v>
      </c>
    </row>
    <row r="952" spans="1:17" s="17" customFormat="1" ht="16.75" hidden="1" customHeight="1" outlineLevel="2">
      <c r="A952" s="1230">
        <v>425</v>
      </c>
      <c r="B952" s="1231"/>
      <c r="C952" s="1232"/>
      <c r="D952" s="1233"/>
      <c r="E952" s="587">
        <f t="shared" ref="E952:E971" si="42">IF(AND(C952&gt;=D$521,C952&lt;=D$520),1,0)</f>
        <v>0</v>
      </c>
      <c r="G952" s="1230">
        <v>425</v>
      </c>
      <c r="H952" s="1231"/>
      <c r="I952" s="1232"/>
      <c r="J952" s="1233"/>
      <c r="K952" s="587">
        <f t="shared" ref="K952:K971" si="43">IF(AND(I952&gt;=J$521,I952&lt;=J$520),1,0)</f>
        <v>0</v>
      </c>
      <c r="M952" s="1230">
        <v>425</v>
      </c>
      <c r="N952" s="1231"/>
      <c r="O952" s="1232"/>
      <c r="P952" s="1233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230">
        <v>426</v>
      </c>
      <c r="B953" s="1231"/>
      <c r="C953" s="1232"/>
      <c r="D953" s="1233"/>
      <c r="E953" s="587">
        <f t="shared" si="42"/>
        <v>0</v>
      </c>
      <c r="G953" s="1230">
        <v>426</v>
      </c>
      <c r="H953" s="1231"/>
      <c r="I953" s="1232"/>
      <c r="J953" s="1233"/>
      <c r="K953" s="587">
        <f t="shared" si="43"/>
        <v>0</v>
      </c>
      <c r="M953" s="1230">
        <v>426</v>
      </c>
      <c r="N953" s="1231"/>
      <c r="O953" s="1232"/>
      <c r="P953" s="1233"/>
      <c r="Q953" s="587">
        <f t="shared" si="44"/>
        <v>0</v>
      </c>
    </row>
    <row r="954" spans="1:17" s="17" customFormat="1" ht="16.75" hidden="1" customHeight="1" outlineLevel="2">
      <c r="A954" s="1230">
        <v>427</v>
      </c>
      <c r="B954" s="1231"/>
      <c r="C954" s="1232"/>
      <c r="D954" s="1233"/>
      <c r="E954" s="587">
        <f t="shared" si="42"/>
        <v>0</v>
      </c>
      <c r="G954" s="1230">
        <v>427</v>
      </c>
      <c r="H954" s="1231"/>
      <c r="I954" s="1232"/>
      <c r="J954" s="1233"/>
      <c r="K954" s="587">
        <f t="shared" si="43"/>
        <v>0</v>
      </c>
      <c r="M954" s="1230">
        <v>427</v>
      </c>
      <c r="N954" s="1231"/>
      <c r="O954" s="1232"/>
      <c r="P954" s="1233"/>
      <c r="Q954" s="587">
        <f t="shared" si="44"/>
        <v>0</v>
      </c>
    </row>
    <row r="955" spans="1:17" s="17" customFormat="1" ht="16.75" hidden="1" customHeight="1" outlineLevel="2">
      <c r="A955" s="1230">
        <v>428</v>
      </c>
      <c r="B955" s="1231"/>
      <c r="C955" s="1232"/>
      <c r="D955" s="1233"/>
      <c r="E955" s="587">
        <f t="shared" si="42"/>
        <v>0</v>
      </c>
      <c r="G955" s="1230">
        <v>428</v>
      </c>
      <c r="H955" s="1231"/>
      <c r="I955" s="1232"/>
      <c r="J955" s="1233"/>
      <c r="K955" s="587">
        <f t="shared" si="43"/>
        <v>0</v>
      </c>
      <c r="M955" s="1230">
        <v>428</v>
      </c>
      <c r="N955" s="1231"/>
      <c r="O955" s="1232"/>
      <c r="P955" s="1233"/>
      <c r="Q955" s="587">
        <f t="shared" si="44"/>
        <v>0</v>
      </c>
    </row>
    <row r="956" spans="1:17" s="17" customFormat="1" ht="16.75" hidden="1" customHeight="1" outlineLevel="2">
      <c r="A956" s="1230">
        <v>429</v>
      </c>
      <c r="B956" s="1231"/>
      <c r="C956" s="1232"/>
      <c r="D956" s="1233"/>
      <c r="E956" s="587">
        <f t="shared" si="42"/>
        <v>0</v>
      </c>
      <c r="G956" s="1230">
        <v>429</v>
      </c>
      <c r="H956" s="1231"/>
      <c r="I956" s="1232"/>
      <c r="J956" s="1233"/>
      <c r="K956" s="587">
        <f t="shared" si="43"/>
        <v>0</v>
      </c>
      <c r="M956" s="1230">
        <v>429</v>
      </c>
      <c r="N956" s="1231"/>
      <c r="O956" s="1232"/>
      <c r="P956" s="1233"/>
      <c r="Q956" s="587">
        <f t="shared" si="44"/>
        <v>0</v>
      </c>
    </row>
    <row r="957" spans="1:17" s="17" customFormat="1" ht="16.75" hidden="1" customHeight="1" outlineLevel="2">
      <c r="A957" s="1230">
        <v>430</v>
      </c>
      <c r="B957" s="1231"/>
      <c r="C957" s="1232"/>
      <c r="D957" s="1233"/>
      <c r="E957" s="587">
        <f t="shared" si="42"/>
        <v>0</v>
      </c>
      <c r="G957" s="1230">
        <v>430</v>
      </c>
      <c r="H957" s="1231"/>
      <c r="I957" s="1232"/>
      <c r="J957" s="1233"/>
      <c r="K957" s="587">
        <f t="shared" si="43"/>
        <v>0</v>
      </c>
      <c r="M957" s="1230">
        <v>430</v>
      </c>
      <c r="N957" s="1231"/>
      <c r="O957" s="1232"/>
      <c r="P957" s="1233"/>
      <c r="Q957" s="587">
        <f t="shared" si="44"/>
        <v>0</v>
      </c>
    </row>
    <row r="958" spans="1:17" s="17" customFormat="1" ht="16.75" hidden="1" customHeight="1" outlineLevel="2">
      <c r="A958" s="1230">
        <v>431</v>
      </c>
      <c r="B958" s="1231"/>
      <c r="C958" s="1232"/>
      <c r="D958" s="1233"/>
      <c r="E958" s="587">
        <f t="shared" si="42"/>
        <v>0</v>
      </c>
      <c r="G958" s="1230">
        <v>431</v>
      </c>
      <c r="H958" s="1231"/>
      <c r="I958" s="1232"/>
      <c r="J958" s="1233"/>
      <c r="K958" s="587">
        <f t="shared" si="43"/>
        <v>0</v>
      </c>
      <c r="M958" s="1230">
        <v>431</v>
      </c>
      <c r="N958" s="1231"/>
      <c r="O958" s="1232"/>
      <c r="P958" s="1233"/>
      <c r="Q958" s="587">
        <f t="shared" si="44"/>
        <v>0</v>
      </c>
    </row>
    <row r="959" spans="1:17" s="17" customFormat="1" ht="16.75" hidden="1" customHeight="1" outlineLevel="2">
      <c r="A959" s="1230">
        <v>432</v>
      </c>
      <c r="B959" s="1231"/>
      <c r="C959" s="1232"/>
      <c r="D959" s="1233"/>
      <c r="E959" s="587">
        <f t="shared" si="42"/>
        <v>0</v>
      </c>
      <c r="G959" s="1230">
        <v>432</v>
      </c>
      <c r="H959" s="1231"/>
      <c r="I959" s="1232"/>
      <c r="J959" s="1233"/>
      <c r="K959" s="587">
        <f t="shared" si="43"/>
        <v>0</v>
      </c>
      <c r="M959" s="1230">
        <v>432</v>
      </c>
      <c r="N959" s="1231"/>
      <c r="O959" s="1232"/>
      <c r="P959" s="1233"/>
      <c r="Q959" s="587">
        <f t="shared" si="44"/>
        <v>0</v>
      </c>
    </row>
    <row r="960" spans="1:17" s="17" customFormat="1" ht="16.75" hidden="1" customHeight="1" outlineLevel="2">
      <c r="A960" s="1230">
        <v>433</v>
      </c>
      <c r="B960" s="1231"/>
      <c r="C960" s="1232"/>
      <c r="D960" s="1233"/>
      <c r="E960" s="587">
        <f t="shared" si="42"/>
        <v>0</v>
      </c>
      <c r="G960" s="1230">
        <v>433</v>
      </c>
      <c r="H960" s="1231"/>
      <c r="I960" s="1232"/>
      <c r="J960" s="1233"/>
      <c r="K960" s="587">
        <f t="shared" si="43"/>
        <v>0</v>
      </c>
      <c r="M960" s="1230">
        <v>433</v>
      </c>
      <c r="N960" s="1231"/>
      <c r="O960" s="1232"/>
      <c r="P960" s="1233"/>
      <c r="Q960" s="587">
        <f t="shared" si="44"/>
        <v>0</v>
      </c>
    </row>
    <row r="961" spans="1:17" s="17" customFormat="1" ht="16.75" hidden="1" customHeight="1" outlineLevel="2">
      <c r="A961" s="1230">
        <v>434</v>
      </c>
      <c r="B961" s="1231"/>
      <c r="C961" s="1232"/>
      <c r="D961" s="1233"/>
      <c r="E961" s="587">
        <f t="shared" si="42"/>
        <v>0</v>
      </c>
      <c r="G961" s="1230">
        <v>434</v>
      </c>
      <c r="H961" s="1231"/>
      <c r="I961" s="1232"/>
      <c r="J961" s="1233"/>
      <c r="K961" s="587">
        <f t="shared" si="43"/>
        <v>0</v>
      </c>
      <c r="M961" s="1230">
        <v>434</v>
      </c>
      <c r="N961" s="1231"/>
      <c r="O961" s="1232"/>
      <c r="P961" s="1233"/>
      <c r="Q961" s="587">
        <f t="shared" si="44"/>
        <v>0</v>
      </c>
    </row>
    <row r="962" spans="1:17" s="17" customFormat="1" ht="16.75" hidden="1" customHeight="1" outlineLevel="2">
      <c r="A962" s="1230">
        <v>435</v>
      </c>
      <c r="B962" s="1231"/>
      <c r="C962" s="1232"/>
      <c r="D962" s="1233"/>
      <c r="E962" s="587">
        <f t="shared" si="42"/>
        <v>0</v>
      </c>
      <c r="G962" s="1230">
        <v>435</v>
      </c>
      <c r="H962" s="1231"/>
      <c r="I962" s="1232"/>
      <c r="J962" s="1233"/>
      <c r="K962" s="587">
        <f t="shared" si="43"/>
        <v>0</v>
      </c>
      <c r="M962" s="1230">
        <v>435</v>
      </c>
      <c r="N962" s="1231"/>
      <c r="O962" s="1232"/>
      <c r="P962" s="1233"/>
      <c r="Q962" s="587">
        <f t="shared" si="44"/>
        <v>0</v>
      </c>
    </row>
    <row r="963" spans="1:17" s="17" customFormat="1" ht="16.75" hidden="1" customHeight="1" outlineLevel="2">
      <c r="A963" s="1230">
        <v>436</v>
      </c>
      <c r="B963" s="1231"/>
      <c r="C963" s="1232"/>
      <c r="D963" s="1233"/>
      <c r="E963" s="587">
        <f t="shared" si="42"/>
        <v>0</v>
      </c>
      <c r="G963" s="1230">
        <v>436</v>
      </c>
      <c r="H963" s="1231"/>
      <c r="I963" s="1232"/>
      <c r="J963" s="1233"/>
      <c r="K963" s="587">
        <f t="shared" si="43"/>
        <v>0</v>
      </c>
      <c r="M963" s="1230">
        <v>436</v>
      </c>
      <c r="N963" s="1231"/>
      <c r="O963" s="1232"/>
      <c r="P963" s="1233"/>
      <c r="Q963" s="587">
        <f t="shared" si="44"/>
        <v>0</v>
      </c>
    </row>
    <row r="964" spans="1:17" s="17" customFormat="1" ht="16.75" hidden="1" customHeight="1" outlineLevel="2">
      <c r="A964" s="1230">
        <v>437</v>
      </c>
      <c r="B964" s="1231"/>
      <c r="C964" s="1232"/>
      <c r="D964" s="1233"/>
      <c r="E964" s="587">
        <f t="shared" si="42"/>
        <v>0</v>
      </c>
      <c r="G964" s="1230">
        <v>437</v>
      </c>
      <c r="H964" s="1231"/>
      <c r="I964" s="1232"/>
      <c r="J964" s="1233"/>
      <c r="K964" s="587">
        <f t="shared" si="43"/>
        <v>0</v>
      </c>
      <c r="M964" s="1230">
        <v>437</v>
      </c>
      <c r="N964" s="1231"/>
      <c r="O964" s="1232"/>
      <c r="P964" s="1233"/>
      <c r="Q964" s="587">
        <f t="shared" si="44"/>
        <v>0</v>
      </c>
    </row>
    <row r="965" spans="1:17" s="17" customFormat="1" ht="16.75" hidden="1" customHeight="1" outlineLevel="2">
      <c r="A965" s="1230">
        <v>438</v>
      </c>
      <c r="B965" s="1231"/>
      <c r="C965" s="1232"/>
      <c r="D965" s="1233"/>
      <c r="E965" s="587">
        <f t="shared" si="42"/>
        <v>0</v>
      </c>
      <c r="G965" s="1230">
        <v>438</v>
      </c>
      <c r="H965" s="1231"/>
      <c r="I965" s="1232"/>
      <c r="J965" s="1233"/>
      <c r="K965" s="587">
        <f t="shared" si="43"/>
        <v>0</v>
      </c>
      <c r="M965" s="1230">
        <v>438</v>
      </c>
      <c r="N965" s="1231"/>
      <c r="O965" s="1232"/>
      <c r="P965" s="1233"/>
      <c r="Q965" s="587">
        <f t="shared" si="44"/>
        <v>0</v>
      </c>
    </row>
    <row r="966" spans="1:17" s="17" customFormat="1" ht="16.75" hidden="1" customHeight="1" outlineLevel="2">
      <c r="A966" s="1230">
        <v>439</v>
      </c>
      <c r="B966" s="1231"/>
      <c r="C966" s="1232"/>
      <c r="D966" s="1233"/>
      <c r="E966" s="587">
        <f t="shared" si="42"/>
        <v>0</v>
      </c>
      <c r="G966" s="1230">
        <v>439</v>
      </c>
      <c r="H966" s="1231"/>
      <c r="I966" s="1232"/>
      <c r="J966" s="1233"/>
      <c r="K966" s="587">
        <f t="shared" si="43"/>
        <v>0</v>
      </c>
      <c r="M966" s="1230">
        <v>439</v>
      </c>
      <c r="N966" s="1231"/>
      <c r="O966" s="1232"/>
      <c r="P966" s="1233"/>
      <c r="Q966" s="587">
        <f t="shared" si="44"/>
        <v>0</v>
      </c>
    </row>
    <row r="967" spans="1:17" s="17" customFormat="1" ht="16.75" hidden="1" customHeight="1" outlineLevel="2">
      <c r="A967" s="1230">
        <v>440</v>
      </c>
      <c r="B967" s="1231"/>
      <c r="C967" s="1232"/>
      <c r="D967" s="1233"/>
      <c r="E967" s="587">
        <f t="shared" si="42"/>
        <v>0</v>
      </c>
      <c r="G967" s="1230">
        <v>440</v>
      </c>
      <c r="H967" s="1231"/>
      <c r="I967" s="1232"/>
      <c r="J967" s="1233"/>
      <c r="K967" s="587">
        <f t="shared" si="43"/>
        <v>0</v>
      </c>
      <c r="M967" s="1230">
        <v>440</v>
      </c>
      <c r="N967" s="1231"/>
      <c r="O967" s="1232"/>
      <c r="P967" s="1233"/>
      <c r="Q967" s="587">
        <f t="shared" si="44"/>
        <v>0</v>
      </c>
    </row>
    <row r="968" spans="1:17" s="17" customFormat="1" ht="16.75" hidden="1" customHeight="1" outlineLevel="2">
      <c r="A968" s="1230">
        <v>441</v>
      </c>
      <c r="B968" s="1231"/>
      <c r="C968" s="1232"/>
      <c r="D968" s="1233"/>
      <c r="E968" s="587">
        <f t="shared" si="42"/>
        <v>0</v>
      </c>
      <c r="G968" s="1230">
        <v>441</v>
      </c>
      <c r="H968" s="1231"/>
      <c r="I968" s="1232"/>
      <c r="J968" s="1233"/>
      <c r="K968" s="587">
        <f t="shared" si="43"/>
        <v>0</v>
      </c>
      <c r="M968" s="1230">
        <v>441</v>
      </c>
      <c r="N968" s="1231"/>
      <c r="O968" s="1232"/>
      <c r="P968" s="1233"/>
      <c r="Q968" s="587">
        <f t="shared" si="44"/>
        <v>0</v>
      </c>
    </row>
    <row r="969" spans="1:17" s="17" customFormat="1" ht="16.75" hidden="1" customHeight="1" outlineLevel="2">
      <c r="A969" s="1230">
        <v>442</v>
      </c>
      <c r="B969" s="1231"/>
      <c r="C969" s="1232"/>
      <c r="D969" s="1233"/>
      <c r="E969" s="587">
        <f t="shared" si="42"/>
        <v>0</v>
      </c>
      <c r="G969" s="1230">
        <v>442</v>
      </c>
      <c r="H969" s="1231"/>
      <c r="I969" s="1232"/>
      <c r="J969" s="1233"/>
      <c r="K969" s="587">
        <f t="shared" si="43"/>
        <v>0</v>
      </c>
      <c r="M969" s="1230">
        <v>442</v>
      </c>
      <c r="N969" s="1231"/>
      <c r="O969" s="1232"/>
      <c r="P969" s="1233"/>
      <c r="Q969" s="587">
        <f t="shared" si="44"/>
        <v>0</v>
      </c>
    </row>
    <row r="970" spans="1:17" s="17" customFormat="1" ht="16.75" hidden="1" customHeight="1" outlineLevel="2">
      <c r="A970" s="1230">
        <v>443</v>
      </c>
      <c r="B970" s="1231"/>
      <c r="C970" s="1232"/>
      <c r="D970" s="1233"/>
      <c r="E970" s="587">
        <f t="shared" si="42"/>
        <v>0</v>
      </c>
      <c r="G970" s="1230">
        <v>443</v>
      </c>
      <c r="H970" s="1231"/>
      <c r="I970" s="1232"/>
      <c r="J970" s="1233"/>
      <c r="K970" s="587">
        <f t="shared" si="43"/>
        <v>0</v>
      </c>
      <c r="M970" s="1230">
        <v>443</v>
      </c>
      <c r="N970" s="1231"/>
      <c r="O970" s="1232"/>
      <c r="P970" s="1233"/>
      <c r="Q970" s="587">
        <f t="shared" si="44"/>
        <v>0</v>
      </c>
    </row>
    <row r="971" spans="1:17" s="17" customFormat="1" ht="16.75" hidden="1" customHeight="1" outlineLevel="2">
      <c r="A971" s="1230">
        <v>444</v>
      </c>
      <c r="B971" s="1231"/>
      <c r="C971" s="1232"/>
      <c r="D971" s="1233"/>
      <c r="E971" s="587">
        <f t="shared" si="42"/>
        <v>0</v>
      </c>
      <c r="G971" s="1230">
        <v>444</v>
      </c>
      <c r="H971" s="1231"/>
      <c r="I971" s="1232"/>
      <c r="J971" s="1233"/>
      <c r="K971" s="587">
        <f t="shared" si="43"/>
        <v>0</v>
      </c>
      <c r="M971" s="1230">
        <v>444</v>
      </c>
      <c r="N971" s="1231"/>
      <c r="O971" s="1232"/>
      <c r="P971" s="1233"/>
      <c r="Q971" s="587">
        <f t="shared" si="44"/>
        <v>0</v>
      </c>
    </row>
    <row r="972" spans="1:17" s="17" customFormat="1" ht="16.75" hidden="1" customHeight="1" outlineLevel="2">
      <c r="A972" s="1230">
        <v>445</v>
      </c>
      <c r="B972" s="1231"/>
      <c r="C972" s="1232"/>
      <c r="D972" s="1233"/>
      <c r="E972" s="587">
        <f>IF(AND(C972&gt;=D$521,C972&lt;=D$520),1,0)</f>
        <v>0</v>
      </c>
      <c r="G972" s="1230">
        <v>445</v>
      </c>
      <c r="H972" s="1231"/>
      <c r="I972" s="1232"/>
      <c r="J972" s="1233"/>
      <c r="K972" s="587">
        <f>IF(AND(I972&gt;=J$521,I972&lt;=J$520),1,0)</f>
        <v>0</v>
      </c>
      <c r="M972" s="1230">
        <v>445</v>
      </c>
      <c r="N972" s="1231"/>
      <c r="O972" s="1232"/>
      <c r="P972" s="1233"/>
      <c r="Q972" s="587">
        <f>IF(AND(O972&gt;=P$521,O972&lt;=P$520),1,0)</f>
        <v>0</v>
      </c>
    </row>
    <row r="973" spans="1:17" s="17" customFormat="1" ht="16.75" hidden="1" customHeight="1" outlineLevel="2">
      <c r="A973" s="1230">
        <v>446</v>
      </c>
      <c r="B973" s="1231"/>
      <c r="C973" s="1232"/>
      <c r="D973" s="1233"/>
      <c r="E973" s="587">
        <f t="shared" ref="E973:E1027" si="45">IF(AND(C973&gt;=D$521,C973&lt;=D$520),1,0)</f>
        <v>0</v>
      </c>
      <c r="G973" s="1230">
        <v>446</v>
      </c>
      <c r="H973" s="1231"/>
      <c r="I973" s="1232"/>
      <c r="J973" s="1233"/>
      <c r="K973" s="587">
        <f t="shared" ref="K973:K1027" si="46">IF(AND(I973&gt;=J$521,I973&lt;=J$520),1,0)</f>
        <v>0</v>
      </c>
      <c r="M973" s="1230">
        <v>446</v>
      </c>
      <c r="N973" s="1231"/>
      <c r="O973" s="1232"/>
      <c r="P973" s="1233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230">
        <v>447</v>
      </c>
      <c r="B974" s="1231"/>
      <c r="C974" s="1232"/>
      <c r="D974" s="1233"/>
      <c r="E974" s="587">
        <f t="shared" si="45"/>
        <v>0</v>
      </c>
      <c r="G974" s="1230">
        <v>447</v>
      </c>
      <c r="H974" s="1231"/>
      <c r="I974" s="1232"/>
      <c r="J974" s="1233"/>
      <c r="K974" s="587">
        <f t="shared" si="46"/>
        <v>0</v>
      </c>
      <c r="M974" s="1230">
        <v>447</v>
      </c>
      <c r="N974" s="1231"/>
      <c r="O974" s="1232"/>
      <c r="P974" s="1233"/>
      <c r="Q974" s="587">
        <f t="shared" si="47"/>
        <v>0</v>
      </c>
    </row>
    <row r="975" spans="1:17" s="17" customFormat="1" ht="16.75" hidden="1" customHeight="1" outlineLevel="2">
      <c r="A975" s="1230">
        <v>448</v>
      </c>
      <c r="B975" s="1231"/>
      <c r="C975" s="1232"/>
      <c r="D975" s="1233"/>
      <c r="E975" s="587">
        <f t="shared" si="45"/>
        <v>0</v>
      </c>
      <c r="G975" s="1230">
        <v>448</v>
      </c>
      <c r="H975" s="1231"/>
      <c r="I975" s="1232"/>
      <c r="J975" s="1233"/>
      <c r="K975" s="587">
        <f t="shared" si="46"/>
        <v>0</v>
      </c>
      <c r="M975" s="1230">
        <v>448</v>
      </c>
      <c r="N975" s="1231"/>
      <c r="O975" s="1232"/>
      <c r="P975" s="1233"/>
      <c r="Q975" s="587">
        <f t="shared" si="47"/>
        <v>0</v>
      </c>
    </row>
    <row r="976" spans="1:17" s="17" customFormat="1" ht="16.75" hidden="1" customHeight="1" outlineLevel="2">
      <c r="A976" s="1230">
        <v>449</v>
      </c>
      <c r="B976" s="1231"/>
      <c r="C976" s="1232"/>
      <c r="D976" s="1233"/>
      <c r="E976" s="587">
        <f t="shared" si="45"/>
        <v>0</v>
      </c>
      <c r="G976" s="1230">
        <v>449</v>
      </c>
      <c r="H976" s="1231"/>
      <c r="I976" s="1232"/>
      <c r="J976" s="1233"/>
      <c r="K976" s="587">
        <f t="shared" si="46"/>
        <v>0</v>
      </c>
      <c r="M976" s="1230">
        <v>449</v>
      </c>
      <c r="N976" s="1231"/>
      <c r="O976" s="1232"/>
      <c r="P976" s="1233"/>
      <c r="Q976" s="587">
        <f t="shared" si="47"/>
        <v>0</v>
      </c>
    </row>
    <row r="977" spans="1:17" s="17" customFormat="1" ht="16.75" hidden="1" customHeight="1" outlineLevel="2">
      <c r="A977" s="1230">
        <v>450</v>
      </c>
      <c r="B977" s="1231"/>
      <c r="C977" s="1232"/>
      <c r="D977" s="1233"/>
      <c r="E977" s="587">
        <f t="shared" si="45"/>
        <v>0</v>
      </c>
      <c r="G977" s="1230">
        <v>450</v>
      </c>
      <c r="H977" s="1231"/>
      <c r="I977" s="1232"/>
      <c r="J977" s="1233"/>
      <c r="K977" s="587">
        <f t="shared" si="46"/>
        <v>0</v>
      </c>
      <c r="M977" s="1230">
        <v>450</v>
      </c>
      <c r="N977" s="1231"/>
      <c r="O977" s="1232"/>
      <c r="P977" s="1233"/>
      <c r="Q977" s="587">
        <f t="shared" si="47"/>
        <v>0</v>
      </c>
    </row>
    <row r="978" spans="1:17" s="17" customFormat="1" ht="16.75" hidden="1" customHeight="1" outlineLevel="2">
      <c r="A978" s="1230">
        <v>451</v>
      </c>
      <c r="B978" s="1231"/>
      <c r="C978" s="1232"/>
      <c r="D978" s="1233"/>
      <c r="E978" s="587">
        <f t="shared" si="45"/>
        <v>0</v>
      </c>
      <c r="G978" s="1230">
        <v>451</v>
      </c>
      <c r="H978" s="1231"/>
      <c r="I978" s="1232"/>
      <c r="J978" s="1233"/>
      <c r="K978" s="587">
        <f t="shared" si="46"/>
        <v>0</v>
      </c>
      <c r="M978" s="1230">
        <v>451</v>
      </c>
      <c r="N978" s="1231"/>
      <c r="O978" s="1232"/>
      <c r="P978" s="1233"/>
      <c r="Q978" s="587">
        <f t="shared" si="47"/>
        <v>0</v>
      </c>
    </row>
    <row r="979" spans="1:17" s="17" customFormat="1" ht="16.75" hidden="1" customHeight="1" outlineLevel="2">
      <c r="A979" s="1230">
        <v>452</v>
      </c>
      <c r="B979" s="1231"/>
      <c r="C979" s="1232"/>
      <c r="D979" s="1233"/>
      <c r="E979" s="587">
        <f t="shared" si="45"/>
        <v>0</v>
      </c>
      <c r="G979" s="1230">
        <v>452</v>
      </c>
      <c r="H979" s="1231"/>
      <c r="I979" s="1232"/>
      <c r="J979" s="1233"/>
      <c r="K979" s="587">
        <f t="shared" si="46"/>
        <v>0</v>
      </c>
      <c r="M979" s="1230">
        <v>452</v>
      </c>
      <c r="N979" s="1231"/>
      <c r="O979" s="1232"/>
      <c r="P979" s="1233"/>
      <c r="Q979" s="587">
        <f t="shared" si="47"/>
        <v>0</v>
      </c>
    </row>
    <row r="980" spans="1:17" s="17" customFormat="1" ht="16.75" hidden="1" customHeight="1" outlineLevel="2">
      <c r="A980" s="1230">
        <v>453</v>
      </c>
      <c r="B980" s="1231"/>
      <c r="C980" s="1232"/>
      <c r="D980" s="1233"/>
      <c r="E980" s="587">
        <f t="shared" si="45"/>
        <v>0</v>
      </c>
      <c r="G980" s="1230">
        <v>453</v>
      </c>
      <c r="H980" s="1231"/>
      <c r="I980" s="1232"/>
      <c r="J980" s="1233"/>
      <c r="K980" s="587">
        <f t="shared" si="46"/>
        <v>0</v>
      </c>
      <c r="M980" s="1230">
        <v>453</v>
      </c>
      <c r="N980" s="1231"/>
      <c r="O980" s="1232"/>
      <c r="P980" s="1233"/>
      <c r="Q980" s="587">
        <f t="shared" si="47"/>
        <v>0</v>
      </c>
    </row>
    <row r="981" spans="1:17" s="17" customFormat="1" ht="16.75" hidden="1" customHeight="1" outlineLevel="2">
      <c r="A981" s="1230">
        <v>454</v>
      </c>
      <c r="B981" s="1231"/>
      <c r="C981" s="1232"/>
      <c r="D981" s="1233"/>
      <c r="E981" s="587">
        <f t="shared" si="45"/>
        <v>0</v>
      </c>
      <c r="G981" s="1230">
        <v>454</v>
      </c>
      <c r="H981" s="1231"/>
      <c r="I981" s="1232"/>
      <c r="J981" s="1233"/>
      <c r="K981" s="587">
        <f t="shared" si="46"/>
        <v>0</v>
      </c>
      <c r="M981" s="1230">
        <v>454</v>
      </c>
      <c r="N981" s="1231"/>
      <c r="O981" s="1232"/>
      <c r="P981" s="1233"/>
      <c r="Q981" s="587">
        <f t="shared" si="47"/>
        <v>0</v>
      </c>
    </row>
    <row r="982" spans="1:17" s="17" customFormat="1" ht="16.75" hidden="1" customHeight="1" outlineLevel="2">
      <c r="A982" s="1230">
        <v>455</v>
      </c>
      <c r="B982" s="1231"/>
      <c r="C982" s="1232"/>
      <c r="D982" s="1233"/>
      <c r="E982" s="587">
        <f t="shared" si="45"/>
        <v>0</v>
      </c>
      <c r="G982" s="1230">
        <v>455</v>
      </c>
      <c r="H982" s="1231"/>
      <c r="I982" s="1232"/>
      <c r="J982" s="1233"/>
      <c r="K982" s="587">
        <f t="shared" si="46"/>
        <v>0</v>
      </c>
      <c r="M982" s="1230">
        <v>455</v>
      </c>
      <c r="N982" s="1231"/>
      <c r="O982" s="1232"/>
      <c r="P982" s="1233"/>
      <c r="Q982" s="587">
        <f t="shared" si="47"/>
        <v>0</v>
      </c>
    </row>
    <row r="983" spans="1:17" s="17" customFormat="1" ht="16.75" hidden="1" customHeight="1" outlineLevel="2">
      <c r="A983" s="1230">
        <v>456</v>
      </c>
      <c r="B983" s="1231"/>
      <c r="C983" s="1232"/>
      <c r="D983" s="1233"/>
      <c r="E983" s="587">
        <f t="shared" si="45"/>
        <v>0</v>
      </c>
      <c r="G983" s="1230">
        <v>456</v>
      </c>
      <c r="H983" s="1231"/>
      <c r="I983" s="1232"/>
      <c r="J983" s="1233"/>
      <c r="K983" s="587">
        <f t="shared" si="46"/>
        <v>0</v>
      </c>
      <c r="M983" s="1230">
        <v>456</v>
      </c>
      <c r="N983" s="1231"/>
      <c r="O983" s="1232"/>
      <c r="P983" s="1233"/>
      <c r="Q983" s="587">
        <f t="shared" si="47"/>
        <v>0</v>
      </c>
    </row>
    <row r="984" spans="1:17" s="17" customFormat="1" ht="16.75" hidden="1" customHeight="1" outlineLevel="2">
      <c r="A984" s="1230">
        <v>457</v>
      </c>
      <c r="B984" s="1231"/>
      <c r="C984" s="1232"/>
      <c r="D984" s="1233"/>
      <c r="E984" s="587">
        <f t="shared" si="45"/>
        <v>0</v>
      </c>
      <c r="G984" s="1230">
        <v>457</v>
      </c>
      <c r="H984" s="1231"/>
      <c r="I984" s="1232"/>
      <c r="J984" s="1233"/>
      <c r="K984" s="587">
        <f t="shared" si="46"/>
        <v>0</v>
      </c>
      <c r="M984" s="1230">
        <v>457</v>
      </c>
      <c r="N984" s="1231"/>
      <c r="O984" s="1232"/>
      <c r="P984" s="1233"/>
      <c r="Q984" s="587">
        <f t="shared" si="47"/>
        <v>0</v>
      </c>
    </row>
    <row r="985" spans="1:17" s="17" customFormat="1" ht="16.75" hidden="1" customHeight="1" outlineLevel="2">
      <c r="A985" s="1230">
        <v>458</v>
      </c>
      <c r="B985" s="1231"/>
      <c r="C985" s="1232"/>
      <c r="D985" s="1233"/>
      <c r="E985" s="587">
        <f t="shared" si="45"/>
        <v>0</v>
      </c>
      <c r="G985" s="1230">
        <v>458</v>
      </c>
      <c r="H985" s="1231"/>
      <c r="I985" s="1232"/>
      <c r="J985" s="1233"/>
      <c r="K985" s="587">
        <f t="shared" si="46"/>
        <v>0</v>
      </c>
      <c r="M985" s="1230">
        <v>458</v>
      </c>
      <c r="N985" s="1231"/>
      <c r="O985" s="1232"/>
      <c r="P985" s="1233"/>
      <c r="Q985" s="587">
        <f t="shared" si="47"/>
        <v>0</v>
      </c>
    </row>
    <row r="986" spans="1:17" s="17" customFormat="1" ht="16.75" hidden="1" customHeight="1" outlineLevel="2">
      <c r="A986" s="1230">
        <v>459</v>
      </c>
      <c r="B986" s="1231"/>
      <c r="C986" s="1232"/>
      <c r="D986" s="1233"/>
      <c r="E986" s="587">
        <f t="shared" si="45"/>
        <v>0</v>
      </c>
      <c r="G986" s="1230">
        <v>459</v>
      </c>
      <c r="H986" s="1231"/>
      <c r="I986" s="1232"/>
      <c r="J986" s="1233"/>
      <c r="K986" s="587">
        <f t="shared" si="46"/>
        <v>0</v>
      </c>
      <c r="M986" s="1230">
        <v>459</v>
      </c>
      <c r="N986" s="1231"/>
      <c r="O986" s="1232"/>
      <c r="P986" s="1233"/>
      <c r="Q986" s="587">
        <f t="shared" si="47"/>
        <v>0</v>
      </c>
    </row>
    <row r="987" spans="1:17" s="17" customFormat="1" ht="16.75" hidden="1" customHeight="1" outlineLevel="2">
      <c r="A987" s="1230">
        <v>460</v>
      </c>
      <c r="B987" s="1231"/>
      <c r="C987" s="1232"/>
      <c r="D987" s="1233"/>
      <c r="E987" s="587">
        <f t="shared" si="45"/>
        <v>0</v>
      </c>
      <c r="G987" s="1230">
        <v>460</v>
      </c>
      <c r="H987" s="1231"/>
      <c r="I987" s="1232"/>
      <c r="J987" s="1233"/>
      <c r="K987" s="587">
        <f t="shared" si="46"/>
        <v>0</v>
      </c>
      <c r="M987" s="1230">
        <v>460</v>
      </c>
      <c r="N987" s="1231"/>
      <c r="O987" s="1232"/>
      <c r="P987" s="1233"/>
      <c r="Q987" s="587">
        <f t="shared" si="47"/>
        <v>0</v>
      </c>
    </row>
    <row r="988" spans="1:17" s="17" customFormat="1" ht="16.75" hidden="1" customHeight="1" outlineLevel="2">
      <c r="A988" s="1230">
        <v>461</v>
      </c>
      <c r="B988" s="1231"/>
      <c r="C988" s="1232"/>
      <c r="D988" s="1233"/>
      <c r="E988" s="587">
        <f t="shared" si="45"/>
        <v>0</v>
      </c>
      <c r="G988" s="1230">
        <v>461</v>
      </c>
      <c r="H988" s="1231"/>
      <c r="I988" s="1232"/>
      <c r="J988" s="1233"/>
      <c r="K988" s="587">
        <f t="shared" si="46"/>
        <v>0</v>
      </c>
      <c r="M988" s="1230">
        <v>461</v>
      </c>
      <c r="N988" s="1231"/>
      <c r="O988" s="1232"/>
      <c r="P988" s="1233"/>
      <c r="Q988" s="587">
        <f t="shared" si="47"/>
        <v>0</v>
      </c>
    </row>
    <row r="989" spans="1:17" s="17" customFormat="1" ht="16.75" hidden="1" customHeight="1" outlineLevel="2">
      <c r="A989" s="1230">
        <v>462</v>
      </c>
      <c r="B989" s="1231"/>
      <c r="C989" s="1232"/>
      <c r="D989" s="1233"/>
      <c r="E989" s="587">
        <f t="shared" si="45"/>
        <v>0</v>
      </c>
      <c r="G989" s="1230">
        <v>462</v>
      </c>
      <c r="H989" s="1231"/>
      <c r="I989" s="1232"/>
      <c r="J989" s="1233"/>
      <c r="K989" s="587">
        <f t="shared" si="46"/>
        <v>0</v>
      </c>
      <c r="M989" s="1230">
        <v>462</v>
      </c>
      <c r="N989" s="1231"/>
      <c r="O989" s="1232"/>
      <c r="P989" s="1233"/>
      <c r="Q989" s="587">
        <f t="shared" si="47"/>
        <v>0</v>
      </c>
    </row>
    <row r="990" spans="1:17" s="17" customFormat="1" ht="16.75" hidden="1" customHeight="1" outlineLevel="2">
      <c r="A990" s="1230">
        <v>463</v>
      </c>
      <c r="B990" s="1231"/>
      <c r="C990" s="1232"/>
      <c r="D990" s="1233"/>
      <c r="E990" s="587">
        <f t="shared" si="45"/>
        <v>0</v>
      </c>
      <c r="G990" s="1230">
        <v>463</v>
      </c>
      <c r="H990" s="1231"/>
      <c r="I990" s="1232"/>
      <c r="J990" s="1233"/>
      <c r="K990" s="587">
        <f t="shared" si="46"/>
        <v>0</v>
      </c>
      <c r="M990" s="1230">
        <v>463</v>
      </c>
      <c r="N990" s="1231"/>
      <c r="O990" s="1232"/>
      <c r="P990" s="1233"/>
      <c r="Q990" s="587">
        <f t="shared" si="47"/>
        <v>0</v>
      </c>
    </row>
    <row r="991" spans="1:17" s="17" customFormat="1" ht="16.75" hidden="1" customHeight="1" outlineLevel="2">
      <c r="A991" s="1230">
        <v>464</v>
      </c>
      <c r="B991" s="1231"/>
      <c r="C991" s="1232"/>
      <c r="D991" s="1233"/>
      <c r="E991" s="587">
        <f t="shared" si="45"/>
        <v>0</v>
      </c>
      <c r="G991" s="1230">
        <v>464</v>
      </c>
      <c r="H991" s="1231"/>
      <c r="I991" s="1232"/>
      <c r="J991" s="1233"/>
      <c r="K991" s="587">
        <f t="shared" si="46"/>
        <v>0</v>
      </c>
      <c r="M991" s="1230">
        <v>464</v>
      </c>
      <c r="N991" s="1231"/>
      <c r="O991" s="1232"/>
      <c r="P991" s="1233"/>
      <c r="Q991" s="587">
        <f t="shared" si="47"/>
        <v>0</v>
      </c>
    </row>
    <row r="992" spans="1:17" s="17" customFormat="1" ht="16.75" hidden="1" customHeight="1" outlineLevel="2">
      <c r="A992" s="1230">
        <v>465</v>
      </c>
      <c r="B992" s="1231"/>
      <c r="C992" s="1232"/>
      <c r="D992" s="1233"/>
      <c r="E992" s="587">
        <f t="shared" si="45"/>
        <v>0</v>
      </c>
      <c r="G992" s="1230">
        <v>465</v>
      </c>
      <c r="H992" s="1231"/>
      <c r="I992" s="1232"/>
      <c r="J992" s="1233"/>
      <c r="K992" s="587">
        <f t="shared" si="46"/>
        <v>0</v>
      </c>
      <c r="M992" s="1230">
        <v>465</v>
      </c>
      <c r="N992" s="1231"/>
      <c r="O992" s="1232"/>
      <c r="P992" s="1233"/>
      <c r="Q992" s="587">
        <f t="shared" si="47"/>
        <v>0</v>
      </c>
    </row>
    <row r="993" spans="1:17" s="17" customFormat="1" ht="16.75" hidden="1" customHeight="1" outlineLevel="2">
      <c r="A993" s="1230">
        <v>466</v>
      </c>
      <c r="B993" s="1231"/>
      <c r="C993" s="1232"/>
      <c r="D993" s="1233"/>
      <c r="E993" s="587">
        <f t="shared" si="45"/>
        <v>0</v>
      </c>
      <c r="G993" s="1230">
        <v>466</v>
      </c>
      <c r="H993" s="1231"/>
      <c r="I993" s="1232"/>
      <c r="J993" s="1233"/>
      <c r="K993" s="587">
        <f t="shared" si="46"/>
        <v>0</v>
      </c>
      <c r="M993" s="1230">
        <v>466</v>
      </c>
      <c r="N993" s="1231"/>
      <c r="O993" s="1232"/>
      <c r="P993" s="1233"/>
      <c r="Q993" s="587">
        <f t="shared" si="47"/>
        <v>0</v>
      </c>
    </row>
    <row r="994" spans="1:17" s="17" customFormat="1" ht="16.75" hidden="1" customHeight="1" outlineLevel="2">
      <c r="A994" s="1230">
        <v>467</v>
      </c>
      <c r="B994" s="1231"/>
      <c r="C994" s="1232"/>
      <c r="D994" s="1233"/>
      <c r="E994" s="587">
        <f t="shared" si="45"/>
        <v>0</v>
      </c>
      <c r="G994" s="1230">
        <v>467</v>
      </c>
      <c r="H994" s="1231"/>
      <c r="I994" s="1232"/>
      <c r="J994" s="1233"/>
      <c r="K994" s="587">
        <f t="shared" si="46"/>
        <v>0</v>
      </c>
      <c r="M994" s="1230">
        <v>467</v>
      </c>
      <c r="N994" s="1231"/>
      <c r="O994" s="1232"/>
      <c r="P994" s="1233"/>
      <c r="Q994" s="587">
        <f t="shared" si="47"/>
        <v>0</v>
      </c>
    </row>
    <row r="995" spans="1:17" s="17" customFormat="1" ht="16.75" hidden="1" customHeight="1" outlineLevel="2">
      <c r="A995" s="1230">
        <v>468</v>
      </c>
      <c r="B995" s="1231"/>
      <c r="C995" s="1232"/>
      <c r="D995" s="1233"/>
      <c r="E995" s="587">
        <f t="shared" si="45"/>
        <v>0</v>
      </c>
      <c r="G995" s="1230">
        <v>468</v>
      </c>
      <c r="H995" s="1231"/>
      <c r="I995" s="1232"/>
      <c r="J995" s="1233"/>
      <c r="K995" s="587">
        <f t="shared" si="46"/>
        <v>0</v>
      </c>
      <c r="M995" s="1230">
        <v>468</v>
      </c>
      <c r="N995" s="1231"/>
      <c r="O995" s="1232"/>
      <c r="P995" s="1233"/>
      <c r="Q995" s="587">
        <f t="shared" si="47"/>
        <v>0</v>
      </c>
    </row>
    <row r="996" spans="1:17" s="17" customFormat="1" ht="16.75" hidden="1" customHeight="1" outlineLevel="2">
      <c r="A996" s="1230">
        <v>469</v>
      </c>
      <c r="B996" s="1231"/>
      <c r="C996" s="1232"/>
      <c r="D996" s="1233"/>
      <c r="E996" s="587">
        <f t="shared" si="45"/>
        <v>0</v>
      </c>
      <c r="G996" s="1230">
        <v>469</v>
      </c>
      <c r="H996" s="1231"/>
      <c r="I996" s="1232"/>
      <c r="J996" s="1233"/>
      <c r="K996" s="587">
        <f t="shared" si="46"/>
        <v>0</v>
      </c>
      <c r="M996" s="1230">
        <v>469</v>
      </c>
      <c r="N996" s="1231"/>
      <c r="O996" s="1232"/>
      <c r="P996" s="1233"/>
      <c r="Q996" s="587">
        <f t="shared" si="47"/>
        <v>0</v>
      </c>
    </row>
    <row r="997" spans="1:17" s="17" customFormat="1" ht="16.75" hidden="1" customHeight="1" outlineLevel="2">
      <c r="A997" s="1230">
        <v>470</v>
      </c>
      <c r="B997" s="1231"/>
      <c r="C997" s="1232"/>
      <c r="D997" s="1233"/>
      <c r="E997" s="587">
        <f t="shared" si="45"/>
        <v>0</v>
      </c>
      <c r="G997" s="1230">
        <v>470</v>
      </c>
      <c r="H997" s="1231"/>
      <c r="I997" s="1232"/>
      <c r="J997" s="1233"/>
      <c r="K997" s="587">
        <f t="shared" si="46"/>
        <v>0</v>
      </c>
      <c r="M997" s="1230">
        <v>470</v>
      </c>
      <c r="N997" s="1231"/>
      <c r="O997" s="1232"/>
      <c r="P997" s="1233"/>
      <c r="Q997" s="587">
        <f t="shared" si="47"/>
        <v>0</v>
      </c>
    </row>
    <row r="998" spans="1:17" s="17" customFormat="1" ht="16.75" hidden="1" customHeight="1" outlineLevel="2">
      <c r="A998" s="1230">
        <v>471</v>
      </c>
      <c r="B998" s="1231"/>
      <c r="C998" s="1232"/>
      <c r="D998" s="1233"/>
      <c r="E998" s="587">
        <f t="shared" si="45"/>
        <v>0</v>
      </c>
      <c r="G998" s="1230">
        <v>471</v>
      </c>
      <c r="H998" s="1231"/>
      <c r="I998" s="1232"/>
      <c r="J998" s="1233"/>
      <c r="K998" s="587">
        <f t="shared" si="46"/>
        <v>0</v>
      </c>
      <c r="M998" s="1230">
        <v>471</v>
      </c>
      <c r="N998" s="1231"/>
      <c r="O998" s="1232"/>
      <c r="P998" s="1233"/>
      <c r="Q998" s="587">
        <f t="shared" si="47"/>
        <v>0</v>
      </c>
    </row>
    <row r="999" spans="1:17" s="17" customFormat="1" ht="16.75" hidden="1" customHeight="1" outlineLevel="2">
      <c r="A999" s="1230">
        <v>472</v>
      </c>
      <c r="B999" s="1231"/>
      <c r="C999" s="1232"/>
      <c r="D999" s="1233"/>
      <c r="E999" s="587">
        <f t="shared" si="45"/>
        <v>0</v>
      </c>
      <c r="G999" s="1230">
        <v>472</v>
      </c>
      <c r="H999" s="1231"/>
      <c r="I999" s="1232"/>
      <c r="J999" s="1233"/>
      <c r="K999" s="587">
        <f t="shared" si="46"/>
        <v>0</v>
      </c>
      <c r="M999" s="1230">
        <v>472</v>
      </c>
      <c r="N999" s="1231"/>
      <c r="O999" s="1232"/>
      <c r="P999" s="1233"/>
      <c r="Q999" s="587">
        <f t="shared" si="47"/>
        <v>0</v>
      </c>
    </row>
    <row r="1000" spans="1:17" s="17" customFormat="1" ht="16.75" hidden="1" customHeight="1" outlineLevel="2">
      <c r="A1000" s="1230">
        <v>473</v>
      </c>
      <c r="B1000" s="1231"/>
      <c r="C1000" s="1232"/>
      <c r="D1000" s="1233"/>
      <c r="E1000" s="587">
        <f t="shared" si="45"/>
        <v>0</v>
      </c>
      <c r="G1000" s="1230">
        <v>473</v>
      </c>
      <c r="H1000" s="1231"/>
      <c r="I1000" s="1232"/>
      <c r="J1000" s="1233"/>
      <c r="K1000" s="587">
        <f t="shared" si="46"/>
        <v>0</v>
      </c>
      <c r="M1000" s="1230">
        <v>473</v>
      </c>
      <c r="N1000" s="1231"/>
      <c r="O1000" s="1232"/>
      <c r="P1000" s="1233"/>
      <c r="Q1000" s="587">
        <f t="shared" si="47"/>
        <v>0</v>
      </c>
    </row>
    <row r="1001" spans="1:17" s="17" customFormat="1" ht="16.75" hidden="1" customHeight="1" outlineLevel="2">
      <c r="A1001" s="1230">
        <v>474</v>
      </c>
      <c r="B1001" s="1231"/>
      <c r="C1001" s="1232"/>
      <c r="D1001" s="1233"/>
      <c r="E1001" s="587">
        <f t="shared" si="45"/>
        <v>0</v>
      </c>
      <c r="G1001" s="1230">
        <v>474</v>
      </c>
      <c r="H1001" s="1231"/>
      <c r="I1001" s="1232"/>
      <c r="J1001" s="1233"/>
      <c r="K1001" s="587">
        <f t="shared" si="46"/>
        <v>0</v>
      </c>
      <c r="M1001" s="1230">
        <v>474</v>
      </c>
      <c r="N1001" s="1231"/>
      <c r="O1001" s="1232"/>
      <c r="P1001" s="1233"/>
      <c r="Q1001" s="587">
        <f t="shared" si="47"/>
        <v>0</v>
      </c>
    </row>
    <row r="1002" spans="1:17" s="17" customFormat="1" ht="16.75" hidden="1" customHeight="1" outlineLevel="2">
      <c r="A1002" s="1230">
        <v>475</v>
      </c>
      <c r="B1002" s="1231"/>
      <c r="C1002" s="1232"/>
      <c r="D1002" s="1233"/>
      <c r="E1002" s="587">
        <f t="shared" si="45"/>
        <v>0</v>
      </c>
      <c r="G1002" s="1230">
        <v>475</v>
      </c>
      <c r="H1002" s="1231"/>
      <c r="I1002" s="1232"/>
      <c r="J1002" s="1233"/>
      <c r="K1002" s="587">
        <f t="shared" si="46"/>
        <v>0</v>
      </c>
      <c r="M1002" s="1230">
        <v>475</v>
      </c>
      <c r="N1002" s="1231"/>
      <c r="O1002" s="1232"/>
      <c r="P1002" s="1233"/>
      <c r="Q1002" s="587">
        <f t="shared" si="47"/>
        <v>0</v>
      </c>
    </row>
    <row r="1003" spans="1:17" s="17" customFormat="1" ht="16.75" hidden="1" customHeight="1" outlineLevel="2">
      <c r="A1003" s="1230">
        <v>476</v>
      </c>
      <c r="B1003" s="1231"/>
      <c r="C1003" s="1232"/>
      <c r="D1003" s="1233"/>
      <c r="E1003" s="587">
        <f t="shared" si="45"/>
        <v>0</v>
      </c>
      <c r="G1003" s="1230">
        <v>476</v>
      </c>
      <c r="H1003" s="1231"/>
      <c r="I1003" s="1232"/>
      <c r="J1003" s="1233"/>
      <c r="K1003" s="587">
        <f t="shared" si="46"/>
        <v>0</v>
      </c>
      <c r="M1003" s="1230">
        <v>476</v>
      </c>
      <c r="N1003" s="1231"/>
      <c r="O1003" s="1232"/>
      <c r="P1003" s="1233"/>
      <c r="Q1003" s="587">
        <f t="shared" si="47"/>
        <v>0</v>
      </c>
    </row>
    <row r="1004" spans="1:17" s="17" customFormat="1" ht="16.75" hidden="1" customHeight="1" outlineLevel="2">
      <c r="A1004" s="1230">
        <v>477</v>
      </c>
      <c r="B1004" s="1231"/>
      <c r="C1004" s="1232"/>
      <c r="D1004" s="1233"/>
      <c r="E1004" s="587">
        <f t="shared" si="45"/>
        <v>0</v>
      </c>
      <c r="G1004" s="1230">
        <v>477</v>
      </c>
      <c r="H1004" s="1231"/>
      <c r="I1004" s="1232"/>
      <c r="J1004" s="1233"/>
      <c r="K1004" s="587">
        <f t="shared" si="46"/>
        <v>0</v>
      </c>
      <c r="M1004" s="1230">
        <v>477</v>
      </c>
      <c r="N1004" s="1231"/>
      <c r="O1004" s="1232"/>
      <c r="P1004" s="1233"/>
      <c r="Q1004" s="587">
        <f t="shared" si="47"/>
        <v>0</v>
      </c>
    </row>
    <row r="1005" spans="1:17" s="17" customFormat="1" ht="16.75" hidden="1" customHeight="1" outlineLevel="2">
      <c r="A1005" s="1230">
        <v>478</v>
      </c>
      <c r="B1005" s="1231"/>
      <c r="C1005" s="1232"/>
      <c r="D1005" s="1233"/>
      <c r="E1005" s="587">
        <f t="shared" si="45"/>
        <v>0</v>
      </c>
      <c r="G1005" s="1230">
        <v>478</v>
      </c>
      <c r="H1005" s="1231"/>
      <c r="I1005" s="1232"/>
      <c r="J1005" s="1233"/>
      <c r="K1005" s="587">
        <f t="shared" si="46"/>
        <v>0</v>
      </c>
      <c r="M1005" s="1230">
        <v>478</v>
      </c>
      <c r="N1005" s="1231"/>
      <c r="O1005" s="1232"/>
      <c r="P1005" s="1233"/>
      <c r="Q1005" s="587">
        <f t="shared" si="47"/>
        <v>0</v>
      </c>
    </row>
    <row r="1006" spans="1:17" s="17" customFormat="1" ht="16.75" hidden="1" customHeight="1" outlineLevel="2">
      <c r="A1006" s="1230">
        <v>479</v>
      </c>
      <c r="B1006" s="1231"/>
      <c r="C1006" s="1232"/>
      <c r="D1006" s="1233"/>
      <c r="E1006" s="587">
        <f t="shared" si="45"/>
        <v>0</v>
      </c>
      <c r="G1006" s="1230">
        <v>479</v>
      </c>
      <c r="H1006" s="1231"/>
      <c r="I1006" s="1232"/>
      <c r="J1006" s="1233"/>
      <c r="K1006" s="587">
        <f t="shared" si="46"/>
        <v>0</v>
      </c>
      <c r="M1006" s="1230">
        <v>479</v>
      </c>
      <c r="N1006" s="1231"/>
      <c r="O1006" s="1232"/>
      <c r="P1006" s="1233"/>
      <c r="Q1006" s="587">
        <f t="shared" si="47"/>
        <v>0</v>
      </c>
    </row>
    <row r="1007" spans="1:17" s="17" customFormat="1" ht="16.75" hidden="1" customHeight="1" outlineLevel="2">
      <c r="A1007" s="1230">
        <v>480</v>
      </c>
      <c r="B1007" s="1231"/>
      <c r="C1007" s="1232"/>
      <c r="D1007" s="1233"/>
      <c r="E1007" s="587">
        <f t="shared" si="45"/>
        <v>0</v>
      </c>
      <c r="G1007" s="1230">
        <v>480</v>
      </c>
      <c r="H1007" s="1231"/>
      <c r="I1007" s="1232"/>
      <c r="J1007" s="1233"/>
      <c r="K1007" s="587">
        <f t="shared" si="46"/>
        <v>0</v>
      </c>
      <c r="M1007" s="1230">
        <v>480</v>
      </c>
      <c r="N1007" s="1231"/>
      <c r="O1007" s="1232"/>
      <c r="P1007" s="1233"/>
      <c r="Q1007" s="587">
        <f t="shared" si="47"/>
        <v>0</v>
      </c>
    </row>
    <row r="1008" spans="1:17" s="17" customFormat="1" ht="16.75" hidden="1" customHeight="1" outlineLevel="2">
      <c r="A1008" s="1230">
        <v>481</v>
      </c>
      <c r="B1008" s="1231"/>
      <c r="C1008" s="1232"/>
      <c r="D1008" s="1233"/>
      <c r="E1008" s="587">
        <f t="shared" si="45"/>
        <v>0</v>
      </c>
      <c r="G1008" s="1230">
        <v>481</v>
      </c>
      <c r="H1008" s="1231"/>
      <c r="I1008" s="1232"/>
      <c r="J1008" s="1233"/>
      <c r="K1008" s="587">
        <f t="shared" si="46"/>
        <v>0</v>
      </c>
      <c r="M1008" s="1230">
        <v>481</v>
      </c>
      <c r="N1008" s="1231"/>
      <c r="O1008" s="1232"/>
      <c r="P1008" s="1233"/>
      <c r="Q1008" s="587">
        <f t="shared" si="47"/>
        <v>0</v>
      </c>
    </row>
    <row r="1009" spans="1:17" s="17" customFormat="1" ht="16.75" hidden="1" customHeight="1" outlineLevel="2">
      <c r="A1009" s="1230">
        <v>482</v>
      </c>
      <c r="B1009" s="1231"/>
      <c r="C1009" s="1232"/>
      <c r="D1009" s="1233"/>
      <c r="E1009" s="587">
        <f t="shared" si="45"/>
        <v>0</v>
      </c>
      <c r="G1009" s="1230">
        <v>482</v>
      </c>
      <c r="H1009" s="1231"/>
      <c r="I1009" s="1232"/>
      <c r="J1009" s="1233"/>
      <c r="K1009" s="587">
        <f t="shared" si="46"/>
        <v>0</v>
      </c>
      <c r="M1009" s="1230">
        <v>482</v>
      </c>
      <c r="N1009" s="1231"/>
      <c r="O1009" s="1232"/>
      <c r="P1009" s="1233"/>
      <c r="Q1009" s="587">
        <f t="shared" si="47"/>
        <v>0</v>
      </c>
    </row>
    <row r="1010" spans="1:17" s="17" customFormat="1" ht="16.75" hidden="1" customHeight="1" outlineLevel="2">
      <c r="A1010" s="1230">
        <v>483</v>
      </c>
      <c r="B1010" s="1231"/>
      <c r="C1010" s="1232"/>
      <c r="D1010" s="1233"/>
      <c r="E1010" s="587">
        <f t="shared" si="45"/>
        <v>0</v>
      </c>
      <c r="G1010" s="1230">
        <v>483</v>
      </c>
      <c r="H1010" s="1231"/>
      <c r="I1010" s="1232"/>
      <c r="J1010" s="1233"/>
      <c r="K1010" s="587">
        <f t="shared" si="46"/>
        <v>0</v>
      </c>
      <c r="M1010" s="1230">
        <v>483</v>
      </c>
      <c r="N1010" s="1231"/>
      <c r="O1010" s="1232"/>
      <c r="P1010" s="1233"/>
      <c r="Q1010" s="587">
        <f t="shared" si="47"/>
        <v>0</v>
      </c>
    </row>
    <row r="1011" spans="1:17" s="17" customFormat="1" ht="16.75" hidden="1" customHeight="1" outlineLevel="2">
      <c r="A1011" s="1230">
        <v>484</v>
      </c>
      <c r="B1011" s="1231"/>
      <c r="C1011" s="1232"/>
      <c r="D1011" s="1233"/>
      <c r="E1011" s="587">
        <f t="shared" si="45"/>
        <v>0</v>
      </c>
      <c r="G1011" s="1230">
        <v>484</v>
      </c>
      <c r="H1011" s="1231"/>
      <c r="I1011" s="1232"/>
      <c r="J1011" s="1233"/>
      <c r="K1011" s="587">
        <f t="shared" si="46"/>
        <v>0</v>
      </c>
      <c r="M1011" s="1230">
        <v>484</v>
      </c>
      <c r="N1011" s="1231"/>
      <c r="O1011" s="1232"/>
      <c r="P1011" s="1233"/>
      <c r="Q1011" s="587">
        <f t="shared" si="47"/>
        <v>0</v>
      </c>
    </row>
    <row r="1012" spans="1:17" s="17" customFormat="1" ht="16.75" hidden="1" customHeight="1" outlineLevel="2">
      <c r="A1012" s="1230">
        <v>485</v>
      </c>
      <c r="B1012" s="1231"/>
      <c r="C1012" s="1232"/>
      <c r="D1012" s="1233"/>
      <c r="E1012" s="587">
        <f t="shared" si="45"/>
        <v>0</v>
      </c>
      <c r="G1012" s="1230">
        <v>485</v>
      </c>
      <c r="H1012" s="1231"/>
      <c r="I1012" s="1232"/>
      <c r="J1012" s="1233"/>
      <c r="K1012" s="587">
        <f t="shared" si="46"/>
        <v>0</v>
      </c>
      <c r="M1012" s="1230">
        <v>485</v>
      </c>
      <c r="N1012" s="1231"/>
      <c r="O1012" s="1232"/>
      <c r="P1012" s="1233"/>
      <c r="Q1012" s="587">
        <f t="shared" si="47"/>
        <v>0</v>
      </c>
    </row>
    <row r="1013" spans="1:17" s="17" customFormat="1" ht="16.75" hidden="1" customHeight="1" outlineLevel="2">
      <c r="A1013" s="1230">
        <v>486</v>
      </c>
      <c r="B1013" s="1231"/>
      <c r="C1013" s="1232"/>
      <c r="D1013" s="1233"/>
      <c r="E1013" s="587">
        <f t="shared" si="45"/>
        <v>0</v>
      </c>
      <c r="G1013" s="1230">
        <v>486</v>
      </c>
      <c r="H1013" s="1231"/>
      <c r="I1013" s="1232"/>
      <c r="J1013" s="1233"/>
      <c r="K1013" s="587">
        <f t="shared" si="46"/>
        <v>0</v>
      </c>
      <c r="M1013" s="1230">
        <v>486</v>
      </c>
      <c r="N1013" s="1231"/>
      <c r="O1013" s="1232"/>
      <c r="P1013" s="1233"/>
      <c r="Q1013" s="587">
        <f t="shared" si="47"/>
        <v>0</v>
      </c>
    </row>
    <row r="1014" spans="1:17" s="17" customFormat="1" ht="16.75" hidden="1" customHeight="1" outlineLevel="2">
      <c r="A1014" s="1230">
        <v>487</v>
      </c>
      <c r="B1014" s="1231"/>
      <c r="C1014" s="1232"/>
      <c r="D1014" s="1233"/>
      <c r="E1014" s="587">
        <f t="shared" si="45"/>
        <v>0</v>
      </c>
      <c r="G1014" s="1230">
        <v>487</v>
      </c>
      <c r="H1014" s="1231"/>
      <c r="I1014" s="1232"/>
      <c r="J1014" s="1233"/>
      <c r="K1014" s="587">
        <f t="shared" si="46"/>
        <v>0</v>
      </c>
      <c r="M1014" s="1230">
        <v>487</v>
      </c>
      <c r="N1014" s="1231"/>
      <c r="O1014" s="1232"/>
      <c r="P1014" s="1233"/>
      <c r="Q1014" s="587">
        <f t="shared" si="47"/>
        <v>0</v>
      </c>
    </row>
    <row r="1015" spans="1:17" s="17" customFormat="1" ht="16.75" hidden="1" customHeight="1" outlineLevel="2">
      <c r="A1015" s="1230">
        <v>488</v>
      </c>
      <c r="B1015" s="1231"/>
      <c r="C1015" s="1232"/>
      <c r="D1015" s="1233"/>
      <c r="E1015" s="587">
        <f t="shared" si="45"/>
        <v>0</v>
      </c>
      <c r="G1015" s="1230">
        <v>488</v>
      </c>
      <c r="H1015" s="1231"/>
      <c r="I1015" s="1232"/>
      <c r="J1015" s="1233"/>
      <c r="K1015" s="587">
        <f t="shared" si="46"/>
        <v>0</v>
      </c>
      <c r="M1015" s="1230">
        <v>488</v>
      </c>
      <c r="N1015" s="1231"/>
      <c r="O1015" s="1232"/>
      <c r="P1015" s="1233"/>
      <c r="Q1015" s="587">
        <f t="shared" si="47"/>
        <v>0</v>
      </c>
    </row>
    <row r="1016" spans="1:17" s="17" customFormat="1" ht="16.75" hidden="1" customHeight="1" outlineLevel="2">
      <c r="A1016" s="1230">
        <v>489</v>
      </c>
      <c r="B1016" s="1231"/>
      <c r="C1016" s="1232"/>
      <c r="D1016" s="1233"/>
      <c r="E1016" s="587">
        <f t="shared" si="45"/>
        <v>0</v>
      </c>
      <c r="G1016" s="1230">
        <v>489</v>
      </c>
      <c r="H1016" s="1231"/>
      <c r="I1016" s="1232"/>
      <c r="J1016" s="1233"/>
      <c r="K1016" s="587">
        <f t="shared" si="46"/>
        <v>0</v>
      </c>
      <c r="M1016" s="1230">
        <v>489</v>
      </c>
      <c r="N1016" s="1231"/>
      <c r="O1016" s="1232"/>
      <c r="P1016" s="1233"/>
      <c r="Q1016" s="587">
        <f t="shared" si="47"/>
        <v>0</v>
      </c>
    </row>
    <row r="1017" spans="1:17" s="17" customFormat="1" ht="16.75" hidden="1" customHeight="1" outlineLevel="2">
      <c r="A1017" s="1230">
        <v>490</v>
      </c>
      <c r="B1017" s="1231"/>
      <c r="C1017" s="1232"/>
      <c r="D1017" s="1233"/>
      <c r="E1017" s="587">
        <f t="shared" si="45"/>
        <v>0</v>
      </c>
      <c r="G1017" s="1230">
        <v>490</v>
      </c>
      <c r="H1017" s="1231"/>
      <c r="I1017" s="1232"/>
      <c r="J1017" s="1233"/>
      <c r="K1017" s="587">
        <f t="shared" si="46"/>
        <v>0</v>
      </c>
      <c r="M1017" s="1230">
        <v>490</v>
      </c>
      <c r="N1017" s="1231"/>
      <c r="O1017" s="1232"/>
      <c r="P1017" s="1233"/>
      <c r="Q1017" s="587">
        <f t="shared" si="47"/>
        <v>0</v>
      </c>
    </row>
    <row r="1018" spans="1:17" s="17" customFormat="1" ht="16.75" hidden="1" customHeight="1" outlineLevel="2">
      <c r="A1018" s="1230">
        <v>491</v>
      </c>
      <c r="B1018" s="1231"/>
      <c r="C1018" s="1232"/>
      <c r="D1018" s="1233"/>
      <c r="E1018" s="587">
        <f t="shared" si="45"/>
        <v>0</v>
      </c>
      <c r="G1018" s="1230">
        <v>491</v>
      </c>
      <c r="H1018" s="1231"/>
      <c r="I1018" s="1232"/>
      <c r="J1018" s="1233"/>
      <c r="K1018" s="587">
        <f t="shared" si="46"/>
        <v>0</v>
      </c>
      <c r="M1018" s="1230">
        <v>491</v>
      </c>
      <c r="N1018" s="1231"/>
      <c r="O1018" s="1232"/>
      <c r="P1018" s="1233"/>
      <c r="Q1018" s="587">
        <f t="shared" si="47"/>
        <v>0</v>
      </c>
    </row>
    <row r="1019" spans="1:17" s="17" customFormat="1" ht="16.75" hidden="1" customHeight="1" outlineLevel="2">
      <c r="A1019" s="1230">
        <v>492</v>
      </c>
      <c r="B1019" s="1231"/>
      <c r="C1019" s="1232"/>
      <c r="D1019" s="1233"/>
      <c r="E1019" s="587">
        <f t="shared" si="45"/>
        <v>0</v>
      </c>
      <c r="G1019" s="1230">
        <v>492</v>
      </c>
      <c r="H1019" s="1231"/>
      <c r="I1019" s="1232"/>
      <c r="J1019" s="1233"/>
      <c r="K1019" s="587">
        <f t="shared" si="46"/>
        <v>0</v>
      </c>
      <c r="M1019" s="1230">
        <v>492</v>
      </c>
      <c r="N1019" s="1231"/>
      <c r="O1019" s="1232"/>
      <c r="P1019" s="1233"/>
      <c r="Q1019" s="587">
        <f t="shared" si="47"/>
        <v>0</v>
      </c>
    </row>
    <row r="1020" spans="1:17" s="17" customFormat="1" ht="16.75" hidden="1" customHeight="1" outlineLevel="2">
      <c r="A1020" s="1230">
        <v>493</v>
      </c>
      <c r="B1020" s="1231"/>
      <c r="C1020" s="1232"/>
      <c r="D1020" s="1233"/>
      <c r="E1020" s="587">
        <f t="shared" si="45"/>
        <v>0</v>
      </c>
      <c r="G1020" s="1230">
        <v>493</v>
      </c>
      <c r="H1020" s="1231"/>
      <c r="I1020" s="1232"/>
      <c r="J1020" s="1233"/>
      <c r="K1020" s="587">
        <f t="shared" si="46"/>
        <v>0</v>
      </c>
      <c r="M1020" s="1230">
        <v>493</v>
      </c>
      <c r="N1020" s="1231"/>
      <c r="O1020" s="1232"/>
      <c r="P1020" s="1233"/>
      <c r="Q1020" s="587">
        <f t="shared" si="47"/>
        <v>0</v>
      </c>
    </row>
    <row r="1021" spans="1:17" s="17" customFormat="1" ht="16.75" hidden="1" customHeight="1" outlineLevel="2">
      <c r="A1021" s="1230">
        <v>494</v>
      </c>
      <c r="B1021" s="1231"/>
      <c r="C1021" s="1232"/>
      <c r="D1021" s="1233"/>
      <c r="E1021" s="587">
        <f t="shared" si="45"/>
        <v>0</v>
      </c>
      <c r="G1021" s="1230">
        <v>494</v>
      </c>
      <c r="H1021" s="1231"/>
      <c r="I1021" s="1232"/>
      <c r="J1021" s="1233"/>
      <c r="K1021" s="587">
        <f t="shared" si="46"/>
        <v>0</v>
      </c>
      <c r="M1021" s="1230">
        <v>494</v>
      </c>
      <c r="N1021" s="1231"/>
      <c r="O1021" s="1232"/>
      <c r="P1021" s="1233"/>
      <c r="Q1021" s="587">
        <f t="shared" si="47"/>
        <v>0</v>
      </c>
    </row>
    <row r="1022" spans="1:17" s="17" customFormat="1" ht="16.75" hidden="1" customHeight="1" outlineLevel="2">
      <c r="A1022" s="1230">
        <v>495</v>
      </c>
      <c r="B1022" s="1231"/>
      <c r="C1022" s="1232"/>
      <c r="D1022" s="1233"/>
      <c r="E1022" s="587">
        <f t="shared" si="45"/>
        <v>0</v>
      </c>
      <c r="G1022" s="1230">
        <v>495</v>
      </c>
      <c r="H1022" s="1231"/>
      <c r="I1022" s="1232"/>
      <c r="J1022" s="1233"/>
      <c r="K1022" s="587">
        <f t="shared" si="46"/>
        <v>0</v>
      </c>
      <c r="M1022" s="1230">
        <v>495</v>
      </c>
      <c r="N1022" s="1231"/>
      <c r="O1022" s="1232"/>
      <c r="P1022" s="1233"/>
      <c r="Q1022" s="587">
        <f t="shared" si="47"/>
        <v>0</v>
      </c>
    </row>
    <row r="1023" spans="1:17" s="17" customFormat="1" ht="16.75" hidden="1" customHeight="1" outlineLevel="2">
      <c r="A1023" s="1230">
        <v>496</v>
      </c>
      <c r="B1023" s="1231"/>
      <c r="C1023" s="1232"/>
      <c r="D1023" s="1233"/>
      <c r="E1023" s="587">
        <f t="shared" si="45"/>
        <v>0</v>
      </c>
      <c r="G1023" s="1230">
        <v>496</v>
      </c>
      <c r="H1023" s="1231"/>
      <c r="I1023" s="1232"/>
      <c r="J1023" s="1233"/>
      <c r="K1023" s="587">
        <f t="shared" si="46"/>
        <v>0</v>
      </c>
      <c r="M1023" s="1230">
        <v>496</v>
      </c>
      <c r="N1023" s="1231"/>
      <c r="O1023" s="1232"/>
      <c r="P1023" s="1233"/>
      <c r="Q1023" s="587">
        <f t="shared" si="47"/>
        <v>0</v>
      </c>
    </row>
    <row r="1024" spans="1:17" s="17" customFormat="1" ht="16.75" hidden="1" customHeight="1" outlineLevel="2">
      <c r="A1024" s="1230">
        <v>497</v>
      </c>
      <c r="B1024" s="1231"/>
      <c r="C1024" s="1232"/>
      <c r="D1024" s="1233"/>
      <c r="E1024" s="587">
        <f t="shared" si="45"/>
        <v>0</v>
      </c>
      <c r="G1024" s="1230">
        <v>497</v>
      </c>
      <c r="H1024" s="1231"/>
      <c r="I1024" s="1232"/>
      <c r="J1024" s="1233"/>
      <c r="K1024" s="587">
        <f t="shared" si="46"/>
        <v>0</v>
      </c>
      <c r="M1024" s="1230">
        <v>497</v>
      </c>
      <c r="N1024" s="1231"/>
      <c r="O1024" s="1232"/>
      <c r="P1024" s="1233"/>
      <c r="Q1024" s="587">
        <f t="shared" si="47"/>
        <v>0</v>
      </c>
    </row>
    <row r="1025" spans="1:17" s="17" customFormat="1" ht="16.75" hidden="1" customHeight="1" outlineLevel="2">
      <c r="A1025" s="1230">
        <v>498</v>
      </c>
      <c r="B1025" s="1231"/>
      <c r="C1025" s="1232"/>
      <c r="D1025" s="1233"/>
      <c r="E1025" s="587">
        <f t="shared" si="45"/>
        <v>0</v>
      </c>
      <c r="G1025" s="1230">
        <v>498</v>
      </c>
      <c r="H1025" s="1231"/>
      <c r="I1025" s="1232"/>
      <c r="J1025" s="1233"/>
      <c r="K1025" s="587">
        <f t="shared" si="46"/>
        <v>0</v>
      </c>
      <c r="M1025" s="1230">
        <v>498</v>
      </c>
      <c r="N1025" s="1231"/>
      <c r="O1025" s="1232"/>
      <c r="P1025" s="1233"/>
      <c r="Q1025" s="587">
        <f t="shared" si="47"/>
        <v>0</v>
      </c>
    </row>
    <row r="1026" spans="1:17" s="17" customFormat="1" ht="16.75" hidden="1" customHeight="1" outlineLevel="2">
      <c r="A1026" s="1230">
        <v>499</v>
      </c>
      <c r="B1026" s="1231"/>
      <c r="C1026" s="1232"/>
      <c r="D1026" s="1233"/>
      <c r="E1026" s="587">
        <f t="shared" si="45"/>
        <v>0</v>
      </c>
      <c r="G1026" s="1230">
        <v>499</v>
      </c>
      <c r="H1026" s="1231"/>
      <c r="I1026" s="1232"/>
      <c r="J1026" s="1233"/>
      <c r="K1026" s="587">
        <f t="shared" si="46"/>
        <v>0</v>
      </c>
      <c r="M1026" s="1230">
        <v>499</v>
      </c>
      <c r="N1026" s="1231"/>
      <c r="O1026" s="1232"/>
      <c r="P1026" s="1233"/>
      <c r="Q1026" s="587">
        <f t="shared" si="47"/>
        <v>0</v>
      </c>
    </row>
    <row r="1027" spans="1:17" s="17" customFormat="1" ht="16.75" hidden="1" customHeight="1" outlineLevel="2" thickBot="1">
      <c r="A1027" s="1249">
        <v>500</v>
      </c>
      <c r="B1027" s="1250"/>
      <c r="C1027" s="1251"/>
      <c r="D1027" s="1252"/>
      <c r="E1027" s="587">
        <f t="shared" si="45"/>
        <v>0</v>
      </c>
      <c r="G1027" s="1249">
        <v>500</v>
      </c>
      <c r="H1027" s="1250"/>
      <c r="I1027" s="1251"/>
      <c r="J1027" s="1252"/>
      <c r="K1027" s="587">
        <f t="shared" si="46"/>
        <v>0</v>
      </c>
      <c r="M1027" s="1249">
        <v>500</v>
      </c>
      <c r="N1027" s="1250"/>
      <c r="O1027" s="1251"/>
      <c r="P1027" s="1252"/>
      <c r="Q1027" s="587">
        <f t="shared" si="47"/>
        <v>0</v>
      </c>
    </row>
    <row r="1028" spans="1:17" s="20" customFormat="1" ht="32.25" customHeight="1" collapsed="1">
      <c r="A1028" s="1244" t="s">
        <v>109</v>
      </c>
      <c r="B1028" s="1244"/>
      <c r="C1028" s="1244"/>
      <c r="D1028" s="1244"/>
      <c r="G1028" s="1244" t="s">
        <v>109</v>
      </c>
      <c r="H1028" s="1244"/>
      <c r="I1028" s="1244"/>
      <c r="J1028" s="1244"/>
      <c r="M1028" s="1244" t="s">
        <v>109</v>
      </c>
      <c r="N1028" s="1244"/>
      <c r="O1028" s="1244"/>
      <c r="P1028" s="1244"/>
    </row>
    <row r="1029" spans="1:17" s="17" customFormat="1" ht="16.75" hidden="1" customHeight="1" outlineLevel="1">
      <c r="A1029" s="1247" t="s">
        <v>20</v>
      </c>
      <c r="B1029" s="1248"/>
      <c r="C1029" s="1248"/>
      <c r="D1029" s="27">
        <f>MIN(C1040:D1539)</f>
        <v>546.20000000000005</v>
      </c>
      <c r="G1029" s="1247" t="s">
        <v>20</v>
      </c>
      <c r="H1029" s="1248"/>
      <c r="I1029" s="1248"/>
      <c r="J1029" s="27">
        <f>MIN(I1040:J1539)</f>
        <v>507.4</v>
      </c>
      <c r="M1029" s="1247" t="s">
        <v>20</v>
      </c>
      <c r="N1029" s="1248"/>
      <c r="O1029" s="1248"/>
      <c r="P1029" s="27">
        <f>MIN(O1040:P1539)</f>
        <v>525.1</v>
      </c>
    </row>
    <row r="1030" spans="1:17" s="17" customFormat="1" ht="16.75" hidden="1" customHeight="1" outlineLevel="1">
      <c r="A1030" s="1240" t="s">
        <v>21</v>
      </c>
      <c r="B1030" s="1241"/>
      <c r="C1030" s="1241"/>
      <c r="D1030" s="22">
        <f>MAX(C1040:D1539)</f>
        <v>546.20000000000005</v>
      </c>
      <c r="G1030" s="1240" t="s">
        <v>21</v>
      </c>
      <c r="H1030" s="1241"/>
      <c r="I1030" s="1241"/>
      <c r="J1030" s="22">
        <f>MAX(I1040:J1539)</f>
        <v>507.4</v>
      </c>
      <c r="M1030" s="1240" t="s">
        <v>21</v>
      </c>
      <c r="N1030" s="1241"/>
      <c r="O1030" s="1241"/>
      <c r="P1030" s="22">
        <f>MAX(O1040:P1539)</f>
        <v>525.1</v>
      </c>
    </row>
    <row r="1031" spans="1:17" s="17" customFormat="1" ht="16.75" hidden="1" customHeight="1" outlineLevel="1">
      <c r="A1031" s="1240" t="s">
        <v>22</v>
      </c>
      <c r="B1031" s="1241"/>
      <c r="C1031" s="1241"/>
      <c r="D1031" s="22">
        <f>AVERAGE(C1040:D1539)</f>
        <v>546.20000000000005</v>
      </c>
      <c r="G1031" s="1240" t="s">
        <v>22</v>
      </c>
      <c r="H1031" s="1241"/>
      <c r="I1031" s="1241"/>
      <c r="J1031" s="22">
        <f>AVERAGE(I1040:J1539)</f>
        <v>507.4</v>
      </c>
      <c r="M1031" s="1240" t="s">
        <v>22</v>
      </c>
      <c r="N1031" s="1241"/>
      <c r="O1031" s="1241"/>
      <c r="P1031" s="22">
        <f>AVERAGE(O1040:P1539)</f>
        <v>525.1</v>
      </c>
    </row>
    <row r="1032" spans="1:17" s="17" customFormat="1" ht="33.75" hidden="1" customHeight="1" outlineLevel="1">
      <c r="A1032" s="1242" t="s">
        <v>23</v>
      </c>
      <c r="B1032" s="1241"/>
      <c r="C1032" s="1241"/>
      <c r="D1032" s="22">
        <f>D1031*1.1</f>
        <v>600.82000000000005</v>
      </c>
      <c r="G1032" s="1242" t="s">
        <v>23</v>
      </c>
      <c r="H1032" s="1241"/>
      <c r="I1032" s="1241"/>
      <c r="J1032" s="22">
        <f>J1031*1.1</f>
        <v>558.14</v>
      </c>
      <c r="M1032" s="1242" t="s">
        <v>23</v>
      </c>
      <c r="N1032" s="1241"/>
      <c r="O1032" s="1241"/>
      <c r="P1032" s="22">
        <f>P1031*1.1</f>
        <v>577.61000000000013</v>
      </c>
    </row>
    <row r="1033" spans="1:17" s="17" customFormat="1" ht="33.75" hidden="1" customHeight="1" outlineLevel="1">
      <c r="A1033" s="1242" t="s">
        <v>24</v>
      </c>
      <c r="B1033" s="1241"/>
      <c r="C1033" s="1241"/>
      <c r="D1033" s="22">
        <f>D1031*0.9</f>
        <v>491.58000000000004</v>
      </c>
      <c r="G1033" s="1242" t="s">
        <v>24</v>
      </c>
      <c r="H1033" s="1241"/>
      <c r="I1033" s="1241"/>
      <c r="J1033" s="22">
        <f>J1031*0.9</f>
        <v>456.65999999999997</v>
      </c>
      <c r="M1033" s="1242" t="s">
        <v>24</v>
      </c>
      <c r="N1033" s="1241"/>
      <c r="O1033" s="1241"/>
      <c r="P1033" s="22">
        <f>P1031*0.9</f>
        <v>472.59000000000003</v>
      </c>
    </row>
    <row r="1034" spans="1:17" s="17" customFormat="1" ht="31.5" hidden="1" customHeight="1" outlineLevel="1">
      <c r="A1034" s="1242" t="s">
        <v>25</v>
      </c>
      <c r="B1034" s="1241"/>
      <c r="C1034" s="1241"/>
      <c r="D1034" s="23">
        <f>SUM(E1040:E1539)</f>
        <v>1</v>
      </c>
      <c r="G1034" s="1242" t="s">
        <v>25</v>
      </c>
      <c r="H1034" s="1241"/>
      <c r="I1034" s="1241"/>
      <c r="J1034" s="23">
        <f>SUM(K1040:K1539)</f>
        <v>1</v>
      </c>
      <c r="M1034" s="1242" t="s">
        <v>25</v>
      </c>
      <c r="N1034" s="1241"/>
      <c r="O1034" s="1241"/>
      <c r="P1034" s="23">
        <f>SUM(Q1040:Q1539)</f>
        <v>1</v>
      </c>
    </row>
    <row r="1035" spans="1:17" s="17" customFormat="1" ht="16.75" hidden="1" customHeight="1" outlineLevel="1">
      <c r="A1035" s="1240" t="s">
        <v>26</v>
      </c>
      <c r="B1035" s="1241"/>
      <c r="C1035" s="1241"/>
      <c r="D1035" s="88">
        <f>D1034/COUNTA(C1040:D1539)</f>
        <v>1</v>
      </c>
      <c r="G1035" s="1240" t="s">
        <v>26</v>
      </c>
      <c r="H1035" s="1241"/>
      <c r="I1035" s="1241"/>
      <c r="J1035" s="88">
        <f>J1034/COUNTA(I1040:J1539)</f>
        <v>1</v>
      </c>
      <c r="M1035" s="1240" t="s">
        <v>26</v>
      </c>
      <c r="N1035" s="1241"/>
      <c r="O1035" s="1241"/>
      <c r="P1035" s="88">
        <f>P1034/COUNTA(O1040:P1539)</f>
        <v>1</v>
      </c>
    </row>
    <row r="1036" spans="1:17" s="17" customFormat="1" ht="16.75" hidden="1" customHeight="1" outlineLevel="1">
      <c r="A1036" s="1240" t="s">
        <v>466</v>
      </c>
      <c r="B1036" s="1241"/>
      <c r="C1036" s="1241"/>
      <c r="D1036" s="722"/>
      <c r="G1036" s="1240" t="s">
        <v>466</v>
      </c>
      <c r="H1036" s="1241"/>
      <c r="I1036" s="1241"/>
      <c r="J1036" s="722"/>
      <c r="M1036" s="1240" t="s">
        <v>466</v>
      </c>
      <c r="N1036" s="1241"/>
      <c r="O1036" s="1241"/>
      <c r="P1036" s="722"/>
    </row>
    <row r="1037" spans="1:17" s="17" customFormat="1" ht="17.25" hidden="1" customHeight="1" outlineLevel="1" thickBot="1">
      <c r="A1037" s="1234" t="s">
        <v>407</v>
      </c>
      <c r="B1037" s="1235"/>
      <c r="C1037" s="1235"/>
      <c r="D1037" s="586" t="e">
        <f>STDEV(C1040:C1539)/D1031</f>
        <v>#DIV/0!</v>
      </c>
      <c r="G1037" s="1234" t="s">
        <v>407</v>
      </c>
      <c r="H1037" s="1235"/>
      <c r="I1037" s="1235"/>
      <c r="J1037" s="586" t="e">
        <f>STDEV(I1040:I1539)/J1031</f>
        <v>#DIV/0!</v>
      </c>
      <c r="M1037" s="1234" t="s">
        <v>407</v>
      </c>
      <c r="N1037" s="1235"/>
      <c r="O1037" s="1235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hidden="1" customHeight="1" outlineLevel="2">
      <c r="A1039" s="1236" t="s">
        <v>27</v>
      </c>
      <c r="B1039" s="1237"/>
      <c r="C1039" s="1238" t="s">
        <v>28</v>
      </c>
      <c r="D1039" s="1239"/>
      <c r="G1039" s="1236" t="s">
        <v>27</v>
      </c>
      <c r="H1039" s="1237"/>
      <c r="I1039" s="1238" t="s">
        <v>28</v>
      </c>
      <c r="J1039" s="1239"/>
      <c r="M1039" s="1236" t="s">
        <v>27</v>
      </c>
      <c r="N1039" s="1237"/>
      <c r="O1039" s="1238" t="s">
        <v>28</v>
      </c>
      <c r="P1039" s="1239"/>
    </row>
    <row r="1040" spans="1:17" s="17" customFormat="1" ht="16.75" hidden="1" customHeight="1" outlineLevel="2">
      <c r="A1040" s="1230">
        <v>1</v>
      </c>
      <c r="B1040" s="1231"/>
      <c r="C1040" s="1232">
        <v>546.20000000000005</v>
      </c>
      <c r="D1040" s="1233"/>
      <c r="E1040" s="587">
        <f>IF(AND(C1040&gt;=D$1033,C1040&lt;=D$1032),1,0)</f>
        <v>1</v>
      </c>
      <c r="G1040" s="1230">
        <v>1</v>
      </c>
      <c r="H1040" s="1231"/>
      <c r="I1040" s="1232">
        <v>507.4</v>
      </c>
      <c r="J1040" s="1233"/>
      <c r="K1040" s="587">
        <f>IF(AND(I1040&gt;=J$1033,I1040&lt;=J$1032),1,0)</f>
        <v>1</v>
      </c>
      <c r="M1040" s="1230">
        <v>1</v>
      </c>
      <c r="N1040" s="1231"/>
      <c r="O1040" s="1232">
        <v>525.1</v>
      </c>
      <c r="P1040" s="1233"/>
      <c r="Q1040" s="587">
        <f>IF(AND(O1040&gt;=P$1033,O1040&lt;=P$1032),1,0)</f>
        <v>1</v>
      </c>
    </row>
    <row r="1041" spans="1:17" s="17" customFormat="1" ht="16.75" hidden="1" customHeight="1" outlineLevel="2">
      <c r="A1041" s="1230">
        <v>2</v>
      </c>
      <c r="B1041" s="1231"/>
      <c r="C1041" s="1232"/>
      <c r="D1041" s="1233"/>
      <c r="E1041" s="587">
        <f t="shared" ref="E1041:E1234" si="48">IF(AND(C1041&gt;=D$1033,C1041&lt;=D$1032),1,0)</f>
        <v>0</v>
      </c>
      <c r="G1041" s="1230">
        <v>2</v>
      </c>
      <c r="H1041" s="1231"/>
      <c r="I1041" s="1232"/>
      <c r="J1041" s="1233"/>
      <c r="K1041" s="587">
        <f t="shared" ref="K1041:K1055" si="49">IF(AND(I1041&gt;=J$1033,I1041&lt;=J$1032),1,0)</f>
        <v>0</v>
      </c>
      <c r="M1041" s="1230">
        <v>2</v>
      </c>
      <c r="N1041" s="1231"/>
      <c r="O1041" s="1232"/>
      <c r="P1041" s="1233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230">
        <v>3</v>
      </c>
      <c r="B1042" s="1231"/>
      <c r="C1042" s="1232"/>
      <c r="D1042" s="1233"/>
      <c r="E1042" s="587">
        <f t="shared" si="48"/>
        <v>0</v>
      </c>
      <c r="G1042" s="1230">
        <v>3</v>
      </c>
      <c r="H1042" s="1231"/>
      <c r="I1042" s="1232"/>
      <c r="J1042" s="1233"/>
      <c r="K1042" s="587">
        <f t="shared" si="49"/>
        <v>0</v>
      </c>
      <c r="M1042" s="1230">
        <v>3</v>
      </c>
      <c r="N1042" s="1231"/>
      <c r="O1042" s="1232"/>
      <c r="P1042" s="1233"/>
      <c r="Q1042" s="587">
        <f t="shared" si="50"/>
        <v>0</v>
      </c>
    </row>
    <row r="1043" spans="1:17" s="17" customFormat="1" ht="16.75" hidden="1" customHeight="1" outlineLevel="2">
      <c r="A1043" s="1230">
        <v>4</v>
      </c>
      <c r="B1043" s="1231"/>
      <c r="C1043" s="1232"/>
      <c r="D1043" s="1233"/>
      <c r="E1043" s="587">
        <f t="shared" si="48"/>
        <v>0</v>
      </c>
      <c r="G1043" s="1230">
        <v>4</v>
      </c>
      <c r="H1043" s="1231"/>
      <c r="I1043" s="1232"/>
      <c r="J1043" s="1233"/>
      <c r="K1043" s="587">
        <f t="shared" si="49"/>
        <v>0</v>
      </c>
      <c r="M1043" s="1230">
        <v>4</v>
      </c>
      <c r="N1043" s="1231"/>
      <c r="O1043" s="1232"/>
      <c r="P1043" s="1233"/>
      <c r="Q1043" s="587">
        <f t="shared" si="50"/>
        <v>0</v>
      </c>
    </row>
    <row r="1044" spans="1:17" s="17" customFormat="1" ht="16.75" hidden="1" customHeight="1" outlineLevel="2">
      <c r="A1044" s="1230">
        <v>5</v>
      </c>
      <c r="B1044" s="1231"/>
      <c r="C1044" s="1232"/>
      <c r="D1044" s="1233"/>
      <c r="E1044" s="587">
        <f t="shared" si="48"/>
        <v>0</v>
      </c>
      <c r="G1044" s="1230">
        <v>5</v>
      </c>
      <c r="H1044" s="1231"/>
      <c r="I1044" s="1232"/>
      <c r="J1044" s="1233"/>
      <c r="K1044" s="587">
        <f t="shared" si="49"/>
        <v>0</v>
      </c>
      <c r="M1044" s="1230">
        <v>5</v>
      </c>
      <c r="N1044" s="1231"/>
      <c r="O1044" s="1232"/>
      <c r="P1044" s="1233"/>
      <c r="Q1044" s="587">
        <f t="shared" si="50"/>
        <v>0</v>
      </c>
    </row>
    <row r="1045" spans="1:17" s="17" customFormat="1" ht="16.75" hidden="1" customHeight="1" outlineLevel="2">
      <c r="A1045" s="1230">
        <v>6</v>
      </c>
      <c r="B1045" s="1231"/>
      <c r="C1045" s="1232"/>
      <c r="D1045" s="1233"/>
      <c r="E1045" s="587">
        <f t="shared" si="48"/>
        <v>0</v>
      </c>
      <c r="G1045" s="1230">
        <v>6</v>
      </c>
      <c r="H1045" s="1231"/>
      <c r="I1045" s="1232"/>
      <c r="J1045" s="1233"/>
      <c r="K1045" s="587">
        <f t="shared" si="49"/>
        <v>0</v>
      </c>
      <c r="M1045" s="1230">
        <v>6</v>
      </c>
      <c r="N1045" s="1231"/>
      <c r="O1045" s="1232"/>
      <c r="P1045" s="1233"/>
      <c r="Q1045" s="587">
        <f t="shared" si="50"/>
        <v>0</v>
      </c>
    </row>
    <row r="1046" spans="1:17" s="17" customFormat="1" ht="16.75" hidden="1" customHeight="1" outlineLevel="2">
      <c r="A1046" s="1230">
        <v>7</v>
      </c>
      <c r="B1046" s="1231"/>
      <c r="C1046" s="1232"/>
      <c r="D1046" s="1233"/>
      <c r="E1046" s="587">
        <f t="shared" si="48"/>
        <v>0</v>
      </c>
      <c r="G1046" s="1230">
        <v>7</v>
      </c>
      <c r="H1046" s="1231"/>
      <c r="I1046" s="1232"/>
      <c r="J1046" s="1233"/>
      <c r="K1046" s="587">
        <f t="shared" si="49"/>
        <v>0</v>
      </c>
      <c r="M1046" s="1230">
        <v>7</v>
      </c>
      <c r="N1046" s="1231"/>
      <c r="O1046" s="1232"/>
      <c r="P1046" s="1233"/>
      <c r="Q1046" s="587">
        <f t="shared" si="50"/>
        <v>0</v>
      </c>
    </row>
    <row r="1047" spans="1:17" s="17" customFormat="1" ht="16.75" hidden="1" customHeight="1" outlineLevel="2">
      <c r="A1047" s="1230">
        <v>8</v>
      </c>
      <c r="B1047" s="1231"/>
      <c r="C1047" s="1232"/>
      <c r="D1047" s="1233"/>
      <c r="E1047" s="587">
        <f t="shared" si="48"/>
        <v>0</v>
      </c>
      <c r="G1047" s="1230">
        <v>8</v>
      </c>
      <c r="H1047" s="1231"/>
      <c r="I1047" s="1232"/>
      <c r="J1047" s="1233"/>
      <c r="K1047" s="587">
        <f t="shared" si="49"/>
        <v>0</v>
      </c>
      <c r="M1047" s="1230">
        <v>8</v>
      </c>
      <c r="N1047" s="1231"/>
      <c r="O1047" s="1232"/>
      <c r="P1047" s="1233"/>
      <c r="Q1047" s="587">
        <f t="shared" si="50"/>
        <v>0</v>
      </c>
    </row>
    <row r="1048" spans="1:17" s="17" customFormat="1" ht="16.75" hidden="1" customHeight="1" outlineLevel="2">
      <c r="A1048" s="1230">
        <v>9</v>
      </c>
      <c r="B1048" s="1231"/>
      <c r="C1048" s="1232"/>
      <c r="D1048" s="1233"/>
      <c r="E1048" s="587">
        <f t="shared" si="48"/>
        <v>0</v>
      </c>
      <c r="G1048" s="1230">
        <v>9</v>
      </c>
      <c r="H1048" s="1231"/>
      <c r="I1048" s="1232"/>
      <c r="J1048" s="1233"/>
      <c r="K1048" s="587">
        <f t="shared" si="49"/>
        <v>0</v>
      </c>
      <c r="M1048" s="1230">
        <v>9</v>
      </c>
      <c r="N1048" s="1231"/>
      <c r="O1048" s="1232"/>
      <c r="P1048" s="1233"/>
      <c r="Q1048" s="587">
        <f t="shared" si="50"/>
        <v>0</v>
      </c>
    </row>
    <row r="1049" spans="1:17" s="17" customFormat="1" ht="16.75" hidden="1" customHeight="1" outlineLevel="2">
      <c r="A1049" s="1230">
        <v>10</v>
      </c>
      <c r="B1049" s="1231"/>
      <c r="C1049" s="1232"/>
      <c r="D1049" s="1233"/>
      <c r="E1049" s="587">
        <f t="shared" si="48"/>
        <v>0</v>
      </c>
      <c r="G1049" s="1230">
        <v>10</v>
      </c>
      <c r="H1049" s="1231"/>
      <c r="I1049" s="1232"/>
      <c r="J1049" s="1233"/>
      <c r="K1049" s="587">
        <f t="shared" si="49"/>
        <v>0</v>
      </c>
      <c r="M1049" s="1230">
        <v>10</v>
      </c>
      <c r="N1049" s="1231"/>
      <c r="O1049" s="1232"/>
      <c r="P1049" s="1233"/>
      <c r="Q1049" s="587">
        <f t="shared" si="50"/>
        <v>0</v>
      </c>
    </row>
    <row r="1050" spans="1:17" s="17" customFormat="1" ht="16.75" hidden="1" customHeight="1" outlineLevel="2">
      <c r="A1050" s="1230">
        <v>11</v>
      </c>
      <c r="B1050" s="1231"/>
      <c r="C1050" s="1232"/>
      <c r="D1050" s="1233"/>
      <c r="E1050" s="587">
        <f t="shared" si="48"/>
        <v>0</v>
      </c>
      <c r="G1050" s="1230">
        <v>11</v>
      </c>
      <c r="H1050" s="1231"/>
      <c r="I1050" s="1232"/>
      <c r="J1050" s="1233"/>
      <c r="K1050" s="587">
        <f t="shared" si="49"/>
        <v>0</v>
      </c>
      <c r="M1050" s="1230">
        <v>11</v>
      </c>
      <c r="N1050" s="1231"/>
      <c r="O1050" s="1232"/>
      <c r="P1050" s="1233"/>
      <c r="Q1050" s="587">
        <f t="shared" si="50"/>
        <v>0</v>
      </c>
    </row>
    <row r="1051" spans="1:17" s="17" customFormat="1" ht="16.75" hidden="1" customHeight="1" outlineLevel="2">
      <c r="A1051" s="1230">
        <v>12</v>
      </c>
      <c r="B1051" s="1231"/>
      <c r="C1051" s="1232"/>
      <c r="D1051" s="1233"/>
      <c r="E1051" s="587">
        <f t="shared" si="48"/>
        <v>0</v>
      </c>
      <c r="G1051" s="1230">
        <v>12</v>
      </c>
      <c r="H1051" s="1231"/>
      <c r="I1051" s="1232"/>
      <c r="J1051" s="1233"/>
      <c r="K1051" s="587">
        <f t="shared" si="49"/>
        <v>0</v>
      </c>
      <c r="M1051" s="1230">
        <v>12</v>
      </c>
      <c r="N1051" s="1231"/>
      <c r="O1051" s="1232"/>
      <c r="P1051" s="1233"/>
      <c r="Q1051" s="587">
        <f t="shared" si="50"/>
        <v>0</v>
      </c>
    </row>
    <row r="1052" spans="1:17" s="17" customFormat="1" ht="16.75" hidden="1" customHeight="1" outlineLevel="2">
      <c r="A1052" s="1230">
        <v>13</v>
      </c>
      <c r="B1052" s="1231"/>
      <c r="C1052" s="1232"/>
      <c r="D1052" s="1233"/>
      <c r="E1052" s="587">
        <f t="shared" si="48"/>
        <v>0</v>
      </c>
      <c r="G1052" s="1230">
        <v>13</v>
      </c>
      <c r="H1052" s="1231"/>
      <c r="I1052" s="1232"/>
      <c r="J1052" s="1233"/>
      <c r="K1052" s="587">
        <f t="shared" si="49"/>
        <v>0</v>
      </c>
      <c r="M1052" s="1230">
        <v>13</v>
      </c>
      <c r="N1052" s="1231"/>
      <c r="O1052" s="1232"/>
      <c r="P1052" s="1233"/>
      <c r="Q1052" s="587">
        <f t="shared" si="50"/>
        <v>0</v>
      </c>
    </row>
    <row r="1053" spans="1:17" s="17" customFormat="1" ht="16.75" hidden="1" customHeight="1" outlineLevel="2">
      <c r="A1053" s="1230">
        <v>14</v>
      </c>
      <c r="B1053" s="1231"/>
      <c r="C1053" s="1232"/>
      <c r="D1053" s="1233"/>
      <c r="E1053" s="587">
        <f t="shared" si="48"/>
        <v>0</v>
      </c>
      <c r="G1053" s="1230">
        <v>14</v>
      </c>
      <c r="H1053" s="1231"/>
      <c r="I1053" s="1232"/>
      <c r="J1053" s="1233"/>
      <c r="K1053" s="587">
        <f t="shared" si="49"/>
        <v>0</v>
      </c>
      <c r="M1053" s="1230">
        <v>14</v>
      </c>
      <c r="N1053" s="1231"/>
      <c r="O1053" s="1232"/>
      <c r="P1053" s="1233"/>
      <c r="Q1053" s="587">
        <f t="shared" si="50"/>
        <v>0</v>
      </c>
    </row>
    <row r="1054" spans="1:17" s="17" customFormat="1" ht="16.75" hidden="1" customHeight="1" outlineLevel="2">
      <c r="A1054" s="1230">
        <v>15</v>
      </c>
      <c r="B1054" s="1231"/>
      <c r="C1054" s="1232"/>
      <c r="D1054" s="1233"/>
      <c r="E1054" s="587">
        <f t="shared" si="48"/>
        <v>0</v>
      </c>
      <c r="G1054" s="1230">
        <v>15</v>
      </c>
      <c r="H1054" s="1231"/>
      <c r="I1054" s="1232"/>
      <c r="J1054" s="1233"/>
      <c r="K1054" s="587">
        <f t="shared" si="49"/>
        <v>0</v>
      </c>
      <c r="M1054" s="1230">
        <v>15</v>
      </c>
      <c r="N1054" s="1231"/>
      <c r="O1054" s="1232"/>
      <c r="P1054" s="1233"/>
      <c r="Q1054" s="587">
        <f t="shared" si="50"/>
        <v>0</v>
      </c>
    </row>
    <row r="1055" spans="1:17" s="17" customFormat="1" ht="16.75" hidden="1" customHeight="1" outlineLevel="2">
      <c r="A1055" s="1230">
        <v>16</v>
      </c>
      <c r="B1055" s="1231"/>
      <c r="C1055" s="1232"/>
      <c r="D1055" s="1233"/>
      <c r="E1055" s="587">
        <f t="shared" si="48"/>
        <v>0</v>
      </c>
      <c r="G1055" s="1230">
        <v>16</v>
      </c>
      <c r="H1055" s="1231"/>
      <c r="I1055" s="1232"/>
      <c r="J1055" s="1233"/>
      <c r="K1055" s="587">
        <f t="shared" si="49"/>
        <v>0</v>
      </c>
      <c r="M1055" s="1230">
        <v>16</v>
      </c>
      <c r="N1055" s="1231"/>
      <c r="O1055" s="1232"/>
      <c r="P1055" s="1233"/>
      <c r="Q1055" s="587">
        <f t="shared" si="50"/>
        <v>0</v>
      </c>
    </row>
    <row r="1056" spans="1:17" s="17" customFormat="1" ht="16.75" hidden="1" customHeight="1" outlineLevel="2">
      <c r="A1056" s="1230">
        <v>17</v>
      </c>
      <c r="B1056" s="1231"/>
      <c r="C1056" s="1232"/>
      <c r="D1056" s="1233"/>
      <c r="E1056" s="587">
        <f>IF(AND(C1056&gt;=D$1033,C1056&lt;=D$1032),1,0)</f>
        <v>0</v>
      </c>
      <c r="G1056" s="1230">
        <v>17</v>
      </c>
      <c r="H1056" s="1231"/>
      <c r="I1056" s="1232"/>
      <c r="J1056" s="1233"/>
      <c r="K1056" s="587">
        <f>IF(AND(I1056&gt;=J$1033,I1056&lt;=J$1032),1,0)</f>
        <v>0</v>
      </c>
      <c r="M1056" s="1230">
        <v>17</v>
      </c>
      <c r="N1056" s="1231"/>
      <c r="O1056" s="1232"/>
      <c r="P1056" s="1233"/>
      <c r="Q1056" s="587">
        <f>IF(AND(O1056&gt;=P$1033,O1056&lt;=P$1032),1,0)</f>
        <v>0</v>
      </c>
    </row>
    <row r="1057" spans="1:17" s="17" customFormat="1" ht="16.75" hidden="1" customHeight="1" outlineLevel="2">
      <c r="A1057" s="1230">
        <v>18</v>
      </c>
      <c r="B1057" s="1231"/>
      <c r="C1057" s="1232"/>
      <c r="D1057" s="1233"/>
      <c r="E1057" s="587">
        <f t="shared" ref="E1057:E1074" si="51">IF(AND(C1057&gt;=D$1033,C1057&lt;=D$1032),1,0)</f>
        <v>0</v>
      </c>
      <c r="G1057" s="1230">
        <v>18</v>
      </c>
      <c r="H1057" s="1231"/>
      <c r="I1057" s="1232"/>
      <c r="J1057" s="1233"/>
      <c r="K1057" s="587">
        <f t="shared" ref="K1057:K1074" si="52">IF(AND(I1057&gt;=J$1033,I1057&lt;=J$1032),1,0)</f>
        <v>0</v>
      </c>
      <c r="M1057" s="1230">
        <v>18</v>
      </c>
      <c r="N1057" s="1231"/>
      <c r="O1057" s="1232"/>
      <c r="P1057" s="1233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230">
        <v>19</v>
      </c>
      <c r="B1058" s="1231"/>
      <c r="C1058" s="1232"/>
      <c r="D1058" s="1233"/>
      <c r="E1058" s="587">
        <f t="shared" si="51"/>
        <v>0</v>
      </c>
      <c r="G1058" s="1230">
        <v>19</v>
      </c>
      <c r="H1058" s="1231"/>
      <c r="I1058" s="1232"/>
      <c r="J1058" s="1233"/>
      <c r="K1058" s="587">
        <f t="shared" si="52"/>
        <v>0</v>
      </c>
      <c r="M1058" s="1230">
        <v>19</v>
      </c>
      <c r="N1058" s="1231"/>
      <c r="O1058" s="1232"/>
      <c r="P1058" s="1233"/>
      <c r="Q1058" s="587">
        <f t="shared" si="53"/>
        <v>0</v>
      </c>
    </row>
    <row r="1059" spans="1:17" s="17" customFormat="1" ht="16.75" hidden="1" customHeight="1" outlineLevel="2">
      <c r="A1059" s="1230">
        <v>20</v>
      </c>
      <c r="B1059" s="1231"/>
      <c r="C1059" s="1232"/>
      <c r="D1059" s="1233"/>
      <c r="E1059" s="587">
        <f t="shared" si="51"/>
        <v>0</v>
      </c>
      <c r="G1059" s="1230">
        <v>20</v>
      </c>
      <c r="H1059" s="1231"/>
      <c r="I1059" s="1232"/>
      <c r="J1059" s="1233"/>
      <c r="K1059" s="587">
        <f t="shared" si="52"/>
        <v>0</v>
      </c>
      <c r="M1059" s="1230">
        <v>20</v>
      </c>
      <c r="N1059" s="1231"/>
      <c r="O1059" s="1232"/>
      <c r="P1059" s="1233"/>
      <c r="Q1059" s="587">
        <f t="shared" si="53"/>
        <v>0</v>
      </c>
    </row>
    <row r="1060" spans="1:17" s="17" customFormat="1" ht="16.75" hidden="1" customHeight="1" outlineLevel="2">
      <c r="A1060" s="1230">
        <v>21</v>
      </c>
      <c r="B1060" s="1231"/>
      <c r="C1060" s="1232"/>
      <c r="D1060" s="1233"/>
      <c r="E1060" s="587">
        <f t="shared" si="51"/>
        <v>0</v>
      </c>
      <c r="G1060" s="1230">
        <v>21</v>
      </c>
      <c r="H1060" s="1231"/>
      <c r="I1060" s="1232"/>
      <c r="J1060" s="1233"/>
      <c r="K1060" s="587">
        <f t="shared" si="52"/>
        <v>0</v>
      </c>
      <c r="M1060" s="1230">
        <v>21</v>
      </c>
      <c r="N1060" s="1231"/>
      <c r="O1060" s="1232"/>
      <c r="P1060" s="1233"/>
      <c r="Q1060" s="587">
        <f t="shared" si="53"/>
        <v>0</v>
      </c>
    </row>
    <row r="1061" spans="1:17" s="17" customFormat="1" ht="16.75" hidden="1" customHeight="1" outlineLevel="2">
      <c r="A1061" s="1230">
        <v>22</v>
      </c>
      <c r="B1061" s="1231"/>
      <c r="C1061" s="1232"/>
      <c r="D1061" s="1233"/>
      <c r="E1061" s="587">
        <f t="shared" si="51"/>
        <v>0</v>
      </c>
      <c r="G1061" s="1230">
        <v>22</v>
      </c>
      <c r="H1061" s="1231"/>
      <c r="I1061" s="1232"/>
      <c r="J1061" s="1233"/>
      <c r="K1061" s="587">
        <f t="shared" si="52"/>
        <v>0</v>
      </c>
      <c r="M1061" s="1230">
        <v>22</v>
      </c>
      <c r="N1061" s="1231"/>
      <c r="O1061" s="1232"/>
      <c r="P1061" s="1233"/>
      <c r="Q1061" s="587">
        <f t="shared" si="53"/>
        <v>0</v>
      </c>
    </row>
    <row r="1062" spans="1:17" s="17" customFormat="1" ht="16.75" hidden="1" customHeight="1" outlineLevel="2">
      <c r="A1062" s="1230">
        <v>23</v>
      </c>
      <c r="B1062" s="1231"/>
      <c r="C1062" s="1232"/>
      <c r="D1062" s="1233"/>
      <c r="E1062" s="587">
        <f t="shared" si="51"/>
        <v>0</v>
      </c>
      <c r="G1062" s="1230">
        <v>23</v>
      </c>
      <c r="H1062" s="1231"/>
      <c r="I1062" s="1232"/>
      <c r="J1062" s="1233"/>
      <c r="K1062" s="587">
        <f t="shared" si="52"/>
        <v>0</v>
      </c>
      <c r="M1062" s="1230">
        <v>23</v>
      </c>
      <c r="N1062" s="1231"/>
      <c r="O1062" s="1232"/>
      <c r="P1062" s="1233"/>
      <c r="Q1062" s="587">
        <f t="shared" si="53"/>
        <v>0</v>
      </c>
    </row>
    <row r="1063" spans="1:17" s="17" customFormat="1" ht="16.75" hidden="1" customHeight="1" outlineLevel="2">
      <c r="A1063" s="1230">
        <v>24</v>
      </c>
      <c r="B1063" s="1231"/>
      <c r="C1063" s="1232"/>
      <c r="D1063" s="1233"/>
      <c r="E1063" s="587">
        <f t="shared" si="51"/>
        <v>0</v>
      </c>
      <c r="G1063" s="1230">
        <v>24</v>
      </c>
      <c r="H1063" s="1231"/>
      <c r="I1063" s="1232"/>
      <c r="J1063" s="1233"/>
      <c r="K1063" s="587">
        <f t="shared" si="52"/>
        <v>0</v>
      </c>
      <c r="M1063" s="1230">
        <v>24</v>
      </c>
      <c r="N1063" s="1231"/>
      <c r="O1063" s="1232"/>
      <c r="P1063" s="1233"/>
      <c r="Q1063" s="587">
        <f t="shared" si="53"/>
        <v>0</v>
      </c>
    </row>
    <row r="1064" spans="1:17" s="17" customFormat="1" ht="16.75" hidden="1" customHeight="1" outlineLevel="2">
      <c r="A1064" s="1230">
        <v>25</v>
      </c>
      <c r="B1064" s="1231"/>
      <c r="C1064" s="1232"/>
      <c r="D1064" s="1233"/>
      <c r="E1064" s="587">
        <f t="shared" si="51"/>
        <v>0</v>
      </c>
      <c r="G1064" s="1230">
        <v>25</v>
      </c>
      <c r="H1064" s="1231"/>
      <c r="I1064" s="1232"/>
      <c r="J1064" s="1233"/>
      <c r="K1064" s="587">
        <f t="shared" si="52"/>
        <v>0</v>
      </c>
      <c r="M1064" s="1230">
        <v>25</v>
      </c>
      <c r="N1064" s="1231"/>
      <c r="O1064" s="1232"/>
      <c r="P1064" s="1233"/>
      <c r="Q1064" s="587">
        <f t="shared" si="53"/>
        <v>0</v>
      </c>
    </row>
    <row r="1065" spans="1:17" s="17" customFormat="1" ht="16.75" hidden="1" customHeight="1" outlineLevel="2">
      <c r="A1065" s="1230">
        <v>26</v>
      </c>
      <c r="B1065" s="1231"/>
      <c r="C1065" s="1232"/>
      <c r="D1065" s="1233"/>
      <c r="E1065" s="587">
        <f t="shared" si="51"/>
        <v>0</v>
      </c>
      <c r="G1065" s="1230">
        <v>26</v>
      </c>
      <c r="H1065" s="1231"/>
      <c r="I1065" s="1232"/>
      <c r="J1065" s="1233"/>
      <c r="K1065" s="587">
        <f t="shared" si="52"/>
        <v>0</v>
      </c>
      <c r="M1065" s="1230">
        <v>26</v>
      </c>
      <c r="N1065" s="1231"/>
      <c r="O1065" s="1232"/>
      <c r="P1065" s="1233"/>
      <c r="Q1065" s="587">
        <f t="shared" si="53"/>
        <v>0</v>
      </c>
    </row>
    <row r="1066" spans="1:17" s="17" customFormat="1" ht="16.75" hidden="1" customHeight="1" outlineLevel="2">
      <c r="A1066" s="1230">
        <v>27</v>
      </c>
      <c r="B1066" s="1231"/>
      <c r="C1066" s="1232"/>
      <c r="D1066" s="1233"/>
      <c r="E1066" s="587">
        <f t="shared" si="51"/>
        <v>0</v>
      </c>
      <c r="G1066" s="1230">
        <v>27</v>
      </c>
      <c r="H1066" s="1231"/>
      <c r="I1066" s="1232"/>
      <c r="J1066" s="1233"/>
      <c r="K1066" s="587">
        <f t="shared" si="52"/>
        <v>0</v>
      </c>
      <c r="M1066" s="1230">
        <v>27</v>
      </c>
      <c r="N1066" s="1231"/>
      <c r="O1066" s="1232"/>
      <c r="P1066" s="1233"/>
      <c r="Q1066" s="587">
        <f t="shared" si="53"/>
        <v>0</v>
      </c>
    </row>
    <row r="1067" spans="1:17" s="17" customFormat="1" ht="16.75" hidden="1" customHeight="1" outlineLevel="2">
      <c r="A1067" s="1230">
        <v>28</v>
      </c>
      <c r="B1067" s="1231"/>
      <c r="C1067" s="1232"/>
      <c r="D1067" s="1233"/>
      <c r="E1067" s="587">
        <f t="shared" si="51"/>
        <v>0</v>
      </c>
      <c r="G1067" s="1230">
        <v>28</v>
      </c>
      <c r="H1067" s="1231"/>
      <c r="I1067" s="1232"/>
      <c r="J1067" s="1233"/>
      <c r="K1067" s="587">
        <f t="shared" si="52"/>
        <v>0</v>
      </c>
      <c r="M1067" s="1230">
        <v>28</v>
      </c>
      <c r="N1067" s="1231"/>
      <c r="O1067" s="1232"/>
      <c r="P1067" s="1233"/>
      <c r="Q1067" s="587">
        <f t="shared" si="53"/>
        <v>0</v>
      </c>
    </row>
    <row r="1068" spans="1:17" s="17" customFormat="1" ht="16.75" hidden="1" customHeight="1" outlineLevel="2">
      <c r="A1068" s="1230">
        <v>29</v>
      </c>
      <c r="B1068" s="1231"/>
      <c r="C1068" s="1232"/>
      <c r="D1068" s="1233"/>
      <c r="E1068" s="587">
        <f t="shared" si="51"/>
        <v>0</v>
      </c>
      <c r="G1068" s="1230">
        <v>29</v>
      </c>
      <c r="H1068" s="1231"/>
      <c r="I1068" s="1232"/>
      <c r="J1068" s="1233"/>
      <c r="K1068" s="587">
        <f t="shared" si="52"/>
        <v>0</v>
      </c>
      <c r="M1068" s="1230">
        <v>29</v>
      </c>
      <c r="N1068" s="1231"/>
      <c r="O1068" s="1232"/>
      <c r="P1068" s="1233"/>
      <c r="Q1068" s="587">
        <f t="shared" si="53"/>
        <v>0</v>
      </c>
    </row>
    <row r="1069" spans="1:17" s="17" customFormat="1" ht="16.75" hidden="1" customHeight="1" outlineLevel="2">
      <c r="A1069" s="1230">
        <v>30</v>
      </c>
      <c r="B1069" s="1231"/>
      <c r="C1069" s="1232"/>
      <c r="D1069" s="1233"/>
      <c r="E1069" s="587">
        <f t="shared" si="51"/>
        <v>0</v>
      </c>
      <c r="G1069" s="1230">
        <v>30</v>
      </c>
      <c r="H1069" s="1231"/>
      <c r="I1069" s="1232"/>
      <c r="J1069" s="1233"/>
      <c r="K1069" s="587">
        <f t="shared" si="52"/>
        <v>0</v>
      </c>
      <c r="M1069" s="1230">
        <v>30</v>
      </c>
      <c r="N1069" s="1231"/>
      <c r="O1069" s="1232"/>
      <c r="P1069" s="1233"/>
      <c r="Q1069" s="587">
        <f t="shared" si="53"/>
        <v>0</v>
      </c>
    </row>
    <row r="1070" spans="1:17" s="17" customFormat="1" ht="16.75" hidden="1" customHeight="1" outlineLevel="2">
      <c r="A1070" s="1230">
        <v>31</v>
      </c>
      <c r="B1070" s="1231"/>
      <c r="C1070" s="1232"/>
      <c r="D1070" s="1233"/>
      <c r="E1070" s="587">
        <f t="shared" si="51"/>
        <v>0</v>
      </c>
      <c r="G1070" s="1230">
        <v>31</v>
      </c>
      <c r="H1070" s="1231"/>
      <c r="I1070" s="1232"/>
      <c r="J1070" s="1233"/>
      <c r="K1070" s="587">
        <f t="shared" si="52"/>
        <v>0</v>
      </c>
      <c r="M1070" s="1230">
        <v>31</v>
      </c>
      <c r="N1070" s="1231"/>
      <c r="O1070" s="1232"/>
      <c r="P1070" s="1233"/>
      <c r="Q1070" s="587">
        <f t="shared" si="53"/>
        <v>0</v>
      </c>
    </row>
    <row r="1071" spans="1:17" s="17" customFormat="1" ht="16.75" hidden="1" customHeight="1" outlineLevel="2">
      <c r="A1071" s="1230">
        <v>32</v>
      </c>
      <c r="B1071" s="1231"/>
      <c r="C1071" s="1232"/>
      <c r="D1071" s="1233"/>
      <c r="E1071" s="587">
        <f t="shared" si="51"/>
        <v>0</v>
      </c>
      <c r="G1071" s="1230">
        <v>32</v>
      </c>
      <c r="H1071" s="1231"/>
      <c r="I1071" s="1232"/>
      <c r="J1071" s="1233"/>
      <c r="K1071" s="587">
        <f t="shared" si="52"/>
        <v>0</v>
      </c>
      <c r="M1071" s="1230">
        <v>32</v>
      </c>
      <c r="N1071" s="1231"/>
      <c r="O1071" s="1232"/>
      <c r="P1071" s="1233"/>
      <c r="Q1071" s="587">
        <f t="shared" si="53"/>
        <v>0</v>
      </c>
    </row>
    <row r="1072" spans="1:17" s="17" customFormat="1" ht="16.75" hidden="1" customHeight="1" outlineLevel="2">
      <c r="A1072" s="1230">
        <v>33</v>
      </c>
      <c r="B1072" s="1231"/>
      <c r="C1072" s="1232"/>
      <c r="D1072" s="1233"/>
      <c r="E1072" s="587">
        <f t="shared" si="51"/>
        <v>0</v>
      </c>
      <c r="G1072" s="1230">
        <v>33</v>
      </c>
      <c r="H1072" s="1231"/>
      <c r="I1072" s="1232"/>
      <c r="J1072" s="1233"/>
      <c r="K1072" s="587">
        <f t="shared" si="52"/>
        <v>0</v>
      </c>
      <c r="M1072" s="1230">
        <v>33</v>
      </c>
      <c r="N1072" s="1231"/>
      <c r="O1072" s="1232"/>
      <c r="P1072" s="1233"/>
      <c r="Q1072" s="587">
        <f t="shared" si="53"/>
        <v>0</v>
      </c>
    </row>
    <row r="1073" spans="1:17" s="17" customFormat="1" ht="16.75" hidden="1" customHeight="1" outlineLevel="2">
      <c r="A1073" s="1230">
        <v>34</v>
      </c>
      <c r="B1073" s="1231"/>
      <c r="C1073" s="1232"/>
      <c r="D1073" s="1233"/>
      <c r="E1073" s="587">
        <f t="shared" si="51"/>
        <v>0</v>
      </c>
      <c r="G1073" s="1230">
        <v>34</v>
      </c>
      <c r="H1073" s="1231"/>
      <c r="I1073" s="1232"/>
      <c r="J1073" s="1233"/>
      <c r="K1073" s="587">
        <f t="shared" si="52"/>
        <v>0</v>
      </c>
      <c r="M1073" s="1230">
        <v>34</v>
      </c>
      <c r="N1073" s="1231"/>
      <c r="O1073" s="1232"/>
      <c r="P1073" s="1233"/>
      <c r="Q1073" s="587">
        <f t="shared" si="53"/>
        <v>0</v>
      </c>
    </row>
    <row r="1074" spans="1:17" s="17" customFormat="1" ht="16.75" hidden="1" customHeight="1" outlineLevel="2">
      <c r="A1074" s="1230">
        <v>35</v>
      </c>
      <c r="B1074" s="1231"/>
      <c r="C1074" s="1232"/>
      <c r="D1074" s="1233"/>
      <c r="E1074" s="587">
        <f t="shared" si="51"/>
        <v>0</v>
      </c>
      <c r="G1074" s="1230">
        <v>35</v>
      </c>
      <c r="H1074" s="1231"/>
      <c r="I1074" s="1232"/>
      <c r="J1074" s="1233"/>
      <c r="K1074" s="587">
        <f t="shared" si="52"/>
        <v>0</v>
      </c>
      <c r="M1074" s="1230">
        <v>35</v>
      </c>
      <c r="N1074" s="1231"/>
      <c r="O1074" s="1232"/>
      <c r="P1074" s="1233"/>
      <c r="Q1074" s="587">
        <f t="shared" si="53"/>
        <v>0</v>
      </c>
    </row>
    <row r="1075" spans="1:17" s="17" customFormat="1" ht="16.75" hidden="1" customHeight="1" outlineLevel="2">
      <c r="A1075" s="1230">
        <v>36</v>
      </c>
      <c r="B1075" s="1231"/>
      <c r="C1075" s="1232"/>
      <c r="D1075" s="1233"/>
      <c r="E1075" s="587">
        <f>IF(AND(C1075&gt;=D$1033,C1075&lt;=D$1032),1,0)</f>
        <v>0</v>
      </c>
      <c r="G1075" s="1230">
        <v>36</v>
      </c>
      <c r="H1075" s="1231"/>
      <c r="I1075" s="1232"/>
      <c r="J1075" s="1233"/>
      <c r="K1075" s="587">
        <f>IF(AND(I1075&gt;=J$1033,I1075&lt;=J$1032),1,0)</f>
        <v>0</v>
      </c>
      <c r="M1075" s="1230">
        <v>36</v>
      </c>
      <c r="N1075" s="1231"/>
      <c r="O1075" s="1232"/>
      <c r="P1075" s="1233"/>
      <c r="Q1075" s="587">
        <f>IF(AND(O1075&gt;=P$1033,O1075&lt;=P$1032),1,0)</f>
        <v>0</v>
      </c>
    </row>
    <row r="1076" spans="1:17" s="17" customFormat="1" ht="16.75" hidden="1" customHeight="1" outlineLevel="2">
      <c r="A1076" s="1230">
        <v>37</v>
      </c>
      <c r="B1076" s="1231"/>
      <c r="C1076" s="1232"/>
      <c r="D1076" s="1233"/>
      <c r="E1076" s="587">
        <f t="shared" ref="E1076:E1093" si="54">IF(AND(C1076&gt;=D$1033,C1076&lt;=D$1032),1,0)</f>
        <v>0</v>
      </c>
      <c r="G1076" s="1230">
        <v>37</v>
      </c>
      <c r="H1076" s="1231"/>
      <c r="I1076" s="1232"/>
      <c r="J1076" s="1233"/>
      <c r="K1076" s="587">
        <f t="shared" ref="K1076:K1093" si="55">IF(AND(I1076&gt;=J$1033,I1076&lt;=J$1032),1,0)</f>
        <v>0</v>
      </c>
      <c r="M1076" s="1230">
        <v>37</v>
      </c>
      <c r="N1076" s="1231"/>
      <c r="O1076" s="1232"/>
      <c r="P1076" s="1233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230">
        <v>38</v>
      </c>
      <c r="B1077" s="1231"/>
      <c r="C1077" s="1232"/>
      <c r="D1077" s="1233"/>
      <c r="E1077" s="587">
        <f t="shared" si="54"/>
        <v>0</v>
      </c>
      <c r="G1077" s="1230">
        <v>38</v>
      </c>
      <c r="H1077" s="1231"/>
      <c r="I1077" s="1232"/>
      <c r="J1077" s="1233"/>
      <c r="K1077" s="587">
        <f t="shared" si="55"/>
        <v>0</v>
      </c>
      <c r="M1077" s="1230">
        <v>38</v>
      </c>
      <c r="N1077" s="1231"/>
      <c r="O1077" s="1232"/>
      <c r="P1077" s="1233"/>
      <c r="Q1077" s="587">
        <f t="shared" si="56"/>
        <v>0</v>
      </c>
    </row>
    <row r="1078" spans="1:17" s="17" customFormat="1" ht="16.75" hidden="1" customHeight="1" outlineLevel="2">
      <c r="A1078" s="1230">
        <v>39</v>
      </c>
      <c r="B1078" s="1231"/>
      <c r="C1078" s="1232"/>
      <c r="D1078" s="1233"/>
      <c r="E1078" s="587">
        <f t="shared" si="54"/>
        <v>0</v>
      </c>
      <c r="G1078" s="1230">
        <v>39</v>
      </c>
      <c r="H1078" s="1231"/>
      <c r="I1078" s="1232"/>
      <c r="J1078" s="1233"/>
      <c r="K1078" s="587">
        <f t="shared" si="55"/>
        <v>0</v>
      </c>
      <c r="M1078" s="1230">
        <v>39</v>
      </c>
      <c r="N1078" s="1231"/>
      <c r="O1078" s="1232"/>
      <c r="P1078" s="1233"/>
      <c r="Q1078" s="587">
        <f t="shared" si="56"/>
        <v>0</v>
      </c>
    </row>
    <row r="1079" spans="1:17" s="17" customFormat="1" ht="16.75" hidden="1" customHeight="1" outlineLevel="2">
      <c r="A1079" s="1230">
        <v>40</v>
      </c>
      <c r="B1079" s="1231"/>
      <c r="C1079" s="1232"/>
      <c r="D1079" s="1233"/>
      <c r="E1079" s="587">
        <f t="shared" si="54"/>
        <v>0</v>
      </c>
      <c r="G1079" s="1230">
        <v>40</v>
      </c>
      <c r="H1079" s="1231"/>
      <c r="I1079" s="1232"/>
      <c r="J1079" s="1233"/>
      <c r="K1079" s="587">
        <f t="shared" si="55"/>
        <v>0</v>
      </c>
      <c r="M1079" s="1230">
        <v>40</v>
      </c>
      <c r="N1079" s="1231"/>
      <c r="O1079" s="1232"/>
      <c r="P1079" s="1233"/>
      <c r="Q1079" s="587">
        <f t="shared" si="56"/>
        <v>0</v>
      </c>
    </row>
    <row r="1080" spans="1:17" s="17" customFormat="1" ht="16.75" hidden="1" customHeight="1" outlineLevel="2">
      <c r="A1080" s="1230">
        <v>41</v>
      </c>
      <c r="B1080" s="1231"/>
      <c r="C1080" s="1232"/>
      <c r="D1080" s="1233"/>
      <c r="E1080" s="587">
        <f t="shared" si="54"/>
        <v>0</v>
      </c>
      <c r="G1080" s="1230">
        <v>41</v>
      </c>
      <c r="H1080" s="1231"/>
      <c r="I1080" s="1232"/>
      <c r="J1080" s="1233"/>
      <c r="K1080" s="587">
        <f t="shared" si="55"/>
        <v>0</v>
      </c>
      <c r="M1080" s="1230">
        <v>41</v>
      </c>
      <c r="N1080" s="1231"/>
      <c r="O1080" s="1232"/>
      <c r="P1080" s="1233"/>
      <c r="Q1080" s="587">
        <f t="shared" si="56"/>
        <v>0</v>
      </c>
    </row>
    <row r="1081" spans="1:17" s="17" customFormat="1" ht="16.75" hidden="1" customHeight="1" outlineLevel="2">
      <c r="A1081" s="1230">
        <v>42</v>
      </c>
      <c r="B1081" s="1231"/>
      <c r="C1081" s="1232"/>
      <c r="D1081" s="1233"/>
      <c r="E1081" s="587">
        <f t="shared" si="54"/>
        <v>0</v>
      </c>
      <c r="G1081" s="1230">
        <v>42</v>
      </c>
      <c r="H1081" s="1231"/>
      <c r="I1081" s="1232"/>
      <c r="J1081" s="1233"/>
      <c r="K1081" s="587">
        <f t="shared" si="55"/>
        <v>0</v>
      </c>
      <c r="M1081" s="1230">
        <v>42</v>
      </c>
      <c r="N1081" s="1231"/>
      <c r="O1081" s="1232"/>
      <c r="P1081" s="1233"/>
      <c r="Q1081" s="587">
        <f t="shared" si="56"/>
        <v>0</v>
      </c>
    </row>
    <row r="1082" spans="1:17" s="17" customFormat="1" ht="16.75" hidden="1" customHeight="1" outlineLevel="2">
      <c r="A1082" s="1230">
        <v>43</v>
      </c>
      <c r="B1082" s="1231"/>
      <c r="C1082" s="1232"/>
      <c r="D1082" s="1233"/>
      <c r="E1082" s="587">
        <f t="shared" si="54"/>
        <v>0</v>
      </c>
      <c r="G1082" s="1230">
        <v>43</v>
      </c>
      <c r="H1082" s="1231"/>
      <c r="I1082" s="1232"/>
      <c r="J1082" s="1233"/>
      <c r="K1082" s="587">
        <f t="shared" si="55"/>
        <v>0</v>
      </c>
      <c r="M1082" s="1230">
        <v>43</v>
      </c>
      <c r="N1082" s="1231"/>
      <c r="O1082" s="1232"/>
      <c r="P1082" s="1233"/>
      <c r="Q1082" s="587">
        <f t="shared" si="56"/>
        <v>0</v>
      </c>
    </row>
    <row r="1083" spans="1:17" s="17" customFormat="1" ht="16.75" hidden="1" customHeight="1" outlineLevel="2">
      <c r="A1083" s="1230">
        <v>44</v>
      </c>
      <c r="B1083" s="1231"/>
      <c r="C1083" s="1232"/>
      <c r="D1083" s="1233"/>
      <c r="E1083" s="587">
        <f t="shared" si="54"/>
        <v>0</v>
      </c>
      <c r="G1083" s="1230">
        <v>44</v>
      </c>
      <c r="H1083" s="1231"/>
      <c r="I1083" s="1232"/>
      <c r="J1083" s="1233"/>
      <c r="K1083" s="587">
        <f t="shared" si="55"/>
        <v>0</v>
      </c>
      <c r="M1083" s="1230">
        <v>44</v>
      </c>
      <c r="N1083" s="1231"/>
      <c r="O1083" s="1232"/>
      <c r="P1083" s="1233"/>
      <c r="Q1083" s="587">
        <f t="shared" si="56"/>
        <v>0</v>
      </c>
    </row>
    <row r="1084" spans="1:17" s="17" customFormat="1" ht="16.75" hidden="1" customHeight="1" outlineLevel="2">
      <c r="A1084" s="1230">
        <v>45</v>
      </c>
      <c r="B1084" s="1231"/>
      <c r="C1084" s="1232"/>
      <c r="D1084" s="1233"/>
      <c r="E1084" s="587">
        <f t="shared" si="54"/>
        <v>0</v>
      </c>
      <c r="G1084" s="1230">
        <v>45</v>
      </c>
      <c r="H1084" s="1231"/>
      <c r="I1084" s="1232"/>
      <c r="J1084" s="1233"/>
      <c r="K1084" s="587">
        <f t="shared" si="55"/>
        <v>0</v>
      </c>
      <c r="M1084" s="1230">
        <v>45</v>
      </c>
      <c r="N1084" s="1231"/>
      <c r="O1084" s="1232"/>
      <c r="P1084" s="1233"/>
      <c r="Q1084" s="587">
        <f t="shared" si="56"/>
        <v>0</v>
      </c>
    </row>
    <row r="1085" spans="1:17" s="17" customFormat="1" ht="16.75" hidden="1" customHeight="1" outlineLevel="2">
      <c r="A1085" s="1230">
        <v>46</v>
      </c>
      <c r="B1085" s="1231"/>
      <c r="C1085" s="1232"/>
      <c r="D1085" s="1233"/>
      <c r="E1085" s="587">
        <f t="shared" si="54"/>
        <v>0</v>
      </c>
      <c r="G1085" s="1230">
        <v>46</v>
      </c>
      <c r="H1085" s="1231"/>
      <c r="I1085" s="1232"/>
      <c r="J1085" s="1233"/>
      <c r="K1085" s="587">
        <f t="shared" si="55"/>
        <v>0</v>
      </c>
      <c r="M1085" s="1230">
        <v>46</v>
      </c>
      <c r="N1085" s="1231"/>
      <c r="O1085" s="1232"/>
      <c r="P1085" s="1233"/>
      <c r="Q1085" s="587">
        <f t="shared" si="56"/>
        <v>0</v>
      </c>
    </row>
    <row r="1086" spans="1:17" s="17" customFormat="1" ht="16.75" hidden="1" customHeight="1" outlineLevel="2">
      <c r="A1086" s="1230">
        <v>47</v>
      </c>
      <c r="B1086" s="1231"/>
      <c r="C1086" s="1232"/>
      <c r="D1086" s="1233"/>
      <c r="E1086" s="587">
        <f t="shared" si="54"/>
        <v>0</v>
      </c>
      <c r="G1086" s="1230">
        <v>47</v>
      </c>
      <c r="H1086" s="1231"/>
      <c r="I1086" s="1232"/>
      <c r="J1086" s="1233"/>
      <c r="K1086" s="587">
        <f t="shared" si="55"/>
        <v>0</v>
      </c>
      <c r="M1086" s="1230">
        <v>47</v>
      </c>
      <c r="N1086" s="1231"/>
      <c r="O1086" s="1232"/>
      <c r="P1086" s="1233"/>
      <c r="Q1086" s="587">
        <f t="shared" si="56"/>
        <v>0</v>
      </c>
    </row>
    <row r="1087" spans="1:17" s="17" customFormat="1" ht="16.75" hidden="1" customHeight="1" outlineLevel="2">
      <c r="A1087" s="1230">
        <v>48</v>
      </c>
      <c r="B1087" s="1231"/>
      <c r="C1087" s="1232"/>
      <c r="D1087" s="1233"/>
      <c r="E1087" s="587">
        <f t="shared" si="54"/>
        <v>0</v>
      </c>
      <c r="G1087" s="1230">
        <v>48</v>
      </c>
      <c r="H1087" s="1231"/>
      <c r="I1087" s="1232"/>
      <c r="J1087" s="1233"/>
      <c r="K1087" s="587">
        <f t="shared" si="55"/>
        <v>0</v>
      </c>
      <c r="M1087" s="1230">
        <v>48</v>
      </c>
      <c r="N1087" s="1231"/>
      <c r="O1087" s="1232"/>
      <c r="P1087" s="1233"/>
      <c r="Q1087" s="587">
        <f t="shared" si="56"/>
        <v>0</v>
      </c>
    </row>
    <row r="1088" spans="1:17" s="17" customFormat="1" ht="16.75" hidden="1" customHeight="1" outlineLevel="2">
      <c r="A1088" s="1230">
        <v>49</v>
      </c>
      <c r="B1088" s="1231"/>
      <c r="C1088" s="1232"/>
      <c r="D1088" s="1233"/>
      <c r="E1088" s="587">
        <f t="shared" si="54"/>
        <v>0</v>
      </c>
      <c r="G1088" s="1230">
        <v>49</v>
      </c>
      <c r="H1088" s="1231"/>
      <c r="I1088" s="1232"/>
      <c r="J1088" s="1233"/>
      <c r="K1088" s="587">
        <f t="shared" si="55"/>
        <v>0</v>
      </c>
      <c r="M1088" s="1230">
        <v>49</v>
      </c>
      <c r="N1088" s="1231"/>
      <c r="O1088" s="1232"/>
      <c r="P1088" s="1233"/>
      <c r="Q1088" s="587">
        <f t="shared" si="56"/>
        <v>0</v>
      </c>
    </row>
    <row r="1089" spans="1:17" s="17" customFormat="1" ht="16.75" hidden="1" customHeight="1" outlineLevel="2">
      <c r="A1089" s="1230">
        <v>50</v>
      </c>
      <c r="B1089" s="1231"/>
      <c r="C1089" s="1232"/>
      <c r="D1089" s="1233"/>
      <c r="E1089" s="587">
        <f t="shared" si="54"/>
        <v>0</v>
      </c>
      <c r="G1089" s="1230">
        <v>50</v>
      </c>
      <c r="H1089" s="1231"/>
      <c r="I1089" s="1232"/>
      <c r="J1089" s="1233"/>
      <c r="K1089" s="587">
        <f t="shared" si="55"/>
        <v>0</v>
      </c>
      <c r="M1089" s="1230">
        <v>50</v>
      </c>
      <c r="N1089" s="1231"/>
      <c r="O1089" s="1232"/>
      <c r="P1089" s="1233"/>
      <c r="Q1089" s="587">
        <f t="shared" si="56"/>
        <v>0</v>
      </c>
    </row>
    <row r="1090" spans="1:17" s="17" customFormat="1" ht="16.75" hidden="1" customHeight="1" outlineLevel="2">
      <c r="A1090" s="1230">
        <v>51</v>
      </c>
      <c r="B1090" s="1231"/>
      <c r="C1090" s="1232"/>
      <c r="D1090" s="1233"/>
      <c r="E1090" s="587">
        <f t="shared" si="54"/>
        <v>0</v>
      </c>
      <c r="G1090" s="1230">
        <v>51</v>
      </c>
      <c r="H1090" s="1231"/>
      <c r="I1090" s="1232"/>
      <c r="J1090" s="1233"/>
      <c r="K1090" s="587">
        <f t="shared" si="55"/>
        <v>0</v>
      </c>
      <c r="M1090" s="1230">
        <v>51</v>
      </c>
      <c r="N1090" s="1231"/>
      <c r="O1090" s="1232"/>
      <c r="P1090" s="1233"/>
      <c r="Q1090" s="587">
        <f t="shared" si="56"/>
        <v>0</v>
      </c>
    </row>
    <row r="1091" spans="1:17" s="17" customFormat="1" ht="16.75" hidden="1" customHeight="1" outlineLevel="2">
      <c r="A1091" s="1230">
        <v>52</v>
      </c>
      <c r="B1091" s="1231"/>
      <c r="C1091" s="1232"/>
      <c r="D1091" s="1233"/>
      <c r="E1091" s="587">
        <f t="shared" si="54"/>
        <v>0</v>
      </c>
      <c r="G1091" s="1230">
        <v>52</v>
      </c>
      <c r="H1091" s="1231"/>
      <c r="I1091" s="1232"/>
      <c r="J1091" s="1233"/>
      <c r="K1091" s="587">
        <f t="shared" si="55"/>
        <v>0</v>
      </c>
      <c r="M1091" s="1230">
        <v>52</v>
      </c>
      <c r="N1091" s="1231"/>
      <c r="O1091" s="1232"/>
      <c r="P1091" s="1233"/>
      <c r="Q1091" s="587">
        <f t="shared" si="56"/>
        <v>0</v>
      </c>
    </row>
    <row r="1092" spans="1:17" s="17" customFormat="1" ht="16.75" hidden="1" customHeight="1" outlineLevel="2">
      <c r="A1092" s="1230">
        <v>53</v>
      </c>
      <c r="B1092" s="1231"/>
      <c r="C1092" s="1232"/>
      <c r="D1092" s="1233"/>
      <c r="E1092" s="587">
        <f t="shared" si="54"/>
        <v>0</v>
      </c>
      <c r="G1092" s="1230">
        <v>53</v>
      </c>
      <c r="H1092" s="1231"/>
      <c r="I1092" s="1232"/>
      <c r="J1092" s="1233"/>
      <c r="K1092" s="587">
        <f t="shared" si="55"/>
        <v>0</v>
      </c>
      <c r="M1092" s="1230">
        <v>53</v>
      </c>
      <c r="N1092" s="1231"/>
      <c r="O1092" s="1232"/>
      <c r="P1092" s="1233"/>
      <c r="Q1092" s="587">
        <f t="shared" si="56"/>
        <v>0</v>
      </c>
    </row>
    <row r="1093" spans="1:17" s="17" customFormat="1" ht="16.75" hidden="1" customHeight="1" outlineLevel="2">
      <c r="A1093" s="1230">
        <v>54</v>
      </c>
      <c r="B1093" s="1231"/>
      <c r="C1093" s="1232"/>
      <c r="D1093" s="1233"/>
      <c r="E1093" s="587">
        <f t="shared" si="54"/>
        <v>0</v>
      </c>
      <c r="G1093" s="1230">
        <v>54</v>
      </c>
      <c r="H1093" s="1231"/>
      <c r="I1093" s="1232"/>
      <c r="J1093" s="1233"/>
      <c r="K1093" s="587">
        <f t="shared" si="55"/>
        <v>0</v>
      </c>
      <c r="M1093" s="1230">
        <v>54</v>
      </c>
      <c r="N1093" s="1231"/>
      <c r="O1093" s="1232"/>
      <c r="P1093" s="1233"/>
      <c r="Q1093" s="587">
        <f t="shared" si="56"/>
        <v>0</v>
      </c>
    </row>
    <row r="1094" spans="1:17" s="17" customFormat="1" ht="16.75" hidden="1" customHeight="1" outlineLevel="2">
      <c r="A1094" s="1230">
        <v>55</v>
      </c>
      <c r="B1094" s="1231"/>
      <c r="C1094" s="1232"/>
      <c r="D1094" s="1233"/>
      <c r="E1094" s="587">
        <f>IF(AND(C1094&gt;=D$1033,C1094&lt;=D$1032),1,0)</f>
        <v>0</v>
      </c>
      <c r="G1094" s="1230">
        <v>55</v>
      </c>
      <c r="H1094" s="1231"/>
      <c r="I1094" s="1232"/>
      <c r="J1094" s="1233"/>
      <c r="K1094" s="587">
        <f>IF(AND(I1094&gt;=J$1033,I1094&lt;=J$1032),1,0)</f>
        <v>0</v>
      </c>
      <c r="M1094" s="1230">
        <v>55</v>
      </c>
      <c r="N1094" s="1231"/>
      <c r="O1094" s="1232"/>
      <c r="P1094" s="1233"/>
      <c r="Q1094" s="587">
        <f>IF(AND(O1094&gt;=P$1033,O1094&lt;=P$1032),1,0)</f>
        <v>0</v>
      </c>
    </row>
    <row r="1095" spans="1:17" s="17" customFormat="1" ht="16.75" hidden="1" customHeight="1" outlineLevel="2">
      <c r="A1095" s="1230">
        <v>56</v>
      </c>
      <c r="B1095" s="1231"/>
      <c r="C1095" s="1232"/>
      <c r="D1095" s="1233"/>
      <c r="E1095" s="587">
        <f t="shared" ref="E1095:E1112" si="57">IF(AND(C1095&gt;=D$1033,C1095&lt;=D$1032),1,0)</f>
        <v>0</v>
      </c>
      <c r="G1095" s="1230">
        <v>56</v>
      </c>
      <c r="H1095" s="1231"/>
      <c r="I1095" s="1232"/>
      <c r="J1095" s="1233"/>
      <c r="K1095" s="587">
        <f t="shared" ref="K1095:K1112" si="58">IF(AND(I1095&gt;=J$1033,I1095&lt;=J$1032),1,0)</f>
        <v>0</v>
      </c>
      <c r="M1095" s="1230">
        <v>56</v>
      </c>
      <c r="N1095" s="1231"/>
      <c r="O1095" s="1232"/>
      <c r="P1095" s="1233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230">
        <v>57</v>
      </c>
      <c r="B1096" s="1231"/>
      <c r="C1096" s="1232"/>
      <c r="D1096" s="1233"/>
      <c r="E1096" s="587">
        <f t="shared" si="57"/>
        <v>0</v>
      </c>
      <c r="G1096" s="1230">
        <v>57</v>
      </c>
      <c r="H1096" s="1231"/>
      <c r="I1096" s="1232"/>
      <c r="J1096" s="1233"/>
      <c r="K1096" s="587">
        <f t="shared" si="58"/>
        <v>0</v>
      </c>
      <c r="M1096" s="1230">
        <v>57</v>
      </c>
      <c r="N1096" s="1231"/>
      <c r="O1096" s="1232"/>
      <c r="P1096" s="1233"/>
      <c r="Q1096" s="587">
        <f t="shared" si="59"/>
        <v>0</v>
      </c>
    </row>
    <row r="1097" spans="1:17" s="17" customFormat="1" ht="16.75" hidden="1" customHeight="1" outlineLevel="2">
      <c r="A1097" s="1230">
        <v>58</v>
      </c>
      <c r="B1097" s="1231"/>
      <c r="C1097" s="1232"/>
      <c r="D1097" s="1233"/>
      <c r="E1097" s="587">
        <f t="shared" si="57"/>
        <v>0</v>
      </c>
      <c r="G1097" s="1230">
        <v>58</v>
      </c>
      <c r="H1097" s="1231"/>
      <c r="I1097" s="1232"/>
      <c r="J1097" s="1233"/>
      <c r="K1097" s="587">
        <f t="shared" si="58"/>
        <v>0</v>
      </c>
      <c r="M1097" s="1230">
        <v>58</v>
      </c>
      <c r="N1097" s="1231"/>
      <c r="O1097" s="1232"/>
      <c r="P1097" s="1233"/>
      <c r="Q1097" s="587">
        <f t="shared" si="59"/>
        <v>0</v>
      </c>
    </row>
    <row r="1098" spans="1:17" s="17" customFormat="1" ht="16.75" hidden="1" customHeight="1" outlineLevel="2">
      <c r="A1098" s="1230">
        <v>59</v>
      </c>
      <c r="B1098" s="1231"/>
      <c r="C1098" s="1232"/>
      <c r="D1098" s="1233"/>
      <c r="E1098" s="587">
        <f t="shared" si="57"/>
        <v>0</v>
      </c>
      <c r="G1098" s="1230">
        <v>59</v>
      </c>
      <c r="H1098" s="1231"/>
      <c r="I1098" s="1232"/>
      <c r="J1098" s="1233"/>
      <c r="K1098" s="587">
        <f t="shared" si="58"/>
        <v>0</v>
      </c>
      <c r="M1098" s="1230">
        <v>59</v>
      </c>
      <c r="N1098" s="1231"/>
      <c r="O1098" s="1232"/>
      <c r="P1098" s="1233"/>
      <c r="Q1098" s="587">
        <f t="shared" si="59"/>
        <v>0</v>
      </c>
    </row>
    <row r="1099" spans="1:17" s="17" customFormat="1" ht="16.75" hidden="1" customHeight="1" outlineLevel="2">
      <c r="A1099" s="1230">
        <v>60</v>
      </c>
      <c r="B1099" s="1231"/>
      <c r="C1099" s="1232"/>
      <c r="D1099" s="1233"/>
      <c r="E1099" s="587">
        <f t="shared" si="57"/>
        <v>0</v>
      </c>
      <c r="G1099" s="1230">
        <v>60</v>
      </c>
      <c r="H1099" s="1231"/>
      <c r="I1099" s="1232"/>
      <c r="J1099" s="1233"/>
      <c r="K1099" s="587">
        <f t="shared" si="58"/>
        <v>0</v>
      </c>
      <c r="M1099" s="1230">
        <v>60</v>
      </c>
      <c r="N1099" s="1231"/>
      <c r="O1099" s="1232"/>
      <c r="P1099" s="1233"/>
      <c r="Q1099" s="587">
        <f t="shared" si="59"/>
        <v>0</v>
      </c>
    </row>
    <row r="1100" spans="1:17" s="17" customFormat="1" ht="16.75" hidden="1" customHeight="1" outlineLevel="2">
      <c r="A1100" s="1230">
        <v>61</v>
      </c>
      <c r="B1100" s="1231"/>
      <c r="C1100" s="1232"/>
      <c r="D1100" s="1233"/>
      <c r="E1100" s="587">
        <f t="shared" si="57"/>
        <v>0</v>
      </c>
      <c r="G1100" s="1230">
        <v>61</v>
      </c>
      <c r="H1100" s="1231"/>
      <c r="I1100" s="1232"/>
      <c r="J1100" s="1233"/>
      <c r="K1100" s="587">
        <f t="shared" si="58"/>
        <v>0</v>
      </c>
      <c r="M1100" s="1230">
        <v>61</v>
      </c>
      <c r="N1100" s="1231"/>
      <c r="O1100" s="1232"/>
      <c r="P1100" s="1233"/>
      <c r="Q1100" s="587">
        <f t="shared" si="59"/>
        <v>0</v>
      </c>
    </row>
    <row r="1101" spans="1:17" s="17" customFormat="1" ht="16.75" hidden="1" customHeight="1" outlineLevel="2">
      <c r="A1101" s="1230">
        <v>62</v>
      </c>
      <c r="B1101" s="1231"/>
      <c r="C1101" s="1232"/>
      <c r="D1101" s="1233"/>
      <c r="E1101" s="587">
        <f t="shared" si="57"/>
        <v>0</v>
      </c>
      <c r="G1101" s="1230">
        <v>62</v>
      </c>
      <c r="H1101" s="1231"/>
      <c r="I1101" s="1232"/>
      <c r="J1101" s="1233"/>
      <c r="K1101" s="587">
        <f t="shared" si="58"/>
        <v>0</v>
      </c>
      <c r="M1101" s="1230">
        <v>62</v>
      </c>
      <c r="N1101" s="1231"/>
      <c r="O1101" s="1232"/>
      <c r="P1101" s="1233"/>
      <c r="Q1101" s="587">
        <f t="shared" si="59"/>
        <v>0</v>
      </c>
    </row>
    <row r="1102" spans="1:17" s="17" customFormat="1" ht="16.75" hidden="1" customHeight="1" outlineLevel="2">
      <c r="A1102" s="1230">
        <v>63</v>
      </c>
      <c r="B1102" s="1231"/>
      <c r="C1102" s="1232"/>
      <c r="D1102" s="1233"/>
      <c r="E1102" s="587">
        <f t="shared" si="57"/>
        <v>0</v>
      </c>
      <c r="G1102" s="1230">
        <v>63</v>
      </c>
      <c r="H1102" s="1231"/>
      <c r="I1102" s="1232"/>
      <c r="J1102" s="1233"/>
      <c r="K1102" s="587">
        <f t="shared" si="58"/>
        <v>0</v>
      </c>
      <c r="M1102" s="1230">
        <v>63</v>
      </c>
      <c r="N1102" s="1231"/>
      <c r="O1102" s="1232"/>
      <c r="P1102" s="1233"/>
      <c r="Q1102" s="587">
        <f t="shared" si="59"/>
        <v>0</v>
      </c>
    </row>
    <row r="1103" spans="1:17" s="17" customFormat="1" ht="16.75" hidden="1" customHeight="1" outlineLevel="2">
      <c r="A1103" s="1230">
        <v>64</v>
      </c>
      <c r="B1103" s="1231"/>
      <c r="C1103" s="1232"/>
      <c r="D1103" s="1233"/>
      <c r="E1103" s="587">
        <f t="shared" si="57"/>
        <v>0</v>
      </c>
      <c r="G1103" s="1230">
        <v>64</v>
      </c>
      <c r="H1103" s="1231"/>
      <c r="I1103" s="1232"/>
      <c r="J1103" s="1233"/>
      <c r="K1103" s="587">
        <f t="shared" si="58"/>
        <v>0</v>
      </c>
      <c r="M1103" s="1230">
        <v>64</v>
      </c>
      <c r="N1103" s="1231"/>
      <c r="O1103" s="1232"/>
      <c r="P1103" s="1233"/>
      <c r="Q1103" s="587">
        <f t="shared" si="59"/>
        <v>0</v>
      </c>
    </row>
    <row r="1104" spans="1:17" s="17" customFormat="1" ht="16.75" hidden="1" customHeight="1" outlineLevel="2">
      <c r="A1104" s="1230">
        <v>65</v>
      </c>
      <c r="B1104" s="1231"/>
      <c r="C1104" s="1232"/>
      <c r="D1104" s="1233"/>
      <c r="E1104" s="587">
        <f t="shared" si="57"/>
        <v>0</v>
      </c>
      <c r="G1104" s="1230">
        <v>65</v>
      </c>
      <c r="H1104" s="1231"/>
      <c r="I1104" s="1232"/>
      <c r="J1104" s="1233"/>
      <c r="K1104" s="587">
        <f t="shared" si="58"/>
        <v>0</v>
      </c>
      <c r="M1104" s="1230">
        <v>65</v>
      </c>
      <c r="N1104" s="1231"/>
      <c r="O1104" s="1232"/>
      <c r="P1104" s="1233"/>
      <c r="Q1104" s="587">
        <f t="shared" si="59"/>
        <v>0</v>
      </c>
    </row>
    <row r="1105" spans="1:17" s="17" customFormat="1" ht="16.75" hidden="1" customHeight="1" outlineLevel="2">
      <c r="A1105" s="1230">
        <v>66</v>
      </c>
      <c r="B1105" s="1231"/>
      <c r="C1105" s="1232"/>
      <c r="D1105" s="1233"/>
      <c r="E1105" s="587">
        <f t="shared" si="57"/>
        <v>0</v>
      </c>
      <c r="G1105" s="1230">
        <v>66</v>
      </c>
      <c r="H1105" s="1231"/>
      <c r="I1105" s="1232"/>
      <c r="J1105" s="1233"/>
      <c r="K1105" s="587">
        <f t="shared" si="58"/>
        <v>0</v>
      </c>
      <c r="M1105" s="1230">
        <v>66</v>
      </c>
      <c r="N1105" s="1231"/>
      <c r="O1105" s="1232"/>
      <c r="P1105" s="1233"/>
      <c r="Q1105" s="587">
        <f t="shared" si="59"/>
        <v>0</v>
      </c>
    </row>
    <row r="1106" spans="1:17" s="17" customFormat="1" ht="16.75" hidden="1" customHeight="1" outlineLevel="2">
      <c r="A1106" s="1230">
        <v>67</v>
      </c>
      <c r="B1106" s="1231"/>
      <c r="C1106" s="1232"/>
      <c r="D1106" s="1233"/>
      <c r="E1106" s="587">
        <f t="shared" si="57"/>
        <v>0</v>
      </c>
      <c r="G1106" s="1230">
        <v>67</v>
      </c>
      <c r="H1106" s="1231"/>
      <c r="I1106" s="1232"/>
      <c r="J1106" s="1233"/>
      <c r="K1106" s="587">
        <f t="shared" si="58"/>
        <v>0</v>
      </c>
      <c r="M1106" s="1230">
        <v>67</v>
      </c>
      <c r="N1106" s="1231"/>
      <c r="O1106" s="1232"/>
      <c r="P1106" s="1233"/>
      <c r="Q1106" s="587">
        <f t="shared" si="59"/>
        <v>0</v>
      </c>
    </row>
    <row r="1107" spans="1:17" s="17" customFormat="1" ht="16.75" hidden="1" customHeight="1" outlineLevel="2">
      <c r="A1107" s="1230">
        <v>68</v>
      </c>
      <c r="B1107" s="1231"/>
      <c r="C1107" s="1232"/>
      <c r="D1107" s="1233"/>
      <c r="E1107" s="587">
        <f t="shared" si="57"/>
        <v>0</v>
      </c>
      <c r="G1107" s="1230">
        <v>68</v>
      </c>
      <c r="H1107" s="1231"/>
      <c r="I1107" s="1232"/>
      <c r="J1107" s="1233"/>
      <c r="K1107" s="587">
        <f t="shared" si="58"/>
        <v>0</v>
      </c>
      <c r="M1107" s="1230">
        <v>68</v>
      </c>
      <c r="N1107" s="1231"/>
      <c r="O1107" s="1232"/>
      <c r="P1107" s="1233"/>
      <c r="Q1107" s="587">
        <f t="shared" si="59"/>
        <v>0</v>
      </c>
    </row>
    <row r="1108" spans="1:17" s="17" customFormat="1" ht="16.75" hidden="1" customHeight="1" outlineLevel="2">
      <c r="A1108" s="1230">
        <v>69</v>
      </c>
      <c r="B1108" s="1231"/>
      <c r="C1108" s="1232"/>
      <c r="D1108" s="1233"/>
      <c r="E1108" s="587">
        <f t="shared" si="57"/>
        <v>0</v>
      </c>
      <c r="G1108" s="1230">
        <v>69</v>
      </c>
      <c r="H1108" s="1231"/>
      <c r="I1108" s="1232"/>
      <c r="J1108" s="1233"/>
      <c r="K1108" s="587">
        <f t="shared" si="58"/>
        <v>0</v>
      </c>
      <c r="M1108" s="1230">
        <v>69</v>
      </c>
      <c r="N1108" s="1231"/>
      <c r="O1108" s="1232"/>
      <c r="P1108" s="1233"/>
      <c r="Q1108" s="587">
        <f t="shared" si="59"/>
        <v>0</v>
      </c>
    </row>
    <row r="1109" spans="1:17" s="17" customFormat="1" ht="16.75" hidden="1" customHeight="1" outlineLevel="2">
      <c r="A1109" s="1230">
        <v>70</v>
      </c>
      <c r="B1109" s="1231"/>
      <c r="C1109" s="1232"/>
      <c r="D1109" s="1233"/>
      <c r="E1109" s="587">
        <f t="shared" si="57"/>
        <v>0</v>
      </c>
      <c r="G1109" s="1230">
        <v>70</v>
      </c>
      <c r="H1109" s="1231"/>
      <c r="I1109" s="1232"/>
      <c r="J1109" s="1233"/>
      <c r="K1109" s="587">
        <f t="shared" si="58"/>
        <v>0</v>
      </c>
      <c r="M1109" s="1230">
        <v>70</v>
      </c>
      <c r="N1109" s="1231"/>
      <c r="O1109" s="1232"/>
      <c r="P1109" s="1233"/>
      <c r="Q1109" s="587">
        <f t="shared" si="59"/>
        <v>0</v>
      </c>
    </row>
    <row r="1110" spans="1:17" s="17" customFormat="1" ht="16.75" hidden="1" customHeight="1" outlineLevel="2">
      <c r="A1110" s="1230">
        <v>71</v>
      </c>
      <c r="B1110" s="1231"/>
      <c r="C1110" s="1232"/>
      <c r="D1110" s="1233"/>
      <c r="E1110" s="587">
        <f t="shared" si="57"/>
        <v>0</v>
      </c>
      <c r="G1110" s="1230">
        <v>71</v>
      </c>
      <c r="H1110" s="1231"/>
      <c r="I1110" s="1232"/>
      <c r="J1110" s="1233"/>
      <c r="K1110" s="587">
        <f t="shared" si="58"/>
        <v>0</v>
      </c>
      <c r="M1110" s="1230">
        <v>71</v>
      </c>
      <c r="N1110" s="1231"/>
      <c r="O1110" s="1232"/>
      <c r="P1110" s="1233"/>
      <c r="Q1110" s="587">
        <f t="shared" si="59"/>
        <v>0</v>
      </c>
    </row>
    <row r="1111" spans="1:17" s="17" customFormat="1" ht="16.75" hidden="1" customHeight="1" outlineLevel="2">
      <c r="A1111" s="1230">
        <v>72</v>
      </c>
      <c r="B1111" s="1231"/>
      <c r="C1111" s="1232"/>
      <c r="D1111" s="1233"/>
      <c r="E1111" s="587">
        <f t="shared" si="57"/>
        <v>0</v>
      </c>
      <c r="G1111" s="1230">
        <v>72</v>
      </c>
      <c r="H1111" s="1231"/>
      <c r="I1111" s="1232"/>
      <c r="J1111" s="1233"/>
      <c r="K1111" s="587">
        <f t="shared" si="58"/>
        <v>0</v>
      </c>
      <c r="M1111" s="1230">
        <v>72</v>
      </c>
      <c r="N1111" s="1231"/>
      <c r="O1111" s="1232"/>
      <c r="P1111" s="1233"/>
      <c r="Q1111" s="587">
        <f t="shared" si="59"/>
        <v>0</v>
      </c>
    </row>
    <row r="1112" spans="1:17" s="17" customFormat="1" ht="16.75" hidden="1" customHeight="1" outlineLevel="2">
      <c r="A1112" s="1230">
        <v>73</v>
      </c>
      <c r="B1112" s="1231"/>
      <c r="C1112" s="1232"/>
      <c r="D1112" s="1233"/>
      <c r="E1112" s="587">
        <f t="shared" si="57"/>
        <v>0</v>
      </c>
      <c r="G1112" s="1230">
        <v>73</v>
      </c>
      <c r="H1112" s="1231"/>
      <c r="I1112" s="1232"/>
      <c r="J1112" s="1233"/>
      <c r="K1112" s="587">
        <f t="shared" si="58"/>
        <v>0</v>
      </c>
      <c r="M1112" s="1230">
        <v>73</v>
      </c>
      <c r="N1112" s="1231"/>
      <c r="O1112" s="1232"/>
      <c r="P1112" s="1233"/>
      <c r="Q1112" s="587">
        <f t="shared" si="59"/>
        <v>0</v>
      </c>
    </row>
    <row r="1113" spans="1:17" s="17" customFormat="1" ht="16.75" hidden="1" customHeight="1" outlineLevel="2">
      <c r="A1113" s="1230">
        <v>74</v>
      </c>
      <c r="B1113" s="1231"/>
      <c r="C1113" s="1232"/>
      <c r="D1113" s="1233"/>
      <c r="E1113" s="587">
        <f>IF(AND(C1113&gt;=D$1033,C1113&lt;=D$1032),1,0)</f>
        <v>0</v>
      </c>
      <c r="G1113" s="1230">
        <v>74</v>
      </c>
      <c r="H1113" s="1231"/>
      <c r="I1113" s="1232"/>
      <c r="J1113" s="1233"/>
      <c r="K1113" s="587">
        <f>IF(AND(I1113&gt;=J$1033,I1113&lt;=J$1032),1,0)</f>
        <v>0</v>
      </c>
      <c r="M1113" s="1230">
        <v>74</v>
      </c>
      <c r="N1113" s="1231"/>
      <c r="O1113" s="1232"/>
      <c r="P1113" s="1233"/>
      <c r="Q1113" s="587">
        <f>IF(AND(O1113&gt;=P$1033,O1113&lt;=P$1032),1,0)</f>
        <v>0</v>
      </c>
    </row>
    <row r="1114" spans="1:17" s="17" customFormat="1" ht="16.75" hidden="1" customHeight="1" outlineLevel="2">
      <c r="A1114" s="1230">
        <v>75</v>
      </c>
      <c r="B1114" s="1231"/>
      <c r="C1114" s="1232"/>
      <c r="D1114" s="1233"/>
      <c r="E1114" s="587">
        <f t="shared" ref="E1114:E1131" si="60">IF(AND(C1114&gt;=D$1033,C1114&lt;=D$1032),1,0)</f>
        <v>0</v>
      </c>
      <c r="G1114" s="1230">
        <v>75</v>
      </c>
      <c r="H1114" s="1231"/>
      <c r="I1114" s="1232"/>
      <c r="J1114" s="1233"/>
      <c r="K1114" s="587">
        <f t="shared" ref="K1114:K1131" si="61">IF(AND(I1114&gt;=J$1033,I1114&lt;=J$1032),1,0)</f>
        <v>0</v>
      </c>
      <c r="M1114" s="1230">
        <v>75</v>
      </c>
      <c r="N1114" s="1231"/>
      <c r="O1114" s="1232"/>
      <c r="P1114" s="1233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230">
        <v>76</v>
      </c>
      <c r="B1115" s="1231"/>
      <c r="C1115" s="1232"/>
      <c r="D1115" s="1233"/>
      <c r="E1115" s="587">
        <f t="shared" si="60"/>
        <v>0</v>
      </c>
      <c r="G1115" s="1230">
        <v>76</v>
      </c>
      <c r="H1115" s="1231"/>
      <c r="I1115" s="1232"/>
      <c r="J1115" s="1233"/>
      <c r="K1115" s="587">
        <f t="shared" si="61"/>
        <v>0</v>
      </c>
      <c r="M1115" s="1230">
        <v>76</v>
      </c>
      <c r="N1115" s="1231"/>
      <c r="O1115" s="1232"/>
      <c r="P1115" s="1233"/>
      <c r="Q1115" s="587">
        <f t="shared" si="62"/>
        <v>0</v>
      </c>
    </row>
    <row r="1116" spans="1:17" s="17" customFormat="1" ht="16.75" hidden="1" customHeight="1" outlineLevel="2">
      <c r="A1116" s="1230">
        <v>77</v>
      </c>
      <c r="B1116" s="1231"/>
      <c r="C1116" s="1232"/>
      <c r="D1116" s="1233"/>
      <c r="E1116" s="587">
        <f t="shared" si="60"/>
        <v>0</v>
      </c>
      <c r="G1116" s="1230">
        <v>77</v>
      </c>
      <c r="H1116" s="1231"/>
      <c r="I1116" s="1232"/>
      <c r="J1116" s="1233"/>
      <c r="K1116" s="587">
        <f t="shared" si="61"/>
        <v>0</v>
      </c>
      <c r="M1116" s="1230">
        <v>77</v>
      </c>
      <c r="N1116" s="1231"/>
      <c r="O1116" s="1232"/>
      <c r="P1116" s="1233"/>
      <c r="Q1116" s="587">
        <f t="shared" si="62"/>
        <v>0</v>
      </c>
    </row>
    <row r="1117" spans="1:17" s="17" customFormat="1" ht="16.75" hidden="1" customHeight="1" outlineLevel="2">
      <c r="A1117" s="1230">
        <v>78</v>
      </c>
      <c r="B1117" s="1231"/>
      <c r="C1117" s="1232"/>
      <c r="D1117" s="1233"/>
      <c r="E1117" s="587">
        <f t="shared" si="60"/>
        <v>0</v>
      </c>
      <c r="G1117" s="1230">
        <v>78</v>
      </c>
      <c r="H1117" s="1231"/>
      <c r="I1117" s="1232"/>
      <c r="J1117" s="1233"/>
      <c r="K1117" s="587">
        <f t="shared" si="61"/>
        <v>0</v>
      </c>
      <c r="M1117" s="1230">
        <v>78</v>
      </c>
      <c r="N1117" s="1231"/>
      <c r="O1117" s="1232"/>
      <c r="P1117" s="1233"/>
      <c r="Q1117" s="587">
        <f t="shared" si="62"/>
        <v>0</v>
      </c>
    </row>
    <row r="1118" spans="1:17" s="17" customFormat="1" ht="16.75" hidden="1" customHeight="1" outlineLevel="2">
      <c r="A1118" s="1230">
        <v>79</v>
      </c>
      <c r="B1118" s="1231"/>
      <c r="C1118" s="1232"/>
      <c r="D1118" s="1233"/>
      <c r="E1118" s="587">
        <f t="shared" si="60"/>
        <v>0</v>
      </c>
      <c r="G1118" s="1230">
        <v>79</v>
      </c>
      <c r="H1118" s="1231"/>
      <c r="I1118" s="1232"/>
      <c r="J1118" s="1233"/>
      <c r="K1118" s="587">
        <f t="shared" si="61"/>
        <v>0</v>
      </c>
      <c r="M1118" s="1230">
        <v>79</v>
      </c>
      <c r="N1118" s="1231"/>
      <c r="O1118" s="1232"/>
      <c r="P1118" s="1233"/>
      <c r="Q1118" s="587">
        <f t="shared" si="62"/>
        <v>0</v>
      </c>
    </row>
    <row r="1119" spans="1:17" s="17" customFormat="1" ht="16.75" hidden="1" customHeight="1" outlineLevel="2">
      <c r="A1119" s="1230">
        <v>80</v>
      </c>
      <c r="B1119" s="1231"/>
      <c r="C1119" s="1232"/>
      <c r="D1119" s="1233"/>
      <c r="E1119" s="587">
        <f t="shared" si="60"/>
        <v>0</v>
      </c>
      <c r="G1119" s="1230">
        <v>80</v>
      </c>
      <c r="H1119" s="1231"/>
      <c r="I1119" s="1232"/>
      <c r="J1119" s="1233"/>
      <c r="K1119" s="587">
        <f t="shared" si="61"/>
        <v>0</v>
      </c>
      <c r="M1119" s="1230">
        <v>80</v>
      </c>
      <c r="N1119" s="1231"/>
      <c r="O1119" s="1232"/>
      <c r="P1119" s="1233"/>
      <c r="Q1119" s="587">
        <f t="shared" si="62"/>
        <v>0</v>
      </c>
    </row>
    <row r="1120" spans="1:17" s="17" customFormat="1" ht="16.75" hidden="1" customHeight="1" outlineLevel="2">
      <c r="A1120" s="1230">
        <v>81</v>
      </c>
      <c r="B1120" s="1231"/>
      <c r="C1120" s="1232"/>
      <c r="D1120" s="1233"/>
      <c r="E1120" s="587">
        <f t="shared" si="60"/>
        <v>0</v>
      </c>
      <c r="G1120" s="1230">
        <v>81</v>
      </c>
      <c r="H1120" s="1231"/>
      <c r="I1120" s="1232"/>
      <c r="J1120" s="1233"/>
      <c r="K1120" s="587">
        <f t="shared" si="61"/>
        <v>0</v>
      </c>
      <c r="M1120" s="1230">
        <v>81</v>
      </c>
      <c r="N1120" s="1231"/>
      <c r="O1120" s="1232"/>
      <c r="P1120" s="1233"/>
      <c r="Q1120" s="587">
        <f t="shared" si="62"/>
        <v>0</v>
      </c>
    </row>
    <row r="1121" spans="1:17" s="17" customFormat="1" ht="16.75" hidden="1" customHeight="1" outlineLevel="2">
      <c r="A1121" s="1230">
        <v>82</v>
      </c>
      <c r="B1121" s="1231"/>
      <c r="C1121" s="1232"/>
      <c r="D1121" s="1233"/>
      <c r="E1121" s="587">
        <f t="shared" si="60"/>
        <v>0</v>
      </c>
      <c r="G1121" s="1230">
        <v>82</v>
      </c>
      <c r="H1121" s="1231"/>
      <c r="I1121" s="1232"/>
      <c r="J1121" s="1233"/>
      <c r="K1121" s="587">
        <f t="shared" si="61"/>
        <v>0</v>
      </c>
      <c r="M1121" s="1230">
        <v>82</v>
      </c>
      <c r="N1121" s="1231"/>
      <c r="O1121" s="1232"/>
      <c r="P1121" s="1233"/>
      <c r="Q1121" s="587">
        <f t="shared" si="62"/>
        <v>0</v>
      </c>
    </row>
    <row r="1122" spans="1:17" s="17" customFormat="1" ht="16.75" hidden="1" customHeight="1" outlineLevel="2">
      <c r="A1122" s="1230">
        <v>83</v>
      </c>
      <c r="B1122" s="1231"/>
      <c r="C1122" s="1232"/>
      <c r="D1122" s="1233"/>
      <c r="E1122" s="587">
        <f t="shared" si="60"/>
        <v>0</v>
      </c>
      <c r="G1122" s="1230">
        <v>83</v>
      </c>
      <c r="H1122" s="1231"/>
      <c r="I1122" s="1232"/>
      <c r="J1122" s="1233"/>
      <c r="K1122" s="587">
        <f t="shared" si="61"/>
        <v>0</v>
      </c>
      <c r="M1122" s="1230">
        <v>83</v>
      </c>
      <c r="N1122" s="1231"/>
      <c r="O1122" s="1232"/>
      <c r="P1122" s="1233"/>
      <c r="Q1122" s="587">
        <f t="shared" si="62"/>
        <v>0</v>
      </c>
    </row>
    <row r="1123" spans="1:17" s="17" customFormat="1" ht="16.75" hidden="1" customHeight="1" outlineLevel="2">
      <c r="A1123" s="1230">
        <v>84</v>
      </c>
      <c r="B1123" s="1231"/>
      <c r="C1123" s="1232"/>
      <c r="D1123" s="1233"/>
      <c r="E1123" s="587">
        <f t="shared" si="60"/>
        <v>0</v>
      </c>
      <c r="G1123" s="1230">
        <v>84</v>
      </c>
      <c r="H1123" s="1231"/>
      <c r="I1123" s="1232"/>
      <c r="J1123" s="1233"/>
      <c r="K1123" s="587">
        <f t="shared" si="61"/>
        <v>0</v>
      </c>
      <c r="M1123" s="1230">
        <v>84</v>
      </c>
      <c r="N1123" s="1231"/>
      <c r="O1123" s="1232"/>
      <c r="P1123" s="1233"/>
      <c r="Q1123" s="587">
        <f t="shared" si="62"/>
        <v>0</v>
      </c>
    </row>
    <row r="1124" spans="1:17" s="17" customFormat="1" ht="16.75" hidden="1" customHeight="1" outlineLevel="2">
      <c r="A1124" s="1230">
        <v>85</v>
      </c>
      <c r="B1124" s="1231"/>
      <c r="C1124" s="1232"/>
      <c r="D1124" s="1233"/>
      <c r="E1124" s="587">
        <f t="shared" si="60"/>
        <v>0</v>
      </c>
      <c r="G1124" s="1230">
        <v>85</v>
      </c>
      <c r="H1124" s="1231"/>
      <c r="I1124" s="1232"/>
      <c r="J1124" s="1233"/>
      <c r="K1124" s="587">
        <f t="shared" si="61"/>
        <v>0</v>
      </c>
      <c r="M1124" s="1230">
        <v>85</v>
      </c>
      <c r="N1124" s="1231"/>
      <c r="O1124" s="1232"/>
      <c r="P1124" s="1233"/>
      <c r="Q1124" s="587">
        <f t="shared" si="62"/>
        <v>0</v>
      </c>
    </row>
    <row r="1125" spans="1:17" s="17" customFormat="1" ht="16.75" hidden="1" customHeight="1" outlineLevel="2">
      <c r="A1125" s="1230">
        <v>86</v>
      </c>
      <c r="B1125" s="1231"/>
      <c r="C1125" s="1232"/>
      <c r="D1125" s="1233"/>
      <c r="E1125" s="587">
        <f t="shared" si="60"/>
        <v>0</v>
      </c>
      <c r="G1125" s="1230">
        <v>86</v>
      </c>
      <c r="H1125" s="1231"/>
      <c r="I1125" s="1232"/>
      <c r="J1125" s="1233"/>
      <c r="K1125" s="587">
        <f t="shared" si="61"/>
        <v>0</v>
      </c>
      <c r="M1125" s="1230">
        <v>86</v>
      </c>
      <c r="N1125" s="1231"/>
      <c r="O1125" s="1232"/>
      <c r="P1125" s="1233"/>
      <c r="Q1125" s="587">
        <f t="shared" si="62"/>
        <v>0</v>
      </c>
    </row>
    <row r="1126" spans="1:17" s="17" customFormat="1" ht="16.75" hidden="1" customHeight="1" outlineLevel="2">
      <c r="A1126" s="1230">
        <v>87</v>
      </c>
      <c r="B1126" s="1231"/>
      <c r="C1126" s="1232"/>
      <c r="D1126" s="1233"/>
      <c r="E1126" s="587">
        <f t="shared" si="60"/>
        <v>0</v>
      </c>
      <c r="G1126" s="1230">
        <v>87</v>
      </c>
      <c r="H1126" s="1231"/>
      <c r="I1126" s="1232"/>
      <c r="J1126" s="1233"/>
      <c r="K1126" s="587">
        <f t="shared" si="61"/>
        <v>0</v>
      </c>
      <c r="M1126" s="1230">
        <v>87</v>
      </c>
      <c r="N1126" s="1231"/>
      <c r="O1126" s="1232"/>
      <c r="P1126" s="1233"/>
      <c r="Q1126" s="587">
        <f t="shared" si="62"/>
        <v>0</v>
      </c>
    </row>
    <row r="1127" spans="1:17" s="17" customFormat="1" ht="16.75" hidden="1" customHeight="1" outlineLevel="2">
      <c r="A1127" s="1230">
        <v>88</v>
      </c>
      <c r="B1127" s="1231"/>
      <c r="C1127" s="1232"/>
      <c r="D1127" s="1233"/>
      <c r="E1127" s="587">
        <f t="shared" si="60"/>
        <v>0</v>
      </c>
      <c r="G1127" s="1230">
        <v>88</v>
      </c>
      <c r="H1127" s="1231"/>
      <c r="I1127" s="1232"/>
      <c r="J1127" s="1233"/>
      <c r="K1127" s="587">
        <f t="shared" si="61"/>
        <v>0</v>
      </c>
      <c r="M1127" s="1230">
        <v>88</v>
      </c>
      <c r="N1127" s="1231"/>
      <c r="O1127" s="1232"/>
      <c r="P1127" s="1233"/>
      <c r="Q1127" s="587">
        <f t="shared" si="62"/>
        <v>0</v>
      </c>
    </row>
    <row r="1128" spans="1:17" s="17" customFormat="1" ht="16.75" hidden="1" customHeight="1" outlineLevel="2">
      <c r="A1128" s="1230">
        <v>89</v>
      </c>
      <c r="B1128" s="1231"/>
      <c r="C1128" s="1232"/>
      <c r="D1128" s="1233"/>
      <c r="E1128" s="587">
        <f t="shared" si="60"/>
        <v>0</v>
      </c>
      <c r="G1128" s="1230">
        <v>89</v>
      </c>
      <c r="H1128" s="1231"/>
      <c r="I1128" s="1232"/>
      <c r="J1128" s="1233"/>
      <c r="K1128" s="587">
        <f t="shared" si="61"/>
        <v>0</v>
      </c>
      <c r="M1128" s="1230">
        <v>89</v>
      </c>
      <c r="N1128" s="1231"/>
      <c r="O1128" s="1232"/>
      <c r="P1128" s="1233"/>
      <c r="Q1128" s="587">
        <f t="shared" si="62"/>
        <v>0</v>
      </c>
    </row>
    <row r="1129" spans="1:17" s="17" customFormat="1" ht="16.75" hidden="1" customHeight="1" outlineLevel="2">
      <c r="A1129" s="1230">
        <v>90</v>
      </c>
      <c r="B1129" s="1231"/>
      <c r="C1129" s="1232"/>
      <c r="D1129" s="1233"/>
      <c r="E1129" s="587">
        <f t="shared" si="60"/>
        <v>0</v>
      </c>
      <c r="G1129" s="1230">
        <v>90</v>
      </c>
      <c r="H1129" s="1231"/>
      <c r="I1129" s="1232"/>
      <c r="J1129" s="1233"/>
      <c r="K1129" s="587">
        <f t="shared" si="61"/>
        <v>0</v>
      </c>
      <c r="M1129" s="1230">
        <v>90</v>
      </c>
      <c r="N1129" s="1231"/>
      <c r="O1129" s="1232"/>
      <c r="P1129" s="1233"/>
      <c r="Q1129" s="587">
        <f t="shared" si="62"/>
        <v>0</v>
      </c>
    </row>
    <row r="1130" spans="1:17" s="17" customFormat="1" ht="16.75" hidden="1" customHeight="1" outlineLevel="2">
      <c r="A1130" s="1230">
        <v>91</v>
      </c>
      <c r="B1130" s="1231"/>
      <c r="C1130" s="1232"/>
      <c r="D1130" s="1233"/>
      <c r="E1130" s="587">
        <f t="shared" si="60"/>
        <v>0</v>
      </c>
      <c r="G1130" s="1230">
        <v>91</v>
      </c>
      <c r="H1130" s="1231"/>
      <c r="I1130" s="1232"/>
      <c r="J1130" s="1233"/>
      <c r="K1130" s="587">
        <f t="shared" si="61"/>
        <v>0</v>
      </c>
      <c r="M1130" s="1230">
        <v>91</v>
      </c>
      <c r="N1130" s="1231"/>
      <c r="O1130" s="1232"/>
      <c r="P1130" s="1233"/>
      <c r="Q1130" s="587">
        <f t="shared" si="62"/>
        <v>0</v>
      </c>
    </row>
    <row r="1131" spans="1:17" s="17" customFormat="1" ht="16.75" hidden="1" customHeight="1" outlineLevel="2">
      <c r="A1131" s="1230">
        <v>92</v>
      </c>
      <c r="B1131" s="1231"/>
      <c r="C1131" s="1232"/>
      <c r="D1131" s="1233"/>
      <c r="E1131" s="587">
        <f t="shared" si="60"/>
        <v>0</v>
      </c>
      <c r="G1131" s="1230">
        <v>92</v>
      </c>
      <c r="H1131" s="1231"/>
      <c r="I1131" s="1232"/>
      <c r="J1131" s="1233"/>
      <c r="K1131" s="587">
        <f t="shared" si="61"/>
        <v>0</v>
      </c>
      <c r="M1131" s="1230">
        <v>92</v>
      </c>
      <c r="N1131" s="1231"/>
      <c r="O1131" s="1232"/>
      <c r="P1131" s="1233"/>
      <c r="Q1131" s="587">
        <f t="shared" si="62"/>
        <v>0</v>
      </c>
    </row>
    <row r="1132" spans="1:17" s="17" customFormat="1" ht="16.75" hidden="1" customHeight="1" outlineLevel="2">
      <c r="A1132" s="1230">
        <v>93</v>
      </c>
      <c r="B1132" s="1231"/>
      <c r="C1132" s="1232"/>
      <c r="D1132" s="1233"/>
      <c r="E1132" s="587">
        <f>IF(AND(C1132&gt;=D$1033,C1132&lt;=D$1032),1,0)</f>
        <v>0</v>
      </c>
      <c r="G1132" s="1230">
        <v>93</v>
      </c>
      <c r="H1132" s="1231"/>
      <c r="I1132" s="1232"/>
      <c r="J1132" s="1233"/>
      <c r="K1132" s="587">
        <f>IF(AND(I1132&gt;=J$1033,I1132&lt;=J$1032),1,0)</f>
        <v>0</v>
      </c>
      <c r="M1132" s="1230">
        <v>93</v>
      </c>
      <c r="N1132" s="1231"/>
      <c r="O1132" s="1232"/>
      <c r="P1132" s="1233"/>
      <c r="Q1132" s="587">
        <f>IF(AND(O1132&gt;=P$1033,O1132&lt;=P$1032),1,0)</f>
        <v>0</v>
      </c>
    </row>
    <row r="1133" spans="1:17" s="17" customFormat="1" ht="16.75" hidden="1" customHeight="1" outlineLevel="2">
      <c r="A1133" s="1230">
        <v>94</v>
      </c>
      <c r="B1133" s="1231"/>
      <c r="C1133" s="1232"/>
      <c r="D1133" s="1233"/>
      <c r="E1133" s="587">
        <f t="shared" ref="E1133:E1150" si="63">IF(AND(C1133&gt;=D$1033,C1133&lt;=D$1032),1,0)</f>
        <v>0</v>
      </c>
      <c r="G1133" s="1230">
        <v>94</v>
      </c>
      <c r="H1133" s="1231"/>
      <c r="I1133" s="1232"/>
      <c r="J1133" s="1233"/>
      <c r="K1133" s="587">
        <f t="shared" ref="K1133:K1150" si="64">IF(AND(I1133&gt;=J$1033,I1133&lt;=J$1032),1,0)</f>
        <v>0</v>
      </c>
      <c r="M1133" s="1230">
        <v>94</v>
      </c>
      <c r="N1133" s="1231"/>
      <c r="O1133" s="1232"/>
      <c r="P1133" s="1233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230">
        <v>95</v>
      </c>
      <c r="B1134" s="1231"/>
      <c r="C1134" s="1232"/>
      <c r="D1134" s="1233"/>
      <c r="E1134" s="587">
        <f t="shared" si="63"/>
        <v>0</v>
      </c>
      <c r="G1134" s="1230">
        <v>95</v>
      </c>
      <c r="H1134" s="1231"/>
      <c r="I1134" s="1232"/>
      <c r="J1134" s="1233"/>
      <c r="K1134" s="587">
        <f t="shared" si="64"/>
        <v>0</v>
      </c>
      <c r="M1134" s="1230">
        <v>95</v>
      </c>
      <c r="N1134" s="1231"/>
      <c r="O1134" s="1232"/>
      <c r="P1134" s="1233"/>
      <c r="Q1134" s="587">
        <f t="shared" si="65"/>
        <v>0</v>
      </c>
    </row>
    <row r="1135" spans="1:17" s="17" customFormat="1" ht="16.75" hidden="1" customHeight="1" outlineLevel="2">
      <c r="A1135" s="1230">
        <v>96</v>
      </c>
      <c r="B1135" s="1231"/>
      <c r="C1135" s="1232"/>
      <c r="D1135" s="1233"/>
      <c r="E1135" s="587">
        <f t="shared" si="63"/>
        <v>0</v>
      </c>
      <c r="G1135" s="1230">
        <v>96</v>
      </c>
      <c r="H1135" s="1231"/>
      <c r="I1135" s="1232"/>
      <c r="J1135" s="1233"/>
      <c r="K1135" s="587">
        <f t="shared" si="64"/>
        <v>0</v>
      </c>
      <c r="M1135" s="1230">
        <v>96</v>
      </c>
      <c r="N1135" s="1231"/>
      <c r="O1135" s="1232"/>
      <c r="P1135" s="1233"/>
      <c r="Q1135" s="587">
        <f t="shared" si="65"/>
        <v>0</v>
      </c>
    </row>
    <row r="1136" spans="1:17" s="17" customFormat="1" ht="16.75" hidden="1" customHeight="1" outlineLevel="2">
      <c r="A1136" s="1230">
        <v>97</v>
      </c>
      <c r="B1136" s="1231"/>
      <c r="C1136" s="1232"/>
      <c r="D1136" s="1233"/>
      <c r="E1136" s="587">
        <f t="shared" si="63"/>
        <v>0</v>
      </c>
      <c r="G1136" s="1230">
        <v>97</v>
      </c>
      <c r="H1136" s="1231"/>
      <c r="I1136" s="1232"/>
      <c r="J1136" s="1233"/>
      <c r="K1136" s="587">
        <f t="shared" si="64"/>
        <v>0</v>
      </c>
      <c r="M1136" s="1230">
        <v>97</v>
      </c>
      <c r="N1136" s="1231"/>
      <c r="O1136" s="1232"/>
      <c r="P1136" s="1233"/>
      <c r="Q1136" s="587">
        <f t="shared" si="65"/>
        <v>0</v>
      </c>
    </row>
    <row r="1137" spans="1:17" s="17" customFormat="1" ht="16.75" hidden="1" customHeight="1" outlineLevel="2">
      <c r="A1137" s="1230">
        <v>98</v>
      </c>
      <c r="B1137" s="1231"/>
      <c r="C1137" s="1232"/>
      <c r="D1137" s="1233"/>
      <c r="E1137" s="587">
        <f t="shared" si="63"/>
        <v>0</v>
      </c>
      <c r="G1137" s="1230">
        <v>98</v>
      </c>
      <c r="H1137" s="1231"/>
      <c r="I1137" s="1232"/>
      <c r="J1137" s="1233"/>
      <c r="K1137" s="587">
        <f t="shared" si="64"/>
        <v>0</v>
      </c>
      <c r="M1137" s="1230">
        <v>98</v>
      </c>
      <c r="N1137" s="1231"/>
      <c r="O1137" s="1232"/>
      <c r="P1137" s="1233"/>
      <c r="Q1137" s="587">
        <f t="shared" si="65"/>
        <v>0</v>
      </c>
    </row>
    <row r="1138" spans="1:17" s="17" customFormat="1" ht="16.75" hidden="1" customHeight="1" outlineLevel="2">
      <c r="A1138" s="1230">
        <v>99</v>
      </c>
      <c r="B1138" s="1231"/>
      <c r="C1138" s="1232"/>
      <c r="D1138" s="1233"/>
      <c r="E1138" s="587">
        <f t="shared" si="63"/>
        <v>0</v>
      </c>
      <c r="G1138" s="1230">
        <v>99</v>
      </c>
      <c r="H1138" s="1231"/>
      <c r="I1138" s="1232"/>
      <c r="J1138" s="1233"/>
      <c r="K1138" s="587">
        <f t="shared" si="64"/>
        <v>0</v>
      </c>
      <c r="M1138" s="1230">
        <v>99</v>
      </c>
      <c r="N1138" s="1231"/>
      <c r="O1138" s="1232"/>
      <c r="P1138" s="1233"/>
      <c r="Q1138" s="587">
        <f t="shared" si="65"/>
        <v>0</v>
      </c>
    </row>
    <row r="1139" spans="1:17" s="17" customFormat="1" ht="16.75" hidden="1" customHeight="1" outlineLevel="2">
      <c r="A1139" s="1230">
        <v>100</v>
      </c>
      <c r="B1139" s="1231"/>
      <c r="C1139" s="1232"/>
      <c r="D1139" s="1233"/>
      <c r="E1139" s="587">
        <f t="shared" si="63"/>
        <v>0</v>
      </c>
      <c r="G1139" s="1230">
        <v>100</v>
      </c>
      <c r="H1139" s="1231"/>
      <c r="I1139" s="1232"/>
      <c r="J1139" s="1233"/>
      <c r="K1139" s="587">
        <f t="shared" si="64"/>
        <v>0</v>
      </c>
      <c r="M1139" s="1230">
        <v>100</v>
      </c>
      <c r="N1139" s="1231"/>
      <c r="O1139" s="1232"/>
      <c r="P1139" s="1233"/>
      <c r="Q1139" s="587">
        <f t="shared" si="65"/>
        <v>0</v>
      </c>
    </row>
    <row r="1140" spans="1:17" s="17" customFormat="1" ht="16.75" hidden="1" customHeight="1" outlineLevel="2">
      <c r="A1140" s="1230">
        <v>101</v>
      </c>
      <c r="B1140" s="1231"/>
      <c r="C1140" s="1232"/>
      <c r="D1140" s="1233"/>
      <c r="E1140" s="587">
        <f t="shared" si="63"/>
        <v>0</v>
      </c>
      <c r="G1140" s="1230">
        <v>101</v>
      </c>
      <c r="H1140" s="1231"/>
      <c r="I1140" s="1232"/>
      <c r="J1140" s="1233"/>
      <c r="K1140" s="587">
        <f t="shared" si="64"/>
        <v>0</v>
      </c>
      <c r="M1140" s="1230">
        <v>101</v>
      </c>
      <c r="N1140" s="1231"/>
      <c r="O1140" s="1232"/>
      <c r="P1140" s="1233"/>
      <c r="Q1140" s="587">
        <f t="shared" si="65"/>
        <v>0</v>
      </c>
    </row>
    <row r="1141" spans="1:17" s="17" customFormat="1" ht="16.75" hidden="1" customHeight="1" outlineLevel="2">
      <c r="A1141" s="1230">
        <v>102</v>
      </c>
      <c r="B1141" s="1231"/>
      <c r="C1141" s="1232"/>
      <c r="D1141" s="1233"/>
      <c r="E1141" s="587">
        <f t="shared" si="63"/>
        <v>0</v>
      </c>
      <c r="G1141" s="1230">
        <v>102</v>
      </c>
      <c r="H1141" s="1231"/>
      <c r="I1141" s="1232"/>
      <c r="J1141" s="1233"/>
      <c r="K1141" s="587">
        <f t="shared" si="64"/>
        <v>0</v>
      </c>
      <c r="M1141" s="1230">
        <v>102</v>
      </c>
      <c r="N1141" s="1231"/>
      <c r="O1141" s="1232"/>
      <c r="P1141" s="1233"/>
      <c r="Q1141" s="587">
        <f t="shared" si="65"/>
        <v>0</v>
      </c>
    </row>
    <row r="1142" spans="1:17" s="17" customFormat="1" ht="16.75" hidden="1" customHeight="1" outlineLevel="2">
      <c r="A1142" s="1230">
        <v>103</v>
      </c>
      <c r="B1142" s="1231"/>
      <c r="C1142" s="1232"/>
      <c r="D1142" s="1233"/>
      <c r="E1142" s="587">
        <f t="shared" si="63"/>
        <v>0</v>
      </c>
      <c r="G1142" s="1230">
        <v>103</v>
      </c>
      <c r="H1142" s="1231"/>
      <c r="I1142" s="1232"/>
      <c r="J1142" s="1233"/>
      <c r="K1142" s="587">
        <f t="shared" si="64"/>
        <v>0</v>
      </c>
      <c r="M1142" s="1230">
        <v>103</v>
      </c>
      <c r="N1142" s="1231"/>
      <c r="O1142" s="1232"/>
      <c r="P1142" s="1233"/>
      <c r="Q1142" s="587">
        <f t="shared" si="65"/>
        <v>0</v>
      </c>
    </row>
    <row r="1143" spans="1:17" s="17" customFormat="1" ht="16.75" hidden="1" customHeight="1" outlineLevel="2">
      <c r="A1143" s="1230">
        <v>104</v>
      </c>
      <c r="B1143" s="1231"/>
      <c r="C1143" s="1232"/>
      <c r="D1143" s="1233"/>
      <c r="E1143" s="587">
        <f t="shared" si="63"/>
        <v>0</v>
      </c>
      <c r="G1143" s="1230">
        <v>104</v>
      </c>
      <c r="H1143" s="1231"/>
      <c r="I1143" s="1232"/>
      <c r="J1143" s="1233"/>
      <c r="K1143" s="587">
        <f t="shared" si="64"/>
        <v>0</v>
      </c>
      <c r="M1143" s="1230">
        <v>104</v>
      </c>
      <c r="N1143" s="1231"/>
      <c r="O1143" s="1232"/>
      <c r="P1143" s="1233"/>
      <c r="Q1143" s="587">
        <f t="shared" si="65"/>
        <v>0</v>
      </c>
    </row>
    <row r="1144" spans="1:17" s="17" customFormat="1" ht="16.75" hidden="1" customHeight="1" outlineLevel="2">
      <c r="A1144" s="1230">
        <v>105</v>
      </c>
      <c r="B1144" s="1231"/>
      <c r="C1144" s="1232"/>
      <c r="D1144" s="1233"/>
      <c r="E1144" s="587">
        <f t="shared" si="63"/>
        <v>0</v>
      </c>
      <c r="G1144" s="1230">
        <v>105</v>
      </c>
      <c r="H1144" s="1231"/>
      <c r="I1144" s="1232"/>
      <c r="J1144" s="1233"/>
      <c r="K1144" s="587">
        <f t="shared" si="64"/>
        <v>0</v>
      </c>
      <c r="M1144" s="1230">
        <v>105</v>
      </c>
      <c r="N1144" s="1231"/>
      <c r="O1144" s="1232"/>
      <c r="P1144" s="1233"/>
      <c r="Q1144" s="587">
        <f t="shared" si="65"/>
        <v>0</v>
      </c>
    </row>
    <row r="1145" spans="1:17" s="17" customFormat="1" ht="16.75" hidden="1" customHeight="1" outlineLevel="2">
      <c r="A1145" s="1230">
        <v>106</v>
      </c>
      <c r="B1145" s="1231"/>
      <c r="C1145" s="1232"/>
      <c r="D1145" s="1233"/>
      <c r="E1145" s="587">
        <f t="shared" si="63"/>
        <v>0</v>
      </c>
      <c r="G1145" s="1230">
        <v>106</v>
      </c>
      <c r="H1145" s="1231"/>
      <c r="I1145" s="1232"/>
      <c r="J1145" s="1233"/>
      <c r="K1145" s="587">
        <f t="shared" si="64"/>
        <v>0</v>
      </c>
      <c r="M1145" s="1230">
        <v>106</v>
      </c>
      <c r="N1145" s="1231"/>
      <c r="O1145" s="1232"/>
      <c r="P1145" s="1233"/>
      <c r="Q1145" s="587">
        <f t="shared" si="65"/>
        <v>0</v>
      </c>
    </row>
    <row r="1146" spans="1:17" s="17" customFormat="1" ht="16.75" hidden="1" customHeight="1" outlineLevel="2">
      <c r="A1146" s="1230">
        <v>107</v>
      </c>
      <c r="B1146" s="1231"/>
      <c r="C1146" s="1232"/>
      <c r="D1146" s="1233"/>
      <c r="E1146" s="587">
        <f t="shared" si="63"/>
        <v>0</v>
      </c>
      <c r="G1146" s="1230">
        <v>107</v>
      </c>
      <c r="H1146" s="1231"/>
      <c r="I1146" s="1232"/>
      <c r="J1146" s="1233"/>
      <c r="K1146" s="587">
        <f t="shared" si="64"/>
        <v>0</v>
      </c>
      <c r="M1146" s="1230">
        <v>107</v>
      </c>
      <c r="N1146" s="1231"/>
      <c r="O1146" s="1232"/>
      <c r="P1146" s="1233"/>
      <c r="Q1146" s="587">
        <f t="shared" si="65"/>
        <v>0</v>
      </c>
    </row>
    <row r="1147" spans="1:17" s="17" customFormat="1" ht="16.75" hidden="1" customHeight="1" outlineLevel="2">
      <c r="A1147" s="1230">
        <v>108</v>
      </c>
      <c r="B1147" s="1231"/>
      <c r="C1147" s="1232"/>
      <c r="D1147" s="1233"/>
      <c r="E1147" s="587">
        <f t="shared" si="63"/>
        <v>0</v>
      </c>
      <c r="G1147" s="1230">
        <v>108</v>
      </c>
      <c r="H1147" s="1231"/>
      <c r="I1147" s="1232"/>
      <c r="J1147" s="1233"/>
      <c r="K1147" s="587">
        <f t="shared" si="64"/>
        <v>0</v>
      </c>
      <c r="M1147" s="1230">
        <v>108</v>
      </c>
      <c r="N1147" s="1231"/>
      <c r="O1147" s="1232"/>
      <c r="P1147" s="1233"/>
      <c r="Q1147" s="587">
        <f t="shared" si="65"/>
        <v>0</v>
      </c>
    </row>
    <row r="1148" spans="1:17" s="17" customFormat="1" ht="16.75" hidden="1" customHeight="1" outlineLevel="2">
      <c r="A1148" s="1230">
        <v>109</v>
      </c>
      <c r="B1148" s="1231"/>
      <c r="C1148" s="1232"/>
      <c r="D1148" s="1233"/>
      <c r="E1148" s="587">
        <f t="shared" si="63"/>
        <v>0</v>
      </c>
      <c r="G1148" s="1230">
        <v>109</v>
      </c>
      <c r="H1148" s="1231"/>
      <c r="I1148" s="1232"/>
      <c r="J1148" s="1233"/>
      <c r="K1148" s="587">
        <f t="shared" si="64"/>
        <v>0</v>
      </c>
      <c r="M1148" s="1230">
        <v>109</v>
      </c>
      <c r="N1148" s="1231"/>
      <c r="O1148" s="1232"/>
      <c r="P1148" s="1233"/>
      <c r="Q1148" s="587">
        <f t="shared" si="65"/>
        <v>0</v>
      </c>
    </row>
    <row r="1149" spans="1:17" s="17" customFormat="1" ht="16.75" hidden="1" customHeight="1" outlineLevel="2">
      <c r="A1149" s="1230">
        <v>110</v>
      </c>
      <c r="B1149" s="1231"/>
      <c r="C1149" s="1232"/>
      <c r="D1149" s="1233"/>
      <c r="E1149" s="587">
        <f t="shared" si="63"/>
        <v>0</v>
      </c>
      <c r="G1149" s="1230">
        <v>110</v>
      </c>
      <c r="H1149" s="1231"/>
      <c r="I1149" s="1232"/>
      <c r="J1149" s="1233"/>
      <c r="K1149" s="587">
        <f t="shared" si="64"/>
        <v>0</v>
      </c>
      <c r="M1149" s="1230">
        <v>110</v>
      </c>
      <c r="N1149" s="1231"/>
      <c r="O1149" s="1232"/>
      <c r="P1149" s="1233"/>
      <c r="Q1149" s="587">
        <f t="shared" si="65"/>
        <v>0</v>
      </c>
    </row>
    <row r="1150" spans="1:17" s="17" customFormat="1" ht="16.75" hidden="1" customHeight="1" outlineLevel="2">
      <c r="A1150" s="1230">
        <v>111</v>
      </c>
      <c r="B1150" s="1231"/>
      <c r="C1150" s="1232"/>
      <c r="D1150" s="1233"/>
      <c r="E1150" s="587">
        <f t="shared" si="63"/>
        <v>0</v>
      </c>
      <c r="G1150" s="1230">
        <v>111</v>
      </c>
      <c r="H1150" s="1231"/>
      <c r="I1150" s="1232"/>
      <c r="J1150" s="1233"/>
      <c r="K1150" s="587">
        <f t="shared" si="64"/>
        <v>0</v>
      </c>
      <c r="M1150" s="1230">
        <v>111</v>
      </c>
      <c r="N1150" s="1231"/>
      <c r="O1150" s="1232"/>
      <c r="P1150" s="1233"/>
      <c r="Q1150" s="587">
        <f t="shared" si="65"/>
        <v>0</v>
      </c>
    </row>
    <row r="1151" spans="1:17" s="17" customFormat="1" ht="16.75" hidden="1" customHeight="1" outlineLevel="2">
      <c r="A1151" s="1230">
        <v>112</v>
      </c>
      <c r="B1151" s="1231"/>
      <c r="C1151" s="1232"/>
      <c r="D1151" s="1233"/>
      <c r="E1151" s="587">
        <f>IF(AND(C1151&gt;=D$1033,C1151&lt;=D$1032),1,0)</f>
        <v>0</v>
      </c>
      <c r="G1151" s="1230">
        <v>112</v>
      </c>
      <c r="H1151" s="1231"/>
      <c r="I1151" s="1232"/>
      <c r="J1151" s="1233"/>
      <c r="K1151" s="587">
        <f>IF(AND(I1151&gt;=J$1033,I1151&lt;=J$1032),1,0)</f>
        <v>0</v>
      </c>
      <c r="M1151" s="1230">
        <v>112</v>
      </c>
      <c r="N1151" s="1231"/>
      <c r="O1151" s="1232"/>
      <c r="P1151" s="1233"/>
      <c r="Q1151" s="587">
        <f>IF(AND(O1151&gt;=P$1033,O1151&lt;=P$1032),1,0)</f>
        <v>0</v>
      </c>
    </row>
    <row r="1152" spans="1:17" s="17" customFormat="1" ht="16.75" hidden="1" customHeight="1" outlineLevel="2">
      <c r="A1152" s="1230">
        <v>113</v>
      </c>
      <c r="B1152" s="1231"/>
      <c r="C1152" s="1232"/>
      <c r="D1152" s="1233"/>
      <c r="E1152" s="587">
        <f t="shared" ref="E1152:E1169" si="66">IF(AND(C1152&gt;=D$1033,C1152&lt;=D$1032),1,0)</f>
        <v>0</v>
      </c>
      <c r="G1152" s="1230">
        <v>113</v>
      </c>
      <c r="H1152" s="1231"/>
      <c r="I1152" s="1232"/>
      <c r="J1152" s="1233"/>
      <c r="K1152" s="587">
        <f t="shared" ref="K1152:K1169" si="67">IF(AND(I1152&gt;=J$1033,I1152&lt;=J$1032),1,0)</f>
        <v>0</v>
      </c>
      <c r="M1152" s="1230">
        <v>113</v>
      </c>
      <c r="N1152" s="1231"/>
      <c r="O1152" s="1232"/>
      <c r="P1152" s="1233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230">
        <v>114</v>
      </c>
      <c r="B1153" s="1231"/>
      <c r="C1153" s="1232"/>
      <c r="D1153" s="1233"/>
      <c r="E1153" s="587">
        <f t="shared" si="66"/>
        <v>0</v>
      </c>
      <c r="G1153" s="1230">
        <v>114</v>
      </c>
      <c r="H1153" s="1231"/>
      <c r="I1153" s="1232"/>
      <c r="J1153" s="1233"/>
      <c r="K1153" s="587">
        <f t="shared" si="67"/>
        <v>0</v>
      </c>
      <c r="M1153" s="1230">
        <v>114</v>
      </c>
      <c r="N1153" s="1231"/>
      <c r="O1153" s="1232"/>
      <c r="P1153" s="1233"/>
      <c r="Q1153" s="587">
        <f t="shared" si="68"/>
        <v>0</v>
      </c>
    </row>
    <row r="1154" spans="1:17" s="17" customFormat="1" ht="16.75" hidden="1" customHeight="1" outlineLevel="2">
      <c r="A1154" s="1230">
        <v>115</v>
      </c>
      <c r="B1154" s="1231"/>
      <c r="C1154" s="1232"/>
      <c r="D1154" s="1233"/>
      <c r="E1154" s="587">
        <f t="shared" si="66"/>
        <v>0</v>
      </c>
      <c r="G1154" s="1230">
        <v>115</v>
      </c>
      <c r="H1154" s="1231"/>
      <c r="I1154" s="1232"/>
      <c r="J1154" s="1233"/>
      <c r="K1154" s="587">
        <f t="shared" si="67"/>
        <v>0</v>
      </c>
      <c r="M1154" s="1230">
        <v>115</v>
      </c>
      <c r="N1154" s="1231"/>
      <c r="O1154" s="1232"/>
      <c r="P1154" s="1233"/>
      <c r="Q1154" s="587">
        <f t="shared" si="68"/>
        <v>0</v>
      </c>
    </row>
    <row r="1155" spans="1:17" s="17" customFormat="1" ht="16.75" hidden="1" customHeight="1" outlineLevel="2">
      <c r="A1155" s="1230">
        <v>116</v>
      </c>
      <c r="B1155" s="1231"/>
      <c r="C1155" s="1232"/>
      <c r="D1155" s="1233"/>
      <c r="E1155" s="587">
        <f t="shared" si="66"/>
        <v>0</v>
      </c>
      <c r="G1155" s="1230">
        <v>116</v>
      </c>
      <c r="H1155" s="1231"/>
      <c r="I1155" s="1232"/>
      <c r="J1155" s="1233"/>
      <c r="K1155" s="587">
        <f t="shared" si="67"/>
        <v>0</v>
      </c>
      <c r="M1155" s="1230">
        <v>116</v>
      </c>
      <c r="N1155" s="1231"/>
      <c r="O1155" s="1232"/>
      <c r="P1155" s="1233"/>
      <c r="Q1155" s="587">
        <f t="shared" si="68"/>
        <v>0</v>
      </c>
    </row>
    <row r="1156" spans="1:17" s="17" customFormat="1" ht="16.75" hidden="1" customHeight="1" outlineLevel="2">
      <c r="A1156" s="1230">
        <v>117</v>
      </c>
      <c r="B1156" s="1231"/>
      <c r="C1156" s="1232"/>
      <c r="D1156" s="1233"/>
      <c r="E1156" s="587">
        <f t="shared" si="66"/>
        <v>0</v>
      </c>
      <c r="G1156" s="1230">
        <v>117</v>
      </c>
      <c r="H1156" s="1231"/>
      <c r="I1156" s="1232"/>
      <c r="J1156" s="1233"/>
      <c r="K1156" s="587">
        <f t="shared" si="67"/>
        <v>0</v>
      </c>
      <c r="M1156" s="1230">
        <v>117</v>
      </c>
      <c r="N1156" s="1231"/>
      <c r="O1156" s="1232"/>
      <c r="P1156" s="1233"/>
      <c r="Q1156" s="587">
        <f t="shared" si="68"/>
        <v>0</v>
      </c>
    </row>
    <row r="1157" spans="1:17" s="17" customFormat="1" ht="16.75" hidden="1" customHeight="1" outlineLevel="2">
      <c r="A1157" s="1230">
        <v>118</v>
      </c>
      <c r="B1157" s="1231"/>
      <c r="C1157" s="1232"/>
      <c r="D1157" s="1233"/>
      <c r="E1157" s="587">
        <f t="shared" si="66"/>
        <v>0</v>
      </c>
      <c r="G1157" s="1230">
        <v>118</v>
      </c>
      <c r="H1157" s="1231"/>
      <c r="I1157" s="1232"/>
      <c r="J1157" s="1233"/>
      <c r="K1157" s="587">
        <f t="shared" si="67"/>
        <v>0</v>
      </c>
      <c r="M1157" s="1230">
        <v>118</v>
      </c>
      <c r="N1157" s="1231"/>
      <c r="O1157" s="1232"/>
      <c r="P1157" s="1233"/>
      <c r="Q1157" s="587">
        <f t="shared" si="68"/>
        <v>0</v>
      </c>
    </row>
    <row r="1158" spans="1:17" s="17" customFormat="1" ht="16.75" hidden="1" customHeight="1" outlineLevel="2">
      <c r="A1158" s="1230">
        <v>119</v>
      </c>
      <c r="B1158" s="1231"/>
      <c r="C1158" s="1232"/>
      <c r="D1158" s="1233"/>
      <c r="E1158" s="587">
        <f t="shared" si="66"/>
        <v>0</v>
      </c>
      <c r="G1158" s="1230">
        <v>119</v>
      </c>
      <c r="H1158" s="1231"/>
      <c r="I1158" s="1232"/>
      <c r="J1158" s="1233"/>
      <c r="K1158" s="587">
        <f t="shared" si="67"/>
        <v>0</v>
      </c>
      <c r="M1158" s="1230">
        <v>119</v>
      </c>
      <c r="N1158" s="1231"/>
      <c r="O1158" s="1232"/>
      <c r="P1158" s="1233"/>
      <c r="Q1158" s="587">
        <f t="shared" si="68"/>
        <v>0</v>
      </c>
    </row>
    <row r="1159" spans="1:17" s="17" customFormat="1" ht="16.75" hidden="1" customHeight="1" outlineLevel="2">
      <c r="A1159" s="1230">
        <v>120</v>
      </c>
      <c r="B1159" s="1231"/>
      <c r="C1159" s="1232"/>
      <c r="D1159" s="1233"/>
      <c r="E1159" s="587">
        <f t="shared" si="66"/>
        <v>0</v>
      </c>
      <c r="G1159" s="1230">
        <v>120</v>
      </c>
      <c r="H1159" s="1231"/>
      <c r="I1159" s="1232"/>
      <c r="J1159" s="1233"/>
      <c r="K1159" s="587">
        <f t="shared" si="67"/>
        <v>0</v>
      </c>
      <c r="M1159" s="1230">
        <v>120</v>
      </c>
      <c r="N1159" s="1231"/>
      <c r="O1159" s="1232"/>
      <c r="P1159" s="1233"/>
      <c r="Q1159" s="587">
        <f t="shared" si="68"/>
        <v>0</v>
      </c>
    </row>
    <row r="1160" spans="1:17" s="17" customFormat="1" ht="16.75" hidden="1" customHeight="1" outlineLevel="2">
      <c r="A1160" s="1230">
        <v>121</v>
      </c>
      <c r="B1160" s="1231"/>
      <c r="C1160" s="1232"/>
      <c r="D1160" s="1233"/>
      <c r="E1160" s="587">
        <f t="shared" si="66"/>
        <v>0</v>
      </c>
      <c r="G1160" s="1230">
        <v>121</v>
      </c>
      <c r="H1160" s="1231"/>
      <c r="I1160" s="1232"/>
      <c r="J1160" s="1233"/>
      <c r="K1160" s="587">
        <f t="shared" si="67"/>
        <v>0</v>
      </c>
      <c r="M1160" s="1230">
        <v>121</v>
      </c>
      <c r="N1160" s="1231"/>
      <c r="O1160" s="1232"/>
      <c r="P1160" s="1233"/>
      <c r="Q1160" s="587">
        <f t="shared" si="68"/>
        <v>0</v>
      </c>
    </row>
    <row r="1161" spans="1:17" s="17" customFormat="1" ht="16.75" hidden="1" customHeight="1" outlineLevel="2">
      <c r="A1161" s="1230">
        <v>122</v>
      </c>
      <c r="B1161" s="1231"/>
      <c r="C1161" s="1232"/>
      <c r="D1161" s="1233"/>
      <c r="E1161" s="587">
        <f t="shared" si="66"/>
        <v>0</v>
      </c>
      <c r="G1161" s="1230">
        <v>122</v>
      </c>
      <c r="H1161" s="1231"/>
      <c r="I1161" s="1232"/>
      <c r="J1161" s="1233"/>
      <c r="K1161" s="587">
        <f t="shared" si="67"/>
        <v>0</v>
      </c>
      <c r="M1161" s="1230">
        <v>122</v>
      </c>
      <c r="N1161" s="1231"/>
      <c r="O1161" s="1232"/>
      <c r="P1161" s="1233"/>
      <c r="Q1161" s="587">
        <f t="shared" si="68"/>
        <v>0</v>
      </c>
    </row>
    <row r="1162" spans="1:17" s="17" customFormat="1" ht="16.75" hidden="1" customHeight="1" outlineLevel="2">
      <c r="A1162" s="1230">
        <v>123</v>
      </c>
      <c r="B1162" s="1231"/>
      <c r="C1162" s="1232"/>
      <c r="D1162" s="1233"/>
      <c r="E1162" s="587">
        <f t="shared" si="66"/>
        <v>0</v>
      </c>
      <c r="G1162" s="1230">
        <v>123</v>
      </c>
      <c r="H1162" s="1231"/>
      <c r="I1162" s="1232"/>
      <c r="J1162" s="1233"/>
      <c r="K1162" s="587">
        <f t="shared" si="67"/>
        <v>0</v>
      </c>
      <c r="M1162" s="1230">
        <v>123</v>
      </c>
      <c r="N1162" s="1231"/>
      <c r="O1162" s="1232"/>
      <c r="P1162" s="1233"/>
      <c r="Q1162" s="587">
        <f t="shared" si="68"/>
        <v>0</v>
      </c>
    </row>
    <row r="1163" spans="1:17" s="17" customFormat="1" ht="16.75" hidden="1" customHeight="1" outlineLevel="2">
      <c r="A1163" s="1230">
        <v>124</v>
      </c>
      <c r="B1163" s="1231"/>
      <c r="C1163" s="1232"/>
      <c r="D1163" s="1233"/>
      <c r="E1163" s="587">
        <f t="shared" si="66"/>
        <v>0</v>
      </c>
      <c r="G1163" s="1230">
        <v>124</v>
      </c>
      <c r="H1163" s="1231"/>
      <c r="I1163" s="1232"/>
      <c r="J1163" s="1233"/>
      <c r="K1163" s="587">
        <f t="shared" si="67"/>
        <v>0</v>
      </c>
      <c r="M1163" s="1230">
        <v>124</v>
      </c>
      <c r="N1163" s="1231"/>
      <c r="O1163" s="1232"/>
      <c r="P1163" s="1233"/>
      <c r="Q1163" s="587">
        <f t="shared" si="68"/>
        <v>0</v>
      </c>
    </row>
    <row r="1164" spans="1:17" s="17" customFormat="1" ht="16.75" hidden="1" customHeight="1" outlineLevel="2">
      <c r="A1164" s="1230">
        <v>125</v>
      </c>
      <c r="B1164" s="1231"/>
      <c r="C1164" s="1232"/>
      <c r="D1164" s="1233"/>
      <c r="E1164" s="587">
        <f t="shared" si="66"/>
        <v>0</v>
      </c>
      <c r="G1164" s="1230">
        <v>125</v>
      </c>
      <c r="H1164" s="1231"/>
      <c r="I1164" s="1232"/>
      <c r="J1164" s="1233"/>
      <c r="K1164" s="587">
        <f t="shared" si="67"/>
        <v>0</v>
      </c>
      <c r="M1164" s="1230">
        <v>125</v>
      </c>
      <c r="N1164" s="1231"/>
      <c r="O1164" s="1232"/>
      <c r="P1164" s="1233"/>
      <c r="Q1164" s="587">
        <f t="shared" si="68"/>
        <v>0</v>
      </c>
    </row>
    <row r="1165" spans="1:17" s="17" customFormat="1" ht="16.75" hidden="1" customHeight="1" outlineLevel="2">
      <c r="A1165" s="1230">
        <v>126</v>
      </c>
      <c r="B1165" s="1231"/>
      <c r="C1165" s="1232"/>
      <c r="D1165" s="1233"/>
      <c r="E1165" s="587">
        <f t="shared" si="66"/>
        <v>0</v>
      </c>
      <c r="G1165" s="1230">
        <v>126</v>
      </c>
      <c r="H1165" s="1231"/>
      <c r="I1165" s="1232"/>
      <c r="J1165" s="1233"/>
      <c r="K1165" s="587">
        <f t="shared" si="67"/>
        <v>0</v>
      </c>
      <c r="M1165" s="1230">
        <v>126</v>
      </c>
      <c r="N1165" s="1231"/>
      <c r="O1165" s="1232"/>
      <c r="P1165" s="1233"/>
      <c r="Q1165" s="587">
        <f t="shared" si="68"/>
        <v>0</v>
      </c>
    </row>
    <row r="1166" spans="1:17" s="17" customFormat="1" ht="16.75" hidden="1" customHeight="1" outlineLevel="2">
      <c r="A1166" s="1230">
        <v>127</v>
      </c>
      <c r="B1166" s="1231"/>
      <c r="C1166" s="1232"/>
      <c r="D1166" s="1233"/>
      <c r="E1166" s="587">
        <f t="shared" si="66"/>
        <v>0</v>
      </c>
      <c r="G1166" s="1230">
        <v>127</v>
      </c>
      <c r="H1166" s="1231"/>
      <c r="I1166" s="1232"/>
      <c r="J1166" s="1233"/>
      <c r="K1166" s="587">
        <f t="shared" si="67"/>
        <v>0</v>
      </c>
      <c r="M1166" s="1230">
        <v>127</v>
      </c>
      <c r="N1166" s="1231"/>
      <c r="O1166" s="1232"/>
      <c r="P1166" s="1233"/>
      <c r="Q1166" s="587">
        <f t="shared" si="68"/>
        <v>0</v>
      </c>
    </row>
    <row r="1167" spans="1:17" s="17" customFormat="1" ht="16.75" hidden="1" customHeight="1" outlineLevel="2">
      <c r="A1167" s="1230">
        <v>128</v>
      </c>
      <c r="B1167" s="1231"/>
      <c r="C1167" s="1232"/>
      <c r="D1167" s="1233"/>
      <c r="E1167" s="587">
        <f t="shared" si="66"/>
        <v>0</v>
      </c>
      <c r="G1167" s="1230">
        <v>128</v>
      </c>
      <c r="H1167" s="1231"/>
      <c r="I1167" s="1232"/>
      <c r="J1167" s="1233"/>
      <c r="K1167" s="587">
        <f t="shared" si="67"/>
        <v>0</v>
      </c>
      <c r="M1167" s="1230">
        <v>128</v>
      </c>
      <c r="N1167" s="1231"/>
      <c r="O1167" s="1232"/>
      <c r="P1167" s="1233"/>
      <c r="Q1167" s="587">
        <f t="shared" si="68"/>
        <v>0</v>
      </c>
    </row>
    <row r="1168" spans="1:17" s="17" customFormat="1" ht="16.75" hidden="1" customHeight="1" outlineLevel="2">
      <c r="A1168" s="1230">
        <v>129</v>
      </c>
      <c r="B1168" s="1231"/>
      <c r="C1168" s="1232"/>
      <c r="D1168" s="1233"/>
      <c r="E1168" s="587">
        <f t="shared" si="66"/>
        <v>0</v>
      </c>
      <c r="G1168" s="1230">
        <v>129</v>
      </c>
      <c r="H1168" s="1231"/>
      <c r="I1168" s="1232"/>
      <c r="J1168" s="1233"/>
      <c r="K1168" s="587">
        <f t="shared" si="67"/>
        <v>0</v>
      </c>
      <c r="M1168" s="1230">
        <v>129</v>
      </c>
      <c r="N1168" s="1231"/>
      <c r="O1168" s="1232"/>
      <c r="P1168" s="1233"/>
      <c r="Q1168" s="587">
        <f t="shared" si="68"/>
        <v>0</v>
      </c>
    </row>
    <row r="1169" spans="1:17" s="17" customFormat="1" ht="16.75" hidden="1" customHeight="1" outlineLevel="2">
      <c r="A1169" s="1230">
        <v>130</v>
      </c>
      <c r="B1169" s="1231"/>
      <c r="C1169" s="1232"/>
      <c r="D1169" s="1233"/>
      <c r="E1169" s="587">
        <f t="shared" si="66"/>
        <v>0</v>
      </c>
      <c r="G1169" s="1230">
        <v>130</v>
      </c>
      <c r="H1169" s="1231"/>
      <c r="I1169" s="1232"/>
      <c r="J1169" s="1233"/>
      <c r="K1169" s="587">
        <f t="shared" si="67"/>
        <v>0</v>
      </c>
      <c r="M1169" s="1230">
        <v>130</v>
      </c>
      <c r="N1169" s="1231"/>
      <c r="O1169" s="1232"/>
      <c r="P1169" s="1233"/>
      <c r="Q1169" s="587">
        <f t="shared" si="68"/>
        <v>0</v>
      </c>
    </row>
    <row r="1170" spans="1:17" s="17" customFormat="1" ht="16.75" hidden="1" customHeight="1" outlineLevel="2">
      <c r="A1170" s="1230">
        <v>131</v>
      </c>
      <c r="B1170" s="1231"/>
      <c r="C1170" s="1232"/>
      <c r="D1170" s="1233"/>
      <c r="E1170" s="587">
        <f>IF(AND(C1170&gt;=D$1033,C1170&lt;=D$1032),1,0)</f>
        <v>0</v>
      </c>
      <c r="G1170" s="1230">
        <v>131</v>
      </c>
      <c r="H1170" s="1231"/>
      <c r="I1170" s="1232"/>
      <c r="J1170" s="1233"/>
      <c r="K1170" s="587">
        <f>IF(AND(I1170&gt;=J$1033,I1170&lt;=J$1032),1,0)</f>
        <v>0</v>
      </c>
      <c r="M1170" s="1230">
        <v>131</v>
      </c>
      <c r="N1170" s="1231"/>
      <c r="O1170" s="1232"/>
      <c r="P1170" s="1233"/>
      <c r="Q1170" s="587">
        <f>IF(AND(O1170&gt;=P$1033,O1170&lt;=P$1032),1,0)</f>
        <v>0</v>
      </c>
    </row>
    <row r="1171" spans="1:17" s="17" customFormat="1" ht="16.75" hidden="1" customHeight="1" outlineLevel="2">
      <c r="A1171" s="1230">
        <v>132</v>
      </c>
      <c r="B1171" s="1231"/>
      <c r="C1171" s="1232"/>
      <c r="D1171" s="1233"/>
      <c r="E1171" s="587">
        <f t="shared" ref="E1171:E1185" si="69">IF(AND(C1171&gt;=D$1033,C1171&lt;=D$1032),1,0)</f>
        <v>0</v>
      </c>
      <c r="G1171" s="1230">
        <v>132</v>
      </c>
      <c r="H1171" s="1231"/>
      <c r="I1171" s="1232"/>
      <c r="J1171" s="1233"/>
      <c r="K1171" s="587">
        <f t="shared" ref="K1171:K1234" si="70">IF(AND(I1171&gt;=J$1033,I1171&lt;=J$1032),1,0)</f>
        <v>0</v>
      </c>
      <c r="M1171" s="1230">
        <v>132</v>
      </c>
      <c r="N1171" s="1231"/>
      <c r="O1171" s="1232"/>
      <c r="P1171" s="1233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230">
        <v>133</v>
      </c>
      <c r="B1172" s="1231"/>
      <c r="C1172" s="1232"/>
      <c r="D1172" s="1233"/>
      <c r="E1172" s="587">
        <f t="shared" si="69"/>
        <v>0</v>
      </c>
      <c r="G1172" s="1230">
        <v>133</v>
      </c>
      <c r="H1172" s="1231"/>
      <c r="I1172" s="1232"/>
      <c r="J1172" s="1233"/>
      <c r="K1172" s="587">
        <f t="shared" si="70"/>
        <v>0</v>
      </c>
      <c r="M1172" s="1230">
        <v>133</v>
      </c>
      <c r="N1172" s="1231"/>
      <c r="O1172" s="1232"/>
      <c r="P1172" s="1233"/>
      <c r="Q1172" s="587">
        <f t="shared" si="71"/>
        <v>0</v>
      </c>
    </row>
    <row r="1173" spans="1:17" s="17" customFormat="1" ht="16.75" hidden="1" customHeight="1" outlineLevel="2">
      <c r="A1173" s="1230">
        <v>134</v>
      </c>
      <c r="B1173" s="1231"/>
      <c r="C1173" s="1232"/>
      <c r="D1173" s="1233"/>
      <c r="E1173" s="587">
        <f t="shared" si="69"/>
        <v>0</v>
      </c>
      <c r="G1173" s="1230">
        <v>134</v>
      </c>
      <c r="H1173" s="1231"/>
      <c r="I1173" s="1232"/>
      <c r="J1173" s="1233"/>
      <c r="K1173" s="587">
        <f t="shared" si="70"/>
        <v>0</v>
      </c>
      <c r="M1173" s="1230">
        <v>134</v>
      </c>
      <c r="N1173" s="1231"/>
      <c r="O1173" s="1232"/>
      <c r="P1173" s="1233"/>
      <c r="Q1173" s="587">
        <f t="shared" si="71"/>
        <v>0</v>
      </c>
    </row>
    <row r="1174" spans="1:17" s="17" customFormat="1" ht="16.75" hidden="1" customHeight="1" outlineLevel="2">
      <c r="A1174" s="1230">
        <v>135</v>
      </c>
      <c r="B1174" s="1231"/>
      <c r="C1174" s="1232"/>
      <c r="D1174" s="1233"/>
      <c r="E1174" s="587">
        <f t="shared" si="69"/>
        <v>0</v>
      </c>
      <c r="G1174" s="1230">
        <v>135</v>
      </c>
      <c r="H1174" s="1231"/>
      <c r="I1174" s="1232"/>
      <c r="J1174" s="1233"/>
      <c r="K1174" s="587">
        <f t="shared" si="70"/>
        <v>0</v>
      </c>
      <c r="M1174" s="1230">
        <v>135</v>
      </c>
      <c r="N1174" s="1231"/>
      <c r="O1174" s="1232"/>
      <c r="P1174" s="1233"/>
      <c r="Q1174" s="587">
        <f t="shared" si="71"/>
        <v>0</v>
      </c>
    </row>
    <row r="1175" spans="1:17" s="17" customFormat="1" ht="16.75" hidden="1" customHeight="1" outlineLevel="2">
      <c r="A1175" s="1230">
        <v>136</v>
      </c>
      <c r="B1175" s="1231"/>
      <c r="C1175" s="1232"/>
      <c r="D1175" s="1233"/>
      <c r="E1175" s="587">
        <f t="shared" si="69"/>
        <v>0</v>
      </c>
      <c r="G1175" s="1230">
        <v>136</v>
      </c>
      <c r="H1175" s="1231"/>
      <c r="I1175" s="1232"/>
      <c r="J1175" s="1233"/>
      <c r="K1175" s="587">
        <f t="shared" si="70"/>
        <v>0</v>
      </c>
      <c r="M1175" s="1230">
        <v>136</v>
      </c>
      <c r="N1175" s="1231"/>
      <c r="O1175" s="1232"/>
      <c r="P1175" s="1233"/>
      <c r="Q1175" s="587">
        <f t="shared" si="71"/>
        <v>0</v>
      </c>
    </row>
    <row r="1176" spans="1:17" s="17" customFormat="1" ht="16.75" hidden="1" customHeight="1" outlineLevel="2">
      <c r="A1176" s="1230">
        <v>137</v>
      </c>
      <c r="B1176" s="1231"/>
      <c r="C1176" s="1232"/>
      <c r="D1176" s="1233"/>
      <c r="E1176" s="587">
        <f t="shared" si="69"/>
        <v>0</v>
      </c>
      <c r="G1176" s="1230">
        <v>137</v>
      </c>
      <c r="H1176" s="1231"/>
      <c r="I1176" s="1232"/>
      <c r="J1176" s="1233"/>
      <c r="K1176" s="587">
        <f t="shared" si="70"/>
        <v>0</v>
      </c>
      <c r="M1176" s="1230">
        <v>137</v>
      </c>
      <c r="N1176" s="1231"/>
      <c r="O1176" s="1232"/>
      <c r="P1176" s="1233"/>
      <c r="Q1176" s="587">
        <f t="shared" si="71"/>
        <v>0</v>
      </c>
    </row>
    <row r="1177" spans="1:17" s="17" customFormat="1" ht="16.75" hidden="1" customHeight="1" outlineLevel="2">
      <c r="A1177" s="1230">
        <v>138</v>
      </c>
      <c r="B1177" s="1231"/>
      <c r="C1177" s="1232"/>
      <c r="D1177" s="1233"/>
      <c r="E1177" s="587">
        <f t="shared" si="69"/>
        <v>0</v>
      </c>
      <c r="G1177" s="1230">
        <v>138</v>
      </c>
      <c r="H1177" s="1231"/>
      <c r="I1177" s="1232"/>
      <c r="J1177" s="1233"/>
      <c r="K1177" s="587">
        <f t="shared" si="70"/>
        <v>0</v>
      </c>
      <c r="M1177" s="1230">
        <v>138</v>
      </c>
      <c r="N1177" s="1231"/>
      <c r="O1177" s="1232"/>
      <c r="P1177" s="1233"/>
      <c r="Q1177" s="587">
        <f t="shared" si="71"/>
        <v>0</v>
      </c>
    </row>
    <row r="1178" spans="1:17" s="17" customFormat="1" ht="16.75" hidden="1" customHeight="1" outlineLevel="2">
      <c r="A1178" s="1230">
        <v>139</v>
      </c>
      <c r="B1178" s="1231"/>
      <c r="C1178" s="1232"/>
      <c r="D1178" s="1233"/>
      <c r="E1178" s="587">
        <f t="shared" si="69"/>
        <v>0</v>
      </c>
      <c r="G1178" s="1230">
        <v>139</v>
      </c>
      <c r="H1178" s="1231"/>
      <c r="I1178" s="1232"/>
      <c r="J1178" s="1233"/>
      <c r="K1178" s="587">
        <f t="shared" si="70"/>
        <v>0</v>
      </c>
      <c r="M1178" s="1230">
        <v>139</v>
      </c>
      <c r="N1178" s="1231"/>
      <c r="O1178" s="1232"/>
      <c r="P1178" s="1233"/>
      <c r="Q1178" s="587">
        <f t="shared" si="71"/>
        <v>0</v>
      </c>
    </row>
    <row r="1179" spans="1:17" s="17" customFormat="1" ht="16.75" hidden="1" customHeight="1" outlineLevel="2">
      <c r="A1179" s="1230">
        <v>140</v>
      </c>
      <c r="B1179" s="1231"/>
      <c r="C1179" s="1232"/>
      <c r="D1179" s="1233"/>
      <c r="E1179" s="587">
        <f t="shared" si="69"/>
        <v>0</v>
      </c>
      <c r="G1179" s="1230">
        <v>140</v>
      </c>
      <c r="H1179" s="1231"/>
      <c r="I1179" s="1232"/>
      <c r="J1179" s="1233"/>
      <c r="K1179" s="587">
        <f t="shared" si="70"/>
        <v>0</v>
      </c>
      <c r="M1179" s="1230">
        <v>140</v>
      </c>
      <c r="N1179" s="1231"/>
      <c r="O1179" s="1232"/>
      <c r="P1179" s="1233"/>
      <c r="Q1179" s="587">
        <f t="shared" si="71"/>
        <v>0</v>
      </c>
    </row>
    <row r="1180" spans="1:17" s="17" customFormat="1" ht="16.75" hidden="1" customHeight="1" outlineLevel="2">
      <c r="A1180" s="1230">
        <v>141</v>
      </c>
      <c r="B1180" s="1231"/>
      <c r="C1180" s="1232"/>
      <c r="D1180" s="1233"/>
      <c r="E1180" s="587">
        <f t="shared" si="69"/>
        <v>0</v>
      </c>
      <c r="G1180" s="1230">
        <v>141</v>
      </c>
      <c r="H1180" s="1231"/>
      <c r="I1180" s="1232"/>
      <c r="J1180" s="1233"/>
      <c r="K1180" s="587">
        <f t="shared" si="70"/>
        <v>0</v>
      </c>
      <c r="M1180" s="1230">
        <v>141</v>
      </c>
      <c r="N1180" s="1231"/>
      <c r="O1180" s="1232"/>
      <c r="P1180" s="1233"/>
      <c r="Q1180" s="587">
        <f t="shared" si="71"/>
        <v>0</v>
      </c>
    </row>
    <row r="1181" spans="1:17" s="17" customFormat="1" ht="16.75" hidden="1" customHeight="1" outlineLevel="2">
      <c r="A1181" s="1230">
        <v>142</v>
      </c>
      <c r="B1181" s="1231"/>
      <c r="C1181" s="1232"/>
      <c r="D1181" s="1233"/>
      <c r="E1181" s="587">
        <f t="shared" si="69"/>
        <v>0</v>
      </c>
      <c r="G1181" s="1230">
        <v>142</v>
      </c>
      <c r="H1181" s="1231"/>
      <c r="I1181" s="1232"/>
      <c r="J1181" s="1233"/>
      <c r="K1181" s="587">
        <f t="shared" si="70"/>
        <v>0</v>
      </c>
      <c r="M1181" s="1230">
        <v>142</v>
      </c>
      <c r="N1181" s="1231"/>
      <c r="O1181" s="1232"/>
      <c r="P1181" s="1233"/>
      <c r="Q1181" s="587">
        <f t="shared" si="71"/>
        <v>0</v>
      </c>
    </row>
    <row r="1182" spans="1:17" s="17" customFormat="1" ht="16.75" hidden="1" customHeight="1" outlineLevel="2">
      <c r="A1182" s="1230">
        <v>143</v>
      </c>
      <c r="B1182" s="1231"/>
      <c r="C1182" s="1232"/>
      <c r="D1182" s="1233"/>
      <c r="E1182" s="587">
        <f t="shared" si="69"/>
        <v>0</v>
      </c>
      <c r="G1182" s="1230">
        <v>143</v>
      </c>
      <c r="H1182" s="1231"/>
      <c r="I1182" s="1232"/>
      <c r="J1182" s="1233"/>
      <c r="K1182" s="587">
        <f t="shared" si="70"/>
        <v>0</v>
      </c>
      <c r="M1182" s="1230">
        <v>143</v>
      </c>
      <c r="N1182" s="1231"/>
      <c r="O1182" s="1232"/>
      <c r="P1182" s="1233"/>
      <c r="Q1182" s="587">
        <f t="shared" si="71"/>
        <v>0</v>
      </c>
    </row>
    <row r="1183" spans="1:17" s="17" customFormat="1" ht="16.75" hidden="1" customHeight="1" outlineLevel="2">
      <c r="A1183" s="1230">
        <v>144</v>
      </c>
      <c r="B1183" s="1231"/>
      <c r="C1183" s="1232"/>
      <c r="D1183" s="1233"/>
      <c r="E1183" s="587">
        <f t="shared" si="69"/>
        <v>0</v>
      </c>
      <c r="G1183" s="1230">
        <v>144</v>
      </c>
      <c r="H1183" s="1231"/>
      <c r="I1183" s="1232"/>
      <c r="J1183" s="1233"/>
      <c r="K1183" s="587">
        <f t="shared" si="70"/>
        <v>0</v>
      </c>
      <c r="M1183" s="1230">
        <v>144</v>
      </c>
      <c r="N1183" s="1231"/>
      <c r="O1183" s="1232"/>
      <c r="P1183" s="1233"/>
      <c r="Q1183" s="587">
        <f t="shared" si="71"/>
        <v>0</v>
      </c>
    </row>
    <row r="1184" spans="1:17" s="17" customFormat="1" ht="16.75" hidden="1" customHeight="1" outlineLevel="2">
      <c r="A1184" s="1230">
        <v>145</v>
      </c>
      <c r="B1184" s="1231"/>
      <c r="C1184" s="1232"/>
      <c r="D1184" s="1233"/>
      <c r="E1184" s="587">
        <f t="shared" si="69"/>
        <v>0</v>
      </c>
      <c r="G1184" s="1230">
        <v>145</v>
      </c>
      <c r="H1184" s="1231"/>
      <c r="I1184" s="1232"/>
      <c r="J1184" s="1233"/>
      <c r="K1184" s="587">
        <f t="shared" si="70"/>
        <v>0</v>
      </c>
      <c r="M1184" s="1230">
        <v>145</v>
      </c>
      <c r="N1184" s="1231"/>
      <c r="O1184" s="1232"/>
      <c r="P1184" s="1233"/>
      <c r="Q1184" s="587">
        <f t="shared" si="71"/>
        <v>0</v>
      </c>
    </row>
    <row r="1185" spans="1:17" s="17" customFormat="1" ht="16.75" hidden="1" customHeight="1" outlineLevel="2">
      <c r="A1185" s="1230">
        <v>146</v>
      </c>
      <c r="B1185" s="1231"/>
      <c r="C1185" s="1232"/>
      <c r="D1185" s="1233"/>
      <c r="E1185" s="587">
        <f t="shared" si="69"/>
        <v>0</v>
      </c>
      <c r="G1185" s="1230">
        <v>146</v>
      </c>
      <c r="H1185" s="1231"/>
      <c r="I1185" s="1232"/>
      <c r="J1185" s="1233"/>
      <c r="K1185" s="587">
        <f t="shared" si="70"/>
        <v>0</v>
      </c>
      <c r="M1185" s="1230">
        <v>146</v>
      </c>
      <c r="N1185" s="1231"/>
      <c r="O1185" s="1232"/>
      <c r="P1185" s="1233"/>
      <c r="Q1185" s="587">
        <f t="shared" si="71"/>
        <v>0</v>
      </c>
    </row>
    <row r="1186" spans="1:17" s="17" customFormat="1" ht="16.75" hidden="1" customHeight="1" outlineLevel="2">
      <c r="A1186" s="1230">
        <v>147</v>
      </c>
      <c r="B1186" s="1231"/>
      <c r="C1186" s="1232"/>
      <c r="D1186" s="1233"/>
      <c r="E1186" s="587">
        <f t="shared" si="48"/>
        <v>0</v>
      </c>
      <c r="G1186" s="1230">
        <v>147</v>
      </c>
      <c r="H1186" s="1231"/>
      <c r="I1186" s="1232"/>
      <c r="J1186" s="1233"/>
      <c r="K1186" s="587">
        <f t="shared" si="70"/>
        <v>0</v>
      </c>
      <c r="M1186" s="1230">
        <v>147</v>
      </c>
      <c r="N1186" s="1231"/>
      <c r="O1186" s="1232"/>
      <c r="P1186" s="1233"/>
      <c r="Q1186" s="587">
        <f t="shared" si="71"/>
        <v>0</v>
      </c>
    </row>
    <row r="1187" spans="1:17" s="17" customFormat="1" ht="16.75" hidden="1" customHeight="1" outlineLevel="2">
      <c r="A1187" s="1230">
        <v>148</v>
      </c>
      <c r="B1187" s="1231"/>
      <c r="C1187" s="1232"/>
      <c r="D1187" s="1233"/>
      <c r="E1187" s="587">
        <f t="shared" si="48"/>
        <v>0</v>
      </c>
      <c r="G1187" s="1230">
        <v>148</v>
      </c>
      <c r="H1187" s="1231"/>
      <c r="I1187" s="1232"/>
      <c r="J1187" s="1233"/>
      <c r="K1187" s="587">
        <f t="shared" si="70"/>
        <v>0</v>
      </c>
      <c r="M1187" s="1230">
        <v>148</v>
      </c>
      <c r="N1187" s="1231"/>
      <c r="O1187" s="1232"/>
      <c r="P1187" s="1233"/>
      <c r="Q1187" s="587">
        <f t="shared" si="71"/>
        <v>0</v>
      </c>
    </row>
    <row r="1188" spans="1:17" s="17" customFormat="1" ht="16.75" hidden="1" customHeight="1" outlineLevel="2">
      <c r="A1188" s="1230">
        <v>149</v>
      </c>
      <c r="B1188" s="1231"/>
      <c r="C1188" s="1232"/>
      <c r="D1188" s="1233"/>
      <c r="E1188" s="587">
        <f t="shared" si="48"/>
        <v>0</v>
      </c>
      <c r="G1188" s="1230">
        <v>149</v>
      </c>
      <c r="H1188" s="1231"/>
      <c r="I1188" s="1232"/>
      <c r="J1188" s="1233"/>
      <c r="K1188" s="587">
        <f t="shared" si="70"/>
        <v>0</v>
      </c>
      <c r="M1188" s="1230">
        <v>149</v>
      </c>
      <c r="N1188" s="1231"/>
      <c r="O1188" s="1232"/>
      <c r="P1188" s="1233"/>
      <c r="Q1188" s="587">
        <f t="shared" si="71"/>
        <v>0</v>
      </c>
    </row>
    <row r="1189" spans="1:17" s="17" customFormat="1" ht="16.75" hidden="1" customHeight="1" outlineLevel="2">
      <c r="A1189" s="1230">
        <v>150</v>
      </c>
      <c r="B1189" s="1231"/>
      <c r="C1189" s="1232"/>
      <c r="D1189" s="1233"/>
      <c r="E1189" s="587">
        <f t="shared" si="48"/>
        <v>0</v>
      </c>
      <c r="G1189" s="1230">
        <v>150</v>
      </c>
      <c r="H1189" s="1231"/>
      <c r="I1189" s="1232"/>
      <c r="J1189" s="1233"/>
      <c r="K1189" s="587">
        <f t="shared" si="70"/>
        <v>0</v>
      </c>
      <c r="M1189" s="1230">
        <v>150</v>
      </c>
      <c r="N1189" s="1231"/>
      <c r="O1189" s="1232"/>
      <c r="P1189" s="1233"/>
      <c r="Q1189" s="587">
        <f t="shared" si="71"/>
        <v>0</v>
      </c>
    </row>
    <row r="1190" spans="1:17" s="17" customFormat="1" ht="16.75" hidden="1" customHeight="1" outlineLevel="2">
      <c r="A1190" s="1230">
        <v>151</v>
      </c>
      <c r="B1190" s="1231"/>
      <c r="C1190" s="1232"/>
      <c r="D1190" s="1233"/>
      <c r="E1190" s="587">
        <f t="shared" si="48"/>
        <v>0</v>
      </c>
      <c r="G1190" s="1230">
        <v>151</v>
      </c>
      <c r="H1190" s="1231"/>
      <c r="I1190" s="1232"/>
      <c r="J1190" s="1233"/>
      <c r="K1190" s="587">
        <f t="shared" si="70"/>
        <v>0</v>
      </c>
      <c r="M1190" s="1230">
        <v>151</v>
      </c>
      <c r="N1190" s="1231"/>
      <c r="O1190" s="1232"/>
      <c r="P1190" s="1233"/>
      <c r="Q1190" s="587">
        <f t="shared" si="71"/>
        <v>0</v>
      </c>
    </row>
    <row r="1191" spans="1:17" s="17" customFormat="1" ht="16.75" hidden="1" customHeight="1" outlineLevel="2">
      <c r="A1191" s="1230">
        <v>152</v>
      </c>
      <c r="B1191" s="1231"/>
      <c r="C1191" s="1232"/>
      <c r="D1191" s="1233"/>
      <c r="E1191" s="587">
        <f t="shared" si="48"/>
        <v>0</v>
      </c>
      <c r="G1191" s="1230">
        <v>152</v>
      </c>
      <c r="H1191" s="1231"/>
      <c r="I1191" s="1232"/>
      <c r="J1191" s="1233"/>
      <c r="K1191" s="587">
        <f t="shared" si="70"/>
        <v>0</v>
      </c>
      <c r="M1191" s="1230">
        <v>152</v>
      </c>
      <c r="N1191" s="1231"/>
      <c r="O1191" s="1232"/>
      <c r="P1191" s="1233"/>
      <c r="Q1191" s="587">
        <f t="shared" si="71"/>
        <v>0</v>
      </c>
    </row>
    <row r="1192" spans="1:17" s="17" customFormat="1" ht="16.75" hidden="1" customHeight="1" outlineLevel="2">
      <c r="A1192" s="1230">
        <v>153</v>
      </c>
      <c r="B1192" s="1231"/>
      <c r="C1192" s="1232"/>
      <c r="D1192" s="1233"/>
      <c r="E1192" s="587">
        <f t="shared" si="48"/>
        <v>0</v>
      </c>
      <c r="G1192" s="1230">
        <v>153</v>
      </c>
      <c r="H1192" s="1231"/>
      <c r="I1192" s="1232"/>
      <c r="J1192" s="1233"/>
      <c r="K1192" s="587">
        <f t="shared" si="70"/>
        <v>0</v>
      </c>
      <c r="M1192" s="1230">
        <v>153</v>
      </c>
      <c r="N1192" s="1231"/>
      <c r="O1192" s="1232"/>
      <c r="P1192" s="1233"/>
      <c r="Q1192" s="587">
        <f t="shared" si="71"/>
        <v>0</v>
      </c>
    </row>
    <row r="1193" spans="1:17" s="17" customFormat="1" ht="16.75" hidden="1" customHeight="1" outlineLevel="2">
      <c r="A1193" s="1230">
        <v>154</v>
      </c>
      <c r="B1193" s="1231"/>
      <c r="C1193" s="1232"/>
      <c r="D1193" s="1233"/>
      <c r="E1193" s="587">
        <f t="shared" si="48"/>
        <v>0</v>
      </c>
      <c r="G1193" s="1230">
        <v>154</v>
      </c>
      <c r="H1193" s="1231"/>
      <c r="I1193" s="1232"/>
      <c r="J1193" s="1233"/>
      <c r="K1193" s="587">
        <f t="shared" si="70"/>
        <v>0</v>
      </c>
      <c r="M1193" s="1230">
        <v>154</v>
      </c>
      <c r="N1193" s="1231"/>
      <c r="O1193" s="1232"/>
      <c r="P1193" s="1233"/>
      <c r="Q1193" s="587">
        <f t="shared" si="71"/>
        <v>0</v>
      </c>
    </row>
    <row r="1194" spans="1:17" s="17" customFormat="1" ht="16.75" hidden="1" customHeight="1" outlineLevel="2">
      <c r="A1194" s="1230">
        <v>155</v>
      </c>
      <c r="B1194" s="1231"/>
      <c r="C1194" s="1232"/>
      <c r="D1194" s="1233"/>
      <c r="E1194" s="587">
        <f t="shared" si="48"/>
        <v>0</v>
      </c>
      <c r="G1194" s="1230">
        <v>155</v>
      </c>
      <c r="H1194" s="1231"/>
      <c r="I1194" s="1232"/>
      <c r="J1194" s="1233"/>
      <c r="K1194" s="587">
        <f t="shared" si="70"/>
        <v>0</v>
      </c>
      <c r="M1194" s="1230">
        <v>155</v>
      </c>
      <c r="N1194" s="1231"/>
      <c r="O1194" s="1232"/>
      <c r="P1194" s="1233"/>
      <c r="Q1194" s="587">
        <f t="shared" si="71"/>
        <v>0</v>
      </c>
    </row>
    <row r="1195" spans="1:17" s="17" customFormat="1" ht="16.75" hidden="1" customHeight="1" outlineLevel="2">
      <c r="A1195" s="1230">
        <v>156</v>
      </c>
      <c r="B1195" s="1231"/>
      <c r="C1195" s="1232"/>
      <c r="D1195" s="1233"/>
      <c r="E1195" s="587">
        <f t="shared" si="48"/>
        <v>0</v>
      </c>
      <c r="G1195" s="1230">
        <v>156</v>
      </c>
      <c r="H1195" s="1231"/>
      <c r="I1195" s="1232"/>
      <c r="J1195" s="1233"/>
      <c r="K1195" s="587">
        <f t="shared" si="70"/>
        <v>0</v>
      </c>
      <c r="M1195" s="1230">
        <v>156</v>
      </c>
      <c r="N1195" s="1231"/>
      <c r="O1195" s="1232"/>
      <c r="P1195" s="1233"/>
      <c r="Q1195" s="587">
        <f t="shared" si="71"/>
        <v>0</v>
      </c>
    </row>
    <row r="1196" spans="1:17" s="17" customFormat="1" ht="16.75" hidden="1" customHeight="1" outlineLevel="2">
      <c r="A1196" s="1230">
        <v>157</v>
      </c>
      <c r="B1196" s="1231"/>
      <c r="C1196" s="1232"/>
      <c r="D1196" s="1233"/>
      <c r="E1196" s="587">
        <f t="shared" si="48"/>
        <v>0</v>
      </c>
      <c r="G1196" s="1230">
        <v>157</v>
      </c>
      <c r="H1196" s="1231"/>
      <c r="I1196" s="1232"/>
      <c r="J1196" s="1233"/>
      <c r="K1196" s="587">
        <f t="shared" si="70"/>
        <v>0</v>
      </c>
      <c r="M1196" s="1230">
        <v>157</v>
      </c>
      <c r="N1196" s="1231"/>
      <c r="O1196" s="1232"/>
      <c r="P1196" s="1233"/>
      <c r="Q1196" s="587">
        <f t="shared" si="71"/>
        <v>0</v>
      </c>
    </row>
    <row r="1197" spans="1:17" s="17" customFormat="1" ht="16.75" hidden="1" customHeight="1" outlineLevel="2">
      <c r="A1197" s="1230">
        <v>158</v>
      </c>
      <c r="B1197" s="1231"/>
      <c r="C1197" s="1232"/>
      <c r="D1197" s="1233"/>
      <c r="E1197" s="587">
        <f t="shared" si="48"/>
        <v>0</v>
      </c>
      <c r="G1197" s="1230">
        <v>158</v>
      </c>
      <c r="H1197" s="1231"/>
      <c r="I1197" s="1232"/>
      <c r="J1197" s="1233"/>
      <c r="K1197" s="587">
        <f t="shared" si="70"/>
        <v>0</v>
      </c>
      <c r="M1197" s="1230">
        <v>158</v>
      </c>
      <c r="N1197" s="1231"/>
      <c r="O1197" s="1232"/>
      <c r="P1197" s="1233"/>
      <c r="Q1197" s="587">
        <f t="shared" si="71"/>
        <v>0</v>
      </c>
    </row>
    <row r="1198" spans="1:17" s="17" customFormat="1" ht="16.75" hidden="1" customHeight="1" outlineLevel="2">
      <c r="A1198" s="1230">
        <v>159</v>
      </c>
      <c r="B1198" s="1231"/>
      <c r="C1198" s="1232"/>
      <c r="D1198" s="1233"/>
      <c r="E1198" s="587">
        <f t="shared" si="48"/>
        <v>0</v>
      </c>
      <c r="G1198" s="1230">
        <v>159</v>
      </c>
      <c r="H1198" s="1231"/>
      <c r="I1198" s="1232"/>
      <c r="J1198" s="1233"/>
      <c r="K1198" s="587">
        <f t="shared" si="70"/>
        <v>0</v>
      </c>
      <c r="M1198" s="1230">
        <v>159</v>
      </c>
      <c r="N1198" s="1231"/>
      <c r="O1198" s="1232"/>
      <c r="P1198" s="1233"/>
      <c r="Q1198" s="587">
        <f t="shared" si="71"/>
        <v>0</v>
      </c>
    </row>
    <row r="1199" spans="1:17" s="17" customFormat="1" ht="16.75" hidden="1" customHeight="1" outlineLevel="2">
      <c r="A1199" s="1230">
        <v>160</v>
      </c>
      <c r="B1199" s="1231"/>
      <c r="C1199" s="1232"/>
      <c r="D1199" s="1233"/>
      <c r="E1199" s="587">
        <f t="shared" si="48"/>
        <v>0</v>
      </c>
      <c r="G1199" s="1230">
        <v>160</v>
      </c>
      <c r="H1199" s="1231"/>
      <c r="I1199" s="1232"/>
      <c r="J1199" s="1233"/>
      <c r="K1199" s="587">
        <f t="shared" si="70"/>
        <v>0</v>
      </c>
      <c r="M1199" s="1230">
        <v>160</v>
      </c>
      <c r="N1199" s="1231"/>
      <c r="O1199" s="1232"/>
      <c r="P1199" s="1233"/>
      <c r="Q1199" s="587">
        <f t="shared" si="71"/>
        <v>0</v>
      </c>
    </row>
    <row r="1200" spans="1:17" s="17" customFormat="1" ht="16.75" hidden="1" customHeight="1" outlineLevel="2">
      <c r="A1200" s="1230">
        <v>161</v>
      </c>
      <c r="B1200" s="1231"/>
      <c r="C1200" s="1232"/>
      <c r="D1200" s="1233"/>
      <c r="E1200" s="587">
        <f t="shared" si="48"/>
        <v>0</v>
      </c>
      <c r="G1200" s="1230">
        <v>161</v>
      </c>
      <c r="H1200" s="1231"/>
      <c r="I1200" s="1232"/>
      <c r="J1200" s="1233"/>
      <c r="K1200" s="587">
        <f t="shared" si="70"/>
        <v>0</v>
      </c>
      <c r="M1200" s="1230">
        <v>161</v>
      </c>
      <c r="N1200" s="1231"/>
      <c r="O1200" s="1232"/>
      <c r="P1200" s="1233"/>
      <c r="Q1200" s="587">
        <f t="shared" si="71"/>
        <v>0</v>
      </c>
    </row>
    <row r="1201" spans="1:17" s="17" customFormat="1" ht="16.75" hidden="1" customHeight="1" outlineLevel="2">
      <c r="A1201" s="1230">
        <v>162</v>
      </c>
      <c r="B1201" s="1231"/>
      <c r="C1201" s="1232"/>
      <c r="D1201" s="1233"/>
      <c r="E1201" s="587">
        <f t="shared" si="48"/>
        <v>0</v>
      </c>
      <c r="G1201" s="1230">
        <v>162</v>
      </c>
      <c r="H1201" s="1231"/>
      <c r="I1201" s="1232"/>
      <c r="J1201" s="1233"/>
      <c r="K1201" s="587">
        <f t="shared" si="70"/>
        <v>0</v>
      </c>
      <c r="M1201" s="1230">
        <v>162</v>
      </c>
      <c r="N1201" s="1231"/>
      <c r="O1201" s="1232"/>
      <c r="P1201" s="1233"/>
      <c r="Q1201" s="587">
        <f t="shared" si="71"/>
        <v>0</v>
      </c>
    </row>
    <row r="1202" spans="1:17" s="17" customFormat="1" ht="16.75" hidden="1" customHeight="1" outlineLevel="2">
      <c r="A1202" s="1230">
        <v>163</v>
      </c>
      <c r="B1202" s="1231"/>
      <c r="C1202" s="1232"/>
      <c r="D1202" s="1233"/>
      <c r="E1202" s="587">
        <f t="shared" si="48"/>
        <v>0</v>
      </c>
      <c r="G1202" s="1230">
        <v>163</v>
      </c>
      <c r="H1202" s="1231"/>
      <c r="I1202" s="1232"/>
      <c r="J1202" s="1233"/>
      <c r="K1202" s="587">
        <f t="shared" si="70"/>
        <v>0</v>
      </c>
      <c r="M1202" s="1230">
        <v>163</v>
      </c>
      <c r="N1202" s="1231"/>
      <c r="O1202" s="1232"/>
      <c r="P1202" s="1233"/>
      <c r="Q1202" s="587">
        <f t="shared" si="71"/>
        <v>0</v>
      </c>
    </row>
    <row r="1203" spans="1:17" s="17" customFormat="1" ht="16.75" hidden="1" customHeight="1" outlineLevel="2">
      <c r="A1203" s="1230">
        <v>164</v>
      </c>
      <c r="B1203" s="1231"/>
      <c r="C1203" s="1232"/>
      <c r="D1203" s="1233"/>
      <c r="E1203" s="587">
        <f t="shared" si="48"/>
        <v>0</v>
      </c>
      <c r="G1203" s="1230">
        <v>164</v>
      </c>
      <c r="H1203" s="1231"/>
      <c r="I1203" s="1232"/>
      <c r="J1203" s="1233"/>
      <c r="K1203" s="587">
        <f t="shared" si="70"/>
        <v>0</v>
      </c>
      <c r="M1203" s="1230">
        <v>164</v>
      </c>
      <c r="N1203" s="1231"/>
      <c r="O1203" s="1232"/>
      <c r="P1203" s="1233"/>
      <c r="Q1203" s="587">
        <f t="shared" si="71"/>
        <v>0</v>
      </c>
    </row>
    <row r="1204" spans="1:17" s="17" customFormat="1" ht="16.75" hidden="1" customHeight="1" outlineLevel="2">
      <c r="A1204" s="1230">
        <v>165</v>
      </c>
      <c r="B1204" s="1231"/>
      <c r="C1204" s="1232"/>
      <c r="D1204" s="1233"/>
      <c r="E1204" s="587">
        <f t="shared" si="48"/>
        <v>0</v>
      </c>
      <c r="G1204" s="1230">
        <v>165</v>
      </c>
      <c r="H1204" s="1231"/>
      <c r="I1204" s="1232"/>
      <c r="J1204" s="1233"/>
      <c r="K1204" s="587">
        <f t="shared" si="70"/>
        <v>0</v>
      </c>
      <c r="M1204" s="1230">
        <v>165</v>
      </c>
      <c r="N1204" s="1231"/>
      <c r="O1204" s="1232"/>
      <c r="P1204" s="1233"/>
      <c r="Q1204" s="587">
        <f t="shared" si="71"/>
        <v>0</v>
      </c>
    </row>
    <row r="1205" spans="1:17" s="17" customFormat="1" ht="16.75" hidden="1" customHeight="1" outlineLevel="2">
      <c r="A1205" s="1230">
        <v>166</v>
      </c>
      <c r="B1205" s="1231"/>
      <c r="C1205" s="1232"/>
      <c r="D1205" s="1233"/>
      <c r="E1205" s="587">
        <f t="shared" si="48"/>
        <v>0</v>
      </c>
      <c r="G1205" s="1230">
        <v>166</v>
      </c>
      <c r="H1205" s="1231"/>
      <c r="I1205" s="1232"/>
      <c r="J1205" s="1233"/>
      <c r="K1205" s="587">
        <f t="shared" si="70"/>
        <v>0</v>
      </c>
      <c r="M1205" s="1230">
        <v>166</v>
      </c>
      <c r="N1205" s="1231"/>
      <c r="O1205" s="1232"/>
      <c r="P1205" s="1233"/>
      <c r="Q1205" s="587">
        <f t="shared" si="71"/>
        <v>0</v>
      </c>
    </row>
    <row r="1206" spans="1:17" s="17" customFormat="1" ht="16.75" hidden="1" customHeight="1" outlineLevel="2">
      <c r="A1206" s="1230">
        <v>167</v>
      </c>
      <c r="B1206" s="1231"/>
      <c r="C1206" s="1232"/>
      <c r="D1206" s="1233"/>
      <c r="E1206" s="587">
        <f t="shared" si="48"/>
        <v>0</v>
      </c>
      <c r="G1206" s="1230">
        <v>167</v>
      </c>
      <c r="H1206" s="1231"/>
      <c r="I1206" s="1232"/>
      <c r="J1206" s="1233"/>
      <c r="K1206" s="587">
        <f t="shared" si="70"/>
        <v>0</v>
      </c>
      <c r="M1206" s="1230">
        <v>167</v>
      </c>
      <c r="N1206" s="1231"/>
      <c r="O1206" s="1232"/>
      <c r="P1206" s="1233"/>
      <c r="Q1206" s="587">
        <f t="shared" si="71"/>
        <v>0</v>
      </c>
    </row>
    <row r="1207" spans="1:17" s="17" customFormat="1" ht="16.75" hidden="1" customHeight="1" outlineLevel="2">
      <c r="A1207" s="1230">
        <v>168</v>
      </c>
      <c r="B1207" s="1231"/>
      <c r="C1207" s="1232"/>
      <c r="D1207" s="1233"/>
      <c r="E1207" s="587">
        <f t="shared" si="48"/>
        <v>0</v>
      </c>
      <c r="G1207" s="1230">
        <v>168</v>
      </c>
      <c r="H1207" s="1231"/>
      <c r="I1207" s="1232"/>
      <c r="J1207" s="1233"/>
      <c r="K1207" s="587">
        <f t="shared" si="70"/>
        <v>0</v>
      </c>
      <c r="M1207" s="1230">
        <v>168</v>
      </c>
      <c r="N1207" s="1231"/>
      <c r="O1207" s="1232"/>
      <c r="P1207" s="1233"/>
      <c r="Q1207" s="587">
        <f t="shared" si="71"/>
        <v>0</v>
      </c>
    </row>
    <row r="1208" spans="1:17" s="17" customFormat="1" ht="16.75" hidden="1" customHeight="1" outlineLevel="2">
      <c r="A1208" s="1230">
        <v>169</v>
      </c>
      <c r="B1208" s="1231"/>
      <c r="C1208" s="1232"/>
      <c r="D1208" s="1233"/>
      <c r="E1208" s="587">
        <f t="shared" si="48"/>
        <v>0</v>
      </c>
      <c r="G1208" s="1230">
        <v>169</v>
      </c>
      <c r="H1208" s="1231"/>
      <c r="I1208" s="1232"/>
      <c r="J1208" s="1233"/>
      <c r="K1208" s="587">
        <f t="shared" si="70"/>
        <v>0</v>
      </c>
      <c r="M1208" s="1230">
        <v>169</v>
      </c>
      <c r="N1208" s="1231"/>
      <c r="O1208" s="1232"/>
      <c r="P1208" s="1233"/>
      <c r="Q1208" s="587">
        <f t="shared" si="71"/>
        <v>0</v>
      </c>
    </row>
    <row r="1209" spans="1:17" s="17" customFormat="1" ht="16.75" hidden="1" customHeight="1" outlineLevel="2">
      <c r="A1209" s="1230">
        <v>170</v>
      </c>
      <c r="B1209" s="1231"/>
      <c r="C1209" s="1232"/>
      <c r="D1209" s="1233"/>
      <c r="E1209" s="587">
        <f t="shared" si="48"/>
        <v>0</v>
      </c>
      <c r="G1209" s="1230">
        <v>170</v>
      </c>
      <c r="H1209" s="1231"/>
      <c r="I1209" s="1232"/>
      <c r="J1209" s="1233"/>
      <c r="K1209" s="587">
        <f t="shared" si="70"/>
        <v>0</v>
      </c>
      <c r="M1209" s="1230">
        <v>170</v>
      </c>
      <c r="N1209" s="1231"/>
      <c r="O1209" s="1232"/>
      <c r="P1209" s="1233"/>
      <c r="Q1209" s="587">
        <f t="shared" si="71"/>
        <v>0</v>
      </c>
    </row>
    <row r="1210" spans="1:17" s="17" customFormat="1" ht="16.75" hidden="1" customHeight="1" outlineLevel="2">
      <c r="A1210" s="1230">
        <v>171</v>
      </c>
      <c r="B1210" s="1231"/>
      <c r="C1210" s="1232"/>
      <c r="D1210" s="1233"/>
      <c r="E1210" s="587">
        <f t="shared" si="48"/>
        <v>0</v>
      </c>
      <c r="G1210" s="1230">
        <v>171</v>
      </c>
      <c r="H1210" s="1231"/>
      <c r="I1210" s="1232"/>
      <c r="J1210" s="1233"/>
      <c r="K1210" s="587">
        <f t="shared" si="70"/>
        <v>0</v>
      </c>
      <c r="M1210" s="1230">
        <v>171</v>
      </c>
      <c r="N1210" s="1231"/>
      <c r="O1210" s="1232"/>
      <c r="P1210" s="1233"/>
      <c r="Q1210" s="587">
        <f t="shared" si="71"/>
        <v>0</v>
      </c>
    </row>
    <row r="1211" spans="1:17" s="17" customFormat="1" ht="16.75" hidden="1" customHeight="1" outlineLevel="2">
      <c r="A1211" s="1230">
        <v>172</v>
      </c>
      <c r="B1211" s="1231"/>
      <c r="C1211" s="1232"/>
      <c r="D1211" s="1233"/>
      <c r="E1211" s="587">
        <f t="shared" si="48"/>
        <v>0</v>
      </c>
      <c r="G1211" s="1230">
        <v>172</v>
      </c>
      <c r="H1211" s="1231"/>
      <c r="I1211" s="1232"/>
      <c r="J1211" s="1233"/>
      <c r="K1211" s="587">
        <f t="shared" si="70"/>
        <v>0</v>
      </c>
      <c r="M1211" s="1230">
        <v>172</v>
      </c>
      <c r="N1211" s="1231"/>
      <c r="O1211" s="1232"/>
      <c r="P1211" s="1233"/>
      <c r="Q1211" s="587">
        <f t="shared" si="71"/>
        <v>0</v>
      </c>
    </row>
    <row r="1212" spans="1:17" s="17" customFormat="1" ht="16.75" hidden="1" customHeight="1" outlineLevel="2">
      <c r="A1212" s="1230">
        <v>173</v>
      </c>
      <c r="B1212" s="1231"/>
      <c r="C1212" s="1232"/>
      <c r="D1212" s="1233"/>
      <c r="E1212" s="587">
        <f t="shared" si="48"/>
        <v>0</v>
      </c>
      <c r="G1212" s="1230">
        <v>173</v>
      </c>
      <c r="H1212" s="1231"/>
      <c r="I1212" s="1232"/>
      <c r="J1212" s="1233"/>
      <c r="K1212" s="587">
        <f t="shared" si="70"/>
        <v>0</v>
      </c>
      <c r="M1212" s="1230">
        <v>173</v>
      </c>
      <c r="N1212" s="1231"/>
      <c r="O1212" s="1232"/>
      <c r="P1212" s="1233"/>
      <c r="Q1212" s="587">
        <f t="shared" si="71"/>
        <v>0</v>
      </c>
    </row>
    <row r="1213" spans="1:17" s="17" customFormat="1" ht="16.75" hidden="1" customHeight="1" outlineLevel="2">
      <c r="A1213" s="1230">
        <v>174</v>
      </c>
      <c r="B1213" s="1231"/>
      <c r="C1213" s="1232"/>
      <c r="D1213" s="1233"/>
      <c r="E1213" s="587">
        <f t="shared" si="48"/>
        <v>0</v>
      </c>
      <c r="G1213" s="1230">
        <v>174</v>
      </c>
      <c r="H1213" s="1231"/>
      <c r="I1213" s="1232"/>
      <c r="J1213" s="1233"/>
      <c r="K1213" s="587">
        <f t="shared" si="70"/>
        <v>0</v>
      </c>
      <c r="M1213" s="1230">
        <v>174</v>
      </c>
      <c r="N1213" s="1231"/>
      <c r="O1213" s="1232"/>
      <c r="P1213" s="1233"/>
      <c r="Q1213" s="587">
        <f t="shared" si="71"/>
        <v>0</v>
      </c>
    </row>
    <row r="1214" spans="1:17" s="17" customFormat="1" ht="16.75" hidden="1" customHeight="1" outlineLevel="2">
      <c r="A1214" s="1230">
        <v>175</v>
      </c>
      <c r="B1214" s="1231"/>
      <c r="C1214" s="1232"/>
      <c r="D1214" s="1233"/>
      <c r="E1214" s="587">
        <f t="shared" si="48"/>
        <v>0</v>
      </c>
      <c r="G1214" s="1230">
        <v>175</v>
      </c>
      <c r="H1214" s="1231"/>
      <c r="I1214" s="1232"/>
      <c r="J1214" s="1233"/>
      <c r="K1214" s="587">
        <f t="shared" si="70"/>
        <v>0</v>
      </c>
      <c r="M1214" s="1230">
        <v>175</v>
      </c>
      <c r="N1214" s="1231"/>
      <c r="O1214" s="1232"/>
      <c r="P1214" s="1233"/>
      <c r="Q1214" s="587">
        <f t="shared" si="71"/>
        <v>0</v>
      </c>
    </row>
    <row r="1215" spans="1:17" s="17" customFormat="1" ht="16.75" hidden="1" customHeight="1" outlineLevel="2">
      <c r="A1215" s="1230">
        <v>176</v>
      </c>
      <c r="B1215" s="1231"/>
      <c r="C1215" s="1232"/>
      <c r="D1215" s="1233"/>
      <c r="E1215" s="587">
        <f t="shared" si="48"/>
        <v>0</v>
      </c>
      <c r="G1215" s="1230">
        <v>176</v>
      </c>
      <c r="H1215" s="1231"/>
      <c r="I1215" s="1232"/>
      <c r="J1215" s="1233"/>
      <c r="K1215" s="587">
        <f t="shared" si="70"/>
        <v>0</v>
      </c>
      <c r="M1215" s="1230">
        <v>176</v>
      </c>
      <c r="N1215" s="1231"/>
      <c r="O1215" s="1232"/>
      <c r="P1215" s="1233"/>
      <c r="Q1215" s="587">
        <f t="shared" si="71"/>
        <v>0</v>
      </c>
    </row>
    <row r="1216" spans="1:17" s="17" customFormat="1" ht="16.75" hidden="1" customHeight="1" outlineLevel="2">
      <c r="A1216" s="1230">
        <v>177</v>
      </c>
      <c r="B1216" s="1231"/>
      <c r="C1216" s="1232"/>
      <c r="D1216" s="1233"/>
      <c r="E1216" s="587">
        <f t="shared" si="48"/>
        <v>0</v>
      </c>
      <c r="G1216" s="1230">
        <v>177</v>
      </c>
      <c r="H1216" s="1231"/>
      <c r="I1216" s="1232"/>
      <c r="J1216" s="1233"/>
      <c r="K1216" s="587">
        <f t="shared" si="70"/>
        <v>0</v>
      </c>
      <c r="M1216" s="1230">
        <v>177</v>
      </c>
      <c r="N1216" s="1231"/>
      <c r="O1216" s="1232"/>
      <c r="P1216" s="1233"/>
      <c r="Q1216" s="587">
        <f t="shared" si="71"/>
        <v>0</v>
      </c>
    </row>
    <row r="1217" spans="1:17" s="17" customFormat="1" ht="16.75" hidden="1" customHeight="1" outlineLevel="2">
      <c r="A1217" s="1230">
        <v>178</v>
      </c>
      <c r="B1217" s="1231"/>
      <c r="C1217" s="1232"/>
      <c r="D1217" s="1233"/>
      <c r="E1217" s="587">
        <f t="shared" si="48"/>
        <v>0</v>
      </c>
      <c r="G1217" s="1230">
        <v>178</v>
      </c>
      <c r="H1217" s="1231"/>
      <c r="I1217" s="1232"/>
      <c r="J1217" s="1233"/>
      <c r="K1217" s="587">
        <f t="shared" si="70"/>
        <v>0</v>
      </c>
      <c r="M1217" s="1230">
        <v>178</v>
      </c>
      <c r="N1217" s="1231"/>
      <c r="O1217" s="1232"/>
      <c r="P1217" s="1233"/>
      <c r="Q1217" s="587">
        <f t="shared" si="71"/>
        <v>0</v>
      </c>
    </row>
    <row r="1218" spans="1:17" s="17" customFormat="1" ht="16.75" hidden="1" customHeight="1" outlineLevel="2">
      <c r="A1218" s="1230">
        <v>179</v>
      </c>
      <c r="B1218" s="1231"/>
      <c r="C1218" s="1232"/>
      <c r="D1218" s="1233"/>
      <c r="E1218" s="587">
        <f t="shared" si="48"/>
        <v>0</v>
      </c>
      <c r="G1218" s="1230">
        <v>179</v>
      </c>
      <c r="H1218" s="1231"/>
      <c r="I1218" s="1232"/>
      <c r="J1218" s="1233"/>
      <c r="K1218" s="587">
        <f t="shared" si="70"/>
        <v>0</v>
      </c>
      <c r="M1218" s="1230">
        <v>179</v>
      </c>
      <c r="N1218" s="1231"/>
      <c r="O1218" s="1232"/>
      <c r="P1218" s="1233"/>
      <c r="Q1218" s="587">
        <f t="shared" si="71"/>
        <v>0</v>
      </c>
    </row>
    <row r="1219" spans="1:17" s="17" customFormat="1" ht="16.75" hidden="1" customHeight="1" outlineLevel="2">
      <c r="A1219" s="1230">
        <v>180</v>
      </c>
      <c r="B1219" s="1231"/>
      <c r="C1219" s="1232"/>
      <c r="D1219" s="1233"/>
      <c r="E1219" s="587">
        <f t="shared" si="48"/>
        <v>0</v>
      </c>
      <c r="G1219" s="1230">
        <v>180</v>
      </c>
      <c r="H1219" s="1231"/>
      <c r="I1219" s="1232"/>
      <c r="J1219" s="1233"/>
      <c r="K1219" s="587">
        <f t="shared" si="70"/>
        <v>0</v>
      </c>
      <c r="M1219" s="1230">
        <v>180</v>
      </c>
      <c r="N1219" s="1231"/>
      <c r="O1219" s="1232"/>
      <c r="P1219" s="1233"/>
      <c r="Q1219" s="587">
        <f t="shared" si="71"/>
        <v>0</v>
      </c>
    </row>
    <row r="1220" spans="1:17" s="17" customFormat="1" ht="16.75" hidden="1" customHeight="1" outlineLevel="2">
      <c r="A1220" s="1230">
        <v>181</v>
      </c>
      <c r="B1220" s="1231"/>
      <c r="C1220" s="1232"/>
      <c r="D1220" s="1233"/>
      <c r="E1220" s="587">
        <f t="shared" si="48"/>
        <v>0</v>
      </c>
      <c r="G1220" s="1230">
        <v>181</v>
      </c>
      <c r="H1220" s="1231"/>
      <c r="I1220" s="1232"/>
      <c r="J1220" s="1233"/>
      <c r="K1220" s="587">
        <f t="shared" si="70"/>
        <v>0</v>
      </c>
      <c r="M1220" s="1230">
        <v>181</v>
      </c>
      <c r="N1220" s="1231"/>
      <c r="O1220" s="1232"/>
      <c r="P1220" s="1233"/>
      <c r="Q1220" s="587">
        <f t="shared" si="71"/>
        <v>0</v>
      </c>
    </row>
    <row r="1221" spans="1:17" s="17" customFormat="1" ht="16.75" hidden="1" customHeight="1" outlineLevel="2">
      <c r="A1221" s="1230">
        <v>182</v>
      </c>
      <c r="B1221" s="1231"/>
      <c r="C1221" s="1232"/>
      <c r="D1221" s="1233"/>
      <c r="E1221" s="587">
        <f t="shared" si="48"/>
        <v>0</v>
      </c>
      <c r="G1221" s="1230">
        <v>182</v>
      </c>
      <c r="H1221" s="1231"/>
      <c r="I1221" s="1232"/>
      <c r="J1221" s="1233"/>
      <c r="K1221" s="587">
        <f t="shared" si="70"/>
        <v>0</v>
      </c>
      <c r="M1221" s="1230">
        <v>182</v>
      </c>
      <c r="N1221" s="1231"/>
      <c r="O1221" s="1232"/>
      <c r="P1221" s="1233"/>
      <c r="Q1221" s="587">
        <f t="shared" si="71"/>
        <v>0</v>
      </c>
    </row>
    <row r="1222" spans="1:17" s="17" customFormat="1" ht="16.75" hidden="1" customHeight="1" outlineLevel="2">
      <c r="A1222" s="1230">
        <v>183</v>
      </c>
      <c r="B1222" s="1231"/>
      <c r="C1222" s="1232"/>
      <c r="D1222" s="1233"/>
      <c r="E1222" s="587">
        <f t="shared" si="48"/>
        <v>0</v>
      </c>
      <c r="G1222" s="1230">
        <v>183</v>
      </c>
      <c r="H1222" s="1231"/>
      <c r="I1222" s="1232"/>
      <c r="J1222" s="1233"/>
      <c r="K1222" s="587">
        <f t="shared" si="70"/>
        <v>0</v>
      </c>
      <c r="M1222" s="1230">
        <v>183</v>
      </c>
      <c r="N1222" s="1231"/>
      <c r="O1222" s="1232"/>
      <c r="P1222" s="1233"/>
      <c r="Q1222" s="587">
        <f t="shared" si="71"/>
        <v>0</v>
      </c>
    </row>
    <row r="1223" spans="1:17" s="17" customFormat="1" ht="16.75" hidden="1" customHeight="1" outlineLevel="2">
      <c r="A1223" s="1230">
        <v>184</v>
      </c>
      <c r="B1223" s="1231"/>
      <c r="C1223" s="1232"/>
      <c r="D1223" s="1233"/>
      <c r="E1223" s="587">
        <f t="shared" si="48"/>
        <v>0</v>
      </c>
      <c r="G1223" s="1230">
        <v>184</v>
      </c>
      <c r="H1223" s="1231"/>
      <c r="I1223" s="1232"/>
      <c r="J1223" s="1233"/>
      <c r="K1223" s="587">
        <f t="shared" si="70"/>
        <v>0</v>
      </c>
      <c r="M1223" s="1230">
        <v>184</v>
      </c>
      <c r="N1223" s="1231"/>
      <c r="O1223" s="1232"/>
      <c r="P1223" s="1233"/>
      <c r="Q1223" s="587">
        <f t="shared" si="71"/>
        <v>0</v>
      </c>
    </row>
    <row r="1224" spans="1:17" s="17" customFormat="1" ht="16.75" hidden="1" customHeight="1" outlineLevel="2">
      <c r="A1224" s="1230">
        <v>185</v>
      </c>
      <c r="B1224" s="1231"/>
      <c r="C1224" s="1232"/>
      <c r="D1224" s="1233"/>
      <c r="E1224" s="587">
        <f t="shared" si="48"/>
        <v>0</v>
      </c>
      <c r="G1224" s="1230">
        <v>185</v>
      </c>
      <c r="H1224" s="1231"/>
      <c r="I1224" s="1232"/>
      <c r="J1224" s="1233"/>
      <c r="K1224" s="587">
        <f t="shared" si="70"/>
        <v>0</v>
      </c>
      <c r="M1224" s="1230">
        <v>185</v>
      </c>
      <c r="N1224" s="1231"/>
      <c r="O1224" s="1232"/>
      <c r="P1224" s="1233"/>
      <c r="Q1224" s="587">
        <f t="shared" si="71"/>
        <v>0</v>
      </c>
    </row>
    <row r="1225" spans="1:17" s="17" customFormat="1" ht="16.75" hidden="1" customHeight="1" outlineLevel="2">
      <c r="A1225" s="1230">
        <v>186</v>
      </c>
      <c r="B1225" s="1231"/>
      <c r="C1225" s="1232"/>
      <c r="D1225" s="1233"/>
      <c r="E1225" s="587">
        <f t="shared" si="48"/>
        <v>0</v>
      </c>
      <c r="G1225" s="1230">
        <v>186</v>
      </c>
      <c r="H1225" s="1231"/>
      <c r="I1225" s="1232"/>
      <c r="J1225" s="1233"/>
      <c r="K1225" s="587">
        <f t="shared" si="70"/>
        <v>0</v>
      </c>
      <c r="M1225" s="1230">
        <v>186</v>
      </c>
      <c r="N1225" s="1231"/>
      <c r="O1225" s="1232"/>
      <c r="P1225" s="1233"/>
      <c r="Q1225" s="587">
        <f t="shared" si="71"/>
        <v>0</v>
      </c>
    </row>
    <row r="1226" spans="1:17" s="17" customFormat="1" ht="16.75" hidden="1" customHeight="1" outlineLevel="2">
      <c r="A1226" s="1230">
        <v>187</v>
      </c>
      <c r="B1226" s="1231"/>
      <c r="C1226" s="1232"/>
      <c r="D1226" s="1233"/>
      <c r="E1226" s="587">
        <f t="shared" si="48"/>
        <v>0</v>
      </c>
      <c r="G1226" s="1230">
        <v>187</v>
      </c>
      <c r="H1226" s="1231"/>
      <c r="I1226" s="1232"/>
      <c r="J1226" s="1233"/>
      <c r="K1226" s="587">
        <f t="shared" si="70"/>
        <v>0</v>
      </c>
      <c r="M1226" s="1230">
        <v>187</v>
      </c>
      <c r="N1226" s="1231"/>
      <c r="O1226" s="1232"/>
      <c r="P1226" s="1233"/>
      <c r="Q1226" s="587">
        <f t="shared" si="71"/>
        <v>0</v>
      </c>
    </row>
    <row r="1227" spans="1:17" s="17" customFormat="1" ht="16.75" hidden="1" customHeight="1" outlineLevel="2">
      <c r="A1227" s="1230">
        <v>188</v>
      </c>
      <c r="B1227" s="1231"/>
      <c r="C1227" s="1232"/>
      <c r="D1227" s="1233"/>
      <c r="E1227" s="587">
        <f t="shared" si="48"/>
        <v>0</v>
      </c>
      <c r="G1227" s="1230">
        <v>188</v>
      </c>
      <c r="H1227" s="1231"/>
      <c r="I1227" s="1232"/>
      <c r="J1227" s="1233"/>
      <c r="K1227" s="587">
        <f t="shared" si="70"/>
        <v>0</v>
      </c>
      <c r="M1227" s="1230">
        <v>188</v>
      </c>
      <c r="N1227" s="1231"/>
      <c r="O1227" s="1232"/>
      <c r="P1227" s="1233"/>
      <c r="Q1227" s="587">
        <f t="shared" si="71"/>
        <v>0</v>
      </c>
    </row>
    <row r="1228" spans="1:17" s="17" customFormat="1" ht="16.75" hidden="1" customHeight="1" outlineLevel="2">
      <c r="A1228" s="1230">
        <v>189</v>
      </c>
      <c r="B1228" s="1231"/>
      <c r="C1228" s="1232"/>
      <c r="D1228" s="1233"/>
      <c r="E1228" s="587">
        <f t="shared" si="48"/>
        <v>0</v>
      </c>
      <c r="G1228" s="1230">
        <v>189</v>
      </c>
      <c r="H1228" s="1231"/>
      <c r="I1228" s="1232"/>
      <c r="J1228" s="1233"/>
      <c r="K1228" s="587">
        <f t="shared" si="70"/>
        <v>0</v>
      </c>
      <c r="M1228" s="1230">
        <v>189</v>
      </c>
      <c r="N1228" s="1231"/>
      <c r="O1228" s="1232"/>
      <c r="P1228" s="1233"/>
      <c r="Q1228" s="587">
        <f t="shared" si="71"/>
        <v>0</v>
      </c>
    </row>
    <row r="1229" spans="1:17" s="17" customFormat="1" ht="16.75" hidden="1" customHeight="1" outlineLevel="2">
      <c r="A1229" s="1230">
        <v>190</v>
      </c>
      <c r="B1229" s="1231"/>
      <c r="C1229" s="1232"/>
      <c r="D1229" s="1233"/>
      <c r="E1229" s="587">
        <f t="shared" si="48"/>
        <v>0</v>
      </c>
      <c r="G1229" s="1230">
        <v>190</v>
      </c>
      <c r="H1229" s="1231"/>
      <c r="I1229" s="1232"/>
      <c r="J1229" s="1233"/>
      <c r="K1229" s="587">
        <f t="shared" si="70"/>
        <v>0</v>
      </c>
      <c r="M1229" s="1230">
        <v>190</v>
      </c>
      <c r="N1229" s="1231"/>
      <c r="O1229" s="1232"/>
      <c r="P1229" s="1233"/>
      <c r="Q1229" s="587">
        <f t="shared" si="71"/>
        <v>0</v>
      </c>
    </row>
    <row r="1230" spans="1:17" s="17" customFormat="1" ht="16.75" hidden="1" customHeight="1" outlineLevel="2">
      <c r="A1230" s="1230">
        <v>191</v>
      </c>
      <c r="B1230" s="1231"/>
      <c r="C1230" s="1232"/>
      <c r="D1230" s="1233"/>
      <c r="E1230" s="587">
        <f t="shared" si="48"/>
        <v>0</v>
      </c>
      <c r="G1230" s="1230">
        <v>191</v>
      </c>
      <c r="H1230" s="1231"/>
      <c r="I1230" s="1232"/>
      <c r="J1230" s="1233"/>
      <c r="K1230" s="587">
        <f t="shared" si="70"/>
        <v>0</v>
      </c>
      <c r="M1230" s="1230">
        <v>191</v>
      </c>
      <c r="N1230" s="1231"/>
      <c r="O1230" s="1232"/>
      <c r="P1230" s="1233"/>
      <c r="Q1230" s="587">
        <f t="shared" si="71"/>
        <v>0</v>
      </c>
    </row>
    <row r="1231" spans="1:17" s="17" customFormat="1" ht="16.75" hidden="1" customHeight="1" outlineLevel="2">
      <c r="A1231" s="1230">
        <v>192</v>
      </c>
      <c r="B1231" s="1231"/>
      <c r="C1231" s="1232"/>
      <c r="D1231" s="1233"/>
      <c r="E1231" s="587">
        <f t="shared" si="48"/>
        <v>0</v>
      </c>
      <c r="G1231" s="1230">
        <v>192</v>
      </c>
      <c r="H1231" s="1231"/>
      <c r="I1231" s="1232"/>
      <c r="J1231" s="1233"/>
      <c r="K1231" s="587">
        <f t="shared" si="70"/>
        <v>0</v>
      </c>
      <c r="M1231" s="1230">
        <v>192</v>
      </c>
      <c r="N1231" s="1231"/>
      <c r="O1231" s="1232"/>
      <c r="P1231" s="1233"/>
      <c r="Q1231" s="587">
        <f t="shared" si="71"/>
        <v>0</v>
      </c>
    </row>
    <row r="1232" spans="1:17" s="17" customFormat="1" ht="16.75" hidden="1" customHeight="1" outlineLevel="2">
      <c r="A1232" s="1230">
        <v>193</v>
      </c>
      <c r="B1232" s="1231"/>
      <c r="C1232" s="1232"/>
      <c r="D1232" s="1233"/>
      <c r="E1232" s="587">
        <f t="shared" si="48"/>
        <v>0</v>
      </c>
      <c r="G1232" s="1230">
        <v>193</v>
      </c>
      <c r="H1232" s="1231"/>
      <c r="I1232" s="1232"/>
      <c r="J1232" s="1233"/>
      <c r="K1232" s="587">
        <f t="shared" si="70"/>
        <v>0</v>
      </c>
      <c r="M1232" s="1230">
        <v>193</v>
      </c>
      <c r="N1232" s="1231"/>
      <c r="O1232" s="1232"/>
      <c r="P1232" s="1233"/>
      <c r="Q1232" s="587">
        <f t="shared" si="71"/>
        <v>0</v>
      </c>
    </row>
    <row r="1233" spans="1:17" s="17" customFormat="1" ht="16.75" hidden="1" customHeight="1" outlineLevel="2">
      <c r="A1233" s="1230">
        <v>194</v>
      </c>
      <c r="B1233" s="1231"/>
      <c r="C1233" s="1232"/>
      <c r="D1233" s="1233"/>
      <c r="E1233" s="587">
        <f t="shared" si="48"/>
        <v>0</v>
      </c>
      <c r="G1233" s="1230">
        <v>194</v>
      </c>
      <c r="H1233" s="1231"/>
      <c r="I1233" s="1232"/>
      <c r="J1233" s="1233"/>
      <c r="K1233" s="587">
        <f t="shared" si="70"/>
        <v>0</v>
      </c>
      <c r="M1233" s="1230">
        <v>194</v>
      </c>
      <c r="N1233" s="1231"/>
      <c r="O1233" s="1232"/>
      <c r="P1233" s="1233"/>
      <c r="Q1233" s="587">
        <f t="shared" si="71"/>
        <v>0</v>
      </c>
    </row>
    <row r="1234" spans="1:17" s="17" customFormat="1" ht="16.75" hidden="1" customHeight="1" outlineLevel="2">
      <c r="A1234" s="1230">
        <v>195</v>
      </c>
      <c r="B1234" s="1231"/>
      <c r="C1234" s="1232"/>
      <c r="D1234" s="1233"/>
      <c r="E1234" s="587">
        <f t="shared" si="48"/>
        <v>0</v>
      </c>
      <c r="G1234" s="1230">
        <v>195</v>
      </c>
      <c r="H1234" s="1231"/>
      <c r="I1234" s="1232"/>
      <c r="J1234" s="1233"/>
      <c r="K1234" s="587">
        <f t="shared" si="70"/>
        <v>0</v>
      </c>
      <c r="M1234" s="1230">
        <v>195</v>
      </c>
      <c r="N1234" s="1231"/>
      <c r="O1234" s="1232"/>
      <c r="P1234" s="1233"/>
      <c r="Q1234" s="587">
        <f t="shared" si="71"/>
        <v>0</v>
      </c>
    </row>
    <row r="1235" spans="1:17" s="17" customFormat="1" ht="16.75" hidden="1" customHeight="1" outlineLevel="2">
      <c r="A1235" s="1230">
        <v>196</v>
      </c>
      <c r="B1235" s="1231"/>
      <c r="C1235" s="1232"/>
      <c r="D1235" s="1233"/>
      <c r="E1235" s="587">
        <f t="shared" ref="E1235:E1479" si="72">IF(AND(C1235&gt;=D$1033,C1235&lt;=D$1032),1,0)</f>
        <v>0</v>
      </c>
      <c r="G1235" s="1230">
        <v>196</v>
      </c>
      <c r="H1235" s="1231"/>
      <c r="I1235" s="1232"/>
      <c r="J1235" s="1233"/>
      <c r="K1235" s="587">
        <f t="shared" ref="K1235:K1479" si="73">IF(AND(I1235&gt;=J$1033,I1235&lt;=J$1032),1,0)</f>
        <v>0</v>
      </c>
      <c r="M1235" s="1230">
        <v>196</v>
      </c>
      <c r="N1235" s="1231"/>
      <c r="O1235" s="1232"/>
      <c r="P1235" s="1233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230">
        <v>197</v>
      </c>
      <c r="B1236" s="1231"/>
      <c r="C1236" s="1232"/>
      <c r="D1236" s="1233"/>
      <c r="E1236" s="587">
        <f t="shared" si="72"/>
        <v>0</v>
      </c>
      <c r="G1236" s="1230">
        <v>197</v>
      </c>
      <c r="H1236" s="1231"/>
      <c r="I1236" s="1232"/>
      <c r="J1236" s="1233"/>
      <c r="K1236" s="587">
        <f t="shared" si="73"/>
        <v>0</v>
      </c>
      <c r="M1236" s="1230">
        <v>197</v>
      </c>
      <c r="N1236" s="1231"/>
      <c r="O1236" s="1232"/>
      <c r="P1236" s="1233"/>
      <c r="Q1236" s="587">
        <f t="shared" si="74"/>
        <v>0</v>
      </c>
    </row>
    <row r="1237" spans="1:17" s="17" customFormat="1" ht="16.75" hidden="1" customHeight="1" outlineLevel="2">
      <c r="A1237" s="1230">
        <v>198</v>
      </c>
      <c r="B1237" s="1231"/>
      <c r="C1237" s="1232"/>
      <c r="D1237" s="1233"/>
      <c r="E1237" s="587">
        <f t="shared" si="72"/>
        <v>0</v>
      </c>
      <c r="G1237" s="1230">
        <v>198</v>
      </c>
      <c r="H1237" s="1231"/>
      <c r="I1237" s="1232"/>
      <c r="J1237" s="1233"/>
      <c r="K1237" s="587">
        <f t="shared" si="73"/>
        <v>0</v>
      </c>
      <c r="M1237" s="1230">
        <v>198</v>
      </c>
      <c r="N1237" s="1231"/>
      <c r="O1237" s="1232"/>
      <c r="P1237" s="1233"/>
      <c r="Q1237" s="587">
        <f t="shared" si="74"/>
        <v>0</v>
      </c>
    </row>
    <row r="1238" spans="1:17" s="17" customFormat="1" ht="16.75" hidden="1" customHeight="1" outlineLevel="2">
      <c r="A1238" s="1230">
        <v>199</v>
      </c>
      <c r="B1238" s="1231"/>
      <c r="C1238" s="1232"/>
      <c r="D1238" s="1233"/>
      <c r="E1238" s="587">
        <f t="shared" si="72"/>
        <v>0</v>
      </c>
      <c r="G1238" s="1230">
        <v>199</v>
      </c>
      <c r="H1238" s="1231"/>
      <c r="I1238" s="1232"/>
      <c r="J1238" s="1233"/>
      <c r="K1238" s="587">
        <f t="shared" si="73"/>
        <v>0</v>
      </c>
      <c r="M1238" s="1230">
        <v>199</v>
      </c>
      <c r="N1238" s="1231"/>
      <c r="O1238" s="1232"/>
      <c r="P1238" s="1233"/>
      <c r="Q1238" s="587">
        <f t="shared" si="74"/>
        <v>0</v>
      </c>
    </row>
    <row r="1239" spans="1:17" s="17" customFormat="1" ht="16.75" hidden="1" customHeight="1" outlineLevel="2">
      <c r="A1239" s="1230">
        <v>200</v>
      </c>
      <c r="B1239" s="1231"/>
      <c r="C1239" s="1232"/>
      <c r="D1239" s="1233"/>
      <c r="E1239" s="587">
        <f t="shared" si="72"/>
        <v>0</v>
      </c>
      <c r="G1239" s="1230">
        <v>200</v>
      </c>
      <c r="H1239" s="1231"/>
      <c r="I1239" s="1232"/>
      <c r="J1239" s="1233"/>
      <c r="K1239" s="587">
        <f t="shared" si="73"/>
        <v>0</v>
      </c>
      <c r="M1239" s="1230">
        <v>200</v>
      </c>
      <c r="N1239" s="1231"/>
      <c r="O1239" s="1232"/>
      <c r="P1239" s="1233"/>
      <c r="Q1239" s="587">
        <f t="shared" si="74"/>
        <v>0</v>
      </c>
    </row>
    <row r="1240" spans="1:17" s="17" customFormat="1" ht="16.75" hidden="1" customHeight="1" outlineLevel="2">
      <c r="A1240" s="1230">
        <v>201</v>
      </c>
      <c r="B1240" s="1231"/>
      <c r="C1240" s="1232"/>
      <c r="D1240" s="1233"/>
      <c r="E1240" s="587">
        <f t="shared" si="72"/>
        <v>0</v>
      </c>
      <c r="G1240" s="1230">
        <v>201</v>
      </c>
      <c r="H1240" s="1231"/>
      <c r="I1240" s="1232"/>
      <c r="J1240" s="1233"/>
      <c r="K1240" s="587">
        <f t="shared" si="73"/>
        <v>0</v>
      </c>
      <c r="M1240" s="1230">
        <v>201</v>
      </c>
      <c r="N1240" s="1231"/>
      <c r="O1240" s="1232"/>
      <c r="P1240" s="1233"/>
      <c r="Q1240" s="587">
        <f t="shared" si="74"/>
        <v>0</v>
      </c>
    </row>
    <row r="1241" spans="1:17" s="17" customFormat="1" ht="16.75" hidden="1" customHeight="1" outlineLevel="2">
      <c r="A1241" s="1230">
        <v>202</v>
      </c>
      <c r="B1241" s="1231"/>
      <c r="C1241" s="1232"/>
      <c r="D1241" s="1233"/>
      <c r="E1241" s="587">
        <f t="shared" si="72"/>
        <v>0</v>
      </c>
      <c r="G1241" s="1230">
        <v>202</v>
      </c>
      <c r="H1241" s="1231"/>
      <c r="I1241" s="1232"/>
      <c r="J1241" s="1233"/>
      <c r="K1241" s="587">
        <f t="shared" si="73"/>
        <v>0</v>
      </c>
      <c r="M1241" s="1230">
        <v>202</v>
      </c>
      <c r="N1241" s="1231"/>
      <c r="O1241" s="1232"/>
      <c r="P1241" s="1233"/>
      <c r="Q1241" s="587">
        <f t="shared" si="74"/>
        <v>0</v>
      </c>
    </row>
    <row r="1242" spans="1:17" s="17" customFormat="1" ht="16.75" hidden="1" customHeight="1" outlineLevel="2">
      <c r="A1242" s="1230">
        <v>203</v>
      </c>
      <c r="B1242" s="1231"/>
      <c r="C1242" s="1232"/>
      <c r="D1242" s="1233"/>
      <c r="E1242" s="587">
        <f t="shared" si="72"/>
        <v>0</v>
      </c>
      <c r="G1242" s="1230">
        <v>203</v>
      </c>
      <c r="H1242" s="1231"/>
      <c r="I1242" s="1232"/>
      <c r="J1242" s="1233"/>
      <c r="K1242" s="587">
        <f t="shared" si="73"/>
        <v>0</v>
      </c>
      <c r="M1242" s="1230">
        <v>203</v>
      </c>
      <c r="N1242" s="1231"/>
      <c r="O1242" s="1232"/>
      <c r="P1242" s="1233"/>
      <c r="Q1242" s="587">
        <f t="shared" si="74"/>
        <v>0</v>
      </c>
    </row>
    <row r="1243" spans="1:17" s="17" customFormat="1" ht="16.75" hidden="1" customHeight="1" outlineLevel="2">
      <c r="A1243" s="1230">
        <v>204</v>
      </c>
      <c r="B1243" s="1231"/>
      <c r="C1243" s="1232"/>
      <c r="D1243" s="1233"/>
      <c r="E1243" s="587">
        <f t="shared" si="72"/>
        <v>0</v>
      </c>
      <c r="G1243" s="1230">
        <v>204</v>
      </c>
      <c r="H1243" s="1231"/>
      <c r="I1243" s="1232"/>
      <c r="J1243" s="1233"/>
      <c r="K1243" s="587">
        <f t="shared" si="73"/>
        <v>0</v>
      </c>
      <c r="M1243" s="1230">
        <v>204</v>
      </c>
      <c r="N1243" s="1231"/>
      <c r="O1243" s="1232"/>
      <c r="P1243" s="1233"/>
      <c r="Q1243" s="587">
        <f t="shared" si="74"/>
        <v>0</v>
      </c>
    </row>
    <row r="1244" spans="1:17" s="17" customFormat="1" ht="16.75" hidden="1" customHeight="1" outlineLevel="2">
      <c r="A1244" s="1230">
        <v>205</v>
      </c>
      <c r="B1244" s="1231"/>
      <c r="C1244" s="1232"/>
      <c r="D1244" s="1233"/>
      <c r="E1244" s="587">
        <f t="shared" si="72"/>
        <v>0</v>
      </c>
      <c r="G1244" s="1230">
        <v>205</v>
      </c>
      <c r="H1244" s="1231"/>
      <c r="I1244" s="1232"/>
      <c r="J1244" s="1233"/>
      <c r="K1244" s="587">
        <f t="shared" si="73"/>
        <v>0</v>
      </c>
      <c r="M1244" s="1230">
        <v>205</v>
      </c>
      <c r="N1244" s="1231"/>
      <c r="O1244" s="1232"/>
      <c r="P1244" s="1233"/>
      <c r="Q1244" s="587">
        <f t="shared" si="74"/>
        <v>0</v>
      </c>
    </row>
    <row r="1245" spans="1:17" s="17" customFormat="1" ht="16.75" hidden="1" customHeight="1" outlineLevel="2">
      <c r="A1245" s="1230">
        <v>206</v>
      </c>
      <c r="B1245" s="1231"/>
      <c r="C1245" s="1232"/>
      <c r="D1245" s="1233"/>
      <c r="E1245" s="587">
        <f t="shared" si="72"/>
        <v>0</v>
      </c>
      <c r="G1245" s="1230">
        <v>206</v>
      </c>
      <c r="H1245" s="1231"/>
      <c r="I1245" s="1232"/>
      <c r="J1245" s="1233"/>
      <c r="K1245" s="587">
        <f t="shared" si="73"/>
        <v>0</v>
      </c>
      <c r="M1245" s="1230">
        <v>206</v>
      </c>
      <c r="N1245" s="1231"/>
      <c r="O1245" s="1232"/>
      <c r="P1245" s="1233"/>
      <c r="Q1245" s="587">
        <f t="shared" si="74"/>
        <v>0</v>
      </c>
    </row>
    <row r="1246" spans="1:17" s="17" customFormat="1" ht="16.75" hidden="1" customHeight="1" outlineLevel="2">
      <c r="A1246" s="1230">
        <v>207</v>
      </c>
      <c r="B1246" s="1231"/>
      <c r="C1246" s="1232"/>
      <c r="D1246" s="1233"/>
      <c r="E1246" s="587">
        <f t="shared" si="72"/>
        <v>0</v>
      </c>
      <c r="G1246" s="1230">
        <v>207</v>
      </c>
      <c r="H1246" s="1231"/>
      <c r="I1246" s="1232"/>
      <c r="J1246" s="1233"/>
      <c r="K1246" s="587">
        <f t="shared" si="73"/>
        <v>0</v>
      </c>
      <c r="M1246" s="1230">
        <v>207</v>
      </c>
      <c r="N1246" s="1231"/>
      <c r="O1246" s="1232"/>
      <c r="P1246" s="1233"/>
      <c r="Q1246" s="587">
        <f t="shared" si="74"/>
        <v>0</v>
      </c>
    </row>
    <row r="1247" spans="1:17" s="17" customFormat="1" ht="16.75" hidden="1" customHeight="1" outlineLevel="2">
      <c r="A1247" s="1230">
        <v>208</v>
      </c>
      <c r="B1247" s="1231"/>
      <c r="C1247" s="1232"/>
      <c r="D1247" s="1233"/>
      <c r="E1247" s="587">
        <f t="shared" si="72"/>
        <v>0</v>
      </c>
      <c r="G1247" s="1230">
        <v>208</v>
      </c>
      <c r="H1247" s="1231"/>
      <c r="I1247" s="1232"/>
      <c r="J1247" s="1233"/>
      <c r="K1247" s="587">
        <f t="shared" si="73"/>
        <v>0</v>
      </c>
      <c r="M1247" s="1230">
        <v>208</v>
      </c>
      <c r="N1247" s="1231"/>
      <c r="O1247" s="1232"/>
      <c r="P1247" s="1233"/>
      <c r="Q1247" s="587">
        <f t="shared" si="74"/>
        <v>0</v>
      </c>
    </row>
    <row r="1248" spans="1:17" s="17" customFormat="1" ht="16.75" hidden="1" customHeight="1" outlineLevel="2">
      <c r="A1248" s="1230">
        <v>209</v>
      </c>
      <c r="B1248" s="1231"/>
      <c r="C1248" s="1232"/>
      <c r="D1248" s="1233"/>
      <c r="E1248" s="587">
        <f t="shared" si="72"/>
        <v>0</v>
      </c>
      <c r="G1248" s="1230">
        <v>209</v>
      </c>
      <c r="H1248" s="1231"/>
      <c r="I1248" s="1232"/>
      <c r="J1248" s="1233"/>
      <c r="K1248" s="587">
        <f t="shared" si="73"/>
        <v>0</v>
      </c>
      <c r="M1248" s="1230">
        <v>209</v>
      </c>
      <c r="N1248" s="1231"/>
      <c r="O1248" s="1232"/>
      <c r="P1248" s="1233"/>
      <c r="Q1248" s="587">
        <f t="shared" si="74"/>
        <v>0</v>
      </c>
    </row>
    <row r="1249" spans="1:17" s="17" customFormat="1" ht="16.75" hidden="1" customHeight="1" outlineLevel="2">
      <c r="A1249" s="1230">
        <v>210</v>
      </c>
      <c r="B1249" s="1231"/>
      <c r="C1249" s="1232"/>
      <c r="D1249" s="1233"/>
      <c r="E1249" s="587">
        <f t="shared" si="72"/>
        <v>0</v>
      </c>
      <c r="G1249" s="1230">
        <v>210</v>
      </c>
      <c r="H1249" s="1231"/>
      <c r="I1249" s="1232"/>
      <c r="J1249" s="1233"/>
      <c r="K1249" s="587">
        <f t="shared" si="73"/>
        <v>0</v>
      </c>
      <c r="M1249" s="1230">
        <v>210</v>
      </c>
      <c r="N1249" s="1231"/>
      <c r="O1249" s="1232"/>
      <c r="P1249" s="1233"/>
      <c r="Q1249" s="587">
        <f t="shared" si="74"/>
        <v>0</v>
      </c>
    </row>
    <row r="1250" spans="1:17" s="17" customFormat="1" ht="16.75" hidden="1" customHeight="1" outlineLevel="2">
      <c r="A1250" s="1230">
        <v>211</v>
      </c>
      <c r="B1250" s="1231"/>
      <c r="C1250" s="1232"/>
      <c r="D1250" s="1233"/>
      <c r="E1250" s="587">
        <f t="shared" si="72"/>
        <v>0</v>
      </c>
      <c r="G1250" s="1230">
        <v>211</v>
      </c>
      <c r="H1250" s="1231"/>
      <c r="I1250" s="1232"/>
      <c r="J1250" s="1233"/>
      <c r="K1250" s="587">
        <f t="shared" si="73"/>
        <v>0</v>
      </c>
      <c r="M1250" s="1230">
        <v>211</v>
      </c>
      <c r="N1250" s="1231"/>
      <c r="O1250" s="1232"/>
      <c r="P1250" s="1233"/>
      <c r="Q1250" s="587">
        <f t="shared" si="74"/>
        <v>0</v>
      </c>
    </row>
    <row r="1251" spans="1:17" s="17" customFormat="1" ht="16.75" hidden="1" customHeight="1" outlineLevel="2">
      <c r="A1251" s="1230">
        <v>212</v>
      </c>
      <c r="B1251" s="1231"/>
      <c r="C1251" s="1232"/>
      <c r="D1251" s="1233"/>
      <c r="E1251" s="587">
        <f t="shared" si="72"/>
        <v>0</v>
      </c>
      <c r="G1251" s="1230">
        <v>212</v>
      </c>
      <c r="H1251" s="1231"/>
      <c r="I1251" s="1232"/>
      <c r="J1251" s="1233"/>
      <c r="K1251" s="587">
        <f t="shared" si="73"/>
        <v>0</v>
      </c>
      <c r="M1251" s="1230">
        <v>212</v>
      </c>
      <c r="N1251" s="1231"/>
      <c r="O1251" s="1232"/>
      <c r="P1251" s="1233"/>
      <c r="Q1251" s="587">
        <f t="shared" si="74"/>
        <v>0</v>
      </c>
    </row>
    <row r="1252" spans="1:17" s="17" customFormat="1" ht="16.75" hidden="1" customHeight="1" outlineLevel="2">
      <c r="A1252" s="1230">
        <v>213</v>
      </c>
      <c r="B1252" s="1231"/>
      <c r="C1252" s="1232"/>
      <c r="D1252" s="1233"/>
      <c r="E1252" s="587">
        <f t="shared" si="72"/>
        <v>0</v>
      </c>
      <c r="G1252" s="1230">
        <v>213</v>
      </c>
      <c r="H1252" s="1231"/>
      <c r="I1252" s="1232"/>
      <c r="J1252" s="1233"/>
      <c r="K1252" s="587">
        <f t="shared" si="73"/>
        <v>0</v>
      </c>
      <c r="M1252" s="1230">
        <v>213</v>
      </c>
      <c r="N1252" s="1231"/>
      <c r="O1252" s="1232"/>
      <c r="P1252" s="1233"/>
      <c r="Q1252" s="587">
        <f t="shared" si="74"/>
        <v>0</v>
      </c>
    </row>
    <row r="1253" spans="1:17" s="17" customFormat="1" ht="16.75" hidden="1" customHeight="1" outlineLevel="2">
      <c r="A1253" s="1230">
        <v>214</v>
      </c>
      <c r="B1253" s="1231"/>
      <c r="C1253" s="1232"/>
      <c r="D1253" s="1233"/>
      <c r="E1253" s="587">
        <f t="shared" si="72"/>
        <v>0</v>
      </c>
      <c r="G1253" s="1230">
        <v>214</v>
      </c>
      <c r="H1253" s="1231"/>
      <c r="I1253" s="1232"/>
      <c r="J1253" s="1233"/>
      <c r="K1253" s="587">
        <f t="shared" si="73"/>
        <v>0</v>
      </c>
      <c r="M1253" s="1230">
        <v>214</v>
      </c>
      <c r="N1253" s="1231"/>
      <c r="O1253" s="1232"/>
      <c r="P1253" s="1233"/>
      <c r="Q1253" s="587">
        <f t="shared" si="74"/>
        <v>0</v>
      </c>
    </row>
    <row r="1254" spans="1:17" s="17" customFormat="1" ht="16.75" hidden="1" customHeight="1" outlineLevel="2">
      <c r="A1254" s="1230">
        <v>215</v>
      </c>
      <c r="B1254" s="1231"/>
      <c r="C1254" s="1232"/>
      <c r="D1254" s="1233"/>
      <c r="E1254" s="587">
        <f t="shared" si="72"/>
        <v>0</v>
      </c>
      <c r="G1254" s="1230">
        <v>215</v>
      </c>
      <c r="H1254" s="1231"/>
      <c r="I1254" s="1232"/>
      <c r="J1254" s="1233"/>
      <c r="K1254" s="587">
        <f t="shared" si="73"/>
        <v>0</v>
      </c>
      <c r="M1254" s="1230">
        <v>215</v>
      </c>
      <c r="N1254" s="1231"/>
      <c r="O1254" s="1232"/>
      <c r="P1254" s="1233"/>
      <c r="Q1254" s="587">
        <f t="shared" si="74"/>
        <v>0</v>
      </c>
    </row>
    <row r="1255" spans="1:17" s="17" customFormat="1" ht="16.75" hidden="1" customHeight="1" outlineLevel="2">
      <c r="A1255" s="1230">
        <v>216</v>
      </c>
      <c r="B1255" s="1231"/>
      <c r="C1255" s="1232"/>
      <c r="D1255" s="1233"/>
      <c r="E1255" s="587">
        <f t="shared" si="72"/>
        <v>0</v>
      </c>
      <c r="G1255" s="1230">
        <v>216</v>
      </c>
      <c r="H1255" s="1231"/>
      <c r="I1255" s="1232"/>
      <c r="J1255" s="1233"/>
      <c r="K1255" s="587">
        <f t="shared" si="73"/>
        <v>0</v>
      </c>
      <c r="M1255" s="1230">
        <v>216</v>
      </c>
      <c r="N1255" s="1231"/>
      <c r="O1255" s="1232"/>
      <c r="P1255" s="1233"/>
      <c r="Q1255" s="587">
        <f t="shared" si="74"/>
        <v>0</v>
      </c>
    </row>
    <row r="1256" spans="1:17" s="17" customFormat="1" ht="16.75" hidden="1" customHeight="1" outlineLevel="2">
      <c r="A1256" s="1230">
        <v>217</v>
      </c>
      <c r="B1256" s="1231"/>
      <c r="C1256" s="1232"/>
      <c r="D1256" s="1233"/>
      <c r="E1256" s="587">
        <f t="shared" si="72"/>
        <v>0</v>
      </c>
      <c r="G1256" s="1230">
        <v>217</v>
      </c>
      <c r="H1256" s="1231"/>
      <c r="I1256" s="1232"/>
      <c r="J1256" s="1233"/>
      <c r="K1256" s="587">
        <f t="shared" si="73"/>
        <v>0</v>
      </c>
      <c r="M1256" s="1230">
        <v>217</v>
      </c>
      <c r="N1256" s="1231"/>
      <c r="O1256" s="1232"/>
      <c r="P1256" s="1233"/>
      <c r="Q1256" s="587">
        <f t="shared" si="74"/>
        <v>0</v>
      </c>
    </row>
    <row r="1257" spans="1:17" s="17" customFormat="1" ht="16.75" hidden="1" customHeight="1" outlineLevel="2">
      <c r="A1257" s="1230">
        <v>218</v>
      </c>
      <c r="B1257" s="1231"/>
      <c r="C1257" s="1232"/>
      <c r="D1257" s="1233"/>
      <c r="E1257" s="587">
        <f t="shared" si="72"/>
        <v>0</v>
      </c>
      <c r="G1257" s="1230">
        <v>218</v>
      </c>
      <c r="H1257" s="1231"/>
      <c r="I1257" s="1232"/>
      <c r="J1257" s="1233"/>
      <c r="K1257" s="587">
        <f t="shared" si="73"/>
        <v>0</v>
      </c>
      <c r="M1257" s="1230">
        <v>218</v>
      </c>
      <c r="N1257" s="1231"/>
      <c r="O1257" s="1232"/>
      <c r="P1257" s="1233"/>
      <c r="Q1257" s="587">
        <f t="shared" si="74"/>
        <v>0</v>
      </c>
    </row>
    <row r="1258" spans="1:17" s="17" customFormat="1" ht="16.75" hidden="1" customHeight="1" outlineLevel="2">
      <c r="A1258" s="1230">
        <v>219</v>
      </c>
      <c r="B1258" s="1231"/>
      <c r="C1258" s="1232"/>
      <c r="D1258" s="1233"/>
      <c r="E1258" s="587">
        <f t="shared" si="72"/>
        <v>0</v>
      </c>
      <c r="G1258" s="1230">
        <v>219</v>
      </c>
      <c r="H1258" s="1231"/>
      <c r="I1258" s="1232"/>
      <c r="J1258" s="1233"/>
      <c r="K1258" s="587">
        <f t="shared" si="73"/>
        <v>0</v>
      </c>
      <c r="M1258" s="1230">
        <v>219</v>
      </c>
      <c r="N1258" s="1231"/>
      <c r="O1258" s="1232"/>
      <c r="P1258" s="1233"/>
      <c r="Q1258" s="587">
        <f t="shared" si="74"/>
        <v>0</v>
      </c>
    </row>
    <row r="1259" spans="1:17" s="17" customFormat="1" ht="16.75" hidden="1" customHeight="1" outlineLevel="2">
      <c r="A1259" s="1230">
        <v>220</v>
      </c>
      <c r="B1259" s="1231"/>
      <c r="C1259" s="1232"/>
      <c r="D1259" s="1233"/>
      <c r="E1259" s="587">
        <f t="shared" si="72"/>
        <v>0</v>
      </c>
      <c r="G1259" s="1230">
        <v>220</v>
      </c>
      <c r="H1259" s="1231"/>
      <c r="I1259" s="1232"/>
      <c r="J1259" s="1233"/>
      <c r="K1259" s="587">
        <f t="shared" si="73"/>
        <v>0</v>
      </c>
      <c r="M1259" s="1230">
        <v>220</v>
      </c>
      <c r="N1259" s="1231"/>
      <c r="O1259" s="1232"/>
      <c r="P1259" s="1233"/>
      <c r="Q1259" s="587">
        <f t="shared" si="74"/>
        <v>0</v>
      </c>
    </row>
    <row r="1260" spans="1:17" s="17" customFormat="1" ht="16.75" hidden="1" customHeight="1" outlineLevel="2">
      <c r="A1260" s="1230">
        <v>221</v>
      </c>
      <c r="B1260" s="1231"/>
      <c r="C1260" s="1232"/>
      <c r="D1260" s="1233"/>
      <c r="E1260" s="587">
        <f t="shared" si="72"/>
        <v>0</v>
      </c>
      <c r="G1260" s="1230">
        <v>221</v>
      </c>
      <c r="H1260" s="1231"/>
      <c r="I1260" s="1232"/>
      <c r="J1260" s="1233"/>
      <c r="K1260" s="587">
        <f t="shared" si="73"/>
        <v>0</v>
      </c>
      <c r="M1260" s="1230">
        <v>221</v>
      </c>
      <c r="N1260" s="1231"/>
      <c r="O1260" s="1232"/>
      <c r="P1260" s="1233"/>
      <c r="Q1260" s="587">
        <f t="shared" si="74"/>
        <v>0</v>
      </c>
    </row>
    <row r="1261" spans="1:17" s="17" customFormat="1" ht="16.75" hidden="1" customHeight="1" outlineLevel="2">
      <c r="A1261" s="1230">
        <v>222</v>
      </c>
      <c r="B1261" s="1231"/>
      <c r="C1261" s="1232"/>
      <c r="D1261" s="1233"/>
      <c r="E1261" s="587">
        <f t="shared" si="72"/>
        <v>0</v>
      </c>
      <c r="G1261" s="1230">
        <v>222</v>
      </c>
      <c r="H1261" s="1231"/>
      <c r="I1261" s="1232"/>
      <c r="J1261" s="1233"/>
      <c r="K1261" s="587">
        <f t="shared" si="73"/>
        <v>0</v>
      </c>
      <c r="M1261" s="1230">
        <v>222</v>
      </c>
      <c r="N1261" s="1231"/>
      <c r="O1261" s="1232"/>
      <c r="P1261" s="1233"/>
      <c r="Q1261" s="587">
        <f t="shared" si="74"/>
        <v>0</v>
      </c>
    </row>
    <row r="1262" spans="1:17" s="17" customFormat="1" ht="16.75" hidden="1" customHeight="1" outlineLevel="2">
      <c r="A1262" s="1230">
        <v>223</v>
      </c>
      <c r="B1262" s="1231"/>
      <c r="C1262" s="1232"/>
      <c r="D1262" s="1233"/>
      <c r="E1262" s="587">
        <f t="shared" si="72"/>
        <v>0</v>
      </c>
      <c r="G1262" s="1230">
        <v>223</v>
      </c>
      <c r="H1262" s="1231"/>
      <c r="I1262" s="1232"/>
      <c r="J1262" s="1233"/>
      <c r="K1262" s="587">
        <f t="shared" si="73"/>
        <v>0</v>
      </c>
      <c r="M1262" s="1230">
        <v>223</v>
      </c>
      <c r="N1262" s="1231"/>
      <c r="O1262" s="1232"/>
      <c r="P1262" s="1233"/>
      <c r="Q1262" s="587">
        <f t="shared" si="74"/>
        <v>0</v>
      </c>
    </row>
    <row r="1263" spans="1:17" s="17" customFormat="1" ht="16.75" hidden="1" customHeight="1" outlineLevel="2">
      <c r="A1263" s="1230">
        <v>224</v>
      </c>
      <c r="B1263" s="1231"/>
      <c r="C1263" s="1232"/>
      <c r="D1263" s="1233"/>
      <c r="E1263" s="587">
        <f t="shared" si="72"/>
        <v>0</v>
      </c>
      <c r="G1263" s="1230">
        <v>224</v>
      </c>
      <c r="H1263" s="1231"/>
      <c r="I1263" s="1232"/>
      <c r="J1263" s="1233"/>
      <c r="K1263" s="587">
        <f t="shared" si="73"/>
        <v>0</v>
      </c>
      <c r="M1263" s="1230">
        <v>224</v>
      </c>
      <c r="N1263" s="1231"/>
      <c r="O1263" s="1232"/>
      <c r="P1263" s="1233"/>
      <c r="Q1263" s="587">
        <f t="shared" si="74"/>
        <v>0</v>
      </c>
    </row>
    <row r="1264" spans="1:17" s="17" customFormat="1" ht="16.75" hidden="1" customHeight="1" outlineLevel="2">
      <c r="A1264" s="1230">
        <v>225</v>
      </c>
      <c r="B1264" s="1231"/>
      <c r="C1264" s="1232"/>
      <c r="D1264" s="1233"/>
      <c r="E1264" s="587">
        <f t="shared" si="72"/>
        <v>0</v>
      </c>
      <c r="G1264" s="1230">
        <v>225</v>
      </c>
      <c r="H1264" s="1231"/>
      <c r="I1264" s="1232"/>
      <c r="J1264" s="1233"/>
      <c r="K1264" s="587">
        <f t="shared" si="73"/>
        <v>0</v>
      </c>
      <c r="M1264" s="1230">
        <v>225</v>
      </c>
      <c r="N1264" s="1231"/>
      <c r="O1264" s="1232"/>
      <c r="P1264" s="1233"/>
      <c r="Q1264" s="587">
        <f t="shared" si="74"/>
        <v>0</v>
      </c>
    </row>
    <row r="1265" spans="1:17" s="17" customFormat="1" ht="16.75" hidden="1" customHeight="1" outlineLevel="2">
      <c r="A1265" s="1230">
        <v>226</v>
      </c>
      <c r="B1265" s="1231"/>
      <c r="C1265" s="1232"/>
      <c r="D1265" s="1233"/>
      <c r="E1265" s="587">
        <f t="shared" si="72"/>
        <v>0</v>
      </c>
      <c r="G1265" s="1230">
        <v>226</v>
      </c>
      <c r="H1265" s="1231"/>
      <c r="I1265" s="1232"/>
      <c r="J1265" s="1233"/>
      <c r="K1265" s="587">
        <f t="shared" si="73"/>
        <v>0</v>
      </c>
      <c r="M1265" s="1230">
        <v>226</v>
      </c>
      <c r="N1265" s="1231"/>
      <c r="O1265" s="1232"/>
      <c r="P1265" s="1233"/>
      <c r="Q1265" s="587">
        <f t="shared" si="74"/>
        <v>0</v>
      </c>
    </row>
    <row r="1266" spans="1:17" s="17" customFormat="1" ht="16.75" hidden="1" customHeight="1" outlineLevel="2">
      <c r="A1266" s="1230">
        <v>227</v>
      </c>
      <c r="B1266" s="1231"/>
      <c r="C1266" s="1232"/>
      <c r="D1266" s="1233"/>
      <c r="E1266" s="587">
        <f t="shared" si="72"/>
        <v>0</v>
      </c>
      <c r="G1266" s="1230">
        <v>227</v>
      </c>
      <c r="H1266" s="1231"/>
      <c r="I1266" s="1232"/>
      <c r="J1266" s="1233"/>
      <c r="K1266" s="587">
        <f t="shared" si="73"/>
        <v>0</v>
      </c>
      <c r="M1266" s="1230">
        <v>227</v>
      </c>
      <c r="N1266" s="1231"/>
      <c r="O1266" s="1232"/>
      <c r="P1266" s="1233"/>
      <c r="Q1266" s="587">
        <f t="shared" si="74"/>
        <v>0</v>
      </c>
    </row>
    <row r="1267" spans="1:17" s="17" customFormat="1" ht="16.75" hidden="1" customHeight="1" outlineLevel="2">
      <c r="A1267" s="1230">
        <v>228</v>
      </c>
      <c r="B1267" s="1231"/>
      <c r="C1267" s="1232"/>
      <c r="D1267" s="1233"/>
      <c r="E1267" s="587">
        <f t="shared" si="72"/>
        <v>0</v>
      </c>
      <c r="G1267" s="1230">
        <v>228</v>
      </c>
      <c r="H1267" s="1231"/>
      <c r="I1267" s="1232"/>
      <c r="J1267" s="1233"/>
      <c r="K1267" s="587">
        <f t="shared" si="73"/>
        <v>0</v>
      </c>
      <c r="M1267" s="1230">
        <v>228</v>
      </c>
      <c r="N1267" s="1231"/>
      <c r="O1267" s="1232"/>
      <c r="P1267" s="1233"/>
      <c r="Q1267" s="587">
        <f t="shared" si="74"/>
        <v>0</v>
      </c>
    </row>
    <row r="1268" spans="1:17" s="17" customFormat="1" ht="16.75" hidden="1" customHeight="1" outlineLevel="2">
      <c r="A1268" s="1230">
        <v>229</v>
      </c>
      <c r="B1268" s="1231"/>
      <c r="C1268" s="1232"/>
      <c r="D1268" s="1233"/>
      <c r="E1268" s="587">
        <f t="shared" si="72"/>
        <v>0</v>
      </c>
      <c r="G1268" s="1230">
        <v>229</v>
      </c>
      <c r="H1268" s="1231"/>
      <c r="I1268" s="1232"/>
      <c r="J1268" s="1233"/>
      <c r="K1268" s="587">
        <f t="shared" si="73"/>
        <v>0</v>
      </c>
      <c r="M1268" s="1230">
        <v>229</v>
      </c>
      <c r="N1268" s="1231"/>
      <c r="O1268" s="1232"/>
      <c r="P1268" s="1233"/>
      <c r="Q1268" s="587">
        <f t="shared" si="74"/>
        <v>0</v>
      </c>
    </row>
    <row r="1269" spans="1:17" s="17" customFormat="1" ht="16.75" hidden="1" customHeight="1" outlineLevel="2">
      <c r="A1269" s="1230">
        <v>230</v>
      </c>
      <c r="B1269" s="1231"/>
      <c r="C1269" s="1232"/>
      <c r="D1269" s="1233"/>
      <c r="E1269" s="587">
        <f t="shared" si="72"/>
        <v>0</v>
      </c>
      <c r="G1269" s="1230">
        <v>230</v>
      </c>
      <c r="H1269" s="1231"/>
      <c r="I1269" s="1232"/>
      <c r="J1269" s="1233"/>
      <c r="K1269" s="587">
        <f t="shared" si="73"/>
        <v>0</v>
      </c>
      <c r="M1269" s="1230">
        <v>230</v>
      </c>
      <c r="N1269" s="1231"/>
      <c r="O1269" s="1232"/>
      <c r="P1269" s="1233"/>
      <c r="Q1269" s="587">
        <f t="shared" si="74"/>
        <v>0</v>
      </c>
    </row>
    <row r="1270" spans="1:17" s="17" customFormat="1" ht="16.75" hidden="1" customHeight="1" outlineLevel="2">
      <c r="A1270" s="1230">
        <v>231</v>
      </c>
      <c r="B1270" s="1231"/>
      <c r="C1270" s="1232"/>
      <c r="D1270" s="1233"/>
      <c r="E1270" s="587">
        <f t="shared" si="72"/>
        <v>0</v>
      </c>
      <c r="G1270" s="1230">
        <v>231</v>
      </c>
      <c r="H1270" s="1231"/>
      <c r="I1270" s="1232"/>
      <c r="J1270" s="1233"/>
      <c r="K1270" s="587">
        <f t="shared" si="73"/>
        <v>0</v>
      </c>
      <c r="M1270" s="1230">
        <v>231</v>
      </c>
      <c r="N1270" s="1231"/>
      <c r="O1270" s="1232"/>
      <c r="P1270" s="1233"/>
      <c r="Q1270" s="587">
        <f t="shared" si="74"/>
        <v>0</v>
      </c>
    </row>
    <row r="1271" spans="1:17" s="17" customFormat="1" ht="16.75" hidden="1" customHeight="1" outlineLevel="2">
      <c r="A1271" s="1230">
        <v>232</v>
      </c>
      <c r="B1271" s="1231"/>
      <c r="C1271" s="1232"/>
      <c r="D1271" s="1233"/>
      <c r="E1271" s="587">
        <f t="shared" si="72"/>
        <v>0</v>
      </c>
      <c r="G1271" s="1230">
        <v>232</v>
      </c>
      <c r="H1271" s="1231"/>
      <c r="I1271" s="1232"/>
      <c r="J1271" s="1233"/>
      <c r="K1271" s="587">
        <f t="shared" si="73"/>
        <v>0</v>
      </c>
      <c r="M1271" s="1230">
        <v>232</v>
      </c>
      <c r="N1271" s="1231"/>
      <c r="O1271" s="1232"/>
      <c r="P1271" s="1233"/>
      <c r="Q1271" s="587">
        <f t="shared" si="74"/>
        <v>0</v>
      </c>
    </row>
    <row r="1272" spans="1:17" s="17" customFormat="1" ht="16.75" hidden="1" customHeight="1" outlineLevel="2">
      <c r="A1272" s="1230">
        <v>233</v>
      </c>
      <c r="B1272" s="1231"/>
      <c r="C1272" s="1232"/>
      <c r="D1272" s="1233"/>
      <c r="E1272" s="587">
        <f t="shared" si="72"/>
        <v>0</v>
      </c>
      <c r="G1272" s="1230">
        <v>233</v>
      </c>
      <c r="H1272" s="1231"/>
      <c r="I1272" s="1232"/>
      <c r="J1272" s="1233"/>
      <c r="K1272" s="587">
        <f t="shared" si="73"/>
        <v>0</v>
      </c>
      <c r="M1272" s="1230">
        <v>233</v>
      </c>
      <c r="N1272" s="1231"/>
      <c r="O1272" s="1232"/>
      <c r="P1272" s="1233"/>
      <c r="Q1272" s="587">
        <f t="shared" si="74"/>
        <v>0</v>
      </c>
    </row>
    <row r="1273" spans="1:17" s="17" customFormat="1" ht="16.75" hidden="1" customHeight="1" outlineLevel="2">
      <c r="A1273" s="1230">
        <v>234</v>
      </c>
      <c r="B1273" s="1231"/>
      <c r="C1273" s="1232"/>
      <c r="D1273" s="1233"/>
      <c r="E1273" s="587">
        <f t="shared" si="72"/>
        <v>0</v>
      </c>
      <c r="G1273" s="1230">
        <v>234</v>
      </c>
      <c r="H1273" s="1231"/>
      <c r="I1273" s="1232"/>
      <c r="J1273" s="1233"/>
      <c r="K1273" s="587">
        <f t="shared" si="73"/>
        <v>0</v>
      </c>
      <c r="M1273" s="1230">
        <v>234</v>
      </c>
      <c r="N1273" s="1231"/>
      <c r="O1273" s="1232"/>
      <c r="P1273" s="1233"/>
      <c r="Q1273" s="587">
        <f t="shared" si="74"/>
        <v>0</v>
      </c>
    </row>
    <row r="1274" spans="1:17" s="17" customFormat="1" ht="16.75" hidden="1" customHeight="1" outlineLevel="2">
      <c r="A1274" s="1230">
        <v>235</v>
      </c>
      <c r="B1274" s="1231"/>
      <c r="C1274" s="1232"/>
      <c r="D1274" s="1233"/>
      <c r="E1274" s="587">
        <f t="shared" si="72"/>
        <v>0</v>
      </c>
      <c r="G1274" s="1230">
        <v>235</v>
      </c>
      <c r="H1274" s="1231"/>
      <c r="I1274" s="1232"/>
      <c r="J1274" s="1233"/>
      <c r="K1274" s="587">
        <f t="shared" si="73"/>
        <v>0</v>
      </c>
      <c r="M1274" s="1230">
        <v>235</v>
      </c>
      <c r="N1274" s="1231"/>
      <c r="O1274" s="1232"/>
      <c r="P1274" s="1233"/>
      <c r="Q1274" s="587">
        <f t="shared" si="74"/>
        <v>0</v>
      </c>
    </row>
    <row r="1275" spans="1:17" s="17" customFormat="1" ht="16.75" hidden="1" customHeight="1" outlineLevel="2">
      <c r="A1275" s="1230">
        <v>236</v>
      </c>
      <c r="B1275" s="1231"/>
      <c r="C1275" s="1232"/>
      <c r="D1275" s="1233"/>
      <c r="E1275" s="587">
        <f t="shared" si="72"/>
        <v>0</v>
      </c>
      <c r="G1275" s="1230">
        <v>236</v>
      </c>
      <c r="H1275" s="1231"/>
      <c r="I1275" s="1232"/>
      <c r="J1275" s="1233"/>
      <c r="K1275" s="587">
        <f t="shared" si="73"/>
        <v>0</v>
      </c>
      <c r="M1275" s="1230">
        <v>236</v>
      </c>
      <c r="N1275" s="1231"/>
      <c r="O1275" s="1232"/>
      <c r="P1275" s="1233"/>
      <c r="Q1275" s="587">
        <f t="shared" si="74"/>
        <v>0</v>
      </c>
    </row>
    <row r="1276" spans="1:17" s="17" customFormat="1" ht="16.75" hidden="1" customHeight="1" outlineLevel="2">
      <c r="A1276" s="1230">
        <v>237</v>
      </c>
      <c r="B1276" s="1231"/>
      <c r="C1276" s="1232"/>
      <c r="D1276" s="1233"/>
      <c r="E1276" s="587">
        <f t="shared" si="72"/>
        <v>0</v>
      </c>
      <c r="G1276" s="1230">
        <v>237</v>
      </c>
      <c r="H1276" s="1231"/>
      <c r="I1276" s="1232"/>
      <c r="J1276" s="1233"/>
      <c r="K1276" s="587">
        <f t="shared" si="73"/>
        <v>0</v>
      </c>
      <c r="M1276" s="1230">
        <v>237</v>
      </c>
      <c r="N1276" s="1231"/>
      <c r="O1276" s="1232"/>
      <c r="P1276" s="1233"/>
      <c r="Q1276" s="587">
        <f t="shared" si="74"/>
        <v>0</v>
      </c>
    </row>
    <row r="1277" spans="1:17" s="17" customFormat="1" ht="16.75" hidden="1" customHeight="1" outlineLevel="2">
      <c r="A1277" s="1230">
        <v>238</v>
      </c>
      <c r="B1277" s="1231"/>
      <c r="C1277" s="1232"/>
      <c r="D1277" s="1233"/>
      <c r="E1277" s="587">
        <f t="shared" si="72"/>
        <v>0</v>
      </c>
      <c r="G1277" s="1230">
        <v>238</v>
      </c>
      <c r="H1277" s="1231"/>
      <c r="I1277" s="1232"/>
      <c r="J1277" s="1233"/>
      <c r="K1277" s="587">
        <f t="shared" si="73"/>
        <v>0</v>
      </c>
      <c r="M1277" s="1230">
        <v>238</v>
      </c>
      <c r="N1277" s="1231"/>
      <c r="O1277" s="1232"/>
      <c r="P1277" s="1233"/>
      <c r="Q1277" s="587">
        <f t="shared" si="74"/>
        <v>0</v>
      </c>
    </row>
    <row r="1278" spans="1:17" s="17" customFormat="1" ht="16.75" hidden="1" customHeight="1" outlineLevel="2">
      <c r="A1278" s="1230">
        <v>239</v>
      </c>
      <c r="B1278" s="1231"/>
      <c r="C1278" s="1232"/>
      <c r="D1278" s="1233"/>
      <c r="E1278" s="587">
        <f t="shared" si="72"/>
        <v>0</v>
      </c>
      <c r="G1278" s="1230">
        <v>239</v>
      </c>
      <c r="H1278" s="1231"/>
      <c r="I1278" s="1232"/>
      <c r="J1278" s="1233"/>
      <c r="K1278" s="587">
        <f t="shared" si="73"/>
        <v>0</v>
      </c>
      <c r="M1278" s="1230">
        <v>239</v>
      </c>
      <c r="N1278" s="1231"/>
      <c r="O1278" s="1232"/>
      <c r="P1278" s="1233"/>
      <c r="Q1278" s="587">
        <f t="shared" si="74"/>
        <v>0</v>
      </c>
    </row>
    <row r="1279" spans="1:17" s="17" customFormat="1" ht="16.75" hidden="1" customHeight="1" outlineLevel="2">
      <c r="A1279" s="1230">
        <v>240</v>
      </c>
      <c r="B1279" s="1231"/>
      <c r="C1279" s="1232"/>
      <c r="D1279" s="1233"/>
      <c r="E1279" s="587">
        <f t="shared" si="72"/>
        <v>0</v>
      </c>
      <c r="G1279" s="1230">
        <v>240</v>
      </c>
      <c r="H1279" s="1231"/>
      <c r="I1279" s="1232"/>
      <c r="J1279" s="1233"/>
      <c r="K1279" s="587">
        <f t="shared" si="73"/>
        <v>0</v>
      </c>
      <c r="M1279" s="1230">
        <v>240</v>
      </c>
      <c r="N1279" s="1231"/>
      <c r="O1279" s="1232"/>
      <c r="P1279" s="1233"/>
      <c r="Q1279" s="587">
        <f t="shared" si="74"/>
        <v>0</v>
      </c>
    </row>
    <row r="1280" spans="1:17" s="17" customFormat="1" ht="16.75" hidden="1" customHeight="1" outlineLevel="2">
      <c r="A1280" s="1230">
        <v>241</v>
      </c>
      <c r="B1280" s="1231"/>
      <c r="C1280" s="1232"/>
      <c r="D1280" s="1233"/>
      <c r="E1280" s="587">
        <f t="shared" si="72"/>
        <v>0</v>
      </c>
      <c r="G1280" s="1230">
        <v>241</v>
      </c>
      <c r="H1280" s="1231"/>
      <c r="I1280" s="1232"/>
      <c r="J1280" s="1233"/>
      <c r="K1280" s="587">
        <f t="shared" si="73"/>
        <v>0</v>
      </c>
      <c r="M1280" s="1230">
        <v>241</v>
      </c>
      <c r="N1280" s="1231"/>
      <c r="O1280" s="1232"/>
      <c r="P1280" s="1233"/>
      <c r="Q1280" s="587">
        <f t="shared" si="74"/>
        <v>0</v>
      </c>
    </row>
    <row r="1281" spans="1:17" s="17" customFormat="1" ht="16.75" hidden="1" customHeight="1" outlineLevel="2">
      <c r="A1281" s="1230">
        <v>242</v>
      </c>
      <c r="B1281" s="1231"/>
      <c r="C1281" s="1232"/>
      <c r="D1281" s="1233"/>
      <c r="E1281" s="587">
        <f t="shared" si="72"/>
        <v>0</v>
      </c>
      <c r="G1281" s="1230">
        <v>242</v>
      </c>
      <c r="H1281" s="1231"/>
      <c r="I1281" s="1232"/>
      <c r="J1281" s="1233"/>
      <c r="K1281" s="587">
        <f t="shared" si="73"/>
        <v>0</v>
      </c>
      <c r="M1281" s="1230">
        <v>242</v>
      </c>
      <c r="N1281" s="1231"/>
      <c r="O1281" s="1232"/>
      <c r="P1281" s="1233"/>
      <c r="Q1281" s="587">
        <f t="shared" si="74"/>
        <v>0</v>
      </c>
    </row>
    <row r="1282" spans="1:17" s="17" customFormat="1" ht="16.75" hidden="1" customHeight="1" outlineLevel="2">
      <c r="A1282" s="1230">
        <v>243</v>
      </c>
      <c r="B1282" s="1231"/>
      <c r="C1282" s="1232"/>
      <c r="D1282" s="1233"/>
      <c r="E1282" s="587">
        <f t="shared" si="72"/>
        <v>0</v>
      </c>
      <c r="G1282" s="1230">
        <v>243</v>
      </c>
      <c r="H1282" s="1231"/>
      <c r="I1282" s="1232"/>
      <c r="J1282" s="1233"/>
      <c r="K1282" s="587">
        <f t="shared" si="73"/>
        <v>0</v>
      </c>
      <c r="M1282" s="1230">
        <v>243</v>
      </c>
      <c r="N1282" s="1231"/>
      <c r="O1282" s="1232"/>
      <c r="P1282" s="1233"/>
      <c r="Q1282" s="587">
        <f t="shared" si="74"/>
        <v>0</v>
      </c>
    </row>
    <row r="1283" spans="1:17" s="17" customFormat="1" ht="16.75" hidden="1" customHeight="1" outlineLevel="2">
      <c r="A1283" s="1230">
        <v>244</v>
      </c>
      <c r="B1283" s="1231"/>
      <c r="C1283" s="1232"/>
      <c r="D1283" s="1233"/>
      <c r="E1283" s="587">
        <f t="shared" si="72"/>
        <v>0</v>
      </c>
      <c r="G1283" s="1230">
        <v>244</v>
      </c>
      <c r="H1283" s="1231"/>
      <c r="I1283" s="1232"/>
      <c r="J1283" s="1233"/>
      <c r="K1283" s="587">
        <f t="shared" si="73"/>
        <v>0</v>
      </c>
      <c r="M1283" s="1230">
        <v>244</v>
      </c>
      <c r="N1283" s="1231"/>
      <c r="O1283" s="1232"/>
      <c r="P1283" s="1233"/>
      <c r="Q1283" s="587">
        <f t="shared" si="74"/>
        <v>0</v>
      </c>
    </row>
    <row r="1284" spans="1:17" s="17" customFormat="1" ht="16.75" hidden="1" customHeight="1" outlineLevel="2">
      <c r="A1284" s="1230">
        <v>245</v>
      </c>
      <c r="B1284" s="1231"/>
      <c r="C1284" s="1232"/>
      <c r="D1284" s="1233"/>
      <c r="E1284" s="587">
        <f t="shared" si="72"/>
        <v>0</v>
      </c>
      <c r="G1284" s="1230">
        <v>245</v>
      </c>
      <c r="H1284" s="1231"/>
      <c r="I1284" s="1232"/>
      <c r="J1284" s="1233"/>
      <c r="K1284" s="587">
        <f t="shared" si="73"/>
        <v>0</v>
      </c>
      <c r="M1284" s="1230">
        <v>245</v>
      </c>
      <c r="N1284" s="1231"/>
      <c r="O1284" s="1232"/>
      <c r="P1284" s="1233"/>
      <c r="Q1284" s="587">
        <f t="shared" si="74"/>
        <v>0</v>
      </c>
    </row>
    <row r="1285" spans="1:17" s="17" customFormat="1" ht="16.75" hidden="1" customHeight="1" outlineLevel="2">
      <c r="A1285" s="1230">
        <v>246</v>
      </c>
      <c r="B1285" s="1231"/>
      <c r="C1285" s="1232"/>
      <c r="D1285" s="1233"/>
      <c r="E1285" s="587">
        <f t="shared" si="72"/>
        <v>0</v>
      </c>
      <c r="G1285" s="1230">
        <v>246</v>
      </c>
      <c r="H1285" s="1231"/>
      <c r="I1285" s="1232"/>
      <c r="J1285" s="1233"/>
      <c r="K1285" s="587">
        <f t="shared" si="73"/>
        <v>0</v>
      </c>
      <c r="M1285" s="1230">
        <v>246</v>
      </c>
      <c r="N1285" s="1231"/>
      <c r="O1285" s="1232"/>
      <c r="P1285" s="1233"/>
      <c r="Q1285" s="587">
        <f t="shared" si="74"/>
        <v>0</v>
      </c>
    </row>
    <row r="1286" spans="1:17" s="17" customFormat="1" ht="16.75" hidden="1" customHeight="1" outlineLevel="2">
      <c r="A1286" s="1230">
        <v>247</v>
      </c>
      <c r="B1286" s="1231"/>
      <c r="C1286" s="1232"/>
      <c r="D1286" s="1233"/>
      <c r="E1286" s="587">
        <f t="shared" si="72"/>
        <v>0</v>
      </c>
      <c r="G1286" s="1230">
        <v>247</v>
      </c>
      <c r="H1286" s="1231"/>
      <c r="I1286" s="1232"/>
      <c r="J1286" s="1233"/>
      <c r="K1286" s="587">
        <f t="shared" si="73"/>
        <v>0</v>
      </c>
      <c r="M1286" s="1230">
        <v>247</v>
      </c>
      <c r="N1286" s="1231"/>
      <c r="O1286" s="1232"/>
      <c r="P1286" s="1233"/>
      <c r="Q1286" s="587">
        <f t="shared" si="74"/>
        <v>0</v>
      </c>
    </row>
    <row r="1287" spans="1:17" s="17" customFormat="1" ht="16.75" hidden="1" customHeight="1" outlineLevel="2">
      <c r="A1287" s="1230">
        <v>248</v>
      </c>
      <c r="B1287" s="1231"/>
      <c r="C1287" s="1232"/>
      <c r="D1287" s="1233"/>
      <c r="E1287" s="587">
        <f t="shared" si="72"/>
        <v>0</v>
      </c>
      <c r="G1287" s="1230">
        <v>248</v>
      </c>
      <c r="H1287" s="1231"/>
      <c r="I1287" s="1232"/>
      <c r="J1287" s="1233"/>
      <c r="K1287" s="587">
        <f t="shared" si="73"/>
        <v>0</v>
      </c>
      <c r="M1287" s="1230">
        <v>248</v>
      </c>
      <c r="N1287" s="1231"/>
      <c r="O1287" s="1232"/>
      <c r="P1287" s="1233"/>
      <c r="Q1287" s="587">
        <f t="shared" si="74"/>
        <v>0</v>
      </c>
    </row>
    <row r="1288" spans="1:17" s="17" customFormat="1" ht="16.75" hidden="1" customHeight="1" outlineLevel="2">
      <c r="A1288" s="1230">
        <v>249</v>
      </c>
      <c r="B1288" s="1231"/>
      <c r="C1288" s="1232"/>
      <c r="D1288" s="1233"/>
      <c r="E1288" s="587">
        <f t="shared" si="72"/>
        <v>0</v>
      </c>
      <c r="G1288" s="1230">
        <v>249</v>
      </c>
      <c r="H1288" s="1231"/>
      <c r="I1288" s="1232"/>
      <c r="J1288" s="1233"/>
      <c r="K1288" s="587">
        <f t="shared" si="73"/>
        <v>0</v>
      </c>
      <c r="M1288" s="1230">
        <v>249</v>
      </c>
      <c r="N1288" s="1231"/>
      <c r="O1288" s="1232"/>
      <c r="P1288" s="1233"/>
      <c r="Q1288" s="587">
        <f t="shared" si="74"/>
        <v>0</v>
      </c>
    </row>
    <row r="1289" spans="1:17" s="17" customFormat="1" ht="16.75" hidden="1" customHeight="1" outlineLevel="2">
      <c r="A1289" s="1230">
        <v>250</v>
      </c>
      <c r="B1289" s="1231"/>
      <c r="C1289" s="1232"/>
      <c r="D1289" s="1233"/>
      <c r="E1289" s="587">
        <f t="shared" si="72"/>
        <v>0</v>
      </c>
      <c r="G1289" s="1230">
        <v>250</v>
      </c>
      <c r="H1289" s="1231"/>
      <c r="I1289" s="1232"/>
      <c r="J1289" s="1233"/>
      <c r="K1289" s="587">
        <f t="shared" si="73"/>
        <v>0</v>
      </c>
      <c r="M1289" s="1230">
        <v>250</v>
      </c>
      <c r="N1289" s="1231"/>
      <c r="O1289" s="1232"/>
      <c r="P1289" s="1233"/>
      <c r="Q1289" s="587">
        <f t="shared" si="74"/>
        <v>0</v>
      </c>
    </row>
    <row r="1290" spans="1:17" s="17" customFormat="1" ht="16.75" hidden="1" customHeight="1" outlineLevel="2">
      <c r="A1290" s="1230">
        <v>251</v>
      </c>
      <c r="B1290" s="1231"/>
      <c r="C1290" s="1232"/>
      <c r="D1290" s="1233"/>
      <c r="E1290" s="587">
        <f t="shared" si="72"/>
        <v>0</v>
      </c>
      <c r="G1290" s="1230">
        <v>251</v>
      </c>
      <c r="H1290" s="1231"/>
      <c r="I1290" s="1232"/>
      <c r="J1290" s="1233"/>
      <c r="K1290" s="587">
        <f t="shared" si="73"/>
        <v>0</v>
      </c>
      <c r="M1290" s="1230">
        <v>251</v>
      </c>
      <c r="N1290" s="1231"/>
      <c r="O1290" s="1232"/>
      <c r="P1290" s="1233"/>
      <c r="Q1290" s="587">
        <f t="shared" si="74"/>
        <v>0</v>
      </c>
    </row>
    <row r="1291" spans="1:17" s="17" customFormat="1" ht="16.75" hidden="1" customHeight="1" outlineLevel="2">
      <c r="A1291" s="1230">
        <v>252</v>
      </c>
      <c r="B1291" s="1231"/>
      <c r="C1291" s="1232"/>
      <c r="D1291" s="1233"/>
      <c r="E1291" s="587">
        <f t="shared" si="72"/>
        <v>0</v>
      </c>
      <c r="G1291" s="1230">
        <v>252</v>
      </c>
      <c r="H1291" s="1231"/>
      <c r="I1291" s="1232"/>
      <c r="J1291" s="1233"/>
      <c r="K1291" s="587">
        <f t="shared" si="73"/>
        <v>0</v>
      </c>
      <c r="M1291" s="1230">
        <v>252</v>
      </c>
      <c r="N1291" s="1231"/>
      <c r="O1291" s="1232"/>
      <c r="P1291" s="1233"/>
      <c r="Q1291" s="587">
        <f t="shared" si="74"/>
        <v>0</v>
      </c>
    </row>
    <row r="1292" spans="1:17" s="17" customFormat="1" ht="16.75" hidden="1" customHeight="1" outlineLevel="2">
      <c r="A1292" s="1230">
        <v>253</v>
      </c>
      <c r="B1292" s="1231"/>
      <c r="C1292" s="1232"/>
      <c r="D1292" s="1233"/>
      <c r="E1292" s="587">
        <f t="shared" si="72"/>
        <v>0</v>
      </c>
      <c r="G1292" s="1230">
        <v>253</v>
      </c>
      <c r="H1292" s="1231"/>
      <c r="I1292" s="1232"/>
      <c r="J1292" s="1233"/>
      <c r="K1292" s="587">
        <f t="shared" si="73"/>
        <v>0</v>
      </c>
      <c r="M1292" s="1230">
        <v>253</v>
      </c>
      <c r="N1292" s="1231"/>
      <c r="O1292" s="1232"/>
      <c r="P1292" s="1233"/>
      <c r="Q1292" s="587">
        <f t="shared" si="74"/>
        <v>0</v>
      </c>
    </row>
    <row r="1293" spans="1:17" s="17" customFormat="1" ht="16.75" hidden="1" customHeight="1" outlineLevel="2">
      <c r="A1293" s="1230">
        <v>254</v>
      </c>
      <c r="B1293" s="1231"/>
      <c r="C1293" s="1232"/>
      <c r="D1293" s="1233"/>
      <c r="E1293" s="587">
        <f t="shared" si="72"/>
        <v>0</v>
      </c>
      <c r="G1293" s="1230">
        <v>254</v>
      </c>
      <c r="H1293" s="1231"/>
      <c r="I1293" s="1232"/>
      <c r="J1293" s="1233"/>
      <c r="K1293" s="587">
        <f t="shared" si="73"/>
        <v>0</v>
      </c>
      <c r="M1293" s="1230">
        <v>254</v>
      </c>
      <c r="N1293" s="1231"/>
      <c r="O1293" s="1232"/>
      <c r="P1293" s="1233"/>
      <c r="Q1293" s="587">
        <f t="shared" si="74"/>
        <v>0</v>
      </c>
    </row>
    <row r="1294" spans="1:17" s="17" customFormat="1" ht="16.75" hidden="1" customHeight="1" outlineLevel="2">
      <c r="A1294" s="1230">
        <v>255</v>
      </c>
      <c r="B1294" s="1231"/>
      <c r="C1294" s="1232"/>
      <c r="D1294" s="1233"/>
      <c r="E1294" s="587">
        <f t="shared" si="72"/>
        <v>0</v>
      </c>
      <c r="G1294" s="1230">
        <v>255</v>
      </c>
      <c r="H1294" s="1231"/>
      <c r="I1294" s="1232"/>
      <c r="J1294" s="1233"/>
      <c r="K1294" s="587">
        <f t="shared" si="73"/>
        <v>0</v>
      </c>
      <c r="M1294" s="1230">
        <v>255</v>
      </c>
      <c r="N1294" s="1231"/>
      <c r="O1294" s="1232"/>
      <c r="P1294" s="1233"/>
      <c r="Q1294" s="587">
        <f t="shared" si="74"/>
        <v>0</v>
      </c>
    </row>
    <row r="1295" spans="1:17" s="17" customFormat="1" ht="16.75" hidden="1" customHeight="1" outlineLevel="2">
      <c r="A1295" s="1230">
        <v>256</v>
      </c>
      <c r="B1295" s="1231"/>
      <c r="C1295" s="1232"/>
      <c r="D1295" s="1233"/>
      <c r="E1295" s="587">
        <f t="shared" si="72"/>
        <v>0</v>
      </c>
      <c r="G1295" s="1230">
        <v>256</v>
      </c>
      <c r="H1295" s="1231"/>
      <c r="I1295" s="1232"/>
      <c r="J1295" s="1233"/>
      <c r="K1295" s="587">
        <f t="shared" si="73"/>
        <v>0</v>
      </c>
      <c r="M1295" s="1230">
        <v>256</v>
      </c>
      <c r="N1295" s="1231"/>
      <c r="O1295" s="1232"/>
      <c r="P1295" s="1233"/>
      <c r="Q1295" s="587">
        <f t="shared" si="74"/>
        <v>0</v>
      </c>
    </row>
    <row r="1296" spans="1:17" s="17" customFormat="1" ht="16.75" hidden="1" customHeight="1" outlineLevel="2">
      <c r="A1296" s="1230">
        <v>257</v>
      </c>
      <c r="B1296" s="1231"/>
      <c r="C1296" s="1232"/>
      <c r="D1296" s="1233"/>
      <c r="E1296" s="587">
        <f t="shared" si="72"/>
        <v>0</v>
      </c>
      <c r="G1296" s="1230">
        <v>257</v>
      </c>
      <c r="H1296" s="1231"/>
      <c r="I1296" s="1232"/>
      <c r="J1296" s="1233"/>
      <c r="K1296" s="587">
        <f t="shared" si="73"/>
        <v>0</v>
      </c>
      <c r="M1296" s="1230">
        <v>257</v>
      </c>
      <c r="N1296" s="1231"/>
      <c r="O1296" s="1232"/>
      <c r="P1296" s="1233"/>
      <c r="Q1296" s="587">
        <f t="shared" si="74"/>
        <v>0</v>
      </c>
    </row>
    <row r="1297" spans="1:17" s="17" customFormat="1" ht="16.75" hidden="1" customHeight="1" outlineLevel="2">
      <c r="A1297" s="1230">
        <v>258</v>
      </c>
      <c r="B1297" s="1231"/>
      <c r="C1297" s="1232"/>
      <c r="D1297" s="1233"/>
      <c r="E1297" s="587">
        <f t="shared" si="72"/>
        <v>0</v>
      </c>
      <c r="G1297" s="1230">
        <v>258</v>
      </c>
      <c r="H1297" s="1231"/>
      <c r="I1297" s="1232"/>
      <c r="J1297" s="1233"/>
      <c r="K1297" s="587">
        <f t="shared" si="73"/>
        <v>0</v>
      </c>
      <c r="M1297" s="1230">
        <v>258</v>
      </c>
      <c r="N1297" s="1231"/>
      <c r="O1297" s="1232"/>
      <c r="P1297" s="1233"/>
      <c r="Q1297" s="587">
        <f t="shared" si="74"/>
        <v>0</v>
      </c>
    </row>
    <row r="1298" spans="1:17" s="17" customFormat="1" ht="16.75" hidden="1" customHeight="1" outlineLevel="2">
      <c r="A1298" s="1230">
        <v>259</v>
      </c>
      <c r="B1298" s="1231"/>
      <c r="C1298" s="1232"/>
      <c r="D1298" s="1233"/>
      <c r="E1298" s="587">
        <f t="shared" si="72"/>
        <v>0</v>
      </c>
      <c r="G1298" s="1230">
        <v>259</v>
      </c>
      <c r="H1298" s="1231"/>
      <c r="I1298" s="1232"/>
      <c r="J1298" s="1233"/>
      <c r="K1298" s="587">
        <f t="shared" si="73"/>
        <v>0</v>
      </c>
      <c r="M1298" s="1230">
        <v>259</v>
      </c>
      <c r="N1298" s="1231"/>
      <c r="O1298" s="1232"/>
      <c r="P1298" s="1233"/>
      <c r="Q1298" s="587">
        <f t="shared" si="74"/>
        <v>0</v>
      </c>
    </row>
    <row r="1299" spans="1:17" s="17" customFormat="1" ht="16.75" hidden="1" customHeight="1" outlineLevel="2">
      <c r="A1299" s="1230">
        <v>260</v>
      </c>
      <c r="B1299" s="1231"/>
      <c r="C1299" s="1232"/>
      <c r="D1299" s="1233"/>
      <c r="E1299" s="587">
        <f t="shared" si="72"/>
        <v>0</v>
      </c>
      <c r="G1299" s="1230">
        <v>260</v>
      </c>
      <c r="H1299" s="1231"/>
      <c r="I1299" s="1232"/>
      <c r="J1299" s="1233"/>
      <c r="K1299" s="587">
        <f t="shared" si="73"/>
        <v>0</v>
      </c>
      <c r="M1299" s="1230">
        <v>260</v>
      </c>
      <c r="N1299" s="1231"/>
      <c r="O1299" s="1232"/>
      <c r="P1299" s="1233"/>
      <c r="Q1299" s="587">
        <f t="shared" si="74"/>
        <v>0</v>
      </c>
    </row>
    <row r="1300" spans="1:17" s="17" customFormat="1" ht="16.75" hidden="1" customHeight="1" outlineLevel="2">
      <c r="A1300" s="1230">
        <v>261</v>
      </c>
      <c r="B1300" s="1231"/>
      <c r="C1300" s="1232"/>
      <c r="D1300" s="1233"/>
      <c r="E1300" s="587">
        <f t="shared" si="72"/>
        <v>0</v>
      </c>
      <c r="G1300" s="1230">
        <v>261</v>
      </c>
      <c r="H1300" s="1231"/>
      <c r="I1300" s="1232"/>
      <c r="J1300" s="1233"/>
      <c r="K1300" s="587">
        <f t="shared" si="73"/>
        <v>0</v>
      </c>
      <c r="M1300" s="1230">
        <v>261</v>
      </c>
      <c r="N1300" s="1231"/>
      <c r="O1300" s="1232"/>
      <c r="P1300" s="1233"/>
      <c r="Q1300" s="587">
        <f t="shared" si="74"/>
        <v>0</v>
      </c>
    </row>
    <row r="1301" spans="1:17" s="17" customFormat="1" ht="16.75" hidden="1" customHeight="1" outlineLevel="2">
      <c r="A1301" s="1230">
        <v>262</v>
      </c>
      <c r="B1301" s="1231"/>
      <c r="C1301" s="1232"/>
      <c r="D1301" s="1233"/>
      <c r="E1301" s="587">
        <f t="shared" si="72"/>
        <v>0</v>
      </c>
      <c r="G1301" s="1230">
        <v>262</v>
      </c>
      <c r="H1301" s="1231"/>
      <c r="I1301" s="1232"/>
      <c r="J1301" s="1233"/>
      <c r="K1301" s="587">
        <f t="shared" si="73"/>
        <v>0</v>
      </c>
      <c r="M1301" s="1230">
        <v>262</v>
      </c>
      <c r="N1301" s="1231"/>
      <c r="O1301" s="1232"/>
      <c r="P1301" s="1233"/>
      <c r="Q1301" s="587">
        <f t="shared" si="74"/>
        <v>0</v>
      </c>
    </row>
    <row r="1302" spans="1:17" s="17" customFormat="1" ht="16.75" hidden="1" customHeight="1" outlineLevel="2">
      <c r="A1302" s="1230">
        <v>263</v>
      </c>
      <c r="B1302" s="1231"/>
      <c r="C1302" s="1232"/>
      <c r="D1302" s="1233"/>
      <c r="E1302" s="587">
        <f t="shared" si="72"/>
        <v>0</v>
      </c>
      <c r="G1302" s="1230">
        <v>263</v>
      </c>
      <c r="H1302" s="1231"/>
      <c r="I1302" s="1232"/>
      <c r="J1302" s="1233"/>
      <c r="K1302" s="587">
        <f t="shared" si="73"/>
        <v>0</v>
      </c>
      <c r="M1302" s="1230">
        <v>263</v>
      </c>
      <c r="N1302" s="1231"/>
      <c r="O1302" s="1232"/>
      <c r="P1302" s="1233"/>
      <c r="Q1302" s="587">
        <f t="shared" si="74"/>
        <v>0</v>
      </c>
    </row>
    <row r="1303" spans="1:17" s="17" customFormat="1" ht="16.75" hidden="1" customHeight="1" outlineLevel="2">
      <c r="A1303" s="1230">
        <v>264</v>
      </c>
      <c r="B1303" s="1231"/>
      <c r="C1303" s="1232"/>
      <c r="D1303" s="1233"/>
      <c r="E1303" s="587">
        <f t="shared" si="72"/>
        <v>0</v>
      </c>
      <c r="G1303" s="1230">
        <v>264</v>
      </c>
      <c r="H1303" s="1231"/>
      <c r="I1303" s="1232"/>
      <c r="J1303" s="1233"/>
      <c r="K1303" s="587">
        <f t="shared" si="73"/>
        <v>0</v>
      </c>
      <c r="M1303" s="1230">
        <v>264</v>
      </c>
      <c r="N1303" s="1231"/>
      <c r="O1303" s="1232"/>
      <c r="P1303" s="1233"/>
      <c r="Q1303" s="587">
        <f t="shared" si="74"/>
        <v>0</v>
      </c>
    </row>
    <row r="1304" spans="1:17" s="17" customFormat="1" ht="16.75" hidden="1" customHeight="1" outlineLevel="2">
      <c r="A1304" s="1230">
        <v>265</v>
      </c>
      <c r="B1304" s="1231"/>
      <c r="C1304" s="1232"/>
      <c r="D1304" s="1233"/>
      <c r="E1304" s="587">
        <f t="shared" si="72"/>
        <v>0</v>
      </c>
      <c r="G1304" s="1230">
        <v>265</v>
      </c>
      <c r="H1304" s="1231"/>
      <c r="I1304" s="1232"/>
      <c r="J1304" s="1233"/>
      <c r="K1304" s="587">
        <f t="shared" si="73"/>
        <v>0</v>
      </c>
      <c r="M1304" s="1230">
        <v>265</v>
      </c>
      <c r="N1304" s="1231"/>
      <c r="O1304" s="1232"/>
      <c r="P1304" s="1233"/>
      <c r="Q1304" s="587">
        <f t="shared" si="74"/>
        <v>0</v>
      </c>
    </row>
    <row r="1305" spans="1:17" s="17" customFormat="1" ht="16.75" hidden="1" customHeight="1" outlineLevel="2">
      <c r="A1305" s="1230">
        <v>266</v>
      </c>
      <c r="B1305" s="1231"/>
      <c r="C1305" s="1232"/>
      <c r="D1305" s="1233"/>
      <c r="E1305" s="587">
        <f t="shared" si="72"/>
        <v>0</v>
      </c>
      <c r="G1305" s="1230">
        <v>266</v>
      </c>
      <c r="H1305" s="1231"/>
      <c r="I1305" s="1232"/>
      <c r="J1305" s="1233"/>
      <c r="K1305" s="587">
        <f t="shared" si="73"/>
        <v>0</v>
      </c>
      <c r="M1305" s="1230">
        <v>266</v>
      </c>
      <c r="N1305" s="1231"/>
      <c r="O1305" s="1232"/>
      <c r="P1305" s="1233"/>
      <c r="Q1305" s="587">
        <f t="shared" si="74"/>
        <v>0</v>
      </c>
    </row>
    <row r="1306" spans="1:17" s="17" customFormat="1" ht="16.75" hidden="1" customHeight="1" outlineLevel="2">
      <c r="A1306" s="1230">
        <v>267</v>
      </c>
      <c r="B1306" s="1231"/>
      <c r="C1306" s="1232"/>
      <c r="D1306" s="1233"/>
      <c r="E1306" s="587">
        <f t="shared" si="72"/>
        <v>0</v>
      </c>
      <c r="G1306" s="1230">
        <v>267</v>
      </c>
      <c r="H1306" s="1231"/>
      <c r="I1306" s="1232"/>
      <c r="J1306" s="1233"/>
      <c r="K1306" s="587">
        <f t="shared" si="73"/>
        <v>0</v>
      </c>
      <c r="M1306" s="1230">
        <v>267</v>
      </c>
      <c r="N1306" s="1231"/>
      <c r="O1306" s="1232"/>
      <c r="P1306" s="1233"/>
      <c r="Q1306" s="587">
        <f t="shared" si="74"/>
        <v>0</v>
      </c>
    </row>
    <row r="1307" spans="1:17" s="17" customFormat="1" ht="16.75" hidden="1" customHeight="1" outlineLevel="2">
      <c r="A1307" s="1230">
        <v>268</v>
      </c>
      <c r="B1307" s="1231"/>
      <c r="C1307" s="1232"/>
      <c r="D1307" s="1233"/>
      <c r="E1307" s="587">
        <f t="shared" si="72"/>
        <v>0</v>
      </c>
      <c r="G1307" s="1230">
        <v>268</v>
      </c>
      <c r="H1307" s="1231"/>
      <c r="I1307" s="1232"/>
      <c r="J1307" s="1233"/>
      <c r="K1307" s="587">
        <f t="shared" si="73"/>
        <v>0</v>
      </c>
      <c r="M1307" s="1230">
        <v>268</v>
      </c>
      <c r="N1307" s="1231"/>
      <c r="O1307" s="1232"/>
      <c r="P1307" s="1233"/>
      <c r="Q1307" s="587">
        <f t="shared" si="74"/>
        <v>0</v>
      </c>
    </row>
    <row r="1308" spans="1:17" s="17" customFormat="1" ht="16.75" hidden="1" customHeight="1" outlineLevel="2">
      <c r="A1308" s="1230">
        <v>269</v>
      </c>
      <c r="B1308" s="1231"/>
      <c r="C1308" s="1232"/>
      <c r="D1308" s="1233"/>
      <c r="E1308" s="587">
        <f t="shared" si="72"/>
        <v>0</v>
      </c>
      <c r="G1308" s="1230">
        <v>269</v>
      </c>
      <c r="H1308" s="1231"/>
      <c r="I1308" s="1232"/>
      <c r="J1308" s="1233"/>
      <c r="K1308" s="587">
        <f t="shared" si="73"/>
        <v>0</v>
      </c>
      <c r="M1308" s="1230">
        <v>269</v>
      </c>
      <c r="N1308" s="1231"/>
      <c r="O1308" s="1232"/>
      <c r="P1308" s="1233"/>
      <c r="Q1308" s="587">
        <f t="shared" si="74"/>
        <v>0</v>
      </c>
    </row>
    <row r="1309" spans="1:17" s="17" customFormat="1" ht="16.75" hidden="1" customHeight="1" outlineLevel="2">
      <c r="A1309" s="1230">
        <v>270</v>
      </c>
      <c r="B1309" s="1231"/>
      <c r="C1309" s="1232"/>
      <c r="D1309" s="1233"/>
      <c r="E1309" s="587">
        <f t="shared" si="72"/>
        <v>0</v>
      </c>
      <c r="G1309" s="1230">
        <v>270</v>
      </c>
      <c r="H1309" s="1231"/>
      <c r="I1309" s="1232"/>
      <c r="J1309" s="1233"/>
      <c r="K1309" s="587">
        <f t="shared" si="73"/>
        <v>0</v>
      </c>
      <c r="M1309" s="1230">
        <v>270</v>
      </c>
      <c r="N1309" s="1231"/>
      <c r="O1309" s="1232"/>
      <c r="P1309" s="1233"/>
      <c r="Q1309" s="587">
        <f t="shared" si="74"/>
        <v>0</v>
      </c>
    </row>
    <row r="1310" spans="1:17" s="17" customFormat="1" ht="16.75" hidden="1" customHeight="1" outlineLevel="2">
      <c r="A1310" s="1230">
        <v>271</v>
      </c>
      <c r="B1310" s="1231"/>
      <c r="C1310" s="1232"/>
      <c r="D1310" s="1233"/>
      <c r="E1310" s="587">
        <f t="shared" si="72"/>
        <v>0</v>
      </c>
      <c r="G1310" s="1230">
        <v>271</v>
      </c>
      <c r="H1310" s="1231"/>
      <c r="I1310" s="1232"/>
      <c r="J1310" s="1233"/>
      <c r="K1310" s="587">
        <f t="shared" si="73"/>
        <v>0</v>
      </c>
      <c r="M1310" s="1230">
        <v>271</v>
      </c>
      <c r="N1310" s="1231"/>
      <c r="O1310" s="1232"/>
      <c r="P1310" s="1233"/>
      <c r="Q1310" s="587">
        <f t="shared" si="74"/>
        <v>0</v>
      </c>
    </row>
    <row r="1311" spans="1:17" s="17" customFormat="1" ht="16.75" hidden="1" customHeight="1" outlineLevel="2">
      <c r="A1311" s="1230">
        <v>272</v>
      </c>
      <c r="B1311" s="1231"/>
      <c r="C1311" s="1232"/>
      <c r="D1311" s="1233"/>
      <c r="E1311" s="587">
        <f t="shared" si="72"/>
        <v>0</v>
      </c>
      <c r="G1311" s="1230">
        <v>272</v>
      </c>
      <c r="H1311" s="1231"/>
      <c r="I1311" s="1232"/>
      <c r="J1311" s="1233"/>
      <c r="K1311" s="587">
        <f t="shared" si="73"/>
        <v>0</v>
      </c>
      <c r="M1311" s="1230">
        <v>272</v>
      </c>
      <c r="N1311" s="1231"/>
      <c r="O1311" s="1232"/>
      <c r="P1311" s="1233"/>
      <c r="Q1311" s="587">
        <f t="shared" si="74"/>
        <v>0</v>
      </c>
    </row>
    <row r="1312" spans="1:17" s="17" customFormat="1" ht="16.75" hidden="1" customHeight="1" outlineLevel="2">
      <c r="A1312" s="1230">
        <v>273</v>
      </c>
      <c r="B1312" s="1231"/>
      <c r="C1312" s="1232"/>
      <c r="D1312" s="1233"/>
      <c r="E1312" s="587">
        <f t="shared" si="72"/>
        <v>0</v>
      </c>
      <c r="G1312" s="1230">
        <v>273</v>
      </c>
      <c r="H1312" s="1231"/>
      <c r="I1312" s="1232"/>
      <c r="J1312" s="1233"/>
      <c r="K1312" s="587">
        <f t="shared" si="73"/>
        <v>0</v>
      </c>
      <c r="M1312" s="1230">
        <v>273</v>
      </c>
      <c r="N1312" s="1231"/>
      <c r="O1312" s="1232"/>
      <c r="P1312" s="1233"/>
      <c r="Q1312" s="587">
        <f t="shared" si="74"/>
        <v>0</v>
      </c>
    </row>
    <row r="1313" spans="1:17" s="17" customFormat="1" ht="16.75" hidden="1" customHeight="1" outlineLevel="2">
      <c r="A1313" s="1230">
        <v>274</v>
      </c>
      <c r="B1313" s="1231"/>
      <c r="C1313" s="1232"/>
      <c r="D1313" s="1233"/>
      <c r="E1313" s="587">
        <f t="shared" si="72"/>
        <v>0</v>
      </c>
      <c r="G1313" s="1230">
        <v>274</v>
      </c>
      <c r="H1313" s="1231"/>
      <c r="I1313" s="1232"/>
      <c r="J1313" s="1233"/>
      <c r="K1313" s="587">
        <f t="shared" si="73"/>
        <v>0</v>
      </c>
      <c r="M1313" s="1230">
        <v>274</v>
      </c>
      <c r="N1313" s="1231"/>
      <c r="O1313" s="1232"/>
      <c r="P1313" s="1233"/>
      <c r="Q1313" s="587">
        <f t="shared" si="74"/>
        <v>0</v>
      </c>
    </row>
    <row r="1314" spans="1:17" s="17" customFormat="1" ht="16.75" hidden="1" customHeight="1" outlineLevel="2">
      <c r="A1314" s="1230">
        <v>275</v>
      </c>
      <c r="B1314" s="1231"/>
      <c r="C1314" s="1232"/>
      <c r="D1314" s="1233"/>
      <c r="E1314" s="587">
        <f t="shared" si="72"/>
        <v>0</v>
      </c>
      <c r="G1314" s="1230">
        <v>275</v>
      </c>
      <c r="H1314" s="1231"/>
      <c r="I1314" s="1232"/>
      <c r="J1314" s="1233"/>
      <c r="K1314" s="587">
        <f t="shared" si="73"/>
        <v>0</v>
      </c>
      <c r="M1314" s="1230">
        <v>275</v>
      </c>
      <c r="N1314" s="1231"/>
      <c r="O1314" s="1232"/>
      <c r="P1314" s="1233"/>
      <c r="Q1314" s="587">
        <f t="shared" si="74"/>
        <v>0</v>
      </c>
    </row>
    <row r="1315" spans="1:17" s="17" customFormat="1" ht="16.75" hidden="1" customHeight="1" outlineLevel="2">
      <c r="A1315" s="1230">
        <v>276</v>
      </c>
      <c r="B1315" s="1231"/>
      <c r="C1315" s="1232"/>
      <c r="D1315" s="1233"/>
      <c r="E1315" s="587">
        <f t="shared" si="72"/>
        <v>0</v>
      </c>
      <c r="G1315" s="1230">
        <v>276</v>
      </c>
      <c r="H1315" s="1231"/>
      <c r="I1315" s="1232"/>
      <c r="J1315" s="1233"/>
      <c r="K1315" s="587">
        <f t="shared" si="73"/>
        <v>0</v>
      </c>
      <c r="M1315" s="1230">
        <v>276</v>
      </c>
      <c r="N1315" s="1231"/>
      <c r="O1315" s="1232"/>
      <c r="P1315" s="1233"/>
      <c r="Q1315" s="587">
        <f t="shared" si="74"/>
        <v>0</v>
      </c>
    </row>
    <row r="1316" spans="1:17" s="17" customFormat="1" ht="16.75" hidden="1" customHeight="1" outlineLevel="2">
      <c r="A1316" s="1230">
        <v>277</v>
      </c>
      <c r="B1316" s="1231"/>
      <c r="C1316" s="1232"/>
      <c r="D1316" s="1233"/>
      <c r="E1316" s="587">
        <f t="shared" si="72"/>
        <v>0</v>
      </c>
      <c r="G1316" s="1230">
        <v>277</v>
      </c>
      <c r="H1316" s="1231"/>
      <c r="I1316" s="1232"/>
      <c r="J1316" s="1233"/>
      <c r="K1316" s="587">
        <f t="shared" si="73"/>
        <v>0</v>
      </c>
      <c r="M1316" s="1230">
        <v>277</v>
      </c>
      <c r="N1316" s="1231"/>
      <c r="O1316" s="1232"/>
      <c r="P1316" s="1233"/>
      <c r="Q1316" s="587">
        <f t="shared" si="74"/>
        <v>0</v>
      </c>
    </row>
    <row r="1317" spans="1:17" s="17" customFormat="1" ht="16.75" hidden="1" customHeight="1" outlineLevel="2">
      <c r="A1317" s="1230">
        <v>278</v>
      </c>
      <c r="B1317" s="1231"/>
      <c r="C1317" s="1232"/>
      <c r="D1317" s="1233"/>
      <c r="E1317" s="587">
        <f t="shared" si="72"/>
        <v>0</v>
      </c>
      <c r="G1317" s="1230">
        <v>278</v>
      </c>
      <c r="H1317" s="1231"/>
      <c r="I1317" s="1232"/>
      <c r="J1317" s="1233"/>
      <c r="K1317" s="587">
        <f t="shared" si="73"/>
        <v>0</v>
      </c>
      <c r="M1317" s="1230">
        <v>278</v>
      </c>
      <c r="N1317" s="1231"/>
      <c r="O1317" s="1232"/>
      <c r="P1317" s="1233"/>
      <c r="Q1317" s="587">
        <f t="shared" si="74"/>
        <v>0</v>
      </c>
    </row>
    <row r="1318" spans="1:17" s="17" customFormat="1" ht="16.75" hidden="1" customHeight="1" outlineLevel="2">
      <c r="A1318" s="1230">
        <v>279</v>
      </c>
      <c r="B1318" s="1231"/>
      <c r="C1318" s="1232"/>
      <c r="D1318" s="1233"/>
      <c r="E1318" s="587">
        <f t="shared" si="72"/>
        <v>0</v>
      </c>
      <c r="G1318" s="1230">
        <v>279</v>
      </c>
      <c r="H1318" s="1231"/>
      <c r="I1318" s="1232"/>
      <c r="J1318" s="1233"/>
      <c r="K1318" s="587">
        <f t="shared" si="73"/>
        <v>0</v>
      </c>
      <c r="M1318" s="1230">
        <v>279</v>
      </c>
      <c r="N1318" s="1231"/>
      <c r="O1318" s="1232"/>
      <c r="P1318" s="1233"/>
      <c r="Q1318" s="587">
        <f t="shared" si="74"/>
        <v>0</v>
      </c>
    </row>
    <row r="1319" spans="1:17" s="17" customFormat="1" ht="16.75" hidden="1" customHeight="1" outlineLevel="2">
      <c r="A1319" s="1230">
        <v>280</v>
      </c>
      <c r="B1319" s="1231"/>
      <c r="C1319" s="1232"/>
      <c r="D1319" s="1233"/>
      <c r="E1319" s="587">
        <f t="shared" si="72"/>
        <v>0</v>
      </c>
      <c r="G1319" s="1230">
        <v>280</v>
      </c>
      <c r="H1319" s="1231"/>
      <c r="I1319" s="1232"/>
      <c r="J1319" s="1233"/>
      <c r="K1319" s="587">
        <f t="shared" si="73"/>
        <v>0</v>
      </c>
      <c r="M1319" s="1230">
        <v>280</v>
      </c>
      <c r="N1319" s="1231"/>
      <c r="O1319" s="1232"/>
      <c r="P1319" s="1233"/>
      <c r="Q1319" s="587">
        <f t="shared" si="74"/>
        <v>0</v>
      </c>
    </row>
    <row r="1320" spans="1:17" s="17" customFormat="1" ht="16.75" hidden="1" customHeight="1" outlineLevel="2">
      <c r="A1320" s="1230">
        <v>281</v>
      </c>
      <c r="B1320" s="1231"/>
      <c r="C1320" s="1232"/>
      <c r="D1320" s="1233"/>
      <c r="E1320" s="587">
        <f t="shared" si="72"/>
        <v>0</v>
      </c>
      <c r="G1320" s="1230">
        <v>281</v>
      </c>
      <c r="H1320" s="1231"/>
      <c r="I1320" s="1232"/>
      <c r="J1320" s="1233"/>
      <c r="K1320" s="587">
        <f t="shared" si="73"/>
        <v>0</v>
      </c>
      <c r="M1320" s="1230">
        <v>281</v>
      </c>
      <c r="N1320" s="1231"/>
      <c r="O1320" s="1232"/>
      <c r="P1320" s="1233"/>
      <c r="Q1320" s="587">
        <f t="shared" si="74"/>
        <v>0</v>
      </c>
    </row>
    <row r="1321" spans="1:17" s="17" customFormat="1" ht="16.75" hidden="1" customHeight="1" outlineLevel="2">
      <c r="A1321" s="1230">
        <v>282</v>
      </c>
      <c r="B1321" s="1231"/>
      <c r="C1321" s="1232"/>
      <c r="D1321" s="1233"/>
      <c r="E1321" s="587">
        <f t="shared" si="72"/>
        <v>0</v>
      </c>
      <c r="G1321" s="1230">
        <v>282</v>
      </c>
      <c r="H1321" s="1231"/>
      <c r="I1321" s="1232"/>
      <c r="J1321" s="1233"/>
      <c r="K1321" s="587">
        <f t="shared" si="73"/>
        <v>0</v>
      </c>
      <c r="M1321" s="1230">
        <v>282</v>
      </c>
      <c r="N1321" s="1231"/>
      <c r="O1321" s="1232"/>
      <c r="P1321" s="1233"/>
      <c r="Q1321" s="587">
        <f t="shared" si="74"/>
        <v>0</v>
      </c>
    </row>
    <row r="1322" spans="1:17" s="17" customFormat="1" ht="16.75" hidden="1" customHeight="1" outlineLevel="2">
      <c r="A1322" s="1230">
        <v>283</v>
      </c>
      <c r="B1322" s="1231"/>
      <c r="C1322" s="1232"/>
      <c r="D1322" s="1233"/>
      <c r="E1322" s="587">
        <f t="shared" si="72"/>
        <v>0</v>
      </c>
      <c r="G1322" s="1230">
        <v>283</v>
      </c>
      <c r="H1322" s="1231"/>
      <c r="I1322" s="1232"/>
      <c r="J1322" s="1233"/>
      <c r="K1322" s="587">
        <f t="shared" si="73"/>
        <v>0</v>
      </c>
      <c r="M1322" s="1230">
        <v>283</v>
      </c>
      <c r="N1322" s="1231"/>
      <c r="O1322" s="1232"/>
      <c r="P1322" s="1233"/>
      <c r="Q1322" s="587">
        <f t="shared" si="74"/>
        <v>0</v>
      </c>
    </row>
    <row r="1323" spans="1:17" s="17" customFormat="1" ht="16.75" hidden="1" customHeight="1" outlineLevel="2">
      <c r="A1323" s="1230">
        <v>284</v>
      </c>
      <c r="B1323" s="1231"/>
      <c r="C1323" s="1232"/>
      <c r="D1323" s="1233"/>
      <c r="E1323" s="587">
        <f t="shared" si="72"/>
        <v>0</v>
      </c>
      <c r="G1323" s="1230">
        <v>284</v>
      </c>
      <c r="H1323" s="1231"/>
      <c r="I1323" s="1232"/>
      <c r="J1323" s="1233"/>
      <c r="K1323" s="587">
        <f t="shared" si="73"/>
        <v>0</v>
      </c>
      <c r="M1323" s="1230">
        <v>284</v>
      </c>
      <c r="N1323" s="1231"/>
      <c r="O1323" s="1232"/>
      <c r="P1323" s="1233"/>
      <c r="Q1323" s="587">
        <f t="shared" si="74"/>
        <v>0</v>
      </c>
    </row>
    <row r="1324" spans="1:17" s="17" customFormat="1" ht="16.75" hidden="1" customHeight="1" outlineLevel="2">
      <c r="A1324" s="1230">
        <v>285</v>
      </c>
      <c r="B1324" s="1231"/>
      <c r="C1324" s="1232"/>
      <c r="D1324" s="1233"/>
      <c r="E1324" s="587">
        <f t="shared" si="72"/>
        <v>0</v>
      </c>
      <c r="G1324" s="1230">
        <v>285</v>
      </c>
      <c r="H1324" s="1231"/>
      <c r="I1324" s="1232"/>
      <c r="J1324" s="1233"/>
      <c r="K1324" s="587">
        <f t="shared" si="73"/>
        <v>0</v>
      </c>
      <c r="M1324" s="1230">
        <v>285</v>
      </c>
      <c r="N1324" s="1231"/>
      <c r="O1324" s="1232"/>
      <c r="P1324" s="1233"/>
      <c r="Q1324" s="587">
        <f t="shared" si="74"/>
        <v>0</v>
      </c>
    </row>
    <row r="1325" spans="1:17" s="17" customFormat="1" ht="16.75" hidden="1" customHeight="1" outlineLevel="2">
      <c r="A1325" s="1230">
        <v>286</v>
      </c>
      <c r="B1325" s="1231"/>
      <c r="C1325" s="1232"/>
      <c r="D1325" s="1233"/>
      <c r="E1325" s="587">
        <f t="shared" si="72"/>
        <v>0</v>
      </c>
      <c r="G1325" s="1230">
        <v>286</v>
      </c>
      <c r="H1325" s="1231"/>
      <c r="I1325" s="1232"/>
      <c r="J1325" s="1233"/>
      <c r="K1325" s="587">
        <f t="shared" si="73"/>
        <v>0</v>
      </c>
      <c r="M1325" s="1230">
        <v>286</v>
      </c>
      <c r="N1325" s="1231"/>
      <c r="O1325" s="1232"/>
      <c r="P1325" s="1233"/>
      <c r="Q1325" s="587">
        <f t="shared" si="74"/>
        <v>0</v>
      </c>
    </row>
    <row r="1326" spans="1:17" s="17" customFormat="1" ht="16.75" hidden="1" customHeight="1" outlineLevel="2">
      <c r="A1326" s="1230">
        <v>287</v>
      </c>
      <c r="B1326" s="1231"/>
      <c r="C1326" s="1232"/>
      <c r="D1326" s="1233"/>
      <c r="E1326" s="587">
        <f t="shared" si="72"/>
        <v>0</v>
      </c>
      <c r="G1326" s="1230">
        <v>287</v>
      </c>
      <c r="H1326" s="1231"/>
      <c r="I1326" s="1232"/>
      <c r="J1326" s="1233"/>
      <c r="K1326" s="587">
        <f t="shared" si="73"/>
        <v>0</v>
      </c>
      <c r="M1326" s="1230">
        <v>287</v>
      </c>
      <c r="N1326" s="1231"/>
      <c r="O1326" s="1232"/>
      <c r="P1326" s="1233"/>
      <c r="Q1326" s="587">
        <f t="shared" si="74"/>
        <v>0</v>
      </c>
    </row>
    <row r="1327" spans="1:17" s="17" customFormat="1" ht="16.75" hidden="1" customHeight="1" outlineLevel="2">
      <c r="A1327" s="1230">
        <v>288</v>
      </c>
      <c r="B1327" s="1231"/>
      <c r="C1327" s="1232"/>
      <c r="D1327" s="1233"/>
      <c r="E1327" s="587">
        <f t="shared" si="72"/>
        <v>0</v>
      </c>
      <c r="G1327" s="1230">
        <v>288</v>
      </c>
      <c r="H1327" s="1231"/>
      <c r="I1327" s="1232"/>
      <c r="J1327" s="1233"/>
      <c r="K1327" s="587">
        <f t="shared" si="73"/>
        <v>0</v>
      </c>
      <c r="M1327" s="1230">
        <v>288</v>
      </c>
      <c r="N1327" s="1231"/>
      <c r="O1327" s="1232"/>
      <c r="P1327" s="1233"/>
      <c r="Q1327" s="587">
        <f t="shared" si="74"/>
        <v>0</v>
      </c>
    </row>
    <row r="1328" spans="1:17" s="17" customFormat="1" ht="16.75" hidden="1" customHeight="1" outlineLevel="2">
      <c r="A1328" s="1230">
        <v>289</v>
      </c>
      <c r="B1328" s="1231"/>
      <c r="C1328" s="1232"/>
      <c r="D1328" s="1233"/>
      <c r="E1328" s="587">
        <f t="shared" si="72"/>
        <v>0</v>
      </c>
      <c r="G1328" s="1230">
        <v>289</v>
      </c>
      <c r="H1328" s="1231"/>
      <c r="I1328" s="1232"/>
      <c r="J1328" s="1233"/>
      <c r="K1328" s="587">
        <f t="shared" si="73"/>
        <v>0</v>
      </c>
      <c r="M1328" s="1230">
        <v>289</v>
      </c>
      <c r="N1328" s="1231"/>
      <c r="O1328" s="1232"/>
      <c r="P1328" s="1233"/>
      <c r="Q1328" s="587">
        <f t="shared" si="74"/>
        <v>0</v>
      </c>
    </row>
    <row r="1329" spans="1:17" s="17" customFormat="1" ht="16.75" hidden="1" customHeight="1" outlineLevel="2">
      <c r="A1329" s="1230">
        <v>290</v>
      </c>
      <c r="B1329" s="1231"/>
      <c r="C1329" s="1232"/>
      <c r="D1329" s="1233"/>
      <c r="E1329" s="587">
        <f t="shared" si="72"/>
        <v>0</v>
      </c>
      <c r="G1329" s="1230">
        <v>290</v>
      </c>
      <c r="H1329" s="1231"/>
      <c r="I1329" s="1232"/>
      <c r="J1329" s="1233"/>
      <c r="K1329" s="587">
        <f t="shared" si="73"/>
        <v>0</v>
      </c>
      <c r="M1329" s="1230">
        <v>290</v>
      </c>
      <c r="N1329" s="1231"/>
      <c r="O1329" s="1232"/>
      <c r="P1329" s="1233"/>
      <c r="Q1329" s="587">
        <f t="shared" si="74"/>
        <v>0</v>
      </c>
    </row>
    <row r="1330" spans="1:17" s="17" customFormat="1" ht="16.75" hidden="1" customHeight="1" outlineLevel="2">
      <c r="A1330" s="1230">
        <v>291</v>
      </c>
      <c r="B1330" s="1231"/>
      <c r="C1330" s="1232"/>
      <c r="D1330" s="1233"/>
      <c r="E1330" s="587">
        <f t="shared" si="72"/>
        <v>0</v>
      </c>
      <c r="G1330" s="1230">
        <v>291</v>
      </c>
      <c r="H1330" s="1231"/>
      <c r="I1330" s="1232"/>
      <c r="J1330" s="1233"/>
      <c r="K1330" s="587">
        <f t="shared" si="73"/>
        <v>0</v>
      </c>
      <c r="M1330" s="1230">
        <v>291</v>
      </c>
      <c r="N1330" s="1231"/>
      <c r="O1330" s="1232"/>
      <c r="P1330" s="1233"/>
      <c r="Q1330" s="587">
        <f t="shared" si="74"/>
        <v>0</v>
      </c>
    </row>
    <row r="1331" spans="1:17" s="17" customFormat="1" ht="16.75" hidden="1" customHeight="1" outlineLevel="2">
      <c r="A1331" s="1230">
        <v>292</v>
      </c>
      <c r="B1331" s="1231"/>
      <c r="C1331" s="1232"/>
      <c r="D1331" s="1233"/>
      <c r="E1331" s="587">
        <f t="shared" si="72"/>
        <v>0</v>
      </c>
      <c r="G1331" s="1230">
        <v>292</v>
      </c>
      <c r="H1331" s="1231"/>
      <c r="I1331" s="1232"/>
      <c r="J1331" s="1233"/>
      <c r="K1331" s="587">
        <f t="shared" si="73"/>
        <v>0</v>
      </c>
      <c r="M1331" s="1230">
        <v>292</v>
      </c>
      <c r="N1331" s="1231"/>
      <c r="O1331" s="1232"/>
      <c r="P1331" s="1233"/>
      <c r="Q1331" s="587">
        <f t="shared" si="74"/>
        <v>0</v>
      </c>
    </row>
    <row r="1332" spans="1:17" s="17" customFormat="1" ht="16.75" hidden="1" customHeight="1" outlineLevel="2">
      <c r="A1332" s="1230">
        <v>293</v>
      </c>
      <c r="B1332" s="1231"/>
      <c r="C1332" s="1232"/>
      <c r="D1332" s="1233"/>
      <c r="E1332" s="587">
        <f t="shared" si="72"/>
        <v>0</v>
      </c>
      <c r="G1332" s="1230">
        <v>293</v>
      </c>
      <c r="H1332" s="1231"/>
      <c r="I1332" s="1232"/>
      <c r="J1332" s="1233"/>
      <c r="K1332" s="587">
        <f t="shared" si="73"/>
        <v>0</v>
      </c>
      <c r="M1332" s="1230">
        <v>293</v>
      </c>
      <c r="N1332" s="1231"/>
      <c r="O1332" s="1232"/>
      <c r="P1332" s="1233"/>
      <c r="Q1332" s="587">
        <f t="shared" si="74"/>
        <v>0</v>
      </c>
    </row>
    <row r="1333" spans="1:17" s="17" customFormat="1" ht="16.75" hidden="1" customHeight="1" outlineLevel="2">
      <c r="A1333" s="1230">
        <v>294</v>
      </c>
      <c r="B1333" s="1231"/>
      <c r="C1333" s="1232"/>
      <c r="D1333" s="1233"/>
      <c r="E1333" s="587">
        <f t="shared" si="72"/>
        <v>0</v>
      </c>
      <c r="G1333" s="1230">
        <v>294</v>
      </c>
      <c r="H1333" s="1231"/>
      <c r="I1333" s="1232"/>
      <c r="J1333" s="1233"/>
      <c r="K1333" s="587">
        <f t="shared" si="73"/>
        <v>0</v>
      </c>
      <c r="M1333" s="1230">
        <v>294</v>
      </c>
      <c r="N1333" s="1231"/>
      <c r="O1333" s="1232"/>
      <c r="P1333" s="1233"/>
      <c r="Q1333" s="587">
        <f t="shared" si="74"/>
        <v>0</v>
      </c>
    </row>
    <row r="1334" spans="1:17" s="17" customFormat="1" ht="16.75" hidden="1" customHeight="1" outlineLevel="2">
      <c r="A1334" s="1230">
        <v>295</v>
      </c>
      <c r="B1334" s="1231"/>
      <c r="C1334" s="1232"/>
      <c r="D1334" s="1233"/>
      <c r="E1334" s="587">
        <f t="shared" si="72"/>
        <v>0</v>
      </c>
      <c r="G1334" s="1230">
        <v>295</v>
      </c>
      <c r="H1334" s="1231"/>
      <c r="I1334" s="1232"/>
      <c r="J1334" s="1233"/>
      <c r="K1334" s="587">
        <f t="shared" si="73"/>
        <v>0</v>
      </c>
      <c r="M1334" s="1230">
        <v>295</v>
      </c>
      <c r="N1334" s="1231"/>
      <c r="O1334" s="1232"/>
      <c r="P1334" s="1233"/>
      <c r="Q1334" s="587">
        <f t="shared" si="74"/>
        <v>0</v>
      </c>
    </row>
    <row r="1335" spans="1:17" s="17" customFormat="1" ht="16.75" hidden="1" customHeight="1" outlineLevel="2">
      <c r="A1335" s="1230">
        <v>296</v>
      </c>
      <c r="B1335" s="1231"/>
      <c r="C1335" s="1232"/>
      <c r="D1335" s="1233"/>
      <c r="E1335" s="587">
        <f t="shared" si="72"/>
        <v>0</v>
      </c>
      <c r="G1335" s="1230">
        <v>296</v>
      </c>
      <c r="H1335" s="1231"/>
      <c r="I1335" s="1232"/>
      <c r="J1335" s="1233"/>
      <c r="K1335" s="587">
        <f t="shared" si="73"/>
        <v>0</v>
      </c>
      <c r="M1335" s="1230">
        <v>296</v>
      </c>
      <c r="N1335" s="1231"/>
      <c r="O1335" s="1232"/>
      <c r="P1335" s="1233"/>
      <c r="Q1335" s="587">
        <f t="shared" si="74"/>
        <v>0</v>
      </c>
    </row>
    <row r="1336" spans="1:17" s="17" customFormat="1" ht="16.75" hidden="1" customHeight="1" outlineLevel="2">
      <c r="A1336" s="1230">
        <v>297</v>
      </c>
      <c r="B1336" s="1231"/>
      <c r="C1336" s="1232"/>
      <c r="D1336" s="1233"/>
      <c r="E1336" s="587">
        <f t="shared" si="72"/>
        <v>0</v>
      </c>
      <c r="G1336" s="1230">
        <v>297</v>
      </c>
      <c r="H1336" s="1231"/>
      <c r="I1336" s="1232"/>
      <c r="J1336" s="1233"/>
      <c r="K1336" s="587">
        <f t="shared" si="73"/>
        <v>0</v>
      </c>
      <c r="M1336" s="1230">
        <v>297</v>
      </c>
      <c r="N1336" s="1231"/>
      <c r="O1336" s="1232"/>
      <c r="P1336" s="1233"/>
      <c r="Q1336" s="587">
        <f t="shared" si="74"/>
        <v>0</v>
      </c>
    </row>
    <row r="1337" spans="1:17" s="17" customFormat="1" ht="16.75" hidden="1" customHeight="1" outlineLevel="2">
      <c r="A1337" s="1230">
        <v>298</v>
      </c>
      <c r="B1337" s="1231"/>
      <c r="C1337" s="1232"/>
      <c r="D1337" s="1233"/>
      <c r="E1337" s="587">
        <f t="shared" si="72"/>
        <v>0</v>
      </c>
      <c r="G1337" s="1230">
        <v>298</v>
      </c>
      <c r="H1337" s="1231"/>
      <c r="I1337" s="1232"/>
      <c r="J1337" s="1233"/>
      <c r="K1337" s="587">
        <f t="shared" si="73"/>
        <v>0</v>
      </c>
      <c r="M1337" s="1230">
        <v>298</v>
      </c>
      <c r="N1337" s="1231"/>
      <c r="O1337" s="1232"/>
      <c r="P1337" s="1233"/>
      <c r="Q1337" s="587">
        <f t="shared" si="74"/>
        <v>0</v>
      </c>
    </row>
    <row r="1338" spans="1:17" s="17" customFormat="1" ht="16.75" hidden="1" customHeight="1" outlineLevel="2">
      <c r="A1338" s="1230">
        <v>299</v>
      </c>
      <c r="B1338" s="1231"/>
      <c r="C1338" s="1232"/>
      <c r="D1338" s="1233"/>
      <c r="E1338" s="587">
        <f t="shared" si="72"/>
        <v>0</v>
      </c>
      <c r="G1338" s="1230">
        <v>299</v>
      </c>
      <c r="H1338" s="1231"/>
      <c r="I1338" s="1232"/>
      <c r="J1338" s="1233"/>
      <c r="K1338" s="587">
        <f t="shared" si="73"/>
        <v>0</v>
      </c>
      <c r="M1338" s="1230">
        <v>299</v>
      </c>
      <c r="N1338" s="1231"/>
      <c r="O1338" s="1232"/>
      <c r="P1338" s="1233"/>
      <c r="Q1338" s="587">
        <f t="shared" si="74"/>
        <v>0</v>
      </c>
    </row>
    <row r="1339" spans="1:17" s="17" customFormat="1" ht="16.75" hidden="1" customHeight="1" outlineLevel="2">
      <c r="A1339" s="1230">
        <v>300</v>
      </c>
      <c r="B1339" s="1231"/>
      <c r="C1339" s="1232"/>
      <c r="D1339" s="1233"/>
      <c r="E1339" s="587">
        <f t="shared" si="72"/>
        <v>0</v>
      </c>
      <c r="G1339" s="1230">
        <v>300</v>
      </c>
      <c r="H1339" s="1231"/>
      <c r="I1339" s="1232"/>
      <c r="J1339" s="1233"/>
      <c r="K1339" s="587">
        <f t="shared" si="73"/>
        <v>0</v>
      </c>
      <c r="M1339" s="1230">
        <v>300</v>
      </c>
      <c r="N1339" s="1231"/>
      <c r="O1339" s="1232"/>
      <c r="P1339" s="1233"/>
      <c r="Q1339" s="587">
        <f t="shared" si="74"/>
        <v>0</v>
      </c>
    </row>
    <row r="1340" spans="1:17" s="17" customFormat="1" ht="16.75" hidden="1" customHeight="1" outlineLevel="2">
      <c r="A1340" s="1230">
        <v>301</v>
      </c>
      <c r="B1340" s="1231"/>
      <c r="C1340" s="1232"/>
      <c r="D1340" s="1233"/>
      <c r="E1340" s="587">
        <f t="shared" si="72"/>
        <v>0</v>
      </c>
      <c r="G1340" s="1230">
        <v>301</v>
      </c>
      <c r="H1340" s="1231"/>
      <c r="I1340" s="1232"/>
      <c r="J1340" s="1233"/>
      <c r="K1340" s="587">
        <f t="shared" si="73"/>
        <v>0</v>
      </c>
      <c r="M1340" s="1230">
        <v>301</v>
      </c>
      <c r="N1340" s="1231"/>
      <c r="O1340" s="1232"/>
      <c r="P1340" s="1233"/>
      <c r="Q1340" s="587">
        <f t="shared" si="74"/>
        <v>0</v>
      </c>
    </row>
    <row r="1341" spans="1:17" s="17" customFormat="1" ht="16.75" hidden="1" customHeight="1" outlineLevel="2">
      <c r="A1341" s="1230">
        <v>302</v>
      </c>
      <c r="B1341" s="1231"/>
      <c r="C1341" s="1232"/>
      <c r="D1341" s="1233"/>
      <c r="E1341" s="587">
        <f t="shared" si="72"/>
        <v>0</v>
      </c>
      <c r="G1341" s="1230">
        <v>302</v>
      </c>
      <c r="H1341" s="1231"/>
      <c r="I1341" s="1232"/>
      <c r="J1341" s="1233"/>
      <c r="K1341" s="587">
        <f t="shared" si="73"/>
        <v>0</v>
      </c>
      <c r="M1341" s="1230">
        <v>302</v>
      </c>
      <c r="N1341" s="1231"/>
      <c r="O1341" s="1232"/>
      <c r="P1341" s="1233"/>
      <c r="Q1341" s="587">
        <f t="shared" si="74"/>
        <v>0</v>
      </c>
    </row>
    <row r="1342" spans="1:17" s="17" customFormat="1" ht="16.75" hidden="1" customHeight="1" outlineLevel="2">
      <c r="A1342" s="1230">
        <v>303</v>
      </c>
      <c r="B1342" s="1231"/>
      <c r="C1342" s="1232"/>
      <c r="D1342" s="1233"/>
      <c r="E1342" s="587">
        <f t="shared" si="72"/>
        <v>0</v>
      </c>
      <c r="G1342" s="1230">
        <v>303</v>
      </c>
      <c r="H1342" s="1231"/>
      <c r="I1342" s="1232"/>
      <c r="J1342" s="1233"/>
      <c r="K1342" s="587">
        <f t="shared" si="73"/>
        <v>0</v>
      </c>
      <c r="M1342" s="1230">
        <v>303</v>
      </c>
      <c r="N1342" s="1231"/>
      <c r="O1342" s="1232"/>
      <c r="P1342" s="1233"/>
      <c r="Q1342" s="587">
        <f t="shared" si="74"/>
        <v>0</v>
      </c>
    </row>
    <row r="1343" spans="1:17" s="17" customFormat="1" ht="16.75" hidden="1" customHeight="1" outlineLevel="2">
      <c r="A1343" s="1230">
        <v>304</v>
      </c>
      <c r="B1343" s="1231"/>
      <c r="C1343" s="1232"/>
      <c r="D1343" s="1233"/>
      <c r="E1343" s="587">
        <f t="shared" si="72"/>
        <v>0</v>
      </c>
      <c r="G1343" s="1230">
        <v>304</v>
      </c>
      <c r="H1343" s="1231"/>
      <c r="I1343" s="1232"/>
      <c r="J1343" s="1233"/>
      <c r="K1343" s="587">
        <f t="shared" si="73"/>
        <v>0</v>
      </c>
      <c r="M1343" s="1230">
        <v>304</v>
      </c>
      <c r="N1343" s="1231"/>
      <c r="O1343" s="1232"/>
      <c r="P1343" s="1233"/>
      <c r="Q1343" s="587">
        <f t="shared" si="74"/>
        <v>0</v>
      </c>
    </row>
    <row r="1344" spans="1:17" s="17" customFormat="1" ht="16.75" hidden="1" customHeight="1" outlineLevel="2">
      <c r="A1344" s="1230">
        <v>305</v>
      </c>
      <c r="B1344" s="1231"/>
      <c r="C1344" s="1232"/>
      <c r="D1344" s="1233"/>
      <c r="E1344" s="587">
        <f t="shared" si="72"/>
        <v>0</v>
      </c>
      <c r="G1344" s="1230">
        <v>305</v>
      </c>
      <c r="H1344" s="1231"/>
      <c r="I1344" s="1232"/>
      <c r="J1344" s="1233"/>
      <c r="K1344" s="587">
        <f t="shared" si="73"/>
        <v>0</v>
      </c>
      <c r="M1344" s="1230">
        <v>305</v>
      </c>
      <c r="N1344" s="1231"/>
      <c r="O1344" s="1232"/>
      <c r="P1344" s="1233"/>
      <c r="Q1344" s="587">
        <f t="shared" si="74"/>
        <v>0</v>
      </c>
    </row>
    <row r="1345" spans="1:17" s="17" customFormat="1" ht="16.75" hidden="1" customHeight="1" outlineLevel="2">
      <c r="A1345" s="1230">
        <v>306</v>
      </c>
      <c r="B1345" s="1231"/>
      <c r="C1345" s="1232"/>
      <c r="D1345" s="1233"/>
      <c r="E1345" s="587">
        <f t="shared" si="72"/>
        <v>0</v>
      </c>
      <c r="G1345" s="1230">
        <v>306</v>
      </c>
      <c r="H1345" s="1231"/>
      <c r="I1345" s="1232"/>
      <c r="J1345" s="1233"/>
      <c r="K1345" s="587">
        <f t="shared" si="73"/>
        <v>0</v>
      </c>
      <c r="M1345" s="1230">
        <v>306</v>
      </c>
      <c r="N1345" s="1231"/>
      <c r="O1345" s="1232"/>
      <c r="P1345" s="1233"/>
      <c r="Q1345" s="587">
        <f t="shared" si="74"/>
        <v>0</v>
      </c>
    </row>
    <row r="1346" spans="1:17" s="17" customFormat="1" ht="16.75" hidden="1" customHeight="1" outlineLevel="2">
      <c r="A1346" s="1230">
        <v>307</v>
      </c>
      <c r="B1346" s="1231"/>
      <c r="C1346" s="1232"/>
      <c r="D1346" s="1233"/>
      <c r="E1346" s="587">
        <f t="shared" si="72"/>
        <v>0</v>
      </c>
      <c r="G1346" s="1230">
        <v>307</v>
      </c>
      <c r="H1346" s="1231"/>
      <c r="I1346" s="1232"/>
      <c r="J1346" s="1233"/>
      <c r="K1346" s="587">
        <f t="shared" si="73"/>
        <v>0</v>
      </c>
      <c r="M1346" s="1230">
        <v>307</v>
      </c>
      <c r="N1346" s="1231"/>
      <c r="O1346" s="1232"/>
      <c r="P1346" s="1233"/>
      <c r="Q1346" s="587">
        <f t="shared" si="74"/>
        <v>0</v>
      </c>
    </row>
    <row r="1347" spans="1:17" s="17" customFormat="1" ht="16.75" hidden="1" customHeight="1" outlineLevel="2">
      <c r="A1347" s="1230">
        <v>308</v>
      </c>
      <c r="B1347" s="1231"/>
      <c r="C1347" s="1232"/>
      <c r="D1347" s="1233"/>
      <c r="E1347" s="587">
        <f t="shared" si="72"/>
        <v>0</v>
      </c>
      <c r="G1347" s="1230">
        <v>308</v>
      </c>
      <c r="H1347" s="1231"/>
      <c r="I1347" s="1232"/>
      <c r="J1347" s="1233"/>
      <c r="K1347" s="587">
        <f t="shared" si="73"/>
        <v>0</v>
      </c>
      <c r="M1347" s="1230">
        <v>308</v>
      </c>
      <c r="N1347" s="1231"/>
      <c r="O1347" s="1232"/>
      <c r="P1347" s="1233"/>
      <c r="Q1347" s="587">
        <f t="shared" si="74"/>
        <v>0</v>
      </c>
    </row>
    <row r="1348" spans="1:17" s="17" customFormat="1" ht="16.75" hidden="1" customHeight="1" outlineLevel="2">
      <c r="A1348" s="1230">
        <v>309</v>
      </c>
      <c r="B1348" s="1231"/>
      <c r="C1348" s="1232"/>
      <c r="D1348" s="1233"/>
      <c r="E1348" s="587">
        <f t="shared" si="72"/>
        <v>0</v>
      </c>
      <c r="G1348" s="1230">
        <v>309</v>
      </c>
      <c r="H1348" s="1231"/>
      <c r="I1348" s="1232"/>
      <c r="J1348" s="1233"/>
      <c r="K1348" s="587">
        <f t="shared" si="73"/>
        <v>0</v>
      </c>
      <c r="M1348" s="1230">
        <v>309</v>
      </c>
      <c r="N1348" s="1231"/>
      <c r="O1348" s="1232"/>
      <c r="P1348" s="1233"/>
      <c r="Q1348" s="587">
        <f t="shared" si="74"/>
        <v>0</v>
      </c>
    </row>
    <row r="1349" spans="1:17" s="17" customFormat="1" ht="16.75" hidden="1" customHeight="1" outlineLevel="2">
      <c r="A1349" s="1230">
        <v>310</v>
      </c>
      <c r="B1349" s="1231"/>
      <c r="C1349" s="1232"/>
      <c r="D1349" s="1233"/>
      <c r="E1349" s="587">
        <f t="shared" si="72"/>
        <v>0</v>
      </c>
      <c r="G1349" s="1230">
        <v>310</v>
      </c>
      <c r="H1349" s="1231"/>
      <c r="I1349" s="1232"/>
      <c r="J1349" s="1233"/>
      <c r="K1349" s="587">
        <f t="shared" si="73"/>
        <v>0</v>
      </c>
      <c r="M1349" s="1230">
        <v>310</v>
      </c>
      <c r="N1349" s="1231"/>
      <c r="O1349" s="1232"/>
      <c r="P1349" s="1233"/>
      <c r="Q1349" s="587">
        <f t="shared" si="74"/>
        <v>0</v>
      </c>
    </row>
    <row r="1350" spans="1:17" s="17" customFormat="1" ht="16.75" hidden="1" customHeight="1" outlineLevel="2">
      <c r="A1350" s="1230">
        <v>311</v>
      </c>
      <c r="B1350" s="1231"/>
      <c r="C1350" s="1232"/>
      <c r="D1350" s="1233"/>
      <c r="E1350" s="587">
        <f t="shared" si="72"/>
        <v>0</v>
      </c>
      <c r="G1350" s="1230">
        <v>311</v>
      </c>
      <c r="H1350" s="1231"/>
      <c r="I1350" s="1232"/>
      <c r="J1350" s="1233"/>
      <c r="K1350" s="587">
        <f t="shared" si="73"/>
        <v>0</v>
      </c>
      <c r="M1350" s="1230">
        <v>311</v>
      </c>
      <c r="N1350" s="1231"/>
      <c r="O1350" s="1232"/>
      <c r="P1350" s="1233"/>
      <c r="Q1350" s="587">
        <f t="shared" si="74"/>
        <v>0</v>
      </c>
    </row>
    <row r="1351" spans="1:17" s="17" customFormat="1" ht="16.75" hidden="1" customHeight="1" outlineLevel="2">
      <c r="A1351" s="1230">
        <v>312</v>
      </c>
      <c r="B1351" s="1231"/>
      <c r="C1351" s="1232"/>
      <c r="D1351" s="1233"/>
      <c r="E1351" s="587">
        <f t="shared" si="72"/>
        <v>0</v>
      </c>
      <c r="G1351" s="1230">
        <v>312</v>
      </c>
      <c r="H1351" s="1231"/>
      <c r="I1351" s="1232"/>
      <c r="J1351" s="1233"/>
      <c r="K1351" s="587">
        <f t="shared" si="73"/>
        <v>0</v>
      </c>
      <c r="M1351" s="1230">
        <v>312</v>
      </c>
      <c r="N1351" s="1231"/>
      <c r="O1351" s="1232"/>
      <c r="P1351" s="1233"/>
      <c r="Q1351" s="587">
        <f t="shared" si="74"/>
        <v>0</v>
      </c>
    </row>
    <row r="1352" spans="1:17" s="17" customFormat="1" ht="16.75" hidden="1" customHeight="1" outlineLevel="2">
      <c r="A1352" s="1230">
        <v>313</v>
      </c>
      <c r="B1352" s="1231"/>
      <c r="C1352" s="1232"/>
      <c r="D1352" s="1233"/>
      <c r="E1352" s="587">
        <f t="shared" si="72"/>
        <v>0</v>
      </c>
      <c r="G1352" s="1230">
        <v>313</v>
      </c>
      <c r="H1352" s="1231"/>
      <c r="I1352" s="1232"/>
      <c r="J1352" s="1233"/>
      <c r="K1352" s="587">
        <f t="shared" si="73"/>
        <v>0</v>
      </c>
      <c r="M1352" s="1230">
        <v>313</v>
      </c>
      <c r="N1352" s="1231"/>
      <c r="O1352" s="1232"/>
      <c r="P1352" s="1233"/>
      <c r="Q1352" s="587">
        <f t="shared" si="74"/>
        <v>0</v>
      </c>
    </row>
    <row r="1353" spans="1:17" s="17" customFormat="1" ht="16.75" hidden="1" customHeight="1" outlineLevel="2">
      <c r="A1353" s="1230">
        <v>314</v>
      </c>
      <c r="B1353" s="1231"/>
      <c r="C1353" s="1232"/>
      <c r="D1353" s="1233"/>
      <c r="E1353" s="587">
        <f t="shared" si="72"/>
        <v>0</v>
      </c>
      <c r="G1353" s="1230">
        <v>314</v>
      </c>
      <c r="H1353" s="1231"/>
      <c r="I1353" s="1232"/>
      <c r="J1353" s="1233"/>
      <c r="K1353" s="587">
        <f t="shared" si="73"/>
        <v>0</v>
      </c>
      <c r="M1353" s="1230">
        <v>314</v>
      </c>
      <c r="N1353" s="1231"/>
      <c r="O1353" s="1232"/>
      <c r="P1353" s="1233"/>
      <c r="Q1353" s="587">
        <f t="shared" si="74"/>
        <v>0</v>
      </c>
    </row>
    <row r="1354" spans="1:17" s="17" customFormat="1" ht="16.75" hidden="1" customHeight="1" outlineLevel="2">
      <c r="A1354" s="1230">
        <v>315</v>
      </c>
      <c r="B1354" s="1231"/>
      <c r="C1354" s="1232"/>
      <c r="D1354" s="1233"/>
      <c r="E1354" s="587">
        <f t="shared" si="72"/>
        <v>0</v>
      </c>
      <c r="G1354" s="1230">
        <v>315</v>
      </c>
      <c r="H1354" s="1231"/>
      <c r="I1354" s="1232"/>
      <c r="J1354" s="1233"/>
      <c r="K1354" s="587">
        <f t="shared" si="73"/>
        <v>0</v>
      </c>
      <c r="M1354" s="1230">
        <v>315</v>
      </c>
      <c r="N1354" s="1231"/>
      <c r="O1354" s="1232"/>
      <c r="P1354" s="1233"/>
      <c r="Q1354" s="587">
        <f t="shared" si="74"/>
        <v>0</v>
      </c>
    </row>
    <row r="1355" spans="1:17" s="17" customFormat="1" ht="16.75" hidden="1" customHeight="1" outlineLevel="2">
      <c r="A1355" s="1230">
        <v>316</v>
      </c>
      <c r="B1355" s="1231"/>
      <c r="C1355" s="1232"/>
      <c r="D1355" s="1233"/>
      <c r="E1355" s="587">
        <f t="shared" si="72"/>
        <v>0</v>
      </c>
      <c r="G1355" s="1230">
        <v>316</v>
      </c>
      <c r="H1355" s="1231"/>
      <c r="I1355" s="1232"/>
      <c r="J1355" s="1233"/>
      <c r="K1355" s="587">
        <f t="shared" si="73"/>
        <v>0</v>
      </c>
      <c r="M1355" s="1230">
        <v>316</v>
      </c>
      <c r="N1355" s="1231"/>
      <c r="O1355" s="1232"/>
      <c r="P1355" s="1233"/>
      <c r="Q1355" s="587">
        <f t="shared" si="74"/>
        <v>0</v>
      </c>
    </row>
    <row r="1356" spans="1:17" s="17" customFormat="1" ht="16.75" hidden="1" customHeight="1" outlineLevel="2">
      <c r="A1356" s="1230">
        <v>317</v>
      </c>
      <c r="B1356" s="1231"/>
      <c r="C1356" s="1232"/>
      <c r="D1356" s="1233"/>
      <c r="E1356" s="587">
        <f t="shared" si="72"/>
        <v>0</v>
      </c>
      <c r="G1356" s="1230">
        <v>317</v>
      </c>
      <c r="H1356" s="1231"/>
      <c r="I1356" s="1232"/>
      <c r="J1356" s="1233"/>
      <c r="K1356" s="587">
        <f t="shared" si="73"/>
        <v>0</v>
      </c>
      <c r="M1356" s="1230">
        <v>317</v>
      </c>
      <c r="N1356" s="1231"/>
      <c r="O1356" s="1232"/>
      <c r="P1356" s="1233"/>
      <c r="Q1356" s="587">
        <f t="shared" si="74"/>
        <v>0</v>
      </c>
    </row>
    <row r="1357" spans="1:17" s="17" customFormat="1" ht="16.75" hidden="1" customHeight="1" outlineLevel="2">
      <c r="A1357" s="1230">
        <v>318</v>
      </c>
      <c r="B1357" s="1231"/>
      <c r="C1357" s="1232"/>
      <c r="D1357" s="1233"/>
      <c r="E1357" s="587">
        <f t="shared" si="72"/>
        <v>0</v>
      </c>
      <c r="G1357" s="1230">
        <v>318</v>
      </c>
      <c r="H1357" s="1231"/>
      <c r="I1357" s="1232"/>
      <c r="J1357" s="1233"/>
      <c r="K1357" s="587">
        <f t="shared" si="73"/>
        <v>0</v>
      </c>
      <c r="M1357" s="1230">
        <v>318</v>
      </c>
      <c r="N1357" s="1231"/>
      <c r="O1357" s="1232"/>
      <c r="P1357" s="1233"/>
      <c r="Q1357" s="587">
        <f t="shared" si="74"/>
        <v>0</v>
      </c>
    </row>
    <row r="1358" spans="1:17" s="17" customFormat="1" ht="16.75" hidden="1" customHeight="1" outlineLevel="2">
      <c r="A1358" s="1230">
        <v>319</v>
      </c>
      <c r="B1358" s="1231"/>
      <c r="C1358" s="1232"/>
      <c r="D1358" s="1233"/>
      <c r="E1358" s="587">
        <f t="shared" si="72"/>
        <v>0</v>
      </c>
      <c r="G1358" s="1230">
        <v>319</v>
      </c>
      <c r="H1358" s="1231"/>
      <c r="I1358" s="1232"/>
      <c r="J1358" s="1233"/>
      <c r="K1358" s="587">
        <f t="shared" si="73"/>
        <v>0</v>
      </c>
      <c r="M1358" s="1230">
        <v>319</v>
      </c>
      <c r="N1358" s="1231"/>
      <c r="O1358" s="1232"/>
      <c r="P1358" s="1233"/>
      <c r="Q1358" s="587">
        <f t="shared" si="74"/>
        <v>0</v>
      </c>
    </row>
    <row r="1359" spans="1:17" s="17" customFormat="1" ht="16.75" hidden="1" customHeight="1" outlineLevel="2">
      <c r="A1359" s="1230">
        <v>320</v>
      </c>
      <c r="B1359" s="1231"/>
      <c r="C1359" s="1232"/>
      <c r="D1359" s="1233"/>
      <c r="E1359" s="587">
        <f t="shared" si="72"/>
        <v>0</v>
      </c>
      <c r="G1359" s="1230">
        <v>320</v>
      </c>
      <c r="H1359" s="1231"/>
      <c r="I1359" s="1232"/>
      <c r="J1359" s="1233"/>
      <c r="K1359" s="587">
        <f t="shared" si="73"/>
        <v>0</v>
      </c>
      <c r="M1359" s="1230">
        <v>320</v>
      </c>
      <c r="N1359" s="1231"/>
      <c r="O1359" s="1232"/>
      <c r="P1359" s="1233"/>
      <c r="Q1359" s="587">
        <f t="shared" si="74"/>
        <v>0</v>
      </c>
    </row>
    <row r="1360" spans="1:17" s="17" customFormat="1" ht="16.75" hidden="1" customHeight="1" outlineLevel="2">
      <c r="A1360" s="1230">
        <v>321</v>
      </c>
      <c r="B1360" s="1231"/>
      <c r="C1360" s="1232"/>
      <c r="D1360" s="1233"/>
      <c r="E1360" s="587">
        <f t="shared" si="72"/>
        <v>0</v>
      </c>
      <c r="G1360" s="1230">
        <v>321</v>
      </c>
      <c r="H1360" s="1231"/>
      <c r="I1360" s="1232"/>
      <c r="J1360" s="1233"/>
      <c r="K1360" s="587">
        <f t="shared" si="73"/>
        <v>0</v>
      </c>
      <c r="M1360" s="1230">
        <v>321</v>
      </c>
      <c r="N1360" s="1231"/>
      <c r="O1360" s="1232"/>
      <c r="P1360" s="1233"/>
      <c r="Q1360" s="587">
        <f t="shared" si="74"/>
        <v>0</v>
      </c>
    </row>
    <row r="1361" spans="1:17" s="17" customFormat="1" ht="16.75" hidden="1" customHeight="1" outlineLevel="2">
      <c r="A1361" s="1230">
        <v>322</v>
      </c>
      <c r="B1361" s="1231"/>
      <c r="C1361" s="1232"/>
      <c r="D1361" s="1233"/>
      <c r="E1361" s="587">
        <f t="shared" si="72"/>
        <v>0</v>
      </c>
      <c r="G1361" s="1230">
        <v>322</v>
      </c>
      <c r="H1361" s="1231"/>
      <c r="I1361" s="1232"/>
      <c r="J1361" s="1233"/>
      <c r="K1361" s="587">
        <f t="shared" si="73"/>
        <v>0</v>
      </c>
      <c r="M1361" s="1230">
        <v>322</v>
      </c>
      <c r="N1361" s="1231"/>
      <c r="O1361" s="1232"/>
      <c r="P1361" s="1233"/>
      <c r="Q1361" s="587">
        <f t="shared" si="74"/>
        <v>0</v>
      </c>
    </row>
    <row r="1362" spans="1:17" s="17" customFormat="1" ht="16.75" hidden="1" customHeight="1" outlineLevel="2">
      <c r="A1362" s="1230">
        <v>323</v>
      </c>
      <c r="B1362" s="1231"/>
      <c r="C1362" s="1232"/>
      <c r="D1362" s="1233"/>
      <c r="E1362" s="587">
        <f t="shared" si="72"/>
        <v>0</v>
      </c>
      <c r="G1362" s="1230">
        <v>323</v>
      </c>
      <c r="H1362" s="1231"/>
      <c r="I1362" s="1232"/>
      <c r="J1362" s="1233"/>
      <c r="K1362" s="587">
        <f t="shared" si="73"/>
        <v>0</v>
      </c>
      <c r="M1362" s="1230">
        <v>323</v>
      </c>
      <c r="N1362" s="1231"/>
      <c r="O1362" s="1232"/>
      <c r="P1362" s="1233"/>
      <c r="Q1362" s="587">
        <f t="shared" si="74"/>
        <v>0</v>
      </c>
    </row>
    <row r="1363" spans="1:17" s="17" customFormat="1" ht="16.75" hidden="1" customHeight="1" outlineLevel="2">
      <c r="A1363" s="1230">
        <v>324</v>
      </c>
      <c r="B1363" s="1231"/>
      <c r="C1363" s="1232"/>
      <c r="D1363" s="1233"/>
      <c r="E1363" s="587">
        <f t="shared" si="72"/>
        <v>0</v>
      </c>
      <c r="G1363" s="1230">
        <v>324</v>
      </c>
      <c r="H1363" s="1231"/>
      <c r="I1363" s="1232"/>
      <c r="J1363" s="1233"/>
      <c r="K1363" s="587">
        <f t="shared" si="73"/>
        <v>0</v>
      </c>
      <c r="M1363" s="1230">
        <v>324</v>
      </c>
      <c r="N1363" s="1231"/>
      <c r="O1363" s="1232"/>
      <c r="P1363" s="1233"/>
      <c r="Q1363" s="587">
        <f t="shared" si="74"/>
        <v>0</v>
      </c>
    </row>
    <row r="1364" spans="1:17" s="17" customFormat="1" ht="16.75" hidden="1" customHeight="1" outlineLevel="2">
      <c r="A1364" s="1230">
        <v>325</v>
      </c>
      <c r="B1364" s="1231"/>
      <c r="C1364" s="1232"/>
      <c r="D1364" s="1233"/>
      <c r="E1364" s="587">
        <f t="shared" si="72"/>
        <v>0</v>
      </c>
      <c r="G1364" s="1230">
        <v>325</v>
      </c>
      <c r="H1364" s="1231"/>
      <c r="I1364" s="1232"/>
      <c r="J1364" s="1233"/>
      <c r="K1364" s="587">
        <f t="shared" si="73"/>
        <v>0</v>
      </c>
      <c r="M1364" s="1230">
        <v>325</v>
      </c>
      <c r="N1364" s="1231"/>
      <c r="O1364" s="1232"/>
      <c r="P1364" s="1233"/>
      <c r="Q1364" s="587">
        <f t="shared" si="74"/>
        <v>0</v>
      </c>
    </row>
    <row r="1365" spans="1:17" s="17" customFormat="1" ht="16.75" hidden="1" customHeight="1" outlineLevel="2">
      <c r="A1365" s="1230">
        <v>326</v>
      </c>
      <c r="B1365" s="1231"/>
      <c r="C1365" s="1232"/>
      <c r="D1365" s="1233"/>
      <c r="E1365" s="587">
        <f t="shared" si="72"/>
        <v>0</v>
      </c>
      <c r="G1365" s="1230">
        <v>326</v>
      </c>
      <c r="H1365" s="1231"/>
      <c r="I1365" s="1232"/>
      <c r="J1365" s="1233"/>
      <c r="K1365" s="587">
        <f t="shared" si="73"/>
        <v>0</v>
      </c>
      <c r="M1365" s="1230">
        <v>326</v>
      </c>
      <c r="N1365" s="1231"/>
      <c r="O1365" s="1232"/>
      <c r="P1365" s="1233"/>
      <c r="Q1365" s="587">
        <f t="shared" si="74"/>
        <v>0</v>
      </c>
    </row>
    <row r="1366" spans="1:17" s="17" customFormat="1" ht="16.75" hidden="1" customHeight="1" outlineLevel="2">
      <c r="A1366" s="1230">
        <v>327</v>
      </c>
      <c r="B1366" s="1231"/>
      <c r="C1366" s="1232"/>
      <c r="D1366" s="1233"/>
      <c r="E1366" s="587">
        <f t="shared" si="72"/>
        <v>0</v>
      </c>
      <c r="G1366" s="1230">
        <v>327</v>
      </c>
      <c r="H1366" s="1231"/>
      <c r="I1366" s="1232"/>
      <c r="J1366" s="1233"/>
      <c r="K1366" s="587">
        <f t="shared" si="73"/>
        <v>0</v>
      </c>
      <c r="M1366" s="1230">
        <v>327</v>
      </c>
      <c r="N1366" s="1231"/>
      <c r="O1366" s="1232"/>
      <c r="P1366" s="1233"/>
      <c r="Q1366" s="587">
        <f t="shared" si="74"/>
        <v>0</v>
      </c>
    </row>
    <row r="1367" spans="1:17" s="17" customFormat="1" ht="16.75" hidden="1" customHeight="1" outlineLevel="2">
      <c r="A1367" s="1230">
        <v>328</v>
      </c>
      <c r="B1367" s="1231"/>
      <c r="C1367" s="1232"/>
      <c r="D1367" s="1233"/>
      <c r="E1367" s="587">
        <f t="shared" si="72"/>
        <v>0</v>
      </c>
      <c r="G1367" s="1230">
        <v>328</v>
      </c>
      <c r="H1367" s="1231"/>
      <c r="I1367" s="1232"/>
      <c r="J1367" s="1233"/>
      <c r="K1367" s="587">
        <f t="shared" si="73"/>
        <v>0</v>
      </c>
      <c r="M1367" s="1230">
        <v>328</v>
      </c>
      <c r="N1367" s="1231"/>
      <c r="O1367" s="1232"/>
      <c r="P1367" s="1233"/>
      <c r="Q1367" s="587">
        <f t="shared" si="74"/>
        <v>0</v>
      </c>
    </row>
    <row r="1368" spans="1:17" s="17" customFormat="1" ht="16.75" hidden="1" customHeight="1" outlineLevel="2">
      <c r="A1368" s="1230">
        <v>329</v>
      </c>
      <c r="B1368" s="1231"/>
      <c r="C1368" s="1232"/>
      <c r="D1368" s="1233"/>
      <c r="E1368" s="587">
        <f t="shared" si="72"/>
        <v>0</v>
      </c>
      <c r="G1368" s="1230">
        <v>329</v>
      </c>
      <c r="H1368" s="1231"/>
      <c r="I1368" s="1232"/>
      <c r="J1368" s="1233"/>
      <c r="K1368" s="587">
        <f t="shared" si="73"/>
        <v>0</v>
      </c>
      <c r="M1368" s="1230">
        <v>329</v>
      </c>
      <c r="N1368" s="1231"/>
      <c r="O1368" s="1232"/>
      <c r="P1368" s="1233"/>
      <c r="Q1368" s="587">
        <f t="shared" si="74"/>
        <v>0</v>
      </c>
    </row>
    <row r="1369" spans="1:17" s="17" customFormat="1" ht="16.75" hidden="1" customHeight="1" outlineLevel="2">
      <c r="A1369" s="1230">
        <v>330</v>
      </c>
      <c r="B1369" s="1231"/>
      <c r="C1369" s="1232"/>
      <c r="D1369" s="1233"/>
      <c r="E1369" s="587">
        <f t="shared" si="72"/>
        <v>0</v>
      </c>
      <c r="G1369" s="1230">
        <v>330</v>
      </c>
      <c r="H1369" s="1231"/>
      <c r="I1369" s="1232"/>
      <c r="J1369" s="1233"/>
      <c r="K1369" s="587">
        <f t="shared" si="73"/>
        <v>0</v>
      </c>
      <c r="M1369" s="1230">
        <v>330</v>
      </c>
      <c r="N1369" s="1231"/>
      <c r="O1369" s="1232"/>
      <c r="P1369" s="1233"/>
      <c r="Q1369" s="587">
        <f t="shared" si="74"/>
        <v>0</v>
      </c>
    </row>
    <row r="1370" spans="1:17" s="17" customFormat="1" ht="16.75" hidden="1" customHeight="1" outlineLevel="2">
      <c r="A1370" s="1230">
        <v>331</v>
      </c>
      <c r="B1370" s="1231"/>
      <c r="C1370" s="1232"/>
      <c r="D1370" s="1233"/>
      <c r="E1370" s="587">
        <f t="shared" si="72"/>
        <v>0</v>
      </c>
      <c r="G1370" s="1230">
        <v>331</v>
      </c>
      <c r="H1370" s="1231"/>
      <c r="I1370" s="1232"/>
      <c r="J1370" s="1233"/>
      <c r="K1370" s="587">
        <f t="shared" si="73"/>
        <v>0</v>
      </c>
      <c r="M1370" s="1230">
        <v>331</v>
      </c>
      <c r="N1370" s="1231"/>
      <c r="O1370" s="1232"/>
      <c r="P1370" s="1233"/>
      <c r="Q1370" s="587">
        <f t="shared" si="74"/>
        <v>0</v>
      </c>
    </row>
    <row r="1371" spans="1:17" s="17" customFormat="1" ht="16.75" hidden="1" customHeight="1" outlineLevel="2">
      <c r="A1371" s="1230">
        <v>332</v>
      </c>
      <c r="B1371" s="1231"/>
      <c r="C1371" s="1232"/>
      <c r="D1371" s="1233"/>
      <c r="E1371" s="587">
        <f t="shared" si="72"/>
        <v>0</v>
      </c>
      <c r="G1371" s="1230">
        <v>332</v>
      </c>
      <c r="H1371" s="1231"/>
      <c r="I1371" s="1232"/>
      <c r="J1371" s="1233"/>
      <c r="K1371" s="587">
        <f t="shared" si="73"/>
        <v>0</v>
      </c>
      <c r="M1371" s="1230">
        <v>332</v>
      </c>
      <c r="N1371" s="1231"/>
      <c r="O1371" s="1232"/>
      <c r="P1371" s="1233"/>
      <c r="Q1371" s="587">
        <f t="shared" si="74"/>
        <v>0</v>
      </c>
    </row>
    <row r="1372" spans="1:17" s="17" customFormat="1" ht="16.75" hidden="1" customHeight="1" outlineLevel="2">
      <c r="A1372" s="1230">
        <v>333</v>
      </c>
      <c r="B1372" s="1231"/>
      <c r="C1372" s="1232"/>
      <c r="D1372" s="1233"/>
      <c r="E1372" s="587">
        <f t="shared" si="72"/>
        <v>0</v>
      </c>
      <c r="G1372" s="1230">
        <v>333</v>
      </c>
      <c r="H1372" s="1231"/>
      <c r="I1372" s="1232"/>
      <c r="J1372" s="1233"/>
      <c r="K1372" s="587">
        <f t="shared" si="73"/>
        <v>0</v>
      </c>
      <c r="M1372" s="1230">
        <v>333</v>
      </c>
      <c r="N1372" s="1231"/>
      <c r="O1372" s="1232"/>
      <c r="P1372" s="1233"/>
      <c r="Q1372" s="587">
        <f t="shared" si="74"/>
        <v>0</v>
      </c>
    </row>
    <row r="1373" spans="1:17" s="17" customFormat="1" ht="16.75" hidden="1" customHeight="1" outlineLevel="2">
      <c r="A1373" s="1230">
        <v>334</v>
      </c>
      <c r="B1373" s="1231"/>
      <c r="C1373" s="1232"/>
      <c r="D1373" s="1233"/>
      <c r="E1373" s="587">
        <f t="shared" si="72"/>
        <v>0</v>
      </c>
      <c r="G1373" s="1230">
        <v>334</v>
      </c>
      <c r="H1373" s="1231"/>
      <c r="I1373" s="1232"/>
      <c r="J1373" s="1233"/>
      <c r="K1373" s="587">
        <f t="shared" si="73"/>
        <v>0</v>
      </c>
      <c r="M1373" s="1230">
        <v>334</v>
      </c>
      <c r="N1373" s="1231"/>
      <c r="O1373" s="1232"/>
      <c r="P1373" s="1233"/>
      <c r="Q1373" s="587">
        <f t="shared" si="74"/>
        <v>0</v>
      </c>
    </row>
    <row r="1374" spans="1:17" s="17" customFormat="1" ht="16.75" hidden="1" customHeight="1" outlineLevel="2">
      <c r="A1374" s="1230">
        <v>335</v>
      </c>
      <c r="B1374" s="1231"/>
      <c r="C1374" s="1232"/>
      <c r="D1374" s="1233"/>
      <c r="E1374" s="587">
        <f t="shared" si="72"/>
        <v>0</v>
      </c>
      <c r="G1374" s="1230">
        <v>335</v>
      </c>
      <c r="H1374" s="1231"/>
      <c r="I1374" s="1232"/>
      <c r="J1374" s="1233"/>
      <c r="K1374" s="587">
        <f t="shared" si="73"/>
        <v>0</v>
      </c>
      <c r="M1374" s="1230">
        <v>335</v>
      </c>
      <c r="N1374" s="1231"/>
      <c r="O1374" s="1232"/>
      <c r="P1374" s="1233"/>
      <c r="Q1374" s="587">
        <f t="shared" si="74"/>
        <v>0</v>
      </c>
    </row>
    <row r="1375" spans="1:17" s="17" customFormat="1" ht="16.75" hidden="1" customHeight="1" outlineLevel="2">
      <c r="A1375" s="1230">
        <v>336</v>
      </c>
      <c r="B1375" s="1231"/>
      <c r="C1375" s="1232"/>
      <c r="D1375" s="1233"/>
      <c r="E1375" s="587">
        <f t="shared" si="72"/>
        <v>0</v>
      </c>
      <c r="G1375" s="1230">
        <v>336</v>
      </c>
      <c r="H1375" s="1231"/>
      <c r="I1375" s="1232"/>
      <c r="J1375" s="1233"/>
      <c r="K1375" s="587">
        <f t="shared" si="73"/>
        <v>0</v>
      </c>
      <c r="M1375" s="1230">
        <v>336</v>
      </c>
      <c r="N1375" s="1231"/>
      <c r="O1375" s="1232"/>
      <c r="P1375" s="1233"/>
      <c r="Q1375" s="587">
        <f t="shared" si="74"/>
        <v>0</v>
      </c>
    </row>
    <row r="1376" spans="1:17" s="17" customFormat="1" ht="16.75" hidden="1" customHeight="1" outlineLevel="2">
      <c r="A1376" s="1230">
        <v>337</v>
      </c>
      <c r="B1376" s="1231"/>
      <c r="C1376" s="1232"/>
      <c r="D1376" s="1233"/>
      <c r="E1376" s="587">
        <f t="shared" si="72"/>
        <v>0</v>
      </c>
      <c r="G1376" s="1230">
        <v>337</v>
      </c>
      <c r="H1376" s="1231"/>
      <c r="I1376" s="1232"/>
      <c r="J1376" s="1233"/>
      <c r="K1376" s="587">
        <f t="shared" si="73"/>
        <v>0</v>
      </c>
      <c r="M1376" s="1230">
        <v>337</v>
      </c>
      <c r="N1376" s="1231"/>
      <c r="O1376" s="1232"/>
      <c r="P1376" s="1233"/>
      <c r="Q1376" s="587">
        <f t="shared" si="74"/>
        <v>0</v>
      </c>
    </row>
    <row r="1377" spans="1:17" s="17" customFormat="1" ht="16.75" hidden="1" customHeight="1" outlineLevel="2">
      <c r="A1377" s="1230">
        <v>338</v>
      </c>
      <c r="B1377" s="1231"/>
      <c r="C1377" s="1232"/>
      <c r="D1377" s="1233"/>
      <c r="E1377" s="587">
        <f t="shared" si="72"/>
        <v>0</v>
      </c>
      <c r="G1377" s="1230">
        <v>338</v>
      </c>
      <c r="H1377" s="1231"/>
      <c r="I1377" s="1232"/>
      <c r="J1377" s="1233"/>
      <c r="K1377" s="587">
        <f t="shared" si="73"/>
        <v>0</v>
      </c>
      <c r="M1377" s="1230">
        <v>338</v>
      </c>
      <c r="N1377" s="1231"/>
      <c r="O1377" s="1232"/>
      <c r="P1377" s="1233"/>
      <c r="Q1377" s="587">
        <f t="shared" si="74"/>
        <v>0</v>
      </c>
    </row>
    <row r="1378" spans="1:17" s="17" customFormat="1" ht="16.75" hidden="1" customHeight="1" outlineLevel="2">
      <c r="A1378" s="1230">
        <v>339</v>
      </c>
      <c r="B1378" s="1231"/>
      <c r="C1378" s="1232"/>
      <c r="D1378" s="1233"/>
      <c r="E1378" s="587">
        <f t="shared" si="72"/>
        <v>0</v>
      </c>
      <c r="G1378" s="1230">
        <v>339</v>
      </c>
      <c r="H1378" s="1231"/>
      <c r="I1378" s="1232"/>
      <c r="J1378" s="1233"/>
      <c r="K1378" s="587">
        <f t="shared" si="73"/>
        <v>0</v>
      </c>
      <c r="M1378" s="1230">
        <v>339</v>
      </c>
      <c r="N1378" s="1231"/>
      <c r="O1378" s="1232"/>
      <c r="P1378" s="1233"/>
      <c r="Q1378" s="587">
        <f t="shared" si="74"/>
        <v>0</v>
      </c>
    </row>
    <row r="1379" spans="1:17" s="17" customFormat="1" ht="16.75" hidden="1" customHeight="1" outlineLevel="2">
      <c r="A1379" s="1230">
        <v>340</v>
      </c>
      <c r="B1379" s="1231"/>
      <c r="C1379" s="1232"/>
      <c r="D1379" s="1233"/>
      <c r="E1379" s="587">
        <f t="shared" si="72"/>
        <v>0</v>
      </c>
      <c r="G1379" s="1230">
        <v>340</v>
      </c>
      <c r="H1379" s="1231"/>
      <c r="I1379" s="1232"/>
      <c r="J1379" s="1233"/>
      <c r="K1379" s="587">
        <f t="shared" si="73"/>
        <v>0</v>
      </c>
      <c r="M1379" s="1230">
        <v>340</v>
      </c>
      <c r="N1379" s="1231"/>
      <c r="O1379" s="1232"/>
      <c r="P1379" s="1233"/>
      <c r="Q1379" s="587">
        <f t="shared" si="74"/>
        <v>0</v>
      </c>
    </row>
    <row r="1380" spans="1:17" s="17" customFormat="1" ht="16.75" hidden="1" customHeight="1" outlineLevel="2">
      <c r="A1380" s="1230">
        <v>341</v>
      </c>
      <c r="B1380" s="1231"/>
      <c r="C1380" s="1232"/>
      <c r="D1380" s="1233"/>
      <c r="E1380" s="587">
        <f t="shared" si="72"/>
        <v>0</v>
      </c>
      <c r="G1380" s="1230">
        <v>341</v>
      </c>
      <c r="H1380" s="1231"/>
      <c r="I1380" s="1232"/>
      <c r="J1380" s="1233"/>
      <c r="K1380" s="587">
        <f t="shared" si="73"/>
        <v>0</v>
      </c>
      <c r="M1380" s="1230">
        <v>341</v>
      </c>
      <c r="N1380" s="1231"/>
      <c r="O1380" s="1232"/>
      <c r="P1380" s="1233"/>
      <c r="Q1380" s="587">
        <f t="shared" si="74"/>
        <v>0</v>
      </c>
    </row>
    <row r="1381" spans="1:17" s="17" customFormat="1" ht="16.75" hidden="1" customHeight="1" outlineLevel="2">
      <c r="A1381" s="1230">
        <v>342</v>
      </c>
      <c r="B1381" s="1231"/>
      <c r="C1381" s="1232"/>
      <c r="D1381" s="1233"/>
      <c r="E1381" s="587">
        <f t="shared" si="72"/>
        <v>0</v>
      </c>
      <c r="G1381" s="1230">
        <v>342</v>
      </c>
      <c r="H1381" s="1231"/>
      <c r="I1381" s="1232"/>
      <c r="J1381" s="1233"/>
      <c r="K1381" s="587">
        <f t="shared" si="73"/>
        <v>0</v>
      </c>
      <c r="M1381" s="1230">
        <v>342</v>
      </c>
      <c r="N1381" s="1231"/>
      <c r="O1381" s="1232"/>
      <c r="P1381" s="1233"/>
      <c r="Q1381" s="587">
        <f t="shared" si="74"/>
        <v>0</v>
      </c>
    </row>
    <row r="1382" spans="1:17" s="17" customFormat="1" ht="16.75" hidden="1" customHeight="1" outlineLevel="2">
      <c r="A1382" s="1230">
        <v>343</v>
      </c>
      <c r="B1382" s="1231"/>
      <c r="C1382" s="1232"/>
      <c r="D1382" s="1233"/>
      <c r="E1382" s="587">
        <f t="shared" si="72"/>
        <v>0</v>
      </c>
      <c r="G1382" s="1230">
        <v>343</v>
      </c>
      <c r="H1382" s="1231"/>
      <c r="I1382" s="1232"/>
      <c r="J1382" s="1233"/>
      <c r="K1382" s="587">
        <f t="shared" si="73"/>
        <v>0</v>
      </c>
      <c r="M1382" s="1230">
        <v>343</v>
      </c>
      <c r="N1382" s="1231"/>
      <c r="O1382" s="1232"/>
      <c r="P1382" s="1233"/>
      <c r="Q1382" s="587">
        <f t="shared" si="74"/>
        <v>0</v>
      </c>
    </row>
    <row r="1383" spans="1:17" s="17" customFormat="1" ht="16.75" hidden="1" customHeight="1" outlineLevel="2">
      <c r="A1383" s="1230">
        <v>344</v>
      </c>
      <c r="B1383" s="1231"/>
      <c r="C1383" s="1232"/>
      <c r="D1383" s="1233"/>
      <c r="E1383" s="587">
        <f t="shared" si="72"/>
        <v>0</v>
      </c>
      <c r="G1383" s="1230">
        <v>344</v>
      </c>
      <c r="H1383" s="1231"/>
      <c r="I1383" s="1232"/>
      <c r="J1383" s="1233"/>
      <c r="K1383" s="587">
        <f t="shared" si="73"/>
        <v>0</v>
      </c>
      <c r="M1383" s="1230">
        <v>344</v>
      </c>
      <c r="N1383" s="1231"/>
      <c r="O1383" s="1232"/>
      <c r="P1383" s="1233"/>
      <c r="Q1383" s="587">
        <f t="shared" si="74"/>
        <v>0</v>
      </c>
    </row>
    <row r="1384" spans="1:17" s="17" customFormat="1" ht="16.75" hidden="1" customHeight="1" outlineLevel="2">
      <c r="A1384" s="1230">
        <v>345</v>
      </c>
      <c r="B1384" s="1231"/>
      <c r="C1384" s="1232"/>
      <c r="D1384" s="1233"/>
      <c r="E1384" s="587">
        <f t="shared" si="72"/>
        <v>0</v>
      </c>
      <c r="G1384" s="1230">
        <v>345</v>
      </c>
      <c r="H1384" s="1231"/>
      <c r="I1384" s="1232"/>
      <c r="J1384" s="1233"/>
      <c r="K1384" s="587">
        <f t="shared" si="73"/>
        <v>0</v>
      </c>
      <c r="M1384" s="1230">
        <v>345</v>
      </c>
      <c r="N1384" s="1231"/>
      <c r="O1384" s="1232"/>
      <c r="P1384" s="1233"/>
      <c r="Q1384" s="587">
        <f t="shared" si="74"/>
        <v>0</v>
      </c>
    </row>
    <row r="1385" spans="1:17" s="17" customFormat="1" ht="16.75" hidden="1" customHeight="1" outlineLevel="2">
      <c r="A1385" s="1230">
        <v>346</v>
      </c>
      <c r="B1385" s="1231"/>
      <c r="C1385" s="1232"/>
      <c r="D1385" s="1233"/>
      <c r="E1385" s="587">
        <f t="shared" si="72"/>
        <v>0</v>
      </c>
      <c r="G1385" s="1230">
        <v>346</v>
      </c>
      <c r="H1385" s="1231"/>
      <c r="I1385" s="1232"/>
      <c r="J1385" s="1233"/>
      <c r="K1385" s="587">
        <f t="shared" si="73"/>
        <v>0</v>
      </c>
      <c r="M1385" s="1230">
        <v>346</v>
      </c>
      <c r="N1385" s="1231"/>
      <c r="O1385" s="1232"/>
      <c r="P1385" s="1233"/>
      <c r="Q1385" s="587">
        <f t="shared" si="74"/>
        <v>0</v>
      </c>
    </row>
    <row r="1386" spans="1:17" s="17" customFormat="1" ht="16.75" hidden="1" customHeight="1" outlineLevel="2">
      <c r="A1386" s="1230">
        <v>347</v>
      </c>
      <c r="B1386" s="1231"/>
      <c r="C1386" s="1232"/>
      <c r="D1386" s="1233"/>
      <c r="E1386" s="587">
        <f t="shared" si="72"/>
        <v>0</v>
      </c>
      <c r="G1386" s="1230">
        <v>347</v>
      </c>
      <c r="H1386" s="1231"/>
      <c r="I1386" s="1232"/>
      <c r="J1386" s="1233"/>
      <c r="K1386" s="587">
        <f t="shared" si="73"/>
        <v>0</v>
      </c>
      <c r="M1386" s="1230">
        <v>347</v>
      </c>
      <c r="N1386" s="1231"/>
      <c r="O1386" s="1232"/>
      <c r="P1386" s="1233"/>
      <c r="Q1386" s="587">
        <f t="shared" si="74"/>
        <v>0</v>
      </c>
    </row>
    <row r="1387" spans="1:17" s="17" customFormat="1" ht="16.75" hidden="1" customHeight="1" outlineLevel="2">
      <c r="A1387" s="1230">
        <v>348</v>
      </c>
      <c r="B1387" s="1231"/>
      <c r="C1387" s="1232"/>
      <c r="D1387" s="1233"/>
      <c r="E1387" s="587">
        <f t="shared" si="72"/>
        <v>0</v>
      </c>
      <c r="G1387" s="1230">
        <v>348</v>
      </c>
      <c r="H1387" s="1231"/>
      <c r="I1387" s="1232"/>
      <c r="J1387" s="1233"/>
      <c r="K1387" s="587">
        <f t="shared" si="73"/>
        <v>0</v>
      </c>
      <c r="M1387" s="1230">
        <v>348</v>
      </c>
      <c r="N1387" s="1231"/>
      <c r="O1387" s="1232"/>
      <c r="P1387" s="1233"/>
      <c r="Q1387" s="587">
        <f t="shared" si="74"/>
        <v>0</v>
      </c>
    </row>
    <row r="1388" spans="1:17" s="17" customFormat="1" ht="16.75" hidden="1" customHeight="1" outlineLevel="2">
      <c r="A1388" s="1230">
        <v>349</v>
      </c>
      <c r="B1388" s="1231"/>
      <c r="C1388" s="1232"/>
      <c r="D1388" s="1233"/>
      <c r="E1388" s="587">
        <f t="shared" si="72"/>
        <v>0</v>
      </c>
      <c r="G1388" s="1230">
        <v>349</v>
      </c>
      <c r="H1388" s="1231"/>
      <c r="I1388" s="1232"/>
      <c r="J1388" s="1233"/>
      <c r="K1388" s="587">
        <f t="shared" si="73"/>
        <v>0</v>
      </c>
      <c r="M1388" s="1230">
        <v>349</v>
      </c>
      <c r="N1388" s="1231"/>
      <c r="O1388" s="1232"/>
      <c r="P1388" s="1233"/>
      <c r="Q1388" s="587">
        <f t="shared" si="74"/>
        <v>0</v>
      </c>
    </row>
    <row r="1389" spans="1:17" s="17" customFormat="1" ht="16.75" hidden="1" customHeight="1" outlineLevel="2">
      <c r="A1389" s="1230">
        <v>350</v>
      </c>
      <c r="B1389" s="1231"/>
      <c r="C1389" s="1232"/>
      <c r="D1389" s="1233"/>
      <c r="E1389" s="587">
        <f t="shared" si="72"/>
        <v>0</v>
      </c>
      <c r="G1389" s="1230">
        <v>350</v>
      </c>
      <c r="H1389" s="1231"/>
      <c r="I1389" s="1232"/>
      <c r="J1389" s="1233"/>
      <c r="K1389" s="587">
        <f t="shared" si="73"/>
        <v>0</v>
      </c>
      <c r="M1389" s="1230">
        <v>350</v>
      </c>
      <c r="N1389" s="1231"/>
      <c r="O1389" s="1232"/>
      <c r="P1389" s="1233"/>
      <c r="Q1389" s="587">
        <f t="shared" si="74"/>
        <v>0</v>
      </c>
    </row>
    <row r="1390" spans="1:17" s="17" customFormat="1" ht="16.75" hidden="1" customHeight="1" outlineLevel="2">
      <c r="A1390" s="1230">
        <v>351</v>
      </c>
      <c r="B1390" s="1231"/>
      <c r="C1390" s="1232"/>
      <c r="D1390" s="1233"/>
      <c r="E1390" s="587">
        <f t="shared" si="72"/>
        <v>0</v>
      </c>
      <c r="G1390" s="1230">
        <v>351</v>
      </c>
      <c r="H1390" s="1231"/>
      <c r="I1390" s="1232"/>
      <c r="J1390" s="1233"/>
      <c r="K1390" s="587">
        <f t="shared" si="73"/>
        <v>0</v>
      </c>
      <c r="M1390" s="1230">
        <v>351</v>
      </c>
      <c r="N1390" s="1231"/>
      <c r="O1390" s="1232"/>
      <c r="P1390" s="1233"/>
      <c r="Q1390" s="587">
        <f t="shared" si="74"/>
        <v>0</v>
      </c>
    </row>
    <row r="1391" spans="1:17" s="17" customFormat="1" ht="16.75" hidden="1" customHeight="1" outlineLevel="2">
      <c r="A1391" s="1230">
        <v>352</v>
      </c>
      <c r="B1391" s="1231"/>
      <c r="C1391" s="1232"/>
      <c r="D1391" s="1233"/>
      <c r="E1391" s="587">
        <f t="shared" si="72"/>
        <v>0</v>
      </c>
      <c r="G1391" s="1230">
        <v>352</v>
      </c>
      <c r="H1391" s="1231"/>
      <c r="I1391" s="1232"/>
      <c r="J1391" s="1233"/>
      <c r="K1391" s="587">
        <f t="shared" si="73"/>
        <v>0</v>
      </c>
      <c r="M1391" s="1230">
        <v>352</v>
      </c>
      <c r="N1391" s="1231"/>
      <c r="O1391" s="1232"/>
      <c r="P1391" s="1233"/>
      <c r="Q1391" s="587">
        <f t="shared" si="74"/>
        <v>0</v>
      </c>
    </row>
    <row r="1392" spans="1:17" s="17" customFormat="1" ht="16.75" hidden="1" customHeight="1" outlineLevel="2">
      <c r="A1392" s="1230">
        <v>353</v>
      </c>
      <c r="B1392" s="1231"/>
      <c r="C1392" s="1232"/>
      <c r="D1392" s="1233"/>
      <c r="E1392" s="587">
        <f t="shared" si="72"/>
        <v>0</v>
      </c>
      <c r="G1392" s="1230">
        <v>353</v>
      </c>
      <c r="H1392" s="1231"/>
      <c r="I1392" s="1232"/>
      <c r="J1392" s="1233"/>
      <c r="K1392" s="587">
        <f t="shared" si="73"/>
        <v>0</v>
      </c>
      <c r="M1392" s="1230">
        <v>353</v>
      </c>
      <c r="N1392" s="1231"/>
      <c r="O1392" s="1232"/>
      <c r="P1392" s="1233"/>
      <c r="Q1392" s="587">
        <f t="shared" si="74"/>
        <v>0</v>
      </c>
    </row>
    <row r="1393" spans="1:17" s="17" customFormat="1" ht="16.75" hidden="1" customHeight="1" outlineLevel="2">
      <c r="A1393" s="1230">
        <v>354</v>
      </c>
      <c r="B1393" s="1231"/>
      <c r="C1393" s="1232"/>
      <c r="D1393" s="1233"/>
      <c r="E1393" s="587">
        <f t="shared" si="72"/>
        <v>0</v>
      </c>
      <c r="G1393" s="1230">
        <v>354</v>
      </c>
      <c r="H1393" s="1231"/>
      <c r="I1393" s="1232"/>
      <c r="J1393" s="1233"/>
      <c r="K1393" s="587">
        <f t="shared" si="73"/>
        <v>0</v>
      </c>
      <c r="M1393" s="1230">
        <v>354</v>
      </c>
      <c r="N1393" s="1231"/>
      <c r="O1393" s="1232"/>
      <c r="P1393" s="1233"/>
      <c r="Q1393" s="587">
        <f t="shared" si="74"/>
        <v>0</v>
      </c>
    </row>
    <row r="1394" spans="1:17" s="17" customFormat="1" ht="16.75" hidden="1" customHeight="1" outlineLevel="2">
      <c r="A1394" s="1230">
        <v>355</v>
      </c>
      <c r="B1394" s="1231"/>
      <c r="C1394" s="1232"/>
      <c r="D1394" s="1233"/>
      <c r="E1394" s="587">
        <f t="shared" si="72"/>
        <v>0</v>
      </c>
      <c r="G1394" s="1230">
        <v>355</v>
      </c>
      <c r="H1394" s="1231"/>
      <c r="I1394" s="1232"/>
      <c r="J1394" s="1233"/>
      <c r="K1394" s="587">
        <f t="shared" si="73"/>
        <v>0</v>
      </c>
      <c r="M1394" s="1230">
        <v>355</v>
      </c>
      <c r="N1394" s="1231"/>
      <c r="O1394" s="1232"/>
      <c r="P1394" s="1233"/>
      <c r="Q1394" s="587">
        <f t="shared" si="74"/>
        <v>0</v>
      </c>
    </row>
    <row r="1395" spans="1:17" s="17" customFormat="1" ht="16.75" hidden="1" customHeight="1" outlineLevel="2">
      <c r="A1395" s="1230">
        <v>356</v>
      </c>
      <c r="B1395" s="1231"/>
      <c r="C1395" s="1232"/>
      <c r="D1395" s="1233"/>
      <c r="E1395" s="587">
        <f t="shared" si="72"/>
        <v>0</v>
      </c>
      <c r="G1395" s="1230">
        <v>356</v>
      </c>
      <c r="H1395" s="1231"/>
      <c r="I1395" s="1232"/>
      <c r="J1395" s="1233"/>
      <c r="K1395" s="587">
        <f t="shared" si="73"/>
        <v>0</v>
      </c>
      <c r="M1395" s="1230">
        <v>356</v>
      </c>
      <c r="N1395" s="1231"/>
      <c r="O1395" s="1232"/>
      <c r="P1395" s="1233"/>
      <c r="Q1395" s="587">
        <f t="shared" si="74"/>
        <v>0</v>
      </c>
    </row>
    <row r="1396" spans="1:17" s="17" customFormat="1" ht="16.75" hidden="1" customHeight="1" outlineLevel="2">
      <c r="A1396" s="1230">
        <v>357</v>
      </c>
      <c r="B1396" s="1231"/>
      <c r="C1396" s="1232"/>
      <c r="D1396" s="1233"/>
      <c r="E1396" s="587">
        <f t="shared" si="72"/>
        <v>0</v>
      </c>
      <c r="G1396" s="1230">
        <v>357</v>
      </c>
      <c r="H1396" s="1231"/>
      <c r="I1396" s="1232"/>
      <c r="J1396" s="1233"/>
      <c r="K1396" s="587">
        <f t="shared" si="73"/>
        <v>0</v>
      </c>
      <c r="M1396" s="1230">
        <v>357</v>
      </c>
      <c r="N1396" s="1231"/>
      <c r="O1396" s="1232"/>
      <c r="P1396" s="1233"/>
      <c r="Q1396" s="587">
        <f t="shared" si="74"/>
        <v>0</v>
      </c>
    </row>
    <row r="1397" spans="1:17" s="17" customFormat="1" ht="16.75" hidden="1" customHeight="1" outlineLevel="2">
      <c r="A1397" s="1230">
        <v>358</v>
      </c>
      <c r="B1397" s="1231"/>
      <c r="C1397" s="1232"/>
      <c r="D1397" s="1233"/>
      <c r="E1397" s="587">
        <f t="shared" si="72"/>
        <v>0</v>
      </c>
      <c r="G1397" s="1230">
        <v>358</v>
      </c>
      <c r="H1397" s="1231"/>
      <c r="I1397" s="1232"/>
      <c r="J1397" s="1233"/>
      <c r="K1397" s="587">
        <f t="shared" si="73"/>
        <v>0</v>
      </c>
      <c r="M1397" s="1230">
        <v>358</v>
      </c>
      <c r="N1397" s="1231"/>
      <c r="O1397" s="1232"/>
      <c r="P1397" s="1233"/>
      <c r="Q1397" s="587">
        <f t="shared" si="74"/>
        <v>0</v>
      </c>
    </row>
    <row r="1398" spans="1:17" s="17" customFormat="1" ht="16.75" hidden="1" customHeight="1" outlineLevel="2">
      <c r="A1398" s="1230">
        <v>359</v>
      </c>
      <c r="B1398" s="1231"/>
      <c r="C1398" s="1232"/>
      <c r="D1398" s="1233"/>
      <c r="E1398" s="587">
        <f t="shared" si="72"/>
        <v>0</v>
      </c>
      <c r="G1398" s="1230">
        <v>359</v>
      </c>
      <c r="H1398" s="1231"/>
      <c r="I1398" s="1232"/>
      <c r="J1398" s="1233"/>
      <c r="K1398" s="587">
        <f t="shared" si="73"/>
        <v>0</v>
      </c>
      <c r="M1398" s="1230">
        <v>359</v>
      </c>
      <c r="N1398" s="1231"/>
      <c r="O1398" s="1232"/>
      <c r="P1398" s="1233"/>
      <c r="Q1398" s="587">
        <f t="shared" si="74"/>
        <v>0</v>
      </c>
    </row>
    <row r="1399" spans="1:17" s="17" customFormat="1" ht="16.75" hidden="1" customHeight="1" outlineLevel="2">
      <c r="A1399" s="1230">
        <v>360</v>
      </c>
      <c r="B1399" s="1231"/>
      <c r="C1399" s="1232"/>
      <c r="D1399" s="1233"/>
      <c r="E1399" s="587">
        <f t="shared" si="72"/>
        <v>0</v>
      </c>
      <c r="G1399" s="1230">
        <v>360</v>
      </c>
      <c r="H1399" s="1231"/>
      <c r="I1399" s="1232"/>
      <c r="J1399" s="1233"/>
      <c r="K1399" s="587">
        <f t="shared" si="73"/>
        <v>0</v>
      </c>
      <c r="M1399" s="1230">
        <v>360</v>
      </c>
      <c r="N1399" s="1231"/>
      <c r="O1399" s="1232"/>
      <c r="P1399" s="1233"/>
      <c r="Q1399" s="587">
        <f t="shared" si="74"/>
        <v>0</v>
      </c>
    </row>
    <row r="1400" spans="1:17" s="17" customFormat="1" ht="16.75" hidden="1" customHeight="1" outlineLevel="2">
      <c r="A1400" s="1230">
        <v>361</v>
      </c>
      <c r="B1400" s="1231"/>
      <c r="C1400" s="1232"/>
      <c r="D1400" s="1233"/>
      <c r="E1400" s="587">
        <f t="shared" si="72"/>
        <v>0</v>
      </c>
      <c r="G1400" s="1230">
        <v>361</v>
      </c>
      <c r="H1400" s="1231"/>
      <c r="I1400" s="1232"/>
      <c r="J1400" s="1233"/>
      <c r="K1400" s="587">
        <f t="shared" si="73"/>
        <v>0</v>
      </c>
      <c r="M1400" s="1230">
        <v>361</v>
      </c>
      <c r="N1400" s="1231"/>
      <c r="O1400" s="1232"/>
      <c r="P1400" s="1233"/>
      <c r="Q1400" s="587">
        <f t="shared" si="74"/>
        <v>0</v>
      </c>
    </row>
    <row r="1401" spans="1:17" s="17" customFormat="1" ht="16.75" hidden="1" customHeight="1" outlineLevel="2">
      <c r="A1401" s="1230">
        <v>362</v>
      </c>
      <c r="B1401" s="1231"/>
      <c r="C1401" s="1232"/>
      <c r="D1401" s="1233"/>
      <c r="E1401" s="587">
        <f t="shared" si="72"/>
        <v>0</v>
      </c>
      <c r="G1401" s="1230">
        <v>362</v>
      </c>
      <c r="H1401" s="1231"/>
      <c r="I1401" s="1232"/>
      <c r="J1401" s="1233"/>
      <c r="K1401" s="587">
        <f t="shared" si="73"/>
        <v>0</v>
      </c>
      <c r="M1401" s="1230">
        <v>362</v>
      </c>
      <c r="N1401" s="1231"/>
      <c r="O1401" s="1232"/>
      <c r="P1401" s="1233"/>
      <c r="Q1401" s="587">
        <f t="shared" si="74"/>
        <v>0</v>
      </c>
    </row>
    <row r="1402" spans="1:17" s="17" customFormat="1" ht="16.75" hidden="1" customHeight="1" outlineLevel="2">
      <c r="A1402" s="1230">
        <v>363</v>
      </c>
      <c r="B1402" s="1231"/>
      <c r="C1402" s="1232"/>
      <c r="D1402" s="1233"/>
      <c r="E1402" s="587">
        <f t="shared" si="72"/>
        <v>0</v>
      </c>
      <c r="G1402" s="1230">
        <v>363</v>
      </c>
      <c r="H1402" s="1231"/>
      <c r="I1402" s="1232"/>
      <c r="J1402" s="1233"/>
      <c r="K1402" s="587">
        <f t="shared" si="73"/>
        <v>0</v>
      </c>
      <c r="M1402" s="1230">
        <v>363</v>
      </c>
      <c r="N1402" s="1231"/>
      <c r="O1402" s="1232"/>
      <c r="P1402" s="1233"/>
      <c r="Q1402" s="587">
        <f t="shared" si="74"/>
        <v>0</v>
      </c>
    </row>
    <row r="1403" spans="1:17" s="17" customFormat="1" ht="16.75" hidden="1" customHeight="1" outlineLevel="2">
      <c r="A1403" s="1230">
        <v>364</v>
      </c>
      <c r="B1403" s="1231"/>
      <c r="C1403" s="1232"/>
      <c r="D1403" s="1233"/>
      <c r="E1403" s="587">
        <f t="shared" si="72"/>
        <v>0</v>
      </c>
      <c r="G1403" s="1230">
        <v>364</v>
      </c>
      <c r="H1403" s="1231"/>
      <c r="I1403" s="1232"/>
      <c r="J1403" s="1233"/>
      <c r="K1403" s="587">
        <f t="shared" si="73"/>
        <v>0</v>
      </c>
      <c r="M1403" s="1230">
        <v>364</v>
      </c>
      <c r="N1403" s="1231"/>
      <c r="O1403" s="1232"/>
      <c r="P1403" s="1233"/>
      <c r="Q1403" s="587">
        <f t="shared" si="74"/>
        <v>0</v>
      </c>
    </row>
    <row r="1404" spans="1:17" s="17" customFormat="1" ht="16.75" hidden="1" customHeight="1" outlineLevel="2">
      <c r="A1404" s="1230">
        <v>365</v>
      </c>
      <c r="B1404" s="1231"/>
      <c r="C1404" s="1232"/>
      <c r="D1404" s="1233"/>
      <c r="E1404" s="587">
        <f t="shared" si="72"/>
        <v>0</v>
      </c>
      <c r="G1404" s="1230">
        <v>365</v>
      </c>
      <c r="H1404" s="1231"/>
      <c r="I1404" s="1232"/>
      <c r="J1404" s="1233"/>
      <c r="K1404" s="587">
        <f t="shared" si="73"/>
        <v>0</v>
      </c>
      <c r="M1404" s="1230">
        <v>365</v>
      </c>
      <c r="N1404" s="1231"/>
      <c r="O1404" s="1232"/>
      <c r="P1404" s="1233"/>
      <c r="Q1404" s="587">
        <f t="shared" si="74"/>
        <v>0</v>
      </c>
    </row>
    <row r="1405" spans="1:17" s="17" customFormat="1" ht="16.75" hidden="1" customHeight="1" outlineLevel="2">
      <c r="A1405" s="1230">
        <v>366</v>
      </c>
      <c r="B1405" s="1231"/>
      <c r="C1405" s="1232"/>
      <c r="D1405" s="1233"/>
      <c r="E1405" s="587">
        <f t="shared" si="72"/>
        <v>0</v>
      </c>
      <c r="G1405" s="1230">
        <v>366</v>
      </c>
      <c r="H1405" s="1231"/>
      <c r="I1405" s="1232"/>
      <c r="J1405" s="1233"/>
      <c r="K1405" s="587">
        <f t="shared" si="73"/>
        <v>0</v>
      </c>
      <c r="M1405" s="1230">
        <v>366</v>
      </c>
      <c r="N1405" s="1231"/>
      <c r="O1405" s="1232"/>
      <c r="P1405" s="1233"/>
      <c r="Q1405" s="587">
        <f t="shared" si="74"/>
        <v>0</v>
      </c>
    </row>
    <row r="1406" spans="1:17" s="17" customFormat="1" ht="16.75" hidden="1" customHeight="1" outlineLevel="2">
      <c r="A1406" s="1230">
        <v>367</v>
      </c>
      <c r="B1406" s="1231"/>
      <c r="C1406" s="1232"/>
      <c r="D1406" s="1233"/>
      <c r="E1406" s="587">
        <f t="shared" si="72"/>
        <v>0</v>
      </c>
      <c r="G1406" s="1230">
        <v>367</v>
      </c>
      <c r="H1406" s="1231"/>
      <c r="I1406" s="1232"/>
      <c r="J1406" s="1233"/>
      <c r="K1406" s="587">
        <f t="shared" si="73"/>
        <v>0</v>
      </c>
      <c r="M1406" s="1230">
        <v>367</v>
      </c>
      <c r="N1406" s="1231"/>
      <c r="O1406" s="1232"/>
      <c r="P1406" s="1233"/>
      <c r="Q1406" s="587">
        <f t="shared" si="74"/>
        <v>0</v>
      </c>
    </row>
    <row r="1407" spans="1:17" s="17" customFormat="1" ht="16.75" hidden="1" customHeight="1" outlineLevel="2">
      <c r="A1407" s="1230">
        <v>368</v>
      </c>
      <c r="B1407" s="1231"/>
      <c r="C1407" s="1232"/>
      <c r="D1407" s="1233"/>
      <c r="E1407" s="587">
        <f t="shared" si="72"/>
        <v>0</v>
      </c>
      <c r="G1407" s="1230">
        <v>368</v>
      </c>
      <c r="H1407" s="1231"/>
      <c r="I1407" s="1232"/>
      <c r="J1407" s="1233"/>
      <c r="K1407" s="587">
        <f t="shared" si="73"/>
        <v>0</v>
      </c>
      <c r="M1407" s="1230">
        <v>368</v>
      </c>
      <c r="N1407" s="1231"/>
      <c r="O1407" s="1232"/>
      <c r="P1407" s="1233"/>
      <c r="Q1407" s="587">
        <f t="shared" si="74"/>
        <v>0</v>
      </c>
    </row>
    <row r="1408" spans="1:17" s="17" customFormat="1" ht="16.75" hidden="1" customHeight="1" outlineLevel="2">
      <c r="A1408" s="1230">
        <v>369</v>
      </c>
      <c r="B1408" s="1231"/>
      <c r="C1408" s="1232"/>
      <c r="D1408" s="1233"/>
      <c r="E1408" s="587">
        <f t="shared" si="72"/>
        <v>0</v>
      </c>
      <c r="G1408" s="1230">
        <v>369</v>
      </c>
      <c r="H1408" s="1231"/>
      <c r="I1408" s="1232"/>
      <c r="J1408" s="1233"/>
      <c r="K1408" s="587">
        <f t="shared" si="73"/>
        <v>0</v>
      </c>
      <c r="M1408" s="1230">
        <v>369</v>
      </c>
      <c r="N1408" s="1231"/>
      <c r="O1408" s="1232"/>
      <c r="P1408" s="1233"/>
      <c r="Q1408" s="587">
        <f t="shared" si="74"/>
        <v>0</v>
      </c>
    </row>
    <row r="1409" spans="1:17" s="17" customFormat="1" ht="16.75" hidden="1" customHeight="1" outlineLevel="2">
      <c r="A1409" s="1230">
        <v>370</v>
      </c>
      <c r="B1409" s="1231"/>
      <c r="C1409" s="1232"/>
      <c r="D1409" s="1233"/>
      <c r="E1409" s="587">
        <f t="shared" si="72"/>
        <v>0</v>
      </c>
      <c r="G1409" s="1230">
        <v>370</v>
      </c>
      <c r="H1409" s="1231"/>
      <c r="I1409" s="1232"/>
      <c r="J1409" s="1233"/>
      <c r="K1409" s="587">
        <f t="shared" si="73"/>
        <v>0</v>
      </c>
      <c r="M1409" s="1230">
        <v>370</v>
      </c>
      <c r="N1409" s="1231"/>
      <c r="O1409" s="1232"/>
      <c r="P1409" s="1233"/>
      <c r="Q1409" s="587">
        <f t="shared" si="74"/>
        <v>0</v>
      </c>
    </row>
    <row r="1410" spans="1:17" s="17" customFormat="1" ht="16.75" hidden="1" customHeight="1" outlineLevel="2">
      <c r="A1410" s="1230">
        <v>371</v>
      </c>
      <c r="B1410" s="1231"/>
      <c r="C1410" s="1232"/>
      <c r="D1410" s="1233"/>
      <c r="E1410" s="587">
        <f t="shared" si="72"/>
        <v>0</v>
      </c>
      <c r="G1410" s="1230">
        <v>371</v>
      </c>
      <c r="H1410" s="1231"/>
      <c r="I1410" s="1232"/>
      <c r="J1410" s="1233"/>
      <c r="K1410" s="587">
        <f t="shared" si="73"/>
        <v>0</v>
      </c>
      <c r="M1410" s="1230">
        <v>371</v>
      </c>
      <c r="N1410" s="1231"/>
      <c r="O1410" s="1232"/>
      <c r="P1410" s="1233"/>
      <c r="Q1410" s="587">
        <f t="shared" si="74"/>
        <v>0</v>
      </c>
    </row>
    <row r="1411" spans="1:17" s="17" customFormat="1" ht="16.75" hidden="1" customHeight="1" outlineLevel="2">
      <c r="A1411" s="1230">
        <v>372</v>
      </c>
      <c r="B1411" s="1231"/>
      <c r="C1411" s="1232"/>
      <c r="D1411" s="1233"/>
      <c r="E1411" s="587">
        <f t="shared" si="72"/>
        <v>0</v>
      </c>
      <c r="G1411" s="1230">
        <v>372</v>
      </c>
      <c r="H1411" s="1231"/>
      <c r="I1411" s="1232"/>
      <c r="J1411" s="1233"/>
      <c r="K1411" s="587">
        <f t="shared" si="73"/>
        <v>0</v>
      </c>
      <c r="M1411" s="1230">
        <v>372</v>
      </c>
      <c r="N1411" s="1231"/>
      <c r="O1411" s="1232"/>
      <c r="P1411" s="1233"/>
      <c r="Q1411" s="587">
        <f t="shared" si="74"/>
        <v>0</v>
      </c>
    </row>
    <row r="1412" spans="1:17" s="17" customFormat="1" ht="16.75" hidden="1" customHeight="1" outlineLevel="2">
      <c r="A1412" s="1230">
        <v>373</v>
      </c>
      <c r="B1412" s="1231"/>
      <c r="C1412" s="1232"/>
      <c r="D1412" s="1233"/>
      <c r="E1412" s="587">
        <f t="shared" si="72"/>
        <v>0</v>
      </c>
      <c r="G1412" s="1230">
        <v>373</v>
      </c>
      <c r="H1412" s="1231"/>
      <c r="I1412" s="1232"/>
      <c r="J1412" s="1233"/>
      <c r="K1412" s="587">
        <f t="shared" si="73"/>
        <v>0</v>
      </c>
      <c r="M1412" s="1230">
        <v>373</v>
      </c>
      <c r="N1412" s="1231"/>
      <c r="O1412" s="1232"/>
      <c r="P1412" s="1233"/>
      <c r="Q1412" s="587">
        <f t="shared" si="74"/>
        <v>0</v>
      </c>
    </row>
    <row r="1413" spans="1:17" s="17" customFormat="1" ht="16.75" hidden="1" customHeight="1" outlineLevel="2">
      <c r="A1413" s="1230">
        <v>374</v>
      </c>
      <c r="B1413" s="1231"/>
      <c r="C1413" s="1232"/>
      <c r="D1413" s="1233"/>
      <c r="E1413" s="587">
        <f t="shared" si="72"/>
        <v>0</v>
      </c>
      <c r="G1413" s="1230">
        <v>374</v>
      </c>
      <c r="H1413" s="1231"/>
      <c r="I1413" s="1232"/>
      <c r="J1413" s="1233"/>
      <c r="K1413" s="587">
        <f t="shared" si="73"/>
        <v>0</v>
      </c>
      <c r="M1413" s="1230">
        <v>374</v>
      </c>
      <c r="N1413" s="1231"/>
      <c r="O1413" s="1232"/>
      <c r="P1413" s="1233"/>
      <c r="Q1413" s="587">
        <f t="shared" si="74"/>
        <v>0</v>
      </c>
    </row>
    <row r="1414" spans="1:17" s="17" customFormat="1" ht="16.75" hidden="1" customHeight="1" outlineLevel="2">
      <c r="A1414" s="1230">
        <v>375</v>
      </c>
      <c r="B1414" s="1231"/>
      <c r="C1414" s="1232"/>
      <c r="D1414" s="1233"/>
      <c r="E1414" s="587">
        <f t="shared" si="72"/>
        <v>0</v>
      </c>
      <c r="G1414" s="1230">
        <v>375</v>
      </c>
      <c r="H1414" s="1231"/>
      <c r="I1414" s="1232"/>
      <c r="J1414" s="1233"/>
      <c r="K1414" s="587">
        <f t="shared" si="73"/>
        <v>0</v>
      </c>
      <c r="M1414" s="1230">
        <v>375</v>
      </c>
      <c r="N1414" s="1231"/>
      <c r="O1414" s="1232"/>
      <c r="P1414" s="1233"/>
      <c r="Q1414" s="587">
        <f t="shared" si="74"/>
        <v>0</v>
      </c>
    </row>
    <row r="1415" spans="1:17" s="17" customFormat="1" ht="16.75" hidden="1" customHeight="1" outlineLevel="2">
      <c r="A1415" s="1230">
        <v>376</v>
      </c>
      <c r="B1415" s="1231"/>
      <c r="C1415" s="1232"/>
      <c r="D1415" s="1233"/>
      <c r="E1415" s="587">
        <f t="shared" si="72"/>
        <v>0</v>
      </c>
      <c r="G1415" s="1230">
        <v>376</v>
      </c>
      <c r="H1415" s="1231"/>
      <c r="I1415" s="1232"/>
      <c r="J1415" s="1233"/>
      <c r="K1415" s="587">
        <f t="shared" si="73"/>
        <v>0</v>
      </c>
      <c r="M1415" s="1230">
        <v>376</v>
      </c>
      <c r="N1415" s="1231"/>
      <c r="O1415" s="1232"/>
      <c r="P1415" s="1233"/>
      <c r="Q1415" s="587">
        <f t="shared" si="74"/>
        <v>0</v>
      </c>
    </row>
    <row r="1416" spans="1:17" s="17" customFormat="1" ht="16.75" hidden="1" customHeight="1" outlineLevel="2">
      <c r="A1416" s="1230">
        <v>377</v>
      </c>
      <c r="B1416" s="1231"/>
      <c r="C1416" s="1232"/>
      <c r="D1416" s="1233"/>
      <c r="E1416" s="587">
        <f t="shared" si="72"/>
        <v>0</v>
      </c>
      <c r="G1416" s="1230">
        <v>377</v>
      </c>
      <c r="H1416" s="1231"/>
      <c r="I1416" s="1232"/>
      <c r="J1416" s="1233"/>
      <c r="K1416" s="587">
        <f t="shared" si="73"/>
        <v>0</v>
      </c>
      <c r="M1416" s="1230">
        <v>377</v>
      </c>
      <c r="N1416" s="1231"/>
      <c r="O1416" s="1232"/>
      <c r="P1416" s="1233"/>
      <c r="Q1416" s="587">
        <f t="shared" si="74"/>
        <v>0</v>
      </c>
    </row>
    <row r="1417" spans="1:17" s="17" customFormat="1" ht="16.75" hidden="1" customHeight="1" outlineLevel="2">
      <c r="A1417" s="1230">
        <v>378</v>
      </c>
      <c r="B1417" s="1231"/>
      <c r="C1417" s="1232"/>
      <c r="D1417" s="1233"/>
      <c r="E1417" s="587">
        <f t="shared" si="72"/>
        <v>0</v>
      </c>
      <c r="G1417" s="1230">
        <v>378</v>
      </c>
      <c r="H1417" s="1231"/>
      <c r="I1417" s="1232"/>
      <c r="J1417" s="1233"/>
      <c r="K1417" s="587">
        <f t="shared" si="73"/>
        <v>0</v>
      </c>
      <c r="M1417" s="1230">
        <v>378</v>
      </c>
      <c r="N1417" s="1231"/>
      <c r="O1417" s="1232"/>
      <c r="P1417" s="1233"/>
      <c r="Q1417" s="587">
        <f t="shared" si="74"/>
        <v>0</v>
      </c>
    </row>
    <row r="1418" spans="1:17" s="17" customFormat="1" ht="16.75" hidden="1" customHeight="1" outlineLevel="2">
      <c r="A1418" s="1230">
        <v>379</v>
      </c>
      <c r="B1418" s="1231"/>
      <c r="C1418" s="1232"/>
      <c r="D1418" s="1233"/>
      <c r="E1418" s="587">
        <f t="shared" si="72"/>
        <v>0</v>
      </c>
      <c r="G1418" s="1230">
        <v>379</v>
      </c>
      <c r="H1418" s="1231"/>
      <c r="I1418" s="1232"/>
      <c r="J1418" s="1233"/>
      <c r="K1418" s="587">
        <f t="shared" si="73"/>
        <v>0</v>
      </c>
      <c r="M1418" s="1230">
        <v>379</v>
      </c>
      <c r="N1418" s="1231"/>
      <c r="O1418" s="1232"/>
      <c r="P1418" s="1233"/>
      <c r="Q1418" s="587">
        <f t="shared" si="74"/>
        <v>0</v>
      </c>
    </row>
    <row r="1419" spans="1:17" s="17" customFormat="1" ht="16.75" hidden="1" customHeight="1" outlineLevel="2">
      <c r="A1419" s="1230">
        <v>380</v>
      </c>
      <c r="B1419" s="1231"/>
      <c r="C1419" s="1232"/>
      <c r="D1419" s="1233"/>
      <c r="E1419" s="587">
        <f t="shared" si="72"/>
        <v>0</v>
      </c>
      <c r="G1419" s="1230">
        <v>380</v>
      </c>
      <c r="H1419" s="1231"/>
      <c r="I1419" s="1232"/>
      <c r="J1419" s="1233"/>
      <c r="K1419" s="587">
        <f t="shared" si="73"/>
        <v>0</v>
      </c>
      <c r="M1419" s="1230">
        <v>380</v>
      </c>
      <c r="N1419" s="1231"/>
      <c r="O1419" s="1232"/>
      <c r="P1419" s="1233"/>
      <c r="Q1419" s="587">
        <f t="shared" si="74"/>
        <v>0</v>
      </c>
    </row>
    <row r="1420" spans="1:17" s="17" customFormat="1" ht="16.75" hidden="1" customHeight="1" outlineLevel="2">
      <c r="A1420" s="1230">
        <v>381</v>
      </c>
      <c r="B1420" s="1231"/>
      <c r="C1420" s="1232"/>
      <c r="D1420" s="1233"/>
      <c r="E1420" s="587">
        <f t="shared" si="72"/>
        <v>0</v>
      </c>
      <c r="G1420" s="1230">
        <v>381</v>
      </c>
      <c r="H1420" s="1231"/>
      <c r="I1420" s="1232"/>
      <c r="J1420" s="1233"/>
      <c r="K1420" s="587">
        <f t="shared" si="73"/>
        <v>0</v>
      </c>
      <c r="M1420" s="1230">
        <v>381</v>
      </c>
      <c r="N1420" s="1231"/>
      <c r="O1420" s="1232"/>
      <c r="P1420" s="1233"/>
      <c r="Q1420" s="587">
        <f t="shared" si="74"/>
        <v>0</v>
      </c>
    </row>
    <row r="1421" spans="1:17" s="17" customFormat="1" ht="16.75" hidden="1" customHeight="1" outlineLevel="2">
      <c r="A1421" s="1230">
        <v>382</v>
      </c>
      <c r="B1421" s="1231"/>
      <c r="C1421" s="1232"/>
      <c r="D1421" s="1233"/>
      <c r="E1421" s="587">
        <f t="shared" si="72"/>
        <v>0</v>
      </c>
      <c r="G1421" s="1230">
        <v>382</v>
      </c>
      <c r="H1421" s="1231"/>
      <c r="I1421" s="1232"/>
      <c r="J1421" s="1233"/>
      <c r="K1421" s="587">
        <f t="shared" si="73"/>
        <v>0</v>
      </c>
      <c r="M1421" s="1230">
        <v>382</v>
      </c>
      <c r="N1421" s="1231"/>
      <c r="O1421" s="1232"/>
      <c r="P1421" s="1233"/>
      <c r="Q1421" s="587">
        <f t="shared" si="74"/>
        <v>0</v>
      </c>
    </row>
    <row r="1422" spans="1:17" s="17" customFormat="1" ht="16.75" hidden="1" customHeight="1" outlineLevel="2">
      <c r="A1422" s="1230">
        <v>383</v>
      </c>
      <c r="B1422" s="1231"/>
      <c r="C1422" s="1232"/>
      <c r="D1422" s="1233"/>
      <c r="E1422" s="587">
        <f t="shared" si="72"/>
        <v>0</v>
      </c>
      <c r="G1422" s="1230">
        <v>383</v>
      </c>
      <c r="H1422" s="1231"/>
      <c r="I1422" s="1232"/>
      <c r="J1422" s="1233"/>
      <c r="K1422" s="587">
        <f t="shared" si="73"/>
        <v>0</v>
      </c>
      <c r="M1422" s="1230">
        <v>383</v>
      </c>
      <c r="N1422" s="1231"/>
      <c r="O1422" s="1232"/>
      <c r="P1422" s="1233"/>
      <c r="Q1422" s="587">
        <f t="shared" si="74"/>
        <v>0</v>
      </c>
    </row>
    <row r="1423" spans="1:17" s="17" customFormat="1" ht="16.75" hidden="1" customHeight="1" outlineLevel="2">
      <c r="A1423" s="1230">
        <v>384</v>
      </c>
      <c r="B1423" s="1231"/>
      <c r="C1423" s="1232"/>
      <c r="D1423" s="1233"/>
      <c r="E1423" s="587">
        <f t="shared" si="72"/>
        <v>0</v>
      </c>
      <c r="G1423" s="1230">
        <v>384</v>
      </c>
      <c r="H1423" s="1231"/>
      <c r="I1423" s="1232"/>
      <c r="J1423" s="1233"/>
      <c r="K1423" s="587">
        <f t="shared" si="73"/>
        <v>0</v>
      </c>
      <c r="M1423" s="1230">
        <v>384</v>
      </c>
      <c r="N1423" s="1231"/>
      <c r="O1423" s="1232"/>
      <c r="P1423" s="1233"/>
      <c r="Q1423" s="587">
        <f t="shared" si="74"/>
        <v>0</v>
      </c>
    </row>
    <row r="1424" spans="1:17" s="17" customFormat="1" ht="16.75" hidden="1" customHeight="1" outlineLevel="2">
      <c r="A1424" s="1230">
        <v>385</v>
      </c>
      <c r="B1424" s="1231"/>
      <c r="C1424" s="1232"/>
      <c r="D1424" s="1233"/>
      <c r="E1424" s="587">
        <f t="shared" si="72"/>
        <v>0</v>
      </c>
      <c r="G1424" s="1230">
        <v>385</v>
      </c>
      <c r="H1424" s="1231"/>
      <c r="I1424" s="1232"/>
      <c r="J1424" s="1233"/>
      <c r="K1424" s="587">
        <f t="shared" si="73"/>
        <v>0</v>
      </c>
      <c r="M1424" s="1230">
        <v>385</v>
      </c>
      <c r="N1424" s="1231"/>
      <c r="O1424" s="1232"/>
      <c r="P1424" s="1233"/>
      <c r="Q1424" s="587">
        <f t="shared" si="74"/>
        <v>0</v>
      </c>
    </row>
    <row r="1425" spans="1:17" s="17" customFormat="1" ht="16.75" hidden="1" customHeight="1" outlineLevel="2">
      <c r="A1425" s="1230">
        <v>386</v>
      </c>
      <c r="B1425" s="1231"/>
      <c r="C1425" s="1232"/>
      <c r="D1425" s="1233"/>
      <c r="E1425" s="587">
        <f t="shared" si="72"/>
        <v>0</v>
      </c>
      <c r="G1425" s="1230">
        <v>386</v>
      </c>
      <c r="H1425" s="1231"/>
      <c r="I1425" s="1232"/>
      <c r="J1425" s="1233"/>
      <c r="K1425" s="587">
        <f t="shared" si="73"/>
        <v>0</v>
      </c>
      <c r="M1425" s="1230">
        <v>386</v>
      </c>
      <c r="N1425" s="1231"/>
      <c r="O1425" s="1232"/>
      <c r="P1425" s="1233"/>
      <c r="Q1425" s="587">
        <f t="shared" si="74"/>
        <v>0</v>
      </c>
    </row>
    <row r="1426" spans="1:17" s="17" customFormat="1" ht="16.75" hidden="1" customHeight="1" outlineLevel="2">
      <c r="A1426" s="1230">
        <v>387</v>
      </c>
      <c r="B1426" s="1231"/>
      <c r="C1426" s="1232"/>
      <c r="D1426" s="1233"/>
      <c r="E1426" s="587">
        <f t="shared" si="72"/>
        <v>0</v>
      </c>
      <c r="G1426" s="1230">
        <v>387</v>
      </c>
      <c r="H1426" s="1231"/>
      <c r="I1426" s="1232"/>
      <c r="J1426" s="1233"/>
      <c r="K1426" s="587">
        <f t="shared" si="73"/>
        <v>0</v>
      </c>
      <c r="M1426" s="1230">
        <v>387</v>
      </c>
      <c r="N1426" s="1231"/>
      <c r="O1426" s="1232"/>
      <c r="P1426" s="1233"/>
      <c r="Q1426" s="587">
        <f t="shared" si="74"/>
        <v>0</v>
      </c>
    </row>
    <row r="1427" spans="1:17" s="17" customFormat="1" ht="16.75" hidden="1" customHeight="1" outlineLevel="2">
      <c r="A1427" s="1230">
        <v>388</v>
      </c>
      <c r="B1427" s="1231"/>
      <c r="C1427" s="1232"/>
      <c r="D1427" s="1233"/>
      <c r="E1427" s="587">
        <f t="shared" si="72"/>
        <v>0</v>
      </c>
      <c r="G1427" s="1230">
        <v>388</v>
      </c>
      <c r="H1427" s="1231"/>
      <c r="I1427" s="1232"/>
      <c r="J1427" s="1233"/>
      <c r="K1427" s="587">
        <f t="shared" si="73"/>
        <v>0</v>
      </c>
      <c r="M1427" s="1230">
        <v>388</v>
      </c>
      <c r="N1427" s="1231"/>
      <c r="O1427" s="1232"/>
      <c r="P1427" s="1233"/>
      <c r="Q1427" s="587">
        <f t="shared" si="74"/>
        <v>0</v>
      </c>
    </row>
    <row r="1428" spans="1:17" s="17" customFormat="1" ht="16.75" hidden="1" customHeight="1" outlineLevel="2">
      <c r="A1428" s="1230">
        <v>389</v>
      </c>
      <c r="B1428" s="1231"/>
      <c r="C1428" s="1232"/>
      <c r="D1428" s="1233"/>
      <c r="E1428" s="587">
        <f t="shared" si="72"/>
        <v>0</v>
      </c>
      <c r="G1428" s="1230">
        <v>389</v>
      </c>
      <c r="H1428" s="1231"/>
      <c r="I1428" s="1232"/>
      <c r="J1428" s="1233"/>
      <c r="K1428" s="587">
        <f t="shared" si="73"/>
        <v>0</v>
      </c>
      <c r="M1428" s="1230">
        <v>389</v>
      </c>
      <c r="N1428" s="1231"/>
      <c r="O1428" s="1232"/>
      <c r="P1428" s="1233"/>
      <c r="Q1428" s="587">
        <f t="shared" si="74"/>
        <v>0</v>
      </c>
    </row>
    <row r="1429" spans="1:17" s="17" customFormat="1" ht="16.75" hidden="1" customHeight="1" outlineLevel="2">
      <c r="A1429" s="1230">
        <v>390</v>
      </c>
      <c r="B1429" s="1231"/>
      <c r="C1429" s="1232"/>
      <c r="D1429" s="1233"/>
      <c r="E1429" s="587">
        <f t="shared" si="72"/>
        <v>0</v>
      </c>
      <c r="G1429" s="1230">
        <v>390</v>
      </c>
      <c r="H1429" s="1231"/>
      <c r="I1429" s="1232"/>
      <c r="J1429" s="1233"/>
      <c r="K1429" s="587">
        <f t="shared" si="73"/>
        <v>0</v>
      </c>
      <c r="M1429" s="1230">
        <v>390</v>
      </c>
      <c r="N1429" s="1231"/>
      <c r="O1429" s="1232"/>
      <c r="P1429" s="1233"/>
      <c r="Q1429" s="587">
        <f t="shared" si="74"/>
        <v>0</v>
      </c>
    </row>
    <row r="1430" spans="1:17" s="17" customFormat="1" ht="16.75" hidden="1" customHeight="1" outlineLevel="2">
      <c r="A1430" s="1230">
        <v>391</v>
      </c>
      <c r="B1430" s="1231"/>
      <c r="C1430" s="1232"/>
      <c r="D1430" s="1233"/>
      <c r="E1430" s="587">
        <f t="shared" si="72"/>
        <v>0</v>
      </c>
      <c r="G1430" s="1230">
        <v>391</v>
      </c>
      <c r="H1430" s="1231"/>
      <c r="I1430" s="1232"/>
      <c r="J1430" s="1233"/>
      <c r="K1430" s="587">
        <f t="shared" si="73"/>
        <v>0</v>
      </c>
      <c r="M1430" s="1230">
        <v>391</v>
      </c>
      <c r="N1430" s="1231"/>
      <c r="O1430" s="1232"/>
      <c r="P1430" s="1233"/>
      <c r="Q1430" s="587">
        <f t="shared" si="74"/>
        <v>0</v>
      </c>
    </row>
    <row r="1431" spans="1:17" s="17" customFormat="1" ht="16.75" hidden="1" customHeight="1" outlineLevel="2">
      <c r="A1431" s="1230">
        <v>392</v>
      </c>
      <c r="B1431" s="1231"/>
      <c r="C1431" s="1232"/>
      <c r="D1431" s="1233"/>
      <c r="E1431" s="587">
        <f t="shared" si="72"/>
        <v>0</v>
      </c>
      <c r="G1431" s="1230">
        <v>392</v>
      </c>
      <c r="H1431" s="1231"/>
      <c r="I1431" s="1232"/>
      <c r="J1431" s="1233"/>
      <c r="K1431" s="587">
        <f t="shared" si="73"/>
        <v>0</v>
      </c>
      <c r="M1431" s="1230">
        <v>392</v>
      </c>
      <c r="N1431" s="1231"/>
      <c r="O1431" s="1232"/>
      <c r="P1431" s="1233"/>
      <c r="Q1431" s="587">
        <f t="shared" si="74"/>
        <v>0</v>
      </c>
    </row>
    <row r="1432" spans="1:17" s="17" customFormat="1" ht="16.75" hidden="1" customHeight="1" outlineLevel="2">
      <c r="A1432" s="1230">
        <v>393</v>
      </c>
      <c r="B1432" s="1231"/>
      <c r="C1432" s="1232"/>
      <c r="D1432" s="1233"/>
      <c r="E1432" s="587">
        <f t="shared" si="72"/>
        <v>0</v>
      </c>
      <c r="G1432" s="1230">
        <v>393</v>
      </c>
      <c r="H1432" s="1231"/>
      <c r="I1432" s="1232"/>
      <c r="J1432" s="1233"/>
      <c r="K1432" s="587">
        <f t="shared" si="73"/>
        <v>0</v>
      </c>
      <c r="M1432" s="1230">
        <v>393</v>
      </c>
      <c r="N1432" s="1231"/>
      <c r="O1432" s="1232"/>
      <c r="P1432" s="1233"/>
      <c r="Q1432" s="587">
        <f t="shared" si="74"/>
        <v>0</v>
      </c>
    </row>
    <row r="1433" spans="1:17" s="17" customFormat="1" ht="16.75" hidden="1" customHeight="1" outlineLevel="2">
      <c r="A1433" s="1230">
        <v>394</v>
      </c>
      <c r="B1433" s="1231"/>
      <c r="C1433" s="1232"/>
      <c r="D1433" s="1233"/>
      <c r="E1433" s="587">
        <f t="shared" si="72"/>
        <v>0</v>
      </c>
      <c r="G1433" s="1230">
        <v>394</v>
      </c>
      <c r="H1433" s="1231"/>
      <c r="I1433" s="1232"/>
      <c r="J1433" s="1233"/>
      <c r="K1433" s="587">
        <f t="shared" si="73"/>
        <v>0</v>
      </c>
      <c r="M1433" s="1230">
        <v>394</v>
      </c>
      <c r="N1433" s="1231"/>
      <c r="O1433" s="1232"/>
      <c r="P1433" s="1233"/>
      <c r="Q1433" s="587">
        <f t="shared" si="74"/>
        <v>0</v>
      </c>
    </row>
    <row r="1434" spans="1:17" s="17" customFormat="1" ht="16.75" hidden="1" customHeight="1" outlineLevel="2">
      <c r="A1434" s="1230">
        <v>395</v>
      </c>
      <c r="B1434" s="1231"/>
      <c r="C1434" s="1232"/>
      <c r="D1434" s="1233"/>
      <c r="E1434" s="587">
        <f t="shared" si="72"/>
        <v>0</v>
      </c>
      <c r="G1434" s="1230">
        <v>395</v>
      </c>
      <c r="H1434" s="1231"/>
      <c r="I1434" s="1232"/>
      <c r="J1434" s="1233"/>
      <c r="K1434" s="587">
        <f t="shared" si="73"/>
        <v>0</v>
      </c>
      <c r="M1434" s="1230">
        <v>395</v>
      </c>
      <c r="N1434" s="1231"/>
      <c r="O1434" s="1232"/>
      <c r="P1434" s="1233"/>
      <c r="Q1434" s="587">
        <f t="shared" si="74"/>
        <v>0</v>
      </c>
    </row>
    <row r="1435" spans="1:17" s="17" customFormat="1" ht="16.75" hidden="1" customHeight="1" outlineLevel="2">
      <c r="A1435" s="1230">
        <v>396</v>
      </c>
      <c r="B1435" s="1231"/>
      <c r="C1435" s="1232"/>
      <c r="D1435" s="1233"/>
      <c r="E1435" s="587">
        <f t="shared" si="72"/>
        <v>0</v>
      </c>
      <c r="G1435" s="1230">
        <v>396</v>
      </c>
      <c r="H1435" s="1231"/>
      <c r="I1435" s="1232"/>
      <c r="J1435" s="1233"/>
      <c r="K1435" s="587">
        <f t="shared" si="73"/>
        <v>0</v>
      </c>
      <c r="M1435" s="1230">
        <v>396</v>
      </c>
      <c r="N1435" s="1231"/>
      <c r="O1435" s="1232"/>
      <c r="P1435" s="1233"/>
      <c r="Q1435" s="587">
        <f t="shared" si="74"/>
        <v>0</v>
      </c>
    </row>
    <row r="1436" spans="1:17" s="17" customFormat="1" ht="16.75" hidden="1" customHeight="1" outlineLevel="2">
      <c r="A1436" s="1230">
        <v>397</v>
      </c>
      <c r="B1436" s="1231"/>
      <c r="C1436" s="1232"/>
      <c r="D1436" s="1233"/>
      <c r="E1436" s="587">
        <f t="shared" si="72"/>
        <v>0</v>
      </c>
      <c r="G1436" s="1230">
        <v>397</v>
      </c>
      <c r="H1436" s="1231"/>
      <c r="I1436" s="1232"/>
      <c r="J1436" s="1233"/>
      <c r="K1436" s="587">
        <f t="shared" si="73"/>
        <v>0</v>
      </c>
      <c r="M1436" s="1230">
        <v>397</v>
      </c>
      <c r="N1436" s="1231"/>
      <c r="O1436" s="1232"/>
      <c r="P1436" s="1233"/>
      <c r="Q1436" s="587">
        <f t="shared" si="74"/>
        <v>0</v>
      </c>
    </row>
    <row r="1437" spans="1:17" s="17" customFormat="1" ht="16.75" hidden="1" customHeight="1" outlineLevel="2">
      <c r="A1437" s="1230">
        <v>398</v>
      </c>
      <c r="B1437" s="1231"/>
      <c r="C1437" s="1232"/>
      <c r="D1437" s="1233"/>
      <c r="E1437" s="587">
        <f t="shared" si="72"/>
        <v>0</v>
      </c>
      <c r="G1437" s="1230">
        <v>398</v>
      </c>
      <c r="H1437" s="1231"/>
      <c r="I1437" s="1232"/>
      <c r="J1437" s="1233"/>
      <c r="K1437" s="587">
        <f t="shared" si="73"/>
        <v>0</v>
      </c>
      <c r="M1437" s="1230">
        <v>398</v>
      </c>
      <c r="N1437" s="1231"/>
      <c r="O1437" s="1232"/>
      <c r="P1437" s="1233"/>
      <c r="Q1437" s="587">
        <f t="shared" si="74"/>
        <v>0</v>
      </c>
    </row>
    <row r="1438" spans="1:17" s="17" customFormat="1" ht="16.75" hidden="1" customHeight="1" outlineLevel="2">
      <c r="A1438" s="1230">
        <v>399</v>
      </c>
      <c r="B1438" s="1231"/>
      <c r="C1438" s="1232"/>
      <c r="D1438" s="1233"/>
      <c r="E1438" s="587">
        <f t="shared" si="72"/>
        <v>0</v>
      </c>
      <c r="G1438" s="1230">
        <v>399</v>
      </c>
      <c r="H1438" s="1231"/>
      <c r="I1438" s="1232"/>
      <c r="J1438" s="1233"/>
      <c r="K1438" s="587">
        <f t="shared" si="73"/>
        <v>0</v>
      </c>
      <c r="M1438" s="1230">
        <v>399</v>
      </c>
      <c r="N1438" s="1231"/>
      <c r="O1438" s="1232"/>
      <c r="P1438" s="1233"/>
      <c r="Q1438" s="587">
        <f t="shared" si="74"/>
        <v>0</v>
      </c>
    </row>
    <row r="1439" spans="1:17" s="17" customFormat="1" ht="16.75" hidden="1" customHeight="1" outlineLevel="2">
      <c r="A1439" s="1230">
        <v>400</v>
      </c>
      <c r="B1439" s="1231"/>
      <c r="C1439" s="1232"/>
      <c r="D1439" s="1233"/>
      <c r="E1439" s="587">
        <f t="shared" si="72"/>
        <v>0</v>
      </c>
      <c r="G1439" s="1230">
        <v>400</v>
      </c>
      <c r="H1439" s="1231"/>
      <c r="I1439" s="1232"/>
      <c r="J1439" s="1233"/>
      <c r="K1439" s="587">
        <f t="shared" si="73"/>
        <v>0</v>
      </c>
      <c r="M1439" s="1230">
        <v>400</v>
      </c>
      <c r="N1439" s="1231"/>
      <c r="O1439" s="1232"/>
      <c r="P1439" s="1233"/>
      <c r="Q1439" s="587">
        <f t="shared" si="74"/>
        <v>0</v>
      </c>
    </row>
    <row r="1440" spans="1:17" s="17" customFormat="1" ht="16.75" hidden="1" customHeight="1" outlineLevel="2">
      <c r="A1440" s="1230">
        <v>401</v>
      </c>
      <c r="B1440" s="1231"/>
      <c r="C1440" s="1232"/>
      <c r="D1440" s="1233"/>
      <c r="E1440" s="587">
        <f t="shared" si="72"/>
        <v>0</v>
      </c>
      <c r="G1440" s="1230">
        <v>401</v>
      </c>
      <c r="H1440" s="1231"/>
      <c r="I1440" s="1232"/>
      <c r="J1440" s="1233"/>
      <c r="K1440" s="587">
        <f t="shared" si="73"/>
        <v>0</v>
      </c>
      <c r="M1440" s="1230">
        <v>401</v>
      </c>
      <c r="N1440" s="1231"/>
      <c r="O1440" s="1232"/>
      <c r="P1440" s="1233"/>
      <c r="Q1440" s="587">
        <f t="shared" si="74"/>
        <v>0</v>
      </c>
    </row>
    <row r="1441" spans="1:17" s="17" customFormat="1" ht="16.75" hidden="1" customHeight="1" outlineLevel="2">
      <c r="A1441" s="1230">
        <v>402</v>
      </c>
      <c r="B1441" s="1231"/>
      <c r="C1441" s="1232"/>
      <c r="D1441" s="1233"/>
      <c r="E1441" s="587">
        <f t="shared" si="72"/>
        <v>0</v>
      </c>
      <c r="G1441" s="1230">
        <v>402</v>
      </c>
      <c r="H1441" s="1231"/>
      <c r="I1441" s="1232"/>
      <c r="J1441" s="1233"/>
      <c r="K1441" s="587">
        <f t="shared" si="73"/>
        <v>0</v>
      </c>
      <c r="M1441" s="1230">
        <v>402</v>
      </c>
      <c r="N1441" s="1231"/>
      <c r="O1441" s="1232"/>
      <c r="P1441" s="1233"/>
      <c r="Q1441" s="587">
        <f t="shared" si="74"/>
        <v>0</v>
      </c>
    </row>
    <row r="1442" spans="1:17" s="17" customFormat="1" ht="16.75" hidden="1" customHeight="1" outlineLevel="2">
      <c r="A1442" s="1230">
        <v>403</v>
      </c>
      <c r="B1442" s="1231"/>
      <c r="C1442" s="1232"/>
      <c r="D1442" s="1233"/>
      <c r="E1442" s="587">
        <f t="shared" si="72"/>
        <v>0</v>
      </c>
      <c r="G1442" s="1230">
        <v>403</v>
      </c>
      <c r="H1442" s="1231"/>
      <c r="I1442" s="1232"/>
      <c r="J1442" s="1233"/>
      <c r="K1442" s="587">
        <f t="shared" si="73"/>
        <v>0</v>
      </c>
      <c r="M1442" s="1230">
        <v>403</v>
      </c>
      <c r="N1442" s="1231"/>
      <c r="O1442" s="1232"/>
      <c r="P1442" s="1233"/>
      <c r="Q1442" s="587">
        <f t="shared" si="74"/>
        <v>0</v>
      </c>
    </row>
    <row r="1443" spans="1:17" s="17" customFormat="1" ht="16.75" hidden="1" customHeight="1" outlineLevel="2">
      <c r="A1443" s="1230">
        <v>404</v>
      </c>
      <c r="B1443" s="1231"/>
      <c r="C1443" s="1232"/>
      <c r="D1443" s="1233"/>
      <c r="E1443" s="587">
        <f t="shared" si="72"/>
        <v>0</v>
      </c>
      <c r="G1443" s="1230">
        <v>404</v>
      </c>
      <c r="H1443" s="1231"/>
      <c r="I1443" s="1232"/>
      <c r="J1443" s="1233"/>
      <c r="K1443" s="587">
        <f t="shared" si="73"/>
        <v>0</v>
      </c>
      <c r="M1443" s="1230">
        <v>404</v>
      </c>
      <c r="N1443" s="1231"/>
      <c r="O1443" s="1232"/>
      <c r="P1443" s="1233"/>
      <c r="Q1443" s="587">
        <f t="shared" si="74"/>
        <v>0</v>
      </c>
    </row>
    <row r="1444" spans="1:17" s="17" customFormat="1" ht="16.75" hidden="1" customHeight="1" outlineLevel="2">
      <c r="A1444" s="1230">
        <v>405</v>
      </c>
      <c r="B1444" s="1231"/>
      <c r="C1444" s="1232"/>
      <c r="D1444" s="1233"/>
      <c r="E1444" s="587">
        <f t="shared" si="72"/>
        <v>0</v>
      </c>
      <c r="G1444" s="1230">
        <v>405</v>
      </c>
      <c r="H1444" s="1231"/>
      <c r="I1444" s="1232"/>
      <c r="J1444" s="1233"/>
      <c r="K1444" s="587">
        <f t="shared" si="73"/>
        <v>0</v>
      </c>
      <c r="M1444" s="1230">
        <v>405</v>
      </c>
      <c r="N1444" s="1231"/>
      <c r="O1444" s="1232"/>
      <c r="P1444" s="1233"/>
      <c r="Q1444" s="587">
        <f t="shared" si="74"/>
        <v>0</v>
      </c>
    </row>
    <row r="1445" spans="1:17" s="17" customFormat="1" ht="16.75" hidden="1" customHeight="1" outlineLevel="2">
      <c r="A1445" s="1230">
        <v>406</v>
      </c>
      <c r="B1445" s="1231"/>
      <c r="C1445" s="1232"/>
      <c r="D1445" s="1233"/>
      <c r="E1445" s="587">
        <f t="shared" si="72"/>
        <v>0</v>
      </c>
      <c r="G1445" s="1230">
        <v>406</v>
      </c>
      <c r="H1445" s="1231"/>
      <c r="I1445" s="1232"/>
      <c r="J1445" s="1233"/>
      <c r="K1445" s="587">
        <f t="shared" si="73"/>
        <v>0</v>
      </c>
      <c r="M1445" s="1230">
        <v>406</v>
      </c>
      <c r="N1445" s="1231"/>
      <c r="O1445" s="1232"/>
      <c r="P1445" s="1233"/>
      <c r="Q1445" s="587">
        <f t="shared" si="74"/>
        <v>0</v>
      </c>
    </row>
    <row r="1446" spans="1:17" s="17" customFormat="1" ht="16.75" hidden="1" customHeight="1" outlineLevel="2">
      <c r="A1446" s="1230">
        <v>407</v>
      </c>
      <c r="B1446" s="1231"/>
      <c r="C1446" s="1232"/>
      <c r="D1446" s="1233"/>
      <c r="E1446" s="587">
        <f t="shared" si="72"/>
        <v>0</v>
      </c>
      <c r="G1446" s="1230">
        <v>407</v>
      </c>
      <c r="H1446" s="1231"/>
      <c r="I1446" s="1232"/>
      <c r="J1446" s="1233"/>
      <c r="K1446" s="587">
        <f t="shared" si="73"/>
        <v>0</v>
      </c>
      <c r="M1446" s="1230">
        <v>407</v>
      </c>
      <c r="N1446" s="1231"/>
      <c r="O1446" s="1232"/>
      <c r="P1446" s="1233"/>
      <c r="Q1446" s="587">
        <f t="shared" si="74"/>
        <v>0</v>
      </c>
    </row>
    <row r="1447" spans="1:17" s="17" customFormat="1" ht="16.75" hidden="1" customHeight="1" outlineLevel="2">
      <c r="A1447" s="1230">
        <v>408</v>
      </c>
      <c r="B1447" s="1231"/>
      <c r="C1447" s="1232"/>
      <c r="D1447" s="1233"/>
      <c r="E1447" s="587">
        <f t="shared" si="72"/>
        <v>0</v>
      </c>
      <c r="G1447" s="1230">
        <v>408</v>
      </c>
      <c r="H1447" s="1231"/>
      <c r="I1447" s="1232"/>
      <c r="J1447" s="1233"/>
      <c r="K1447" s="587">
        <f t="shared" si="73"/>
        <v>0</v>
      </c>
      <c r="M1447" s="1230">
        <v>408</v>
      </c>
      <c r="N1447" s="1231"/>
      <c r="O1447" s="1232"/>
      <c r="P1447" s="1233"/>
      <c r="Q1447" s="587">
        <f t="shared" si="74"/>
        <v>0</v>
      </c>
    </row>
    <row r="1448" spans="1:17" s="17" customFormat="1" ht="16.75" hidden="1" customHeight="1" outlineLevel="2">
      <c r="A1448" s="1230">
        <v>409</v>
      </c>
      <c r="B1448" s="1231"/>
      <c r="C1448" s="1232"/>
      <c r="D1448" s="1233"/>
      <c r="E1448" s="587">
        <f t="shared" si="72"/>
        <v>0</v>
      </c>
      <c r="G1448" s="1230">
        <v>409</v>
      </c>
      <c r="H1448" s="1231"/>
      <c r="I1448" s="1232"/>
      <c r="J1448" s="1233"/>
      <c r="K1448" s="587">
        <f t="shared" si="73"/>
        <v>0</v>
      </c>
      <c r="M1448" s="1230">
        <v>409</v>
      </c>
      <c r="N1448" s="1231"/>
      <c r="O1448" s="1232"/>
      <c r="P1448" s="1233"/>
      <c r="Q1448" s="587">
        <f t="shared" si="74"/>
        <v>0</v>
      </c>
    </row>
    <row r="1449" spans="1:17" s="17" customFormat="1" ht="16.75" hidden="1" customHeight="1" outlineLevel="2">
      <c r="A1449" s="1230">
        <v>410</v>
      </c>
      <c r="B1449" s="1231"/>
      <c r="C1449" s="1232"/>
      <c r="D1449" s="1233"/>
      <c r="E1449" s="587">
        <f t="shared" si="72"/>
        <v>0</v>
      </c>
      <c r="G1449" s="1230">
        <v>410</v>
      </c>
      <c r="H1449" s="1231"/>
      <c r="I1449" s="1232"/>
      <c r="J1449" s="1233"/>
      <c r="K1449" s="587">
        <f t="shared" si="73"/>
        <v>0</v>
      </c>
      <c r="M1449" s="1230">
        <v>410</v>
      </c>
      <c r="N1449" s="1231"/>
      <c r="O1449" s="1232"/>
      <c r="P1449" s="1233"/>
      <c r="Q1449" s="587">
        <f t="shared" si="74"/>
        <v>0</v>
      </c>
    </row>
    <row r="1450" spans="1:17" s="17" customFormat="1" ht="16.75" hidden="1" customHeight="1" outlineLevel="2">
      <c r="A1450" s="1230">
        <v>411</v>
      </c>
      <c r="B1450" s="1231"/>
      <c r="C1450" s="1232"/>
      <c r="D1450" s="1233"/>
      <c r="E1450" s="587">
        <f t="shared" si="72"/>
        <v>0</v>
      </c>
      <c r="G1450" s="1230">
        <v>411</v>
      </c>
      <c r="H1450" s="1231"/>
      <c r="I1450" s="1232"/>
      <c r="J1450" s="1233"/>
      <c r="K1450" s="587">
        <f t="shared" si="73"/>
        <v>0</v>
      </c>
      <c r="M1450" s="1230">
        <v>411</v>
      </c>
      <c r="N1450" s="1231"/>
      <c r="O1450" s="1232"/>
      <c r="P1450" s="1233"/>
      <c r="Q1450" s="587">
        <f t="shared" si="74"/>
        <v>0</v>
      </c>
    </row>
    <row r="1451" spans="1:17" s="17" customFormat="1" ht="16.75" hidden="1" customHeight="1" outlineLevel="2">
      <c r="A1451" s="1230">
        <v>412</v>
      </c>
      <c r="B1451" s="1231"/>
      <c r="C1451" s="1232"/>
      <c r="D1451" s="1233"/>
      <c r="E1451" s="587">
        <f t="shared" si="72"/>
        <v>0</v>
      </c>
      <c r="G1451" s="1230">
        <v>412</v>
      </c>
      <c r="H1451" s="1231"/>
      <c r="I1451" s="1232"/>
      <c r="J1451" s="1233"/>
      <c r="K1451" s="587">
        <f t="shared" si="73"/>
        <v>0</v>
      </c>
      <c r="M1451" s="1230">
        <v>412</v>
      </c>
      <c r="N1451" s="1231"/>
      <c r="O1451" s="1232"/>
      <c r="P1451" s="1233"/>
      <c r="Q1451" s="587">
        <f t="shared" si="74"/>
        <v>0</v>
      </c>
    </row>
    <row r="1452" spans="1:17" s="17" customFormat="1" ht="16.75" hidden="1" customHeight="1" outlineLevel="2">
      <c r="A1452" s="1230">
        <v>413</v>
      </c>
      <c r="B1452" s="1231"/>
      <c r="C1452" s="1232"/>
      <c r="D1452" s="1233"/>
      <c r="E1452" s="587">
        <f t="shared" si="72"/>
        <v>0</v>
      </c>
      <c r="G1452" s="1230">
        <v>413</v>
      </c>
      <c r="H1452" s="1231"/>
      <c r="I1452" s="1232"/>
      <c r="J1452" s="1233"/>
      <c r="K1452" s="587">
        <f t="shared" si="73"/>
        <v>0</v>
      </c>
      <c r="M1452" s="1230">
        <v>413</v>
      </c>
      <c r="N1452" s="1231"/>
      <c r="O1452" s="1232"/>
      <c r="P1452" s="1233"/>
      <c r="Q1452" s="587">
        <f t="shared" si="74"/>
        <v>0</v>
      </c>
    </row>
    <row r="1453" spans="1:17" s="17" customFormat="1" ht="16.75" hidden="1" customHeight="1" outlineLevel="2">
      <c r="A1453" s="1230">
        <v>414</v>
      </c>
      <c r="B1453" s="1231"/>
      <c r="C1453" s="1232"/>
      <c r="D1453" s="1233"/>
      <c r="E1453" s="587">
        <f t="shared" si="72"/>
        <v>0</v>
      </c>
      <c r="G1453" s="1230">
        <v>414</v>
      </c>
      <c r="H1453" s="1231"/>
      <c r="I1453" s="1232"/>
      <c r="J1453" s="1233"/>
      <c r="K1453" s="587">
        <f t="shared" si="73"/>
        <v>0</v>
      </c>
      <c r="M1453" s="1230">
        <v>414</v>
      </c>
      <c r="N1453" s="1231"/>
      <c r="O1453" s="1232"/>
      <c r="P1453" s="1233"/>
      <c r="Q1453" s="587">
        <f t="shared" si="74"/>
        <v>0</v>
      </c>
    </row>
    <row r="1454" spans="1:17" s="17" customFormat="1" ht="16.75" hidden="1" customHeight="1" outlineLevel="2">
      <c r="A1454" s="1230">
        <v>415</v>
      </c>
      <c r="B1454" s="1231"/>
      <c r="C1454" s="1232"/>
      <c r="D1454" s="1233"/>
      <c r="E1454" s="587">
        <f t="shared" si="72"/>
        <v>0</v>
      </c>
      <c r="G1454" s="1230">
        <v>415</v>
      </c>
      <c r="H1454" s="1231"/>
      <c r="I1454" s="1232"/>
      <c r="J1454" s="1233"/>
      <c r="K1454" s="587">
        <f t="shared" si="73"/>
        <v>0</v>
      </c>
      <c r="M1454" s="1230">
        <v>415</v>
      </c>
      <c r="N1454" s="1231"/>
      <c r="O1454" s="1232"/>
      <c r="P1454" s="1233"/>
      <c r="Q1454" s="587">
        <f t="shared" si="74"/>
        <v>0</v>
      </c>
    </row>
    <row r="1455" spans="1:17" s="17" customFormat="1" ht="16.75" hidden="1" customHeight="1" outlineLevel="2">
      <c r="A1455" s="1230">
        <v>416</v>
      </c>
      <c r="B1455" s="1231"/>
      <c r="C1455" s="1232"/>
      <c r="D1455" s="1233"/>
      <c r="E1455" s="587">
        <f t="shared" si="72"/>
        <v>0</v>
      </c>
      <c r="G1455" s="1230">
        <v>416</v>
      </c>
      <c r="H1455" s="1231"/>
      <c r="I1455" s="1232"/>
      <c r="J1455" s="1233"/>
      <c r="K1455" s="587">
        <f t="shared" si="73"/>
        <v>0</v>
      </c>
      <c r="M1455" s="1230">
        <v>416</v>
      </c>
      <c r="N1455" s="1231"/>
      <c r="O1455" s="1232"/>
      <c r="P1455" s="1233"/>
      <c r="Q1455" s="587">
        <f t="shared" si="74"/>
        <v>0</v>
      </c>
    </row>
    <row r="1456" spans="1:17" s="17" customFormat="1" ht="16.75" hidden="1" customHeight="1" outlineLevel="2">
      <c r="A1456" s="1230">
        <v>417</v>
      </c>
      <c r="B1456" s="1231"/>
      <c r="C1456" s="1232"/>
      <c r="D1456" s="1233"/>
      <c r="E1456" s="587">
        <f t="shared" si="72"/>
        <v>0</v>
      </c>
      <c r="G1456" s="1230">
        <v>417</v>
      </c>
      <c r="H1456" s="1231"/>
      <c r="I1456" s="1232"/>
      <c r="J1456" s="1233"/>
      <c r="K1456" s="587">
        <f t="shared" si="73"/>
        <v>0</v>
      </c>
      <c r="M1456" s="1230">
        <v>417</v>
      </c>
      <c r="N1456" s="1231"/>
      <c r="O1456" s="1232"/>
      <c r="P1456" s="1233"/>
      <c r="Q1456" s="587">
        <f t="shared" si="74"/>
        <v>0</v>
      </c>
    </row>
    <row r="1457" spans="1:17" s="17" customFormat="1" ht="16.75" hidden="1" customHeight="1" outlineLevel="2">
      <c r="A1457" s="1230">
        <v>418</v>
      </c>
      <c r="B1457" s="1231"/>
      <c r="C1457" s="1232"/>
      <c r="D1457" s="1233"/>
      <c r="E1457" s="587">
        <f t="shared" si="72"/>
        <v>0</v>
      </c>
      <c r="G1457" s="1230">
        <v>418</v>
      </c>
      <c r="H1457" s="1231"/>
      <c r="I1457" s="1232"/>
      <c r="J1457" s="1233"/>
      <c r="K1457" s="587">
        <f t="shared" si="73"/>
        <v>0</v>
      </c>
      <c r="M1457" s="1230">
        <v>418</v>
      </c>
      <c r="N1457" s="1231"/>
      <c r="O1457" s="1232"/>
      <c r="P1457" s="1233"/>
      <c r="Q1457" s="587">
        <f t="shared" si="74"/>
        <v>0</v>
      </c>
    </row>
    <row r="1458" spans="1:17" s="17" customFormat="1" ht="16.75" hidden="1" customHeight="1" outlineLevel="2">
      <c r="A1458" s="1230">
        <v>419</v>
      </c>
      <c r="B1458" s="1231"/>
      <c r="C1458" s="1232"/>
      <c r="D1458" s="1233"/>
      <c r="E1458" s="587">
        <f t="shared" si="72"/>
        <v>0</v>
      </c>
      <c r="G1458" s="1230">
        <v>419</v>
      </c>
      <c r="H1458" s="1231"/>
      <c r="I1458" s="1232"/>
      <c r="J1458" s="1233"/>
      <c r="K1458" s="587">
        <f t="shared" si="73"/>
        <v>0</v>
      </c>
      <c r="M1458" s="1230">
        <v>419</v>
      </c>
      <c r="N1458" s="1231"/>
      <c r="O1458" s="1232"/>
      <c r="P1458" s="1233"/>
      <c r="Q1458" s="587">
        <f t="shared" si="74"/>
        <v>0</v>
      </c>
    </row>
    <row r="1459" spans="1:17" s="17" customFormat="1" ht="16.75" hidden="1" customHeight="1" outlineLevel="2">
      <c r="A1459" s="1230">
        <v>420</v>
      </c>
      <c r="B1459" s="1231"/>
      <c r="C1459" s="1232"/>
      <c r="D1459" s="1233"/>
      <c r="E1459" s="587">
        <f t="shared" si="72"/>
        <v>0</v>
      </c>
      <c r="G1459" s="1230">
        <v>420</v>
      </c>
      <c r="H1459" s="1231"/>
      <c r="I1459" s="1232"/>
      <c r="J1459" s="1233"/>
      <c r="K1459" s="587">
        <f t="shared" si="73"/>
        <v>0</v>
      </c>
      <c r="M1459" s="1230">
        <v>420</v>
      </c>
      <c r="N1459" s="1231"/>
      <c r="O1459" s="1232"/>
      <c r="P1459" s="1233"/>
      <c r="Q1459" s="587">
        <f t="shared" si="74"/>
        <v>0</v>
      </c>
    </row>
    <row r="1460" spans="1:17" s="17" customFormat="1" ht="16.75" hidden="1" customHeight="1" outlineLevel="2">
      <c r="A1460" s="1230">
        <v>421</v>
      </c>
      <c r="B1460" s="1231"/>
      <c r="C1460" s="1232"/>
      <c r="D1460" s="1233"/>
      <c r="E1460" s="587">
        <f t="shared" si="72"/>
        <v>0</v>
      </c>
      <c r="G1460" s="1230">
        <v>421</v>
      </c>
      <c r="H1460" s="1231"/>
      <c r="I1460" s="1232"/>
      <c r="J1460" s="1233"/>
      <c r="K1460" s="587">
        <f t="shared" si="73"/>
        <v>0</v>
      </c>
      <c r="M1460" s="1230">
        <v>421</v>
      </c>
      <c r="N1460" s="1231"/>
      <c r="O1460" s="1232"/>
      <c r="P1460" s="1233"/>
      <c r="Q1460" s="587">
        <f t="shared" si="74"/>
        <v>0</v>
      </c>
    </row>
    <row r="1461" spans="1:17" s="17" customFormat="1" ht="16.75" hidden="1" customHeight="1" outlineLevel="2">
      <c r="A1461" s="1230">
        <v>422</v>
      </c>
      <c r="B1461" s="1231"/>
      <c r="C1461" s="1232"/>
      <c r="D1461" s="1233"/>
      <c r="E1461" s="587">
        <f t="shared" si="72"/>
        <v>0</v>
      </c>
      <c r="G1461" s="1230">
        <v>422</v>
      </c>
      <c r="H1461" s="1231"/>
      <c r="I1461" s="1232"/>
      <c r="J1461" s="1233"/>
      <c r="K1461" s="587">
        <f t="shared" si="73"/>
        <v>0</v>
      </c>
      <c r="M1461" s="1230">
        <v>422</v>
      </c>
      <c r="N1461" s="1231"/>
      <c r="O1461" s="1232"/>
      <c r="P1461" s="1233"/>
      <c r="Q1461" s="587">
        <f t="shared" si="74"/>
        <v>0</v>
      </c>
    </row>
    <row r="1462" spans="1:17" s="17" customFormat="1" ht="16.75" hidden="1" customHeight="1" outlineLevel="2">
      <c r="A1462" s="1230">
        <v>423</v>
      </c>
      <c r="B1462" s="1231"/>
      <c r="C1462" s="1232"/>
      <c r="D1462" s="1233"/>
      <c r="E1462" s="587">
        <f t="shared" si="72"/>
        <v>0</v>
      </c>
      <c r="G1462" s="1230">
        <v>423</v>
      </c>
      <c r="H1462" s="1231"/>
      <c r="I1462" s="1232"/>
      <c r="J1462" s="1233"/>
      <c r="K1462" s="587">
        <f t="shared" si="73"/>
        <v>0</v>
      </c>
      <c r="M1462" s="1230">
        <v>423</v>
      </c>
      <c r="N1462" s="1231"/>
      <c r="O1462" s="1232"/>
      <c r="P1462" s="1233"/>
      <c r="Q1462" s="587">
        <f t="shared" si="74"/>
        <v>0</v>
      </c>
    </row>
    <row r="1463" spans="1:17" s="17" customFormat="1" ht="16.75" hidden="1" customHeight="1" outlineLevel="2">
      <c r="A1463" s="1230">
        <v>424</v>
      </c>
      <c r="B1463" s="1231"/>
      <c r="C1463" s="1232"/>
      <c r="D1463" s="1233"/>
      <c r="E1463" s="587">
        <f t="shared" si="72"/>
        <v>0</v>
      </c>
      <c r="G1463" s="1230">
        <v>424</v>
      </c>
      <c r="H1463" s="1231"/>
      <c r="I1463" s="1232"/>
      <c r="J1463" s="1233"/>
      <c r="K1463" s="587">
        <f t="shared" si="73"/>
        <v>0</v>
      </c>
      <c r="M1463" s="1230">
        <v>424</v>
      </c>
      <c r="N1463" s="1231"/>
      <c r="O1463" s="1232"/>
      <c r="P1463" s="1233"/>
      <c r="Q1463" s="587">
        <f t="shared" si="74"/>
        <v>0</v>
      </c>
    </row>
    <row r="1464" spans="1:17" s="17" customFormat="1" ht="16.75" hidden="1" customHeight="1" outlineLevel="2">
      <c r="A1464" s="1230">
        <v>425</v>
      </c>
      <c r="B1464" s="1231"/>
      <c r="C1464" s="1232"/>
      <c r="D1464" s="1233"/>
      <c r="E1464" s="587">
        <f t="shared" si="72"/>
        <v>0</v>
      </c>
      <c r="G1464" s="1230">
        <v>425</v>
      </c>
      <c r="H1464" s="1231"/>
      <c r="I1464" s="1232"/>
      <c r="J1464" s="1233"/>
      <c r="K1464" s="587">
        <f t="shared" si="73"/>
        <v>0</v>
      </c>
      <c r="M1464" s="1230">
        <v>425</v>
      </c>
      <c r="N1464" s="1231"/>
      <c r="O1464" s="1232"/>
      <c r="P1464" s="1233"/>
      <c r="Q1464" s="587">
        <f t="shared" si="74"/>
        <v>0</v>
      </c>
    </row>
    <row r="1465" spans="1:17" s="17" customFormat="1" ht="16.75" hidden="1" customHeight="1" outlineLevel="2">
      <c r="A1465" s="1230">
        <v>426</v>
      </c>
      <c r="B1465" s="1231"/>
      <c r="C1465" s="1232"/>
      <c r="D1465" s="1233"/>
      <c r="E1465" s="587">
        <f t="shared" si="72"/>
        <v>0</v>
      </c>
      <c r="G1465" s="1230">
        <v>426</v>
      </c>
      <c r="H1465" s="1231"/>
      <c r="I1465" s="1232"/>
      <c r="J1465" s="1233"/>
      <c r="K1465" s="587">
        <f t="shared" si="73"/>
        <v>0</v>
      </c>
      <c r="M1465" s="1230">
        <v>426</v>
      </c>
      <c r="N1465" s="1231"/>
      <c r="O1465" s="1232"/>
      <c r="P1465" s="1233"/>
      <c r="Q1465" s="587">
        <f t="shared" si="74"/>
        <v>0</v>
      </c>
    </row>
    <row r="1466" spans="1:17" s="17" customFormat="1" ht="16.75" hidden="1" customHeight="1" outlineLevel="2">
      <c r="A1466" s="1230">
        <v>427</v>
      </c>
      <c r="B1466" s="1231"/>
      <c r="C1466" s="1232"/>
      <c r="D1466" s="1233"/>
      <c r="E1466" s="587">
        <f t="shared" si="72"/>
        <v>0</v>
      </c>
      <c r="G1466" s="1230">
        <v>427</v>
      </c>
      <c r="H1466" s="1231"/>
      <c r="I1466" s="1232"/>
      <c r="J1466" s="1233"/>
      <c r="K1466" s="587">
        <f t="shared" si="73"/>
        <v>0</v>
      </c>
      <c r="M1466" s="1230">
        <v>427</v>
      </c>
      <c r="N1466" s="1231"/>
      <c r="O1466" s="1232"/>
      <c r="P1466" s="1233"/>
      <c r="Q1466" s="587">
        <f t="shared" si="74"/>
        <v>0</v>
      </c>
    </row>
    <row r="1467" spans="1:17" s="17" customFormat="1" ht="16.75" hidden="1" customHeight="1" outlineLevel="2">
      <c r="A1467" s="1230">
        <v>428</v>
      </c>
      <c r="B1467" s="1231"/>
      <c r="C1467" s="1232"/>
      <c r="D1467" s="1233"/>
      <c r="E1467" s="587">
        <f t="shared" si="72"/>
        <v>0</v>
      </c>
      <c r="G1467" s="1230">
        <v>428</v>
      </c>
      <c r="H1467" s="1231"/>
      <c r="I1467" s="1232"/>
      <c r="J1467" s="1233"/>
      <c r="K1467" s="587">
        <f t="shared" si="73"/>
        <v>0</v>
      </c>
      <c r="M1467" s="1230">
        <v>428</v>
      </c>
      <c r="N1467" s="1231"/>
      <c r="O1467" s="1232"/>
      <c r="P1467" s="1233"/>
      <c r="Q1467" s="587">
        <f t="shared" si="74"/>
        <v>0</v>
      </c>
    </row>
    <row r="1468" spans="1:17" s="17" customFormat="1" ht="16.75" hidden="1" customHeight="1" outlineLevel="2">
      <c r="A1468" s="1230">
        <v>429</v>
      </c>
      <c r="B1468" s="1231"/>
      <c r="C1468" s="1232"/>
      <c r="D1468" s="1233"/>
      <c r="E1468" s="587">
        <f t="shared" si="72"/>
        <v>0</v>
      </c>
      <c r="G1468" s="1230">
        <v>429</v>
      </c>
      <c r="H1468" s="1231"/>
      <c r="I1468" s="1232"/>
      <c r="J1468" s="1233"/>
      <c r="K1468" s="587">
        <f t="shared" si="73"/>
        <v>0</v>
      </c>
      <c r="M1468" s="1230">
        <v>429</v>
      </c>
      <c r="N1468" s="1231"/>
      <c r="O1468" s="1232"/>
      <c r="P1468" s="1233"/>
      <c r="Q1468" s="587">
        <f t="shared" si="74"/>
        <v>0</v>
      </c>
    </row>
    <row r="1469" spans="1:17" s="17" customFormat="1" ht="16.75" hidden="1" customHeight="1" outlineLevel="2">
      <c r="A1469" s="1230">
        <v>430</v>
      </c>
      <c r="B1469" s="1231"/>
      <c r="C1469" s="1232"/>
      <c r="D1469" s="1233"/>
      <c r="E1469" s="587">
        <f t="shared" si="72"/>
        <v>0</v>
      </c>
      <c r="G1469" s="1230">
        <v>430</v>
      </c>
      <c r="H1469" s="1231"/>
      <c r="I1469" s="1232"/>
      <c r="J1469" s="1233"/>
      <c r="K1469" s="587">
        <f t="shared" si="73"/>
        <v>0</v>
      </c>
      <c r="M1469" s="1230">
        <v>430</v>
      </c>
      <c r="N1469" s="1231"/>
      <c r="O1469" s="1232"/>
      <c r="P1469" s="1233"/>
      <c r="Q1469" s="587">
        <f t="shared" si="74"/>
        <v>0</v>
      </c>
    </row>
    <row r="1470" spans="1:17" s="17" customFormat="1" ht="16.75" hidden="1" customHeight="1" outlineLevel="2">
      <c r="A1470" s="1230">
        <v>431</v>
      </c>
      <c r="B1470" s="1231"/>
      <c r="C1470" s="1232"/>
      <c r="D1470" s="1233"/>
      <c r="E1470" s="587">
        <f t="shared" si="72"/>
        <v>0</v>
      </c>
      <c r="G1470" s="1230">
        <v>431</v>
      </c>
      <c r="H1470" s="1231"/>
      <c r="I1470" s="1232"/>
      <c r="J1470" s="1233"/>
      <c r="K1470" s="587">
        <f t="shared" si="73"/>
        <v>0</v>
      </c>
      <c r="M1470" s="1230">
        <v>431</v>
      </c>
      <c r="N1470" s="1231"/>
      <c r="O1470" s="1232"/>
      <c r="P1470" s="1233"/>
      <c r="Q1470" s="587">
        <f t="shared" si="74"/>
        <v>0</v>
      </c>
    </row>
    <row r="1471" spans="1:17" s="17" customFormat="1" ht="16.75" hidden="1" customHeight="1" outlineLevel="2">
      <c r="A1471" s="1230">
        <v>432</v>
      </c>
      <c r="B1471" s="1231"/>
      <c r="C1471" s="1232"/>
      <c r="D1471" s="1233"/>
      <c r="E1471" s="587">
        <f t="shared" si="72"/>
        <v>0</v>
      </c>
      <c r="G1471" s="1230">
        <v>432</v>
      </c>
      <c r="H1471" s="1231"/>
      <c r="I1471" s="1232"/>
      <c r="J1471" s="1233"/>
      <c r="K1471" s="587">
        <f t="shared" si="73"/>
        <v>0</v>
      </c>
      <c r="M1471" s="1230">
        <v>432</v>
      </c>
      <c r="N1471" s="1231"/>
      <c r="O1471" s="1232"/>
      <c r="P1471" s="1233"/>
      <c r="Q1471" s="587">
        <f t="shared" si="74"/>
        <v>0</v>
      </c>
    </row>
    <row r="1472" spans="1:17" s="17" customFormat="1" ht="16.75" hidden="1" customHeight="1" outlineLevel="2">
      <c r="A1472" s="1230">
        <v>433</v>
      </c>
      <c r="B1472" s="1231"/>
      <c r="C1472" s="1232"/>
      <c r="D1472" s="1233"/>
      <c r="E1472" s="587">
        <f t="shared" si="72"/>
        <v>0</v>
      </c>
      <c r="G1472" s="1230">
        <v>433</v>
      </c>
      <c r="H1472" s="1231"/>
      <c r="I1472" s="1232"/>
      <c r="J1472" s="1233"/>
      <c r="K1472" s="587">
        <f t="shared" si="73"/>
        <v>0</v>
      </c>
      <c r="M1472" s="1230">
        <v>433</v>
      </c>
      <c r="N1472" s="1231"/>
      <c r="O1472" s="1232"/>
      <c r="P1472" s="1233"/>
      <c r="Q1472" s="587">
        <f t="shared" si="74"/>
        <v>0</v>
      </c>
    </row>
    <row r="1473" spans="1:17" s="17" customFormat="1" ht="16.75" hidden="1" customHeight="1" outlineLevel="2">
      <c r="A1473" s="1230">
        <v>434</v>
      </c>
      <c r="B1473" s="1231"/>
      <c r="C1473" s="1232"/>
      <c r="D1473" s="1233"/>
      <c r="E1473" s="587">
        <f t="shared" si="72"/>
        <v>0</v>
      </c>
      <c r="G1473" s="1230">
        <v>434</v>
      </c>
      <c r="H1473" s="1231"/>
      <c r="I1473" s="1232"/>
      <c r="J1473" s="1233"/>
      <c r="K1473" s="587">
        <f t="shared" si="73"/>
        <v>0</v>
      </c>
      <c r="M1473" s="1230">
        <v>434</v>
      </c>
      <c r="N1473" s="1231"/>
      <c r="O1473" s="1232"/>
      <c r="P1473" s="1233"/>
      <c r="Q1473" s="587">
        <f t="shared" si="74"/>
        <v>0</v>
      </c>
    </row>
    <row r="1474" spans="1:17" s="17" customFormat="1" ht="16.75" hidden="1" customHeight="1" outlineLevel="2">
      <c r="A1474" s="1230">
        <v>435</v>
      </c>
      <c r="B1474" s="1231"/>
      <c r="C1474" s="1232"/>
      <c r="D1474" s="1233"/>
      <c r="E1474" s="587">
        <f t="shared" si="72"/>
        <v>0</v>
      </c>
      <c r="G1474" s="1230">
        <v>435</v>
      </c>
      <c r="H1474" s="1231"/>
      <c r="I1474" s="1232"/>
      <c r="J1474" s="1233"/>
      <c r="K1474" s="587">
        <f t="shared" si="73"/>
        <v>0</v>
      </c>
      <c r="M1474" s="1230">
        <v>435</v>
      </c>
      <c r="N1474" s="1231"/>
      <c r="O1474" s="1232"/>
      <c r="P1474" s="1233"/>
      <c r="Q1474" s="587">
        <f t="shared" si="74"/>
        <v>0</v>
      </c>
    </row>
    <row r="1475" spans="1:17" s="17" customFormat="1" ht="16.75" hidden="1" customHeight="1" outlineLevel="2">
      <c r="A1475" s="1230">
        <v>436</v>
      </c>
      <c r="B1475" s="1231"/>
      <c r="C1475" s="1232"/>
      <c r="D1475" s="1233"/>
      <c r="E1475" s="587">
        <f t="shared" si="72"/>
        <v>0</v>
      </c>
      <c r="G1475" s="1230">
        <v>436</v>
      </c>
      <c r="H1475" s="1231"/>
      <c r="I1475" s="1232"/>
      <c r="J1475" s="1233"/>
      <c r="K1475" s="587">
        <f t="shared" si="73"/>
        <v>0</v>
      </c>
      <c r="M1475" s="1230">
        <v>436</v>
      </c>
      <c r="N1475" s="1231"/>
      <c r="O1475" s="1232"/>
      <c r="P1475" s="1233"/>
      <c r="Q1475" s="587">
        <f t="shared" si="74"/>
        <v>0</v>
      </c>
    </row>
    <row r="1476" spans="1:17" s="17" customFormat="1" ht="16.75" hidden="1" customHeight="1" outlineLevel="2">
      <c r="A1476" s="1230">
        <v>437</v>
      </c>
      <c r="B1476" s="1231"/>
      <c r="C1476" s="1232"/>
      <c r="D1476" s="1233"/>
      <c r="E1476" s="587">
        <f t="shared" si="72"/>
        <v>0</v>
      </c>
      <c r="G1476" s="1230">
        <v>437</v>
      </c>
      <c r="H1476" s="1231"/>
      <c r="I1476" s="1232"/>
      <c r="J1476" s="1233"/>
      <c r="K1476" s="587">
        <f t="shared" si="73"/>
        <v>0</v>
      </c>
      <c r="M1476" s="1230">
        <v>437</v>
      </c>
      <c r="N1476" s="1231"/>
      <c r="O1476" s="1232"/>
      <c r="P1476" s="1233"/>
      <c r="Q1476" s="587">
        <f t="shared" si="74"/>
        <v>0</v>
      </c>
    </row>
    <row r="1477" spans="1:17" s="17" customFormat="1" ht="16.75" hidden="1" customHeight="1" outlineLevel="2">
      <c r="A1477" s="1230">
        <v>438</v>
      </c>
      <c r="B1477" s="1231"/>
      <c r="C1477" s="1232"/>
      <c r="D1477" s="1233"/>
      <c r="E1477" s="587">
        <f t="shared" si="72"/>
        <v>0</v>
      </c>
      <c r="G1477" s="1230">
        <v>438</v>
      </c>
      <c r="H1477" s="1231"/>
      <c r="I1477" s="1232"/>
      <c r="J1477" s="1233"/>
      <c r="K1477" s="587">
        <f t="shared" si="73"/>
        <v>0</v>
      </c>
      <c r="M1477" s="1230">
        <v>438</v>
      </c>
      <c r="N1477" s="1231"/>
      <c r="O1477" s="1232"/>
      <c r="P1477" s="1233"/>
      <c r="Q1477" s="587">
        <f t="shared" si="74"/>
        <v>0</v>
      </c>
    </row>
    <row r="1478" spans="1:17" s="17" customFormat="1" ht="16.75" hidden="1" customHeight="1" outlineLevel="2">
      <c r="A1478" s="1230">
        <v>439</v>
      </c>
      <c r="B1478" s="1231"/>
      <c r="C1478" s="1232"/>
      <c r="D1478" s="1233"/>
      <c r="E1478" s="587">
        <f t="shared" si="72"/>
        <v>0</v>
      </c>
      <c r="G1478" s="1230">
        <v>439</v>
      </c>
      <c r="H1478" s="1231"/>
      <c r="I1478" s="1232"/>
      <c r="J1478" s="1233"/>
      <c r="K1478" s="587">
        <f t="shared" si="73"/>
        <v>0</v>
      </c>
      <c r="M1478" s="1230">
        <v>439</v>
      </c>
      <c r="N1478" s="1231"/>
      <c r="O1478" s="1232"/>
      <c r="P1478" s="1233"/>
      <c r="Q1478" s="587">
        <f t="shared" si="74"/>
        <v>0</v>
      </c>
    </row>
    <row r="1479" spans="1:17" s="17" customFormat="1" ht="16.75" hidden="1" customHeight="1" outlineLevel="2">
      <c r="A1479" s="1230">
        <v>440</v>
      </c>
      <c r="B1479" s="1231"/>
      <c r="C1479" s="1232"/>
      <c r="D1479" s="1233"/>
      <c r="E1479" s="587">
        <f t="shared" si="72"/>
        <v>0</v>
      </c>
      <c r="G1479" s="1230">
        <v>440</v>
      </c>
      <c r="H1479" s="1231"/>
      <c r="I1479" s="1232"/>
      <c r="J1479" s="1233"/>
      <c r="K1479" s="587">
        <f t="shared" si="73"/>
        <v>0</v>
      </c>
      <c r="M1479" s="1230">
        <v>440</v>
      </c>
      <c r="N1479" s="1231"/>
      <c r="O1479" s="1232"/>
      <c r="P1479" s="1233"/>
      <c r="Q1479" s="587">
        <f t="shared" si="74"/>
        <v>0</v>
      </c>
    </row>
    <row r="1480" spans="1:17" s="17" customFormat="1" ht="16.75" hidden="1" customHeight="1" outlineLevel="2">
      <c r="A1480" s="1230">
        <v>441</v>
      </c>
      <c r="B1480" s="1231"/>
      <c r="C1480" s="1232"/>
      <c r="D1480" s="1233"/>
      <c r="E1480" s="587">
        <f t="shared" ref="E1480:E1539" si="75">IF(AND(C1480&gt;=D$1033,C1480&lt;=D$1032),1,0)</f>
        <v>0</v>
      </c>
      <c r="G1480" s="1230">
        <v>441</v>
      </c>
      <c r="H1480" s="1231"/>
      <c r="I1480" s="1232"/>
      <c r="J1480" s="1233"/>
      <c r="K1480" s="587">
        <f t="shared" ref="K1480:K1539" si="76">IF(AND(I1480&gt;=J$1033,I1480&lt;=J$1032),1,0)</f>
        <v>0</v>
      </c>
      <c r="M1480" s="1230">
        <v>441</v>
      </c>
      <c r="N1480" s="1231"/>
      <c r="O1480" s="1232"/>
      <c r="P1480" s="1233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230">
        <v>442</v>
      </c>
      <c r="B1481" s="1231"/>
      <c r="C1481" s="1232"/>
      <c r="D1481" s="1233"/>
      <c r="E1481" s="587">
        <f t="shared" si="75"/>
        <v>0</v>
      </c>
      <c r="G1481" s="1230">
        <v>442</v>
      </c>
      <c r="H1481" s="1231"/>
      <c r="I1481" s="1232"/>
      <c r="J1481" s="1233"/>
      <c r="K1481" s="587">
        <f t="shared" si="76"/>
        <v>0</v>
      </c>
      <c r="M1481" s="1230">
        <v>442</v>
      </c>
      <c r="N1481" s="1231"/>
      <c r="O1481" s="1232"/>
      <c r="P1481" s="1233"/>
      <c r="Q1481" s="587">
        <f t="shared" si="77"/>
        <v>0</v>
      </c>
    </row>
    <row r="1482" spans="1:17" s="17" customFormat="1" ht="16.75" hidden="1" customHeight="1" outlineLevel="2">
      <c r="A1482" s="1230">
        <v>443</v>
      </c>
      <c r="B1482" s="1231"/>
      <c r="C1482" s="1232"/>
      <c r="D1482" s="1233"/>
      <c r="E1482" s="587">
        <f t="shared" si="75"/>
        <v>0</v>
      </c>
      <c r="G1482" s="1230">
        <v>443</v>
      </c>
      <c r="H1482" s="1231"/>
      <c r="I1482" s="1232"/>
      <c r="J1482" s="1233"/>
      <c r="K1482" s="587">
        <f t="shared" si="76"/>
        <v>0</v>
      </c>
      <c r="M1482" s="1230">
        <v>443</v>
      </c>
      <c r="N1482" s="1231"/>
      <c r="O1482" s="1232"/>
      <c r="P1482" s="1233"/>
      <c r="Q1482" s="587">
        <f t="shared" si="77"/>
        <v>0</v>
      </c>
    </row>
    <row r="1483" spans="1:17" s="17" customFormat="1" ht="16.75" hidden="1" customHeight="1" outlineLevel="2">
      <c r="A1483" s="1230">
        <v>444</v>
      </c>
      <c r="B1483" s="1231"/>
      <c r="C1483" s="1232"/>
      <c r="D1483" s="1233"/>
      <c r="E1483" s="587">
        <f t="shared" si="75"/>
        <v>0</v>
      </c>
      <c r="G1483" s="1230">
        <v>444</v>
      </c>
      <c r="H1483" s="1231"/>
      <c r="I1483" s="1232"/>
      <c r="J1483" s="1233"/>
      <c r="K1483" s="587">
        <f t="shared" si="76"/>
        <v>0</v>
      </c>
      <c r="M1483" s="1230">
        <v>444</v>
      </c>
      <c r="N1483" s="1231"/>
      <c r="O1483" s="1232"/>
      <c r="P1483" s="1233"/>
      <c r="Q1483" s="587">
        <f t="shared" si="77"/>
        <v>0</v>
      </c>
    </row>
    <row r="1484" spans="1:17" s="17" customFormat="1" ht="16.75" hidden="1" customHeight="1" outlineLevel="2">
      <c r="A1484" s="1230">
        <v>445</v>
      </c>
      <c r="B1484" s="1231"/>
      <c r="C1484" s="1232"/>
      <c r="D1484" s="1233"/>
      <c r="E1484" s="587">
        <f t="shared" si="75"/>
        <v>0</v>
      </c>
      <c r="G1484" s="1230">
        <v>445</v>
      </c>
      <c r="H1484" s="1231"/>
      <c r="I1484" s="1232"/>
      <c r="J1484" s="1233"/>
      <c r="K1484" s="587">
        <f t="shared" si="76"/>
        <v>0</v>
      </c>
      <c r="M1484" s="1230">
        <v>445</v>
      </c>
      <c r="N1484" s="1231"/>
      <c r="O1484" s="1232"/>
      <c r="P1484" s="1233"/>
      <c r="Q1484" s="587">
        <f t="shared" si="77"/>
        <v>0</v>
      </c>
    </row>
    <row r="1485" spans="1:17" s="17" customFormat="1" ht="16.75" hidden="1" customHeight="1" outlineLevel="2">
      <c r="A1485" s="1230">
        <v>446</v>
      </c>
      <c r="B1485" s="1231"/>
      <c r="C1485" s="1232"/>
      <c r="D1485" s="1233"/>
      <c r="E1485" s="587">
        <f t="shared" si="75"/>
        <v>0</v>
      </c>
      <c r="G1485" s="1230">
        <v>446</v>
      </c>
      <c r="H1485" s="1231"/>
      <c r="I1485" s="1232"/>
      <c r="J1485" s="1233"/>
      <c r="K1485" s="587">
        <f t="shared" si="76"/>
        <v>0</v>
      </c>
      <c r="M1485" s="1230">
        <v>446</v>
      </c>
      <c r="N1485" s="1231"/>
      <c r="O1485" s="1232"/>
      <c r="P1485" s="1233"/>
      <c r="Q1485" s="587">
        <f t="shared" si="77"/>
        <v>0</v>
      </c>
    </row>
    <row r="1486" spans="1:17" s="17" customFormat="1" ht="16.75" hidden="1" customHeight="1" outlineLevel="2">
      <c r="A1486" s="1230">
        <v>447</v>
      </c>
      <c r="B1486" s="1231"/>
      <c r="C1486" s="1232"/>
      <c r="D1486" s="1233"/>
      <c r="E1486" s="587">
        <f t="shared" si="75"/>
        <v>0</v>
      </c>
      <c r="G1486" s="1230">
        <v>447</v>
      </c>
      <c r="H1486" s="1231"/>
      <c r="I1486" s="1232"/>
      <c r="J1486" s="1233"/>
      <c r="K1486" s="587">
        <f t="shared" si="76"/>
        <v>0</v>
      </c>
      <c r="M1486" s="1230">
        <v>447</v>
      </c>
      <c r="N1486" s="1231"/>
      <c r="O1486" s="1232"/>
      <c r="P1486" s="1233"/>
      <c r="Q1486" s="587">
        <f t="shared" si="77"/>
        <v>0</v>
      </c>
    </row>
    <row r="1487" spans="1:17" s="17" customFormat="1" ht="16.75" hidden="1" customHeight="1" outlineLevel="2">
      <c r="A1487" s="1230">
        <v>448</v>
      </c>
      <c r="B1487" s="1231"/>
      <c r="C1487" s="1232"/>
      <c r="D1487" s="1233"/>
      <c r="E1487" s="587">
        <f t="shared" si="75"/>
        <v>0</v>
      </c>
      <c r="G1487" s="1230">
        <v>448</v>
      </c>
      <c r="H1487" s="1231"/>
      <c r="I1487" s="1232"/>
      <c r="J1487" s="1233"/>
      <c r="K1487" s="587">
        <f t="shared" si="76"/>
        <v>0</v>
      </c>
      <c r="M1487" s="1230">
        <v>448</v>
      </c>
      <c r="N1487" s="1231"/>
      <c r="O1487" s="1232"/>
      <c r="P1487" s="1233"/>
      <c r="Q1487" s="587">
        <f t="shared" si="77"/>
        <v>0</v>
      </c>
    </row>
    <row r="1488" spans="1:17" s="17" customFormat="1" ht="16.75" hidden="1" customHeight="1" outlineLevel="2">
      <c r="A1488" s="1230">
        <v>449</v>
      </c>
      <c r="B1488" s="1231"/>
      <c r="C1488" s="1232"/>
      <c r="D1488" s="1233"/>
      <c r="E1488" s="587">
        <f t="shared" si="75"/>
        <v>0</v>
      </c>
      <c r="G1488" s="1230">
        <v>449</v>
      </c>
      <c r="H1488" s="1231"/>
      <c r="I1488" s="1232"/>
      <c r="J1488" s="1233"/>
      <c r="K1488" s="587">
        <f t="shared" si="76"/>
        <v>0</v>
      </c>
      <c r="M1488" s="1230">
        <v>449</v>
      </c>
      <c r="N1488" s="1231"/>
      <c r="O1488" s="1232"/>
      <c r="P1488" s="1233"/>
      <c r="Q1488" s="587">
        <f t="shared" si="77"/>
        <v>0</v>
      </c>
    </row>
    <row r="1489" spans="1:17" s="17" customFormat="1" ht="16.75" hidden="1" customHeight="1" outlineLevel="2">
      <c r="A1489" s="1230">
        <v>450</v>
      </c>
      <c r="B1489" s="1231"/>
      <c r="C1489" s="1232"/>
      <c r="D1489" s="1233"/>
      <c r="E1489" s="587">
        <f t="shared" si="75"/>
        <v>0</v>
      </c>
      <c r="G1489" s="1230">
        <v>450</v>
      </c>
      <c r="H1489" s="1231"/>
      <c r="I1489" s="1232"/>
      <c r="J1489" s="1233"/>
      <c r="K1489" s="587">
        <f t="shared" si="76"/>
        <v>0</v>
      </c>
      <c r="M1489" s="1230">
        <v>450</v>
      </c>
      <c r="N1489" s="1231"/>
      <c r="O1489" s="1232"/>
      <c r="P1489" s="1233"/>
      <c r="Q1489" s="587">
        <f t="shared" si="77"/>
        <v>0</v>
      </c>
    </row>
    <row r="1490" spans="1:17" s="17" customFormat="1" ht="16.75" hidden="1" customHeight="1" outlineLevel="2">
      <c r="A1490" s="1230">
        <v>451</v>
      </c>
      <c r="B1490" s="1231"/>
      <c r="C1490" s="1232"/>
      <c r="D1490" s="1233"/>
      <c r="E1490" s="587">
        <f t="shared" si="75"/>
        <v>0</v>
      </c>
      <c r="G1490" s="1230">
        <v>451</v>
      </c>
      <c r="H1490" s="1231"/>
      <c r="I1490" s="1232"/>
      <c r="J1490" s="1233"/>
      <c r="K1490" s="587">
        <f t="shared" si="76"/>
        <v>0</v>
      </c>
      <c r="M1490" s="1230">
        <v>451</v>
      </c>
      <c r="N1490" s="1231"/>
      <c r="O1490" s="1232"/>
      <c r="P1490" s="1233"/>
      <c r="Q1490" s="587">
        <f t="shared" si="77"/>
        <v>0</v>
      </c>
    </row>
    <row r="1491" spans="1:17" s="17" customFormat="1" ht="16.75" hidden="1" customHeight="1" outlineLevel="2">
      <c r="A1491" s="1230">
        <v>452</v>
      </c>
      <c r="B1491" s="1231"/>
      <c r="C1491" s="1232"/>
      <c r="D1491" s="1233"/>
      <c r="E1491" s="587">
        <f t="shared" si="75"/>
        <v>0</v>
      </c>
      <c r="G1491" s="1230">
        <v>452</v>
      </c>
      <c r="H1491" s="1231"/>
      <c r="I1491" s="1232"/>
      <c r="J1491" s="1233"/>
      <c r="K1491" s="587">
        <f t="shared" si="76"/>
        <v>0</v>
      </c>
      <c r="M1491" s="1230">
        <v>452</v>
      </c>
      <c r="N1491" s="1231"/>
      <c r="O1491" s="1232"/>
      <c r="P1491" s="1233"/>
      <c r="Q1491" s="587">
        <f t="shared" si="77"/>
        <v>0</v>
      </c>
    </row>
    <row r="1492" spans="1:17" s="17" customFormat="1" ht="16.75" hidden="1" customHeight="1" outlineLevel="2">
      <c r="A1492" s="1230">
        <v>453</v>
      </c>
      <c r="B1492" s="1231"/>
      <c r="C1492" s="1232"/>
      <c r="D1492" s="1233"/>
      <c r="E1492" s="587">
        <f t="shared" si="75"/>
        <v>0</v>
      </c>
      <c r="G1492" s="1230">
        <v>453</v>
      </c>
      <c r="H1492" s="1231"/>
      <c r="I1492" s="1232"/>
      <c r="J1492" s="1233"/>
      <c r="K1492" s="587">
        <f t="shared" si="76"/>
        <v>0</v>
      </c>
      <c r="M1492" s="1230">
        <v>453</v>
      </c>
      <c r="N1492" s="1231"/>
      <c r="O1492" s="1232"/>
      <c r="P1492" s="1233"/>
      <c r="Q1492" s="587">
        <f t="shared" si="77"/>
        <v>0</v>
      </c>
    </row>
    <row r="1493" spans="1:17" s="17" customFormat="1" ht="16.75" hidden="1" customHeight="1" outlineLevel="2">
      <c r="A1493" s="1230">
        <v>454</v>
      </c>
      <c r="B1493" s="1231"/>
      <c r="C1493" s="1232"/>
      <c r="D1493" s="1233"/>
      <c r="E1493" s="587">
        <f t="shared" si="75"/>
        <v>0</v>
      </c>
      <c r="G1493" s="1230">
        <v>454</v>
      </c>
      <c r="H1493" s="1231"/>
      <c r="I1493" s="1232"/>
      <c r="J1493" s="1233"/>
      <c r="K1493" s="587">
        <f t="shared" si="76"/>
        <v>0</v>
      </c>
      <c r="M1493" s="1230">
        <v>454</v>
      </c>
      <c r="N1493" s="1231"/>
      <c r="O1493" s="1232"/>
      <c r="P1493" s="1233"/>
      <c r="Q1493" s="587">
        <f t="shared" si="77"/>
        <v>0</v>
      </c>
    </row>
    <row r="1494" spans="1:17" s="17" customFormat="1" ht="16.75" hidden="1" customHeight="1" outlineLevel="2">
      <c r="A1494" s="1230">
        <v>455</v>
      </c>
      <c r="B1494" s="1231"/>
      <c r="C1494" s="1232"/>
      <c r="D1494" s="1233"/>
      <c r="E1494" s="587">
        <f t="shared" si="75"/>
        <v>0</v>
      </c>
      <c r="G1494" s="1230">
        <v>455</v>
      </c>
      <c r="H1494" s="1231"/>
      <c r="I1494" s="1232"/>
      <c r="J1494" s="1233"/>
      <c r="K1494" s="587">
        <f t="shared" si="76"/>
        <v>0</v>
      </c>
      <c r="M1494" s="1230">
        <v>455</v>
      </c>
      <c r="N1494" s="1231"/>
      <c r="O1494" s="1232"/>
      <c r="P1494" s="1233"/>
      <c r="Q1494" s="587">
        <f t="shared" si="77"/>
        <v>0</v>
      </c>
    </row>
    <row r="1495" spans="1:17" s="17" customFormat="1" ht="16.75" hidden="1" customHeight="1" outlineLevel="2">
      <c r="A1495" s="1230">
        <v>456</v>
      </c>
      <c r="B1495" s="1231"/>
      <c r="C1495" s="1232"/>
      <c r="D1495" s="1233"/>
      <c r="E1495" s="587">
        <f t="shared" si="75"/>
        <v>0</v>
      </c>
      <c r="G1495" s="1230">
        <v>456</v>
      </c>
      <c r="H1495" s="1231"/>
      <c r="I1495" s="1232"/>
      <c r="J1495" s="1233"/>
      <c r="K1495" s="587">
        <f t="shared" si="76"/>
        <v>0</v>
      </c>
      <c r="M1495" s="1230">
        <v>456</v>
      </c>
      <c r="N1495" s="1231"/>
      <c r="O1495" s="1232"/>
      <c r="P1495" s="1233"/>
      <c r="Q1495" s="587">
        <f t="shared" si="77"/>
        <v>0</v>
      </c>
    </row>
    <row r="1496" spans="1:17" s="17" customFormat="1" ht="16.75" hidden="1" customHeight="1" outlineLevel="2">
      <c r="A1496" s="1230">
        <v>457</v>
      </c>
      <c r="B1496" s="1231"/>
      <c r="C1496" s="1232"/>
      <c r="D1496" s="1233"/>
      <c r="E1496" s="587">
        <f t="shared" si="75"/>
        <v>0</v>
      </c>
      <c r="G1496" s="1230">
        <v>457</v>
      </c>
      <c r="H1496" s="1231"/>
      <c r="I1496" s="1232"/>
      <c r="J1496" s="1233"/>
      <c r="K1496" s="587">
        <f t="shared" si="76"/>
        <v>0</v>
      </c>
      <c r="M1496" s="1230">
        <v>457</v>
      </c>
      <c r="N1496" s="1231"/>
      <c r="O1496" s="1232"/>
      <c r="P1496" s="1233"/>
      <c r="Q1496" s="587">
        <f t="shared" si="77"/>
        <v>0</v>
      </c>
    </row>
    <row r="1497" spans="1:17" s="17" customFormat="1" ht="16.75" hidden="1" customHeight="1" outlineLevel="2">
      <c r="A1497" s="1230">
        <v>458</v>
      </c>
      <c r="B1497" s="1231"/>
      <c r="C1497" s="1232"/>
      <c r="D1497" s="1233"/>
      <c r="E1497" s="587">
        <f t="shared" si="75"/>
        <v>0</v>
      </c>
      <c r="G1497" s="1230">
        <v>458</v>
      </c>
      <c r="H1497" s="1231"/>
      <c r="I1497" s="1232"/>
      <c r="J1497" s="1233"/>
      <c r="K1497" s="587">
        <f t="shared" si="76"/>
        <v>0</v>
      </c>
      <c r="M1497" s="1230">
        <v>458</v>
      </c>
      <c r="N1497" s="1231"/>
      <c r="O1497" s="1232"/>
      <c r="P1497" s="1233"/>
      <c r="Q1497" s="587">
        <f t="shared" si="77"/>
        <v>0</v>
      </c>
    </row>
    <row r="1498" spans="1:17" s="17" customFormat="1" ht="16.75" hidden="1" customHeight="1" outlineLevel="2">
      <c r="A1498" s="1230">
        <v>459</v>
      </c>
      <c r="B1498" s="1231"/>
      <c r="C1498" s="1232"/>
      <c r="D1498" s="1233"/>
      <c r="E1498" s="587">
        <f t="shared" si="75"/>
        <v>0</v>
      </c>
      <c r="G1498" s="1230">
        <v>459</v>
      </c>
      <c r="H1498" s="1231"/>
      <c r="I1498" s="1232"/>
      <c r="J1498" s="1233"/>
      <c r="K1498" s="587">
        <f t="shared" si="76"/>
        <v>0</v>
      </c>
      <c r="M1498" s="1230">
        <v>459</v>
      </c>
      <c r="N1498" s="1231"/>
      <c r="O1498" s="1232"/>
      <c r="P1498" s="1233"/>
      <c r="Q1498" s="587">
        <f t="shared" si="77"/>
        <v>0</v>
      </c>
    </row>
    <row r="1499" spans="1:17" s="17" customFormat="1" ht="16.75" hidden="1" customHeight="1" outlineLevel="2">
      <c r="A1499" s="1230">
        <v>460</v>
      </c>
      <c r="B1499" s="1231"/>
      <c r="C1499" s="1232"/>
      <c r="D1499" s="1233"/>
      <c r="E1499" s="587">
        <f t="shared" si="75"/>
        <v>0</v>
      </c>
      <c r="G1499" s="1230">
        <v>460</v>
      </c>
      <c r="H1499" s="1231"/>
      <c r="I1499" s="1232"/>
      <c r="J1499" s="1233"/>
      <c r="K1499" s="587">
        <f t="shared" si="76"/>
        <v>0</v>
      </c>
      <c r="M1499" s="1230">
        <v>460</v>
      </c>
      <c r="N1499" s="1231"/>
      <c r="O1499" s="1232"/>
      <c r="P1499" s="1233"/>
      <c r="Q1499" s="587">
        <f t="shared" si="77"/>
        <v>0</v>
      </c>
    </row>
    <row r="1500" spans="1:17" s="17" customFormat="1" ht="16.75" hidden="1" customHeight="1" outlineLevel="2">
      <c r="A1500" s="1230">
        <v>461</v>
      </c>
      <c r="B1500" s="1231"/>
      <c r="C1500" s="1232"/>
      <c r="D1500" s="1233"/>
      <c r="E1500" s="587">
        <f t="shared" si="75"/>
        <v>0</v>
      </c>
      <c r="G1500" s="1230">
        <v>461</v>
      </c>
      <c r="H1500" s="1231"/>
      <c r="I1500" s="1232"/>
      <c r="J1500" s="1233"/>
      <c r="K1500" s="587">
        <f t="shared" si="76"/>
        <v>0</v>
      </c>
      <c r="M1500" s="1230">
        <v>461</v>
      </c>
      <c r="N1500" s="1231"/>
      <c r="O1500" s="1232"/>
      <c r="P1500" s="1233"/>
      <c r="Q1500" s="587">
        <f t="shared" si="77"/>
        <v>0</v>
      </c>
    </row>
    <row r="1501" spans="1:17" s="17" customFormat="1" ht="16.75" hidden="1" customHeight="1" outlineLevel="2">
      <c r="A1501" s="1230">
        <v>462</v>
      </c>
      <c r="B1501" s="1231"/>
      <c r="C1501" s="1232"/>
      <c r="D1501" s="1233"/>
      <c r="E1501" s="587">
        <f t="shared" si="75"/>
        <v>0</v>
      </c>
      <c r="G1501" s="1230">
        <v>462</v>
      </c>
      <c r="H1501" s="1231"/>
      <c r="I1501" s="1232"/>
      <c r="J1501" s="1233"/>
      <c r="K1501" s="587">
        <f t="shared" si="76"/>
        <v>0</v>
      </c>
      <c r="M1501" s="1230">
        <v>462</v>
      </c>
      <c r="N1501" s="1231"/>
      <c r="O1501" s="1232"/>
      <c r="P1501" s="1233"/>
      <c r="Q1501" s="587">
        <f t="shared" si="77"/>
        <v>0</v>
      </c>
    </row>
    <row r="1502" spans="1:17" s="17" customFormat="1" ht="16.75" hidden="1" customHeight="1" outlineLevel="2">
      <c r="A1502" s="1230">
        <v>463</v>
      </c>
      <c r="B1502" s="1231"/>
      <c r="C1502" s="1232"/>
      <c r="D1502" s="1233"/>
      <c r="E1502" s="587">
        <f t="shared" si="75"/>
        <v>0</v>
      </c>
      <c r="G1502" s="1230">
        <v>463</v>
      </c>
      <c r="H1502" s="1231"/>
      <c r="I1502" s="1232"/>
      <c r="J1502" s="1233"/>
      <c r="K1502" s="587">
        <f t="shared" si="76"/>
        <v>0</v>
      </c>
      <c r="M1502" s="1230">
        <v>463</v>
      </c>
      <c r="N1502" s="1231"/>
      <c r="O1502" s="1232"/>
      <c r="P1502" s="1233"/>
      <c r="Q1502" s="587">
        <f t="shared" si="77"/>
        <v>0</v>
      </c>
    </row>
    <row r="1503" spans="1:17" s="17" customFormat="1" ht="16.75" hidden="1" customHeight="1" outlineLevel="2">
      <c r="A1503" s="1230">
        <v>464</v>
      </c>
      <c r="B1503" s="1231"/>
      <c r="C1503" s="1232"/>
      <c r="D1503" s="1233"/>
      <c r="E1503" s="587">
        <f t="shared" si="75"/>
        <v>0</v>
      </c>
      <c r="G1503" s="1230">
        <v>464</v>
      </c>
      <c r="H1503" s="1231"/>
      <c r="I1503" s="1232"/>
      <c r="J1503" s="1233"/>
      <c r="K1503" s="587">
        <f t="shared" si="76"/>
        <v>0</v>
      </c>
      <c r="M1503" s="1230">
        <v>464</v>
      </c>
      <c r="N1503" s="1231"/>
      <c r="O1503" s="1232"/>
      <c r="P1503" s="1233"/>
      <c r="Q1503" s="587">
        <f t="shared" si="77"/>
        <v>0</v>
      </c>
    </row>
    <row r="1504" spans="1:17" s="17" customFormat="1" ht="16.75" hidden="1" customHeight="1" outlineLevel="2">
      <c r="A1504" s="1230">
        <v>465</v>
      </c>
      <c r="B1504" s="1231"/>
      <c r="C1504" s="1232"/>
      <c r="D1504" s="1233"/>
      <c r="E1504" s="587">
        <f t="shared" si="75"/>
        <v>0</v>
      </c>
      <c r="G1504" s="1230">
        <v>465</v>
      </c>
      <c r="H1504" s="1231"/>
      <c r="I1504" s="1232"/>
      <c r="J1504" s="1233"/>
      <c r="K1504" s="587">
        <f t="shared" si="76"/>
        <v>0</v>
      </c>
      <c r="M1504" s="1230">
        <v>465</v>
      </c>
      <c r="N1504" s="1231"/>
      <c r="O1504" s="1232"/>
      <c r="P1504" s="1233"/>
      <c r="Q1504" s="587">
        <f t="shared" si="77"/>
        <v>0</v>
      </c>
    </row>
    <row r="1505" spans="1:17" s="17" customFormat="1" ht="16.75" hidden="1" customHeight="1" outlineLevel="2">
      <c r="A1505" s="1230">
        <v>466</v>
      </c>
      <c r="B1505" s="1231"/>
      <c r="C1505" s="1232"/>
      <c r="D1505" s="1233"/>
      <c r="E1505" s="587">
        <f t="shared" si="75"/>
        <v>0</v>
      </c>
      <c r="G1505" s="1230">
        <v>466</v>
      </c>
      <c r="H1505" s="1231"/>
      <c r="I1505" s="1232"/>
      <c r="J1505" s="1233"/>
      <c r="K1505" s="587">
        <f t="shared" si="76"/>
        <v>0</v>
      </c>
      <c r="M1505" s="1230">
        <v>466</v>
      </c>
      <c r="N1505" s="1231"/>
      <c r="O1505" s="1232"/>
      <c r="P1505" s="1233"/>
      <c r="Q1505" s="587">
        <f t="shared" si="77"/>
        <v>0</v>
      </c>
    </row>
    <row r="1506" spans="1:17" s="17" customFormat="1" ht="16.75" hidden="1" customHeight="1" outlineLevel="2">
      <c r="A1506" s="1230">
        <v>467</v>
      </c>
      <c r="B1506" s="1231"/>
      <c r="C1506" s="1232"/>
      <c r="D1506" s="1233"/>
      <c r="E1506" s="587">
        <f t="shared" si="75"/>
        <v>0</v>
      </c>
      <c r="G1506" s="1230">
        <v>467</v>
      </c>
      <c r="H1506" s="1231"/>
      <c r="I1506" s="1232"/>
      <c r="J1506" s="1233"/>
      <c r="K1506" s="587">
        <f t="shared" si="76"/>
        <v>0</v>
      </c>
      <c r="M1506" s="1230">
        <v>467</v>
      </c>
      <c r="N1506" s="1231"/>
      <c r="O1506" s="1232"/>
      <c r="P1506" s="1233"/>
      <c r="Q1506" s="587">
        <f t="shared" si="77"/>
        <v>0</v>
      </c>
    </row>
    <row r="1507" spans="1:17" s="17" customFormat="1" ht="16.75" hidden="1" customHeight="1" outlineLevel="2">
      <c r="A1507" s="1230">
        <v>468</v>
      </c>
      <c r="B1507" s="1231"/>
      <c r="C1507" s="1232"/>
      <c r="D1507" s="1233"/>
      <c r="E1507" s="587">
        <f t="shared" si="75"/>
        <v>0</v>
      </c>
      <c r="G1507" s="1230">
        <v>468</v>
      </c>
      <c r="H1507" s="1231"/>
      <c r="I1507" s="1232"/>
      <c r="J1507" s="1233"/>
      <c r="K1507" s="587">
        <f t="shared" si="76"/>
        <v>0</v>
      </c>
      <c r="M1507" s="1230">
        <v>468</v>
      </c>
      <c r="N1507" s="1231"/>
      <c r="O1507" s="1232"/>
      <c r="P1507" s="1233"/>
      <c r="Q1507" s="587">
        <f t="shared" si="77"/>
        <v>0</v>
      </c>
    </row>
    <row r="1508" spans="1:17" s="17" customFormat="1" ht="16.75" hidden="1" customHeight="1" outlineLevel="2">
      <c r="A1508" s="1230">
        <v>469</v>
      </c>
      <c r="B1508" s="1231"/>
      <c r="C1508" s="1232"/>
      <c r="D1508" s="1233"/>
      <c r="E1508" s="587">
        <f t="shared" si="75"/>
        <v>0</v>
      </c>
      <c r="G1508" s="1230">
        <v>469</v>
      </c>
      <c r="H1508" s="1231"/>
      <c r="I1508" s="1232"/>
      <c r="J1508" s="1233"/>
      <c r="K1508" s="587">
        <f t="shared" si="76"/>
        <v>0</v>
      </c>
      <c r="M1508" s="1230">
        <v>469</v>
      </c>
      <c r="N1508" s="1231"/>
      <c r="O1508" s="1232"/>
      <c r="P1508" s="1233"/>
      <c r="Q1508" s="587">
        <f t="shared" si="77"/>
        <v>0</v>
      </c>
    </row>
    <row r="1509" spans="1:17" s="17" customFormat="1" ht="16.75" hidden="1" customHeight="1" outlineLevel="2">
      <c r="A1509" s="1230">
        <v>470</v>
      </c>
      <c r="B1509" s="1231"/>
      <c r="C1509" s="1232"/>
      <c r="D1509" s="1233"/>
      <c r="E1509" s="587">
        <f t="shared" si="75"/>
        <v>0</v>
      </c>
      <c r="G1509" s="1230">
        <v>470</v>
      </c>
      <c r="H1509" s="1231"/>
      <c r="I1509" s="1232"/>
      <c r="J1509" s="1233"/>
      <c r="K1509" s="587">
        <f t="shared" si="76"/>
        <v>0</v>
      </c>
      <c r="M1509" s="1230">
        <v>470</v>
      </c>
      <c r="N1509" s="1231"/>
      <c r="O1509" s="1232"/>
      <c r="P1509" s="1233"/>
      <c r="Q1509" s="587">
        <f t="shared" si="77"/>
        <v>0</v>
      </c>
    </row>
    <row r="1510" spans="1:17" s="17" customFormat="1" ht="16.75" hidden="1" customHeight="1" outlineLevel="2">
      <c r="A1510" s="1230">
        <v>471</v>
      </c>
      <c r="B1510" s="1231"/>
      <c r="C1510" s="1232"/>
      <c r="D1510" s="1233"/>
      <c r="E1510" s="587">
        <f t="shared" si="75"/>
        <v>0</v>
      </c>
      <c r="G1510" s="1230">
        <v>471</v>
      </c>
      <c r="H1510" s="1231"/>
      <c r="I1510" s="1232"/>
      <c r="J1510" s="1233"/>
      <c r="K1510" s="587">
        <f t="shared" si="76"/>
        <v>0</v>
      </c>
      <c r="M1510" s="1230">
        <v>471</v>
      </c>
      <c r="N1510" s="1231"/>
      <c r="O1510" s="1232"/>
      <c r="P1510" s="1233"/>
      <c r="Q1510" s="587">
        <f t="shared" si="77"/>
        <v>0</v>
      </c>
    </row>
    <row r="1511" spans="1:17" s="17" customFormat="1" ht="16.75" hidden="1" customHeight="1" outlineLevel="2">
      <c r="A1511" s="1230">
        <v>472</v>
      </c>
      <c r="B1511" s="1231"/>
      <c r="C1511" s="1232"/>
      <c r="D1511" s="1233"/>
      <c r="E1511" s="587">
        <f t="shared" si="75"/>
        <v>0</v>
      </c>
      <c r="G1511" s="1230">
        <v>472</v>
      </c>
      <c r="H1511" s="1231"/>
      <c r="I1511" s="1232"/>
      <c r="J1511" s="1233"/>
      <c r="K1511" s="587">
        <f t="shared" si="76"/>
        <v>0</v>
      </c>
      <c r="M1511" s="1230">
        <v>472</v>
      </c>
      <c r="N1511" s="1231"/>
      <c r="O1511" s="1232"/>
      <c r="P1511" s="1233"/>
      <c r="Q1511" s="587">
        <f t="shared" si="77"/>
        <v>0</v>
      </c>
    </row>
    <row r="1512" spans="1:17" s="17" customFormat="1" ht="16.75" hidden="1" customHeight="1" outlineLevel="2">
      <c r="A1512" s="1230">
        <v>473</v>
      </c>
      <c r="B1512" s="1231"/>
      <c r="C1512" s="1232"/>
      <c r="D1512" s="1233"/>
      <c r="E1512" s="587">
        <f t="shared" si="75"/>
        <v>0</v>
      </c>
      <c r="G1512" s="1230">
        <v>473</v>
      </c>
      <c r="H1512" s="1231"/>
      <c r="I1512" s="1232"/>
      <c r="J1512" s="1233"/>
      <c r="K1512" s="587">
        <f t="shared" si="76"/>
        <v>0</v>
      </c>
      <c r="M1512" s="1230">
        <v>473</v>
      </c>
      <c r="N1512" s="1231"/>
      <c r="O1512" s="1232"/>
      <c r="P1512" s="1233"/>
      <c r="Q1512" s="587">
        <f t="shared" si="77"/>
        <v>0</v>
      </c>
    </row>
    <row r="1513" spans="1:17" s="17" customFormat="1" ht="16.75" hidden="1" customHeight="1" outlineLevel="2">
      <c r="A1513" s="1230">
        <v>474</v>
      </c>
      <c r="B1513" s="1231"/>
      <c r="C1513" s="1232"/>
      <c r="D1513" s="1233"/>
      <c r="E1513" s="587">
        <f t="shared" si="75"/>
        <v>0</v>
      </c>
      <c r="G1513" s="1230">
        <v>474</v>
      </c>
      <c r="H1513" s="1231"/>
      <c r="I1513" s="1232"/>
      <c r="J1513" s="1233"/>
      <c r="K1513" s="587">
        <f t="shared" si="76"/>
        <v>0</v>
      </c>
      <c r="M1513" s="1230">
        <v>474</v>
      </c>
      <c r="N1513" s="1231"/>
      <c r="O1513" s="1232"/>
      <c r="P1513" s="1233"/>
      <c r="Q1513" s="587">
        <f t="shared" si="77"/>
        <v>0</v>
      </c>
    </row>
    <row r="1514" spans="1:17" s="17" customFormat="1" ht="16.75" hidden="1" customHeight="1" outlineLevel="2">
      <c r="A1514" s="1230">
        <v>475</v>
      </c>
      <c r="B1514" s="1231"/>
      <c r="C1514" s="1232"/>
      <c r="D1514" s="1233"/>
      <c r="E1514" s="587">
        <f t="shared" si="75"/>
        <v>0</v>
      </c>
      <c r="G1514" s="1230">
        <v>475</v>
      </c>
      <c r="H1514" s="1231"/>
      <c r="I1514" s="1232"/>
      <c r="J1514" s="1233"/>
      <c r="K1514" s="587">
        <f t="shared" si="76"/>
        <v>0</v>
      </c>
      <c r="M1514" s="1230">
        <v>475</v>
      </c>
      <c r="N1514" s="1231"/>
      <c r="O1514" s="1232"/>
      <c r="P1514" s="1233"/>
      <c r="Q1514" s="587">
        <f t="shared" si="77"/>
        <v>0</v>
      </c>
    </row>
    <row r="1515" spans="1:17" s="17" customFormat="1" ht="16.75" hidden="1" customHeight="1" outlineLevel="2">
      <c r="A1515" s="1230">
        <v>476</v>
      </c>
      <c r="B1515" s="1231"/>
      <c r="C1515" s="1232"/>
      <c r="D1515" s="1233"/>
      <c r="E1515" s="587">
        <f t="shared" si="75"/>
        <v>0</v>
      </c>
      <c r="G1515" s="1230">
        <v>476</v>
      </c>
      <c r="H1515" s="1231"/>
      <c r="I1515" s="1232"/>
      <c r="J1515" s="1233"/>
      <c r="K1515" s="587">
        <f t="shared" si="76"/>
        <v>0</v>
      </c>
      <c r="M1515" s="1230">
        <v>476</v>
      </c>
      <c r="N1515" s="1231"/>
      <c r="O1515" s="1232"/>
      <c r="P1515" s="1233"/>
      <c r="Q1515" s="587">
        <f t="shared" si="77"/>
        <v>0</v>
      </c>
    </row>
    <row r="1516" spans="1:17" s="17" customFormat="1" ht="16.75" hidden="1" customHeight="1" outlineLevel="2">
      <c r="A1516" s="1230">
        <v>477</v>
      </c>
      <c r="B1516" s="1231"/>
      <c r="C1516" s="1232"/>
      <c r="D1516" s="1233"/>
      <c r="E1516" s="587">
        <f t="shared" si="75"/>
        <v>0</v>
      </c>
      <c r="G1516" s="1230">
        <v>477</v>
      </c>
      <c r="H1516" s="1231"/>
      <c r="I1516" s="1232"/>
      <c r="J1516" s="1233"/>
      <c r="K1516" s="587">
        <f t="shared" si="76"/>
        <v>0</v>
      </c>
      <c r="M1516" s="1230">
        <v>477</v>
      </c>
      <c r="N1516" s="1231"/>
      <c r="O1516" s="1232"/>
      <c r="P1516" s="1233"/>
      <c r="Q1516" s="587">
        <f t="shared" si="77"/>
        <v>0</v>
      </c>
    </row>
    <row r="1517" spans="1:17" s="17" customFormat="1" ht="16.75" hidden="1" customHeight="1" outlineLevel="2">
      <c r="A1517" s="1230">
        <v>478</v>
      </c>
      <c r="B1517" s="1231"/>
      <c r="C1517" s="1232"/>
      <c r="D1517" s="1233"/>
      <c r="E1517" s="587">
        <f t="shared" si="75"/>
        <v>0</v>
      </c>
      <c r="G1517" s="1230">
        <v>478</v>
      </c>
      <c r="H1517" s="1231"/>
      <c r="I1517" s="1232"/>
      <c r="J1517" s="1233"/>
      <c r="K1517" s="587">
        <f t="shared" si="76"/>
        <v>0</v>
      </c>
      <c r="M1517" s="1230">
        <v>478</v>
      </c>
      <c r="N1517" s="1231"/>
      <c r="O1517" s="1232"/>
      <c r="P1517" s="1233"/>
      <c r="Q1517" s="587">
        <f t="shared" si="77"/>
        <v>0</v>
      </c>
    </row>
    <row r="1518" spans="1:17" s="17" customFormat="1" ht="16.75" hidden="1" customHeight="1" outlineLevel="2">
      <c r="A1518" s="1230">
        <v>479</v>
      </c>
      <c r="B1518" s="1231"/>
      <c r="C1518" s="1232"/>
      <c r="D1518" s="1233"/>
      <c r="E1518" s="587">
        <f t="shared" si="75"/>
        <v>0</v>
      </c>
      <c r="G1518" s="1230">
        <v>479</v>
      </c>
      <c r="H1518" s="1231"/>
      <c r="I1518" s="1232"/>
      <c r="J1518" s="1233"/>
      <c r="K1518" s="587">
        <f t="shared" si="76"/>
        <v>0</v>
      </c>
      <c r="M1518" s="1230">
        <v>479</v>
      </c>
      <c r="N1518" s="1231"/>
      <c r="O1518" s="1232"/>
      <c r="P1518" s="1233"/>
      <c r="Q1518" s="587">
        <f t="shared" si="77"/>
        <v>0</v>
      </c>
    </row>
    <row r="1519" spans="1:17" s="17" customFormat="1" ht="16.75" hidden="1" customHeight="1" outlineLevel="2">
      <c r="A1519" s="1230">
        <v>480</v>
      </c>
      <c r="B1519" s="1231"/>
      <c r="C1519" s="1232"/>
      <c r="D1519" s="1233"/>
      <c r="E1519" s="587">
        <f t="shared" si="75"/>
        <v>0</v>
      </c>
      <c r="G1519" s="1230">
        <v>480</v>
      </c>
      <c r="H1519" s="1231"/>
      <c r="I1519" s="1232"/>
      <c r="J1519" s="1233"/>
      <c r="K1519" s="587">
        <f t="shared" si="76"/>
        <v>0</v>
      </c>
      <c r="M1519" s="1230">
        <v>480</v>
      </c>
      <c r="N1519" s="1231"/>
      <c r="O1519" s="1232"/>
      <c r="P1519" s="1233"/>
      <c r="Q1519" s="587">
        <f t="shared" si="77"/>
        <v>0</v>
      </c>
    </row>
    <row r="1520" spans="1:17" s="17" customFormat="1" ht="16.75" hidden="1" customHeight="1" outlineLevel="2">
      <c r="A1520" s="1230">
        <v>481</v>
      </c>
      <c r="B1520" s="1231"/>
      <c r="C1520" s="1232"/>
      <c r="D1520" s="1233"/>
      <c r="E1520" s="587">
        <f t="shared" si="75"/>
        <v>0</v>
      </c>
      <c r="G1520" s="1230">
        <v>481</v>
      </c>
      <c r="H1520" s="1231"/>
      <c r="I1520" s="1232"/>
      <c r="J1520" s="1233"/>
      <c r="K1520" s="587">
        <f t="shared" si="76"/>
        <v>0</v>
      </c>
      <c r="M1520" s="1230">
        <v>481</v>
      </c>
      <c r="N1520" s="1231"/>
      <c r="O1520" s="1232"/>
      <c r="P1520" s="1233"/>
      <c r="Q1520" s="587">
        <f t="shared" si="77"/>
        <v>0</v>
      </c>
    </row>
    <row r="1521" spans="1:17" s="17" customFormat="1" ht="16.75" hidden="1" customHeight="1" outlineLevel="2">
      <c r="A1521" s="1230">
        <v>482</v>
      </c>
      <c r="B1521" s="1231"/>
      <c r="C1521" s="1232"/>
      <c r="D1521" s="1233"/>
      <c r="E1521" s="587">
        <f t="shared" si="75"/>
        <v>0</v>
      </c>
      <c r="G1521" s="1230">
        <v>482</v>
      </c>
      <c r="H1521" s="1231"/>
      <c r="I1521" s="1232"/>
      <c r="J1521" s="1233"/>
      <c r="K1521" s="587">
        <f t="shared" si="76"/>
        <v>0</v>
      </c>
      <c r="M1521" s="1230">
        <v>482</v>
      </c>
      <c r="N1521" s="1231"/>
      <c r="O1521" s="1232"/>
      <c r="P1521" s="1233"/>
      <c r="Q1521" s="587">
        <f t="shared" si="77"/>
        <v>0</v>
      </c>
    </row>
    <row r="1522" spans="1:17" s="17" customFormat="1" ht="16.75" hidden="1" customHeight="1" outlineLevel="2">
      <c r="A1522" s="1230">
        <v>483</v>
      </c>
      <c r="B1522" s="1231"/>
      <c r="C1522" s="1232"/>
      <c r="D1522" s="1233"/>
      <c r="E1522" s="587">
        <f t="shared" si="75"/>
        <v>0</v>
      </c>
      <c r="G1522" s="1230">
        <v>483</v>
      </c>
      <c r="H1522" s="1231"/>
      <c r="I1522" s="1232"/>
      <c r="J1522" s="1233"/>
      <c r="K1522" s="587">
        <f t="shared" si="76"/>
        <v>0</v>
      </c>
      <c r="M1522" s="1230">
        <v>483</v>
      </c>
      <c r="N1522" s="1231"/>
      <c r="O1522" s="1232"/>
      <c r="P1522" s="1233"/>
      <c r="Q1522" s="587">
        <f t="shared" si="77"/>
        <v>0</v>
      </c>
    </row>
    <row r="1523" spans="1:17" s="17" customFormat="1" ht="16.75" hidden="1" customHeight="1" outlineLevel="2">
      <c r="A1523" s="1230">
        <v>484</v>
      </c>
      <c r="B1523" s="1231"/>
      <c r="C1523" s="1232"/>
      <c r="D1523" s="1233"/>
      <c r="E1523" s="587">
        <f t="shared" si="75"/>
        <v>0</v>
      </c>
      <c r="G1523" s="1230">
        <v>484</v>
      </c>
      <c r="H1523" s="1231"/>
      <c r="I1523" s="1232"/>
      <c r="J1523" s="1233"/>
      <c r="K1523" s="587">
        <f t="shared" si="76"/>
        <v>0</v>
      </c>
      <c r="M1523" s="1230">
        <v>484</v>
      </c>
      <c r="N1523" s="1231"/>
      <c r="O1523" s="1232"/>
      <c r="P1523" s="1233"/>
      <c r="Q1523" s="587">
        <f t="shared" si="77"/>
        <v>0</v>
      </c>
    </row>
    <row r="1524" spans="1:17" s="17" customFormat="1" ht="16.75" hidden="1" customHeight="1" outlineLevel="2">
      <c r="A1524" s="1230">
        <v>485</v>
      </c>
      <c r="B1524" s="1231"/>
      <c r="C1524" s="1232"/>
      <c r="D1524" s="1233"/>
      <c r="E1524" s="587">
        <f t="shared" si="75"/>
        <v>0</v>
      </c>
      <c r="G1524" s="1230">
        <v>485</v>
      </c>
      <c r="H1524" s="1231"/>
      <c r="I1524" s="1232"/>
      <c r="J1524" s="1233"/>
      <c r="K1524" s="587">
        <f t="shared" si="76"/>
        <v>0</v>
      </c>
      <c r="M1524" s="1230">
        <v>485</v>
      </c>
      <c r="N1524" s="1231"/>
      <c r="O1524" s="1232"/>
      <c r="P1524" s="1233"/>
      <c r="Q1524" s="587">
        <f t="shared" si="77"/>
        <v>0</v>
      </c>
    </row>
    <row r="1525" spans="1:17" s="17" customFormat="1" ht="16.75" hidden="1" customHeight="1" outlineLevel="2">
      <c r="A1525" s="1230">
        <v>486</v>
      </c>
      <c r="B1525" s="1231"/>
      <c r="C1525" s="1232"/>
      <c r="D1525" s="1233"/>
      <c r="E1525" s="587">
        <f t="shared" si="75"/>
        <v>0</v>
      </c>
      <c r="G1525" s="1230">
        <v>486</v>
      </c>
      <c r="H1525" s="1231"/>
      <c r="I1525" s="1232"/>
      <c r="J1525" s="1233"/>
      <c r="K1525" s="587">
        <f t="shared" si="76"/>
        <v>0</v>
      </c>
      <c r="M1525" s="1230">
        <v>486</v>
      </c>
      <c r="N1525" s="1231"/>
      <c r="O1525" s="1232"/>
      <c r="P1525" s="1233"/>
      <c r="Q1525" s="587">
        <f t="shared" si="77"/>
        <v>0</v>
      </c>
    </row>
    <row r="1526" spans="1:17" s="17" customFormat="1" ht="16.75" hidden="1" customHeight="1" outlineLevel="2">
      <c r="A1526" s="1230">
        <v>487</v>
      </c>
      <c r="B1526" s="1231"/>
      <c r="C1526" s="1232"/>
      <c r="D1526" s="1233"/>
      <c r="E1526" s="587">
        <f t="shared" si="75"/>
        <v>0</v>
      </c>
      <c r="G1526" s="1230">
        <v>487</v>
      </c>
      <c r="H1526" s="1231"/>
      <c r="I1526" s="1232"/>
      <c r="J1526" s="1233"/>
      <c r="K1526" s="587">
        <f t="shared" si="76"/>
        <v>0</v>
      </c>
      <c r="M1526" s="1230">
        <v>487</v>
      </c>
      <c r="N1526" s="1231"/>
      <c r="O1526" s="1232"/>
      <c r="P1526" s="1233"/>
      <c r="Q1526" s="587">
        <f t="shared" si="77"/>
        <v>0</v>
      </c>
    </row>
    <row r="1527" spans="1:17" s="17" customFormat="1" ht="16.75" hidden="1" customHeight="1" outlineLevel="2">
      <c r="A1527" s="1230">
        <v>488</v>
      </c>
      <c r="B1527" s="1231"/>
      <c r="C1527" s="1232"/>
      <c r="D1527" s="1233"/>
      <c r="E1527" s="587">
        <f t="shared" si="75"/>
        <v>0</v>
      </c>
      <c r="G1527" s="1230">
        <v>488</v>
      </c>
      <c r="H1527" s="1231"/>
      <c r="I1527" s="1232"/>
      <c r="J1527" s="1233"/>
      <c r="K1527" s="587">
        <f t="shared" si="76"/>
        <v>0</v>
      </c>
      <c r="M1527" s="1230">
        <v>488</v>
      </c>
      <c r="N1527" s="1231"/>
      <c r="O1527" s="1232"/>
      <c r="P1527" s="1233"/>
      <c r="Q1527" s="587">
        <f t="shared" si="77"/>
        <v>0</v>
      </c>
    </row>
    <row r="1528" spans="1:17" s="17" customFormat="1" ht="16.75" hidden="1" customHeight="1" outlineLevel="2">
      <c r="A1528" s="1230">
        <v>489</v>
      </c>
      <c r="B1528" s="1231"/>
      <c r="C1528" s="1232"/>
      <c r="D1528" s="1233"/>
      <c r="E1528" s="587">
        <f t="shared" si="75"/>
        <v>0</v>
      </c>
      <c r="G1528" s="1230">
        <v>489</v>
      </c>
      <c r="H1528" s="1231"/>
      <c r="I1528" s="1232"/>
      <c r="J1528" s="1233"/>
      <c r="K1528" s="587">
        <f t="shared" si="76"/>
        <v>0</v>
      </c>
      <c r="M1528" s="1230">
        <v>489</v>
      </c>
      <c r="N1528" s="1231"/>
      <c r="O1528" s="1232"/>
      <c r="P1528" s="1233"/>
      <c r="Q1528" s="587">
        <f t="shared" si="77"/>
        <v>0</v>
      </c>
    </row>
    <row r="1529" spans="1:17" s="17" customFormat="1" ht="16.75" hidden="1" customHeight="1" outlineLevel="2">
      <c r="A1529" s="1230">
        <v>490</v>
      </c>
      <c r="B1529" s="1231"/>
      <c r="C1529" s="1232"/>
      <c r="D1529" s="1233"/>
      <c r="E1529" s="587">
        <f t="shared" si="75"/>
        <v>0</v>
      </c>
      <c r="G1529" s="1230">
        <v>490</v>
      </c>
      <c r="H1529" s="1231"/>
      <c r="I1529" s="1232"/>
      <c r="J1529" s="1233"/>
      <c r="K1529" s="587">
        <f t="shared" si="76"/>
        <v>0</v>
      </c>
      <c r="M1529" s="1230">
        <v>490</v>
      </c>
      <c r="N1529" s="1231"/>
      <c r="O1529" s="1232"/>
      <c r="P1529" s="1233"/>
      <c r="Q1529" s="587">
        <f t="shared" si="77"/>
        <v>0</v>
      </c>
    </row>
    <row r="1530" spans="1:17" s="17" customFormat="1" ht="16.75" hidden="1" customHeight="1" outlineLevel="2">
      <c r="A1530" s="1230">
        <v>491</v>
      </c>
      <c r="B1530" s="1231"/>
      <c r="C1530" s="1232"/>
      <c r="D1530" s="1233"/>
      <c r="E1530" s="587">
        <f t="shared" si="75"/>
        <v>0</v>
      </c>
      <c r="G1530" s="1230">
        <v>491</v>
      </c>
      <c r="H1530" s="1231"/>
      <c r="I1530" s="1232"/>
      <c r="J1530" s="1233"/>
      <c r="K1530" s="587">
        <f t="shared" si="76"/>
        <v>0</v>
      </c>
      <c r="M1530" s="1230">
        <v>491</v>
      </c>
      <c r="N1530" s="1231"/>
      <c r="O1530" s="1232"/>
      <c r="P1530" s="1233"/>
      <c r="Q1530" s="587">
        <f t="shared" si="77"/>
        <v>0</v>
      </c>
    </row>
    <row r="1531" spans="1:17" s="17" customFormat="1" ht="16.75" hidden="1" customHeight="1" outlineLevel="2">
      <c r="A1531" s="1230">
        <v>492</v>
      </c>
      <c r="B1531" s="1231"/>
      <c r="C1531" s="1232"/>
      <c r="D1531" s="1233"/>
      <c r="E1531" s="587">
        <f t="shared" si="75"/>
        <v>0</v>
      </c>
      <c r="G1531" s="1230">
        <v>492</v>
      </c>
      <c r="H1531" s="1231"/>
      <c r="I1531" s="1232"/>
      <c r="J1531" s="1233"/>
      <c r="K1531" s="587">
        <f t="shared" si="76"/>
        <v>0</v>
      </c>
      <c r="M1531" s="1230">
        <v>492</v>
      </c>
      <c r="N1531" s="1231"/>
      <c r="O1531" s="1232"/>
      <c r="P1531" s="1233"/>
      <c r="Q1531" s="587">
        <f t="shared" si="77"/>
        <v>0</v>
      </c>
    </row>
    <row r="1532" spans="1:17" s="17" customFormat="1" ht="16.75" hidden="1" customHeight="1" outlineLevel="2">
      <c r="A1532" s="1230">
        <v>493</v>
      </c>
      <c r="B1532" s="1231"/>
      <c r="C1532" s="1232"/>
      <c r="D1532" s="1233"/>
      <c r="E1532" s="587">
        <f t="shared" si="75"/>
        <v>0</v>
      </c>
      <c r="G1532" s="1230">
        <v>493</v>
      </c>
      <c r="H1532" s="1231"/>
      <c r="I1532" s="1232"/>
      <c r="J1532" s="1233"/>
      <c r="K1532" s="587">
        <f t="shared" si="76"/>
        <v>0</v>
      </c>
      <c r="M1532" s="1230">
        <v>493</v>
      </c>
      <c r="N1532" s="1231"/>
      <c r="O1532" s="1232"/>
      <c r="P1532" s="1233"/>
      <c r="Q1532" s="587">
        <f t="shared" si="77"/>
        <v>0</v>
      </c>
    </row>
    <row r="1533" spans="1:17" s="17" customFormat="1" ht="16.75" hidden="1" customHeight="1" outlineLevel="2">
      <c r="A1533" s="1230">
        <v>494</v>
      </c>
      <c r="B1533" s="1231"/>
      <c r="C1533" s="1232"/>
      <c r="D1533" s="1233"/>
      <c r="E1533" s="587">
        <f t="shared" si="75"/>
        <v>0</v>
      </c>
      <c r="G1533" s="1230">
        <v>494</v>
      </c>
      <c r="H1533" s="1231"/>
      <c r="I1533" s="1232"/>
      <c r="J1533" s="1233"/>
      <c r="K1533" s="587">
        <f t="shared" si="76"/>
        <v>0</v>
      </c>
      <c r="M1533" s="1230">
        <v>494</v>
      </c>
      <c r="N1533" s="1231"/>
      <c r="O1533" s="1232"/>
      <c r="P1533" s="1233"/>
      <c r="Q1533" s="587">
        <f t="shared" si="77"/>
        <v>0</v>
      </c>
    </row>
    <row r="1534" spans="1:17" s="17" customFormat="1" ht="16.75" hidden="1" customHeight="1" outlineLevel="2">
      <c r="A1534" s="1230">
        <v>495</v>
      </c>
      <c r="B1534" s="1231"/>
      <c r="C1534" s="1232"/>
      <c r="D1534" s="1233"/>
      <c r="E1534" s="587">
        <f t="shared" si="75"/>
        <v>0</v>
      </c>
      <c r="G1534" s="1230">
        <v>495</v>
      </c>
      <c r="H1534" s="1231"/>
      <c r="I1534" s="1232"/>
      <c r="J1534" s="1233"/>
      <c r="K1534" s="587">
        <f t="shared" si="76"/>
        <v>0</v>
      </c>
      <c r="M1534" s="1230">
        <v>495</v>
      </c>
      <c r="N1534" s="1231"/>
      <c r="O1534" s="1232"/>
      <c r="P1534" s="1233"/>
      <c r="Q1534" s="587">
        <f t="shared" si="77"/>
        <v>0</v>
      </c>
    </row>
    <row r="1535" spans="1:17" s="17" customFormat="1" ht="16.75" hidden="1" customHeight="1" outlineLevel="2">
      <c r="A1535" s="1230">
        <v>496</v>
      </c>
      <c r="B1535" s="1231"/>
      <c r="C1535" s="1232"/>
      <c r="D1535" s="1233"/>
      <c r="E1535" s="587">
        <f t="shared" si="75"/>
        <v>0</v>
      </c>
      <c r="G1535" s="1230">
        <v>496</v>
      </c>
      <c r="H1535" s="1231"/>
      <c r="I1535" s="1232"/>
      <c r="J1535" s="1233"/>
      <c r="K1535" s="587">
        <f t="shared" si="76"/>
        <v>0</v>
      </c>
      <c r="M1535" s="1230">
        <v>496</v>
      </c>
      <c r="N1535" s="1231"/>
      <c r="O1535" s="1232"/>
      <c r="P1535" s="1233"/>
      <c r="Q1535" s="587">
        <f t="shared" si="77"/>
        <v>0</v>
      </c>
    </row>
    <row r="1536" spans="1:17" s="17" customFormat="1" ht="16.75" hidden="1" customHeight="1" outlineLevel="2">
      <c r="A1536" s="1230">
        <v>497</v>
      </c>
      <c r="B1536" s="1231"/>
      <c r="C1536" s="1232"/>
      <c r="D1536" s="1233"/>
      <c r="E1536" s="587">
        <f t="shared" si="75"/>
        <v>0</v>
      </c>
      <c r="G1536" s="1230">
        <v>497</v>
      </c>
      <c r="H1536" s="1231"/>
      <c r="I1536" s="1232"/>
      <c r="J1536" s="1233"/>
      <c r="K1536" s="587">
        <f t="shared" si="76"/>
        <v>0</v>
      </c>
      <c r="M1536" s="1230">
        <v>497</v>
      </c>
      <c r="N1536" s="1231"/>
      <c r="O1536" s="1232"/>
      <c r="P1536" s="1233"/>
      <c r="Q1536" s="587">
        <f t="shared" si="77"/>
        <v>0</v>
      </c>
    </row>
    <row r="1537" spans="1:17" s="17" customFormat="1" ht="16.75" hidden="1" customHeight="1" outlineLevel="2">
      <c r="A1537" s="1230">
        <v>498</v>
      </c>
      <c r="B1537" s="1231"/>
      <c r="C1537" s="1232"/>
      <c r="D1537" s="1233"/>
      <c r="E1537" s="587">
        <f t="shared" si="75"/>
        <v>0</v>
      </c>
      <c r="G1537" s="1230">
        <v>498</v>
      </c>
      <c r="H1537" s="1231"/>
      <c r="I1537" s="1232"/>
      <c r="J1537" s="1233"/>
      <c r="K1537" s="587">
        <f t="shared" si="76"/>
        <v>0</v>
      </c>
      <c r="M1537" s="1230">
        <v>498</v>
      </c>
      <c r="N1537" s="1231"/>
      <c r="O1537" s="1232"/>
      <c r="P1537" s="1233"/>
      <c r="Q1537" s="587">
        <f t="shared" si="77"/>
        <v>0</v>
      </c>
    </row>
    <row r="1538" spans="1:17" s="17" customFormat="1" ht="16.75" hidden="1" customHeight="1" outlineLevel="2">
      <c r="A1538" s="1230">
        <v>499</v>
      </c>
      <c r="B1538" s="1231"/>
      <c r="C1538" s="1232"/>
      <c r="D1538" s="1233"/>
      <c r="E1538" s="587">
        <f t="shared" si="75"/>
        <v>0</v>
      </c>
      <c r="G1538" s="1230">
        <v>499</v>
      </c>
      <c r="H1538" s="1231"/>
      <c r="I1538" s="1232"/>
      <c r="J1538" s="1233"/>
      <c r="K1538" s="587">
        <f t="shared" si="76"/>
        <v>0</v>
      </c>
      <c r="M1538" s="1230">
        <v>499</v>
      </c>
      <c r="N1538" s="1231"/>
      <c r="O1538" s="1232"/>
      <c r="P1538" s="1233"/>
      <c r="Q1538" s="587">
        <f t="shared" si="77"/>
        <v>0</v>
      </c>
    </row>
    <row r="1539" spans="1:17" s="17" customFormat="1" ht="16.75" hidden="1" customHeight="1" outlineLevel="2" thickBot="1">
      <c r="A1539" s="1249">
        <v>500</v>
      </c>
      <c r="B1539" s="1250"/>
      <c r="C1539" s="1251"/>
      <c r="D1539" s="1252"/>
      <c r="E1539" s="587">
        <f t="shared" si="75"/>
        <v>0</v>
      </c>
      <c r="G1539" s="1249">
        <v>500</v>
      </c>
      <c r="H1539" s="1250"/>
      <c r="I1539" s="1251"/>
      <c r="J1539" s="1252"/>
      <c r="K1539" s="587">
        <f t="shared" si="76"/>
        <v>0</v>
      </c>
      <c r="M1539" s="1249">
        <v>500</v>
      </c>
      <c r="N1539" s="1250"/>
      <c r="O1539" s="1251"/>
      <c r="P1539" s="1252"/>
      <c r="Q1539" s="587">
        <f t="shared" si="77"/>
        <v>0</v>
      </c>
    </row>
    <row r="1540" spans="1:17" s="20" customFormat="1" ht="32.25" customHeight="1" collapsed="1">
      <c r="A1540" s="1244" t="s">
        <v>29</v>
      </c>
      <c r="B1540" s="1244"/>
      <c r="C1540" s="1244"/>
      <c r="D1540" s="1244"/>
      <c r="G1540" s="1244" t="s">
        <v>29</v>
      </c>
      <c r="H1540" s="1244"/>
      <c r="I1540" s="1244"/>
      <c r="J1540" s="1244"/>
      <c r="M1540" s="1244" t="s">
        <v>29</v>
      </c>
      <c r="N1540" s="1244"/>
      <c r="O1540" s="1244"/>
      <c r="P1540" s="1244"/>
    </row>
    <row r="1541" spans="1:17" s="17" customFormat="1" ht="16.75" hidden="1" customHeight="1" outlineLevel="1">
      <c r="A1541" s="1247" t="s">
        <v>20</v>
      </c>
      <c r="B1541" s="1248"/>
      <c r="C1541" s="1248"/>
      <c r="D1541" s="27">
        <f>MIN(C1552:D2051)</f>
        <v>1142.5999999999999</v>
      </c>
      <c r="G1541" s="1247" t="s">
        <v>20</v>
      </c>
      <c r="H1541" s="1248"/>
      <c r="I1541" s="1248"/>
      <c r="J1541" s="27">
        <f>MIN(I1552:J2051)</f>
        <v>1036.3</v>
      </c>
      <c r="M1541" s="1247" t="s">
        <v>20</v>
      </c>
      <c r="N1541" s="1248"/>
      <c r="O1541" s="1248"/>
      <c r="P1541" s="27">
        <f>MIN(O1552:P2051)</f>
        <v>1055.5999999999999</v>
      </c>
    </row>
    <row r="1542" spans="1:17" s="17" customFormat="1" ht="16.75" hidden="1" customHeight="1" outlineLevel="1">
      <c r="A1542" s="1240" t="s">
        <v>21</v>
      </c>
      <c r="B1542" s="1241"/>
      <c r="C1542" s="1241"/>
      <c r="D1542" s="22">
        <f>MAX(C1552:D2051)</f>
        <v>1142.5999999999999</v>
      </c>
      <c r="G1542" s="1240" t="s">
        <v>21</v>
      </c>
      <c r="H1542" s="1241"/>
      <c r="I1542" s="1241"/>
      <c r="J1542" s="22">
        <f>MAX(I1552:J2051)</f>
        <v>1036.3</v>
      </c>
      <c r="M1542" s="1240" t="s">
        <v>21</v>
      </c>
      <c r="N1542" s="1241"/>
      <c r="O1542" s="1241"/>
      <c r="P1542" s="22">
        <f>MAX(O1552:P2051)</f>
        <v>1055.5999999999999</v>
      </c>
    </row>
    <row r="1543" spans="1:17" s="17" customFormat="1" ht="16.75" hidden="1" customHeight="1" outlineLevel="1">
      <c r="A1543" s="1240" t="s">
        <v>22</v>
      </c>
      <c r="B1543" s="1241"/>
      <c r="C1543" s="1241"/>
      <c r="D1543" s="22">
        <f>AVERAGE(C1552:D2051)</f>
        <v>1142.5999999999999</v>
      </c>
      <c r="G1543" s="1240" t="s">
        <v>22</v>
      </c>
      <c r="H1543" s="1241"/>
      <c r="I1543" s="1241"/>
      <c r="J1543" s="22">
        <f>AVERAGE(I1552:J2051)</f>
        <v>1036.3</v>
      </c>
      <c r="M1543" s="1240" t="s">
        <v>22</v>
      </c>
      <c r="N1543" s="1241"/>
      <c r="O1543" s="1241"/>
      <c r="P1543" s="22">
        <f>AVERAGE(O1552:P2051)</f>
        <v>1055.5999999999999</v>
      </c>
    </row>
    <row r="1544" spans="1:17" s="17" customFormat="1" ht="33.75" hidden="1" customHeight="1" outlineLevel="1">
      <c r="A1544" s="1242" t="s">
        <v>23</v>
      </c>
      <c r="B1544" s="1241"/>
      <c r="C1544" s="1241"/>
      <c r="D1544" s="22">
        <f>D1543*1.1</f>
        <v>1256.8599999999999</v>
      </c>
      <c r="G1544" s="1242" t="s">
        <v>23</v>
      </c>
      <c r="H1544" s="1241"/>
      <c r="I1544" s="1241"/>
      <c r="J1544" s="22">
        <f>J1543*1.1</f>
        <v>1139.93</v>
      </c>
      <c r="M1544" s="1242" t="s">
        <v>23</v>
      </c>
      <c r="N1544" s="1241"/>
      <c r="O1544" s="1241"/>
      <c r="P1544" s="22">
        <f>P1543*1.1</f>
        <v>1161.1600000000001</v>
      </c>
    </row>
    <row r="1545" spans="1:17" s="17" customFormat="1" ht="33.75" hidden="1" customHeight="1" outlineLevel="1">
      <c r="A1545" s="1242" t="s">
        <v>24</v>
      </c>
      <c r="B1545" s="1241"/>
      <c r="C1545" s="1241"/>
      <c r="D1545" s="22">
        <f>D1543*0.9</f>
        <v>1028.3399999999999</v>
      </c>
      <c r="G1545" s="1242" t="s">
        <v>24</v>
      </c>
      <c r="H1545" s="1241"/>
      <c r="I1545" s="1241"/>
      <c r="J1545" s="22">
        <f>J1543*0.9</f>
        <v>932.67</v>
      </c>
      <c r="M1545" s="1242" t="s">
        <v>24</v>
      </c>
      <c r="N1545" s="1241"/>
      <c r="O1545" s="1241"/>
      <c r="P1545" s="22">
        <f>P1543*0.9</f>
        <v>950.04</v>
      </c>
    </row>
    <row r="1546" spans="1:17" s="17" customFormat="1" ht="31.5" hidden="1" customHeight="1" outlineLevel="1">
      <c r="A1546" s="1242" t="s">
        <v>25</v>
      </c>
      <c r="B1546" s="1241"/>
      <c r="C1546" s="1241"/>
      <c r="D1546" s="23">
        <f>SUM(E1552:E2051)</f>
        <v>1</v>
      </c>
      <c r="G1546" s="1242" t="s">
        <v>25</v>
      </c>
      <c r="H1546" s="1241"/>
      <c r="I1546" s="1241"/>
      <c r="J1546" s="23">
        <f>SUM(K1552:K2051)</f>
        <v>1</v>
      </c>
      <c r="M1546" s="1242" t="s">
        <v>25</v>
      </c>
      <c r="N1546" s="1241"/>
      <c r="O1546" s="1241"/>
      <c r="P1546" s="23">
        <f>SUM(Q1552:Q2051)</f>
        <v>1</v>
      </c>
    </row>
    <row r="1547" spans="1:17" s="17" customFormat="1" ht="16.75" hidden="1" customHeight="1" outlineLevel="1">
      <c r="A1547" s="1240" t="s">
        <v>26</v>
      </c>
      <c r="B1547" s="1241"/>
      <c r="C1547" s="1241"/>
      <c r="D1547" s="23">
        <f>D1546/COUNTA(C1552:D2051)</f>
        <v>1</v>
      </c>
      <c r="G1547" s="1240" t="s">
        <v>26</v>
      </c>
      <c r="H1547" s="1241"/>
      <c r="I1547" s="1241"/>
      <c r="J1547" s="23">
        <f>J1546/COUNTA(I1552:J2051)</f>
        <v>1</v>
      </c>
      <c r="M1547" s="1240" t="s">
        <v>26</v>
      </c>
      <c r="N1547" s="1241"/>
      <c r="O1547" s="1241"/>
      <c r="P1547" s="23">
        <f>P1546/COUNTA(O1552:P2051)</f>
        <v>1</v>
      </c>
    </row>
    <row r="1548" spans="1:17" s="17" customFormat="1" ht="16.75" hidden="1" customHeight="1" outlineLevel="1">
      <c r="A1548" s="1240" t="s">
        <v>466</v>
      </c>
      <c r="B1548" s="1241"/>
      <c r="C1548" s="1241"/>
      <c r="D1548" s="722"/>
      <c r="G1548" s="1240" t="s">
        <v>466</v>
      </c>
      <c r="H1548" s="1241"/>
      <c r="I1548" s="1241"/>
      <c r="J1548" s="722"/>
      <c r="M1548" s="1240" t="s">
        <v>466</v>
      </c>
      <c r="N1548" s="1241"/>
      <c r="O1548" s="1241"/>
      <c r="P1548" s="722"/>
    </row>
    <row r="1549" spans="1:17" s="17" customFormat="1" ht="17.25" hidden="1" customHeight="1" outlineLevel="1" thickBot="1">
      <c r="A1549" s="1234" t="s">
        <v>407</v>
      </c>
      <c r="B1549" s="1235"/>
      <c r="C1549" s="1235"/>
      <c r="D1549" s="586" t="e">
        <f>STDEV(C1552:C2051)/D1543</f>
        <v>#DIV/0!</v>
      </c>
      <c r="G1549" s="1234" t="s">
        <v>407</v>
      </c>
      <c r="H1549" s="1235"/>
      <c r="I1549" s="1235"/>
      <c r="J1549" s="586" t="e">
        <f>STDEV(I1552:I2051)/J1543</f>
        <v>#DIV/0!</v>
      </c>
      <c r="M1549" s="1234" t="s">
        <v>407</v>
      </c>
      <c r="N1549" s="1235"/>
      <c r="O1549" s="1235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36" t="s">
        <v>27</v>
      </c>
      <c r="B1551" s="1237"/>
      <c r="C1551" s="1238" t="s">
        <v>28</v>
      </c>
      <c r="D1551" s="1239"/>
      <c r="G1551" s="1236" t="s">
        <v>27</v>
      </c>
      <c r="H1551" s="1237"/>
      <c r="I1551" s="1238" t="s">
        <v>28</v>
      </c>
      <c r="J1551" s="1239"/>
      <c r="M1551" s="1236" t="s">
        <v>27</v>
      </c>
      <c r="N1551" s="1237"/>
      <c r="O1551" s="1238" t="s">
        <v>28</v>
      </c>
      <c r="P1551" s="1239"/>
    </row>
    <row r="1552" spans="1:17" s="17" customFormat="1" ht="16.75" hidden="1" customHeight="1" outlineLevel="2">
      <c r="A1552" s="1230">
        <v>1</v>
      </c>
      <c r="B1552" s="1231"/>
      <c r="C1552" s="1232">
        <v>1142.5999999999999</v>
      </c>
      <c r="D1552" s="1233"/>
      <c r="E1552" s="587">
        <f>IF(AND(C1552&gt;=D$1545,C1552&lt;=D$1544),1,0)</f>
        <v>1</v>
      </c>
      <c r="G1552" s="1230">
        <v>1</v>
      </c>
      <c r="H1552" s="1231"/>
      <c r="I1552" s="1232">
        <v>1036.3</v>
      </c>
      <c r="J1552" s="1233"/>
      <c r="K1552" s="587">
        <f>IF(AND(I1552&gt;=J$1545,I1552&lt;=J$1544),1,0)</f>
        <v>1</v>
      </c>
      <c r="M1552" s="1230">
        <v>1</v>
      </c>
      <c r="N1552" s="1231"/>
      <c r="O1552" s="1232">
        <v>1055.5999999999999</v>
      </c>
      <c r="P1552" s="1233"/>
      <c r="Q1552" s="587">
        <f>IF(AND(O1552&gt;=P$1545,O1552&lt;=P$1544),1,0)</f>
        <v>1</v>
      </c>
    </row>
    <row r="1553" spans="1:17" s="17" customFormat="1" ht="16.75" hidden="1" customHeight="1" outlineLevel="2">
      <c r="A1553" s="1230">
        <v>2</v>
      </c>
      <c r="B1553" s="1231"/>
      <c r="C1553" s="1232"/>
      <c r="D1553" s="1233"/>
      <c r="E1553" s="587">
        <f t="shared" ref="E1553:E1616" si="78">IF(AND(C1553&gt;=D$1545,C1553&lt;=D$1544),1,0)</f>
        <v>0</v>
      </c>
      <c r="G1553" s="1230">
        <v>2</v>
      </c>
      <c r="H1553" s="1231"/>
      <c r="I1553" s="1232"/>
      <c r="J1553" s="1233"/>
      <c r="K1553" s="587">
        <f t="shared" ref="K1553:K1616" si="79">IF(AND(I1553&gt;=J$1545,I1553&lt;=J$1544),1,0)</f>
        <v>0</v>
      </c>
      <c r="M1553" s="1230">
        <v>2</v>
      </c>
      <c r="N1553" s="1231"/>
      <c r="O1553" s="1232"/>
      <c r="P1553" s="1233"/>
      <c r="Q1553" s="587">
        <f t="shared" ref="Q1553:Q1616" si="80">IF(AND(O1553&gt;=P$1545,O1553&lt;=P$1544),1,0)</f>
        <v>0</v>
      </c>
    </row>
    <row r="1554" spans="1:17" s="17" customFormat="1" ht="16.75" hidden="1" customHeight="1" outlineLevel="2">
      <c r="A1554" s="1230">
        <v>3</v>
      </c>
      <c r="B1554" s="1231"/>
      <c r="C1554" s="1232"/>
      <c r="D1554" s="1233"/>
      <c r="E1554" s="587">
        <f t="shared" si="78"/>
        <v>0</v>
      </c>
      <c r="G1554" s="1230">
        <v>3</v>
      </c>
      <c r="H1554" s="1231"/>
      <c r="I1554" s="1232"/>
      <c r="J1554" s="1233"/>
      <c r="K1554" s="587">
        <f t="shared" si="79"/>
        <v>0</v>
      </c>
      <c r="M1554" s="1230">
        <v>3</v>
      </c>
      <c r="N1554" s="1231"/>
      <c r="O1554" s="1232"/>
      <c r="P1554" s="1233"/>
      <c r="Q1554" s="587">
        <f t="shared" si="80"/>
        <v>0</v>
      </c>
    </row>
    <row r="1555" spans="1:17" s="17" customFormat="1" ht="16.75" hidden="1" customHeight="1" outlineLevel="2">
      <c r="A1555" s="1230">
        <v>4</v>
      </c>
      <c r="B1555" s="1231"/>
      <c r="C1555" s="1232"/>
      <c r="D1555" s="1233"/>
      <c r="E1555" s="587">
        <f t="shared" si="78"/>
        <v>0</v>
      </c>
      <c r="G1555" s="1230">
        <v>4</v>
      </c>
      <c r="H1555" s="1231"/>
      <c r="I1555" s="1232"/>
      <c r="J1555" s="1233"/>
      <c r="K1555" s="587">
        <f t="shared" si="79"/>
        <v>0</v>
      </c>
      <c r="M1555" s="1230">
        <v>4</v>
      </c>
      <c r="N1555" s="1231"/>
      <c r="O1555" s="1232"/>
      <c r="P1555" s="1233"/>
      <c r="Q1555" s="587">
        <f t="shared" si="80"/>
        <v>0</v>
      </c>
    </row>
    <row r="1556" spans="1:17" s="17" customFormat="1" ht="16.75" hidden="1" customHeight="1" outlineLevel="2">
      <c r="A1556" s="1230">
        <v>5</v>
      </c>
      <c r="B1556" s="1231"/>
      <c r="C1556" s="1232"/>
      <c r="D1556" s="1233"/>
      <c r="E1556" s="587">
        <f t="shared" si="78"/>
        <v>0</v>
      </c>
      <c r="G1556" s="1230">
        <v>5</v>
      </c>
      <c r="H1556" s="1231"/>
      <c r="I1556" s="1232"/>
      <c r="J1556" s="1233"/>
      <c r="K1556" s="587">
        <f t="shared" si="79"/>
        <v>0</v>
      </c>
      <c r="M1556" s="1230">
        <v>5</v>
      </c>
      <c r="N1556" s="1231"/>
      <c r="O1556" s="1232"/>
      <c r="P1556" s="1233"/>
      <c r="Q1556" s="587">
        <f t="shared" si="80"/>
        <v>0</v>
      </c>
    </row>
    <row r="1557" spans="1:17" s="17" customFormat="1" ht="16.75" hidden="1" customHeight="1" outlineLevel="2">
      <c r="A1557" s="1230">
        <v>6</v>
      </c>
      <c r="B1557" s="1231"/>
      <c r="C1557" s="1232"/>
      <c r="D1557" s="1233"/>
      <c r="E1557" s="587">
        <f t="shared" si="78"/>
        <v>0</v>
      </c>
      <c r="G1557" s="1230">
        <v>6</v>
      </c>
      <c r="H1557" s="1231"/>
      <c r="I1557" s="1232"/>
      <c r="J1557" s="1233"/>
      <c r="K1557" s="587">
        <f t="shared" si="79"/>
        <v>0</v>
      </c>
      <c r="M1557" s="1230">
        <v>6</v>
      </c>
      <c r="N1557" s="1231"/>
      <c r="O1557" s="1232"/>
      <c r="P1557" s="1233"/>
      <c r="Q1557" s="587">
        <f t="shared" si="80"/>
        <v>0</v>
      </c>
    </row>
    <row r="1558" spans="1:17" s="17" customFormat="1" ht="16.75" hidden="1" customHeight="1" outlineLevel="2">
      <c r="A1558" s="1230">
        <v>7</v>
      </c>
      <c r="B1558" s="1231"/>
      <c r="C1558" s="1232"/>
      <c r="D1558" s="1233"/>
      <c r="E1558" s="587">
        <f t="shared" si="78"/>
        <v>0</v>
      </c>
      <c r="G1558" s="1230">
        <v>7</v>
      </c>
      <c r="H1558" s="1231"/>
      <c r="I1558" s="1232"/>
      <c r="J1558" s="1233"/>
      <c r="K1558" s="587">
        <f t="shared" si="79"/>
        <v>0</v>
      </c>
      <c r="M1558" s="1230">
        <v>7</v>
      </c>
      <c r="N1558" s="1231"/>
      <c r="O1558" s="1232"/>
      <c r="P1558" s="1233"/>
      <c r="Q1558" s="587">
        <f t="shared" si="80"/>
        <v>0</v>
      </c>
    </row>
    <row r="1559" spans="1:17" s="17" customFormat="1" ht="16.75" hidden="1" customHeight="1" outlineLevel="2">
      <c r="A1559" s="1230">
        <v>8</v>
      </c>
      <c r="B1559" s="1231"/>
      <c r="C1559" s="1232"/>
      <c r="D1559" s="1233"/>
      <c r="E1559" s="587">
        <f t="shared" si="78"/>
        <v>0</v>
      </c>
      <c r="G1559" s="1230">
        <v>8</v>
      </c>
      <c r="H1559" s="1231"/>
      <c r="I1559" s="1232"/>
      <c r="J1559" s="1233"/>
      <c r="K1559" s="587">
        <f t="shared" si="79"/>
        <v>0</v>
      </c>
      <c r="M1559" s="1230">
        <v>8</v>
      </c>
      <c r="N1559" s="1231"/>
      <c r="O1559" s="1232"/>
      <c r="P1559" s="1233"/>
      <c r="Q1559" s="587">
        <f t="shared" si="80"/>
        <v>0</v>
      </c>
    </row>
    <row r="1560" spans="1:17" s="17" customFormat="1" ht="16.75" hidden="1" customHeight="1" outlineLevel="2">
      <c r="A1560" s="1230">
        <v>9</v>
      </c>
      <c r="B1560" s="1231"/>
      <c r="C1560" s="1232"/>
      <c r="D1560" s="1233"/>
      <c r="E1560" s="587">
        <f t="shared" si="78"/>
        <v>0</v>
      </c>
      <c r="G1560" s="1230">
        <v>9</v>
      </c>
      <c r="H1560" s="1231"/>
      <c r="I1560" s="1232"/>
      <c r="J1560" s="1233"/>
      <c r="K1560" s="587">
        <f t="shared" si="79"/>
        <v>0</v>
      </c>
      <c r="M1560" s="1230">
        <v>9</v>
      </c>
      <c r="N1560" s="1231"/>
      <c r="O1560" s="1232"/>
      <c r="P1560" s="1233"/>
      <c r="Q1560" s="587">
        <f t="shared" si="80"/>
        <v>0</v>
      </c>
    </row>
    <row r="1561" spans="1:17" s="17" customFormat="1" ht="16.75" hidden="1" customHeight="1" outlineLevel="2">
      <c r="A1561" s="1230">
        <v>10</v>
      </c>
      <c r="B1561" s="1231"/>
      <c r="C1561" s="1232"/>
      <c r="D1561" s="1233"/>
      <c r="E1561" s="587">
        <f t="shared" si="78"/>
        <v>0</v>
      </c>
      <c r="G1561" s="1230">
        <v>10</v>
      </c>
      <c r="H1561" s="1231"/>
      <c r="I1561" s="1232"/>
      <c r="J1561" s="1233"/>
      <c r="K1561" s="587">
        <f t="shared" si="79"/>
        <v>0</v>
      </c>
      <c r="M1561" s="1230">
        <v>10</v>
      </c>
      <c r="N1561" s="1231"/>
      <c r="O1561" s="1232"/>
      <c r="P1561" s="1233"/>
      <c r="Q1561" s="587">
        <f t="shared" si="80"/>
        <v>0</v>
      </c>
    </row>
    <row r="1562" spans="1:17" s="17" customFormat="1" ht="16.75" hidden="1" customHeight="1" outlineLevel="2">
      <c r="A1562" s="1230">
        <v>11</v>
      </c>
      <c r="B1562" s="1231"/>
      <c r="C1562" s="1232"/>
      <c r="D1562" s="1233"/>
      <c r="E1562" s="587">
        <f t="shared" si="78"/>
        <v>0</v>
      </c>
      <c r="G1562" s="1230">
        <v>11</v>
      </c>
      <c r="H1562" s="1231"/>
      <c r="I1562" s="1232"/>
      <c r="J1562" s="1233"/>
      <c r="K1562" s="587">
        <f t="shared" si="79"/>
        <v>0</v>
      </c>
      <c r="M1562" s="1230">
        <v>11</v>
      </c>
      <c r="N1562" s="1231"/>
      <c r="O1562" s="1232"/>
      <c r="P1562" s="1233"/>
      <c r="Q1562" s="587">
        <f t="shared" si="80"/>
        <v>0</v>
      </c>
    </row>
    <row r="1563" spans="1:17" s="17" customFormat="1" ht="16.75" hidden="1" customHeight="1" outlineLevel="2">
      <c r="A1563" s="1230">
        <v>12</v>
      </c>
      <c r="B1563" s="1231"/>
      <c r="C1563" s="1232"/>
      <c r="D1563" s="1233"/>
      <c r="E1563" s="587">
        <f t="shared" si="78"/>
        <v>0</v>
      </c>
      <c r="G1563" s="1230">
        <v>12</v>
      </c>
      <c r="H1563" s="1231"/>
      <c r="I1563" s="1232"/>
      <c r="J1563" s="1233"/>
      <c r="K1563" s="587">
        <f t="shared" si="79"/>
        <v>0</v>
      </c>
      <c r="M1563" s="1230">
        <v>12</v>
      </c>
      <c r="N1563" s="1231"/>
      <c r="O1563" s="1232"/>
      <c r="P1563" s="1233"/>
      <c r="Q1563" s="587">
        <f t="shared" si="80"/>
        <v>0</v>
      </c>
    </row>
    <row r="1564" spans="1:17" s="17" customFormat="1" ht="16.75" hidden="1" customHeight="1" outlineLevel="2">
      <c r="A1564" s="1230">
        <v>13</v>
      </c>
      <c r="B1564" s="1231"/>
      <c r="C1564" s="1232"/>
      <c r="D1564" s="1233"/>
      <c r="E1564" s="587">
        <f t="shared" si="78"/>
        <v>0</v>
      </c>
      <c r="G1564" s="1230">
        <v>13</v>
      </c>
      <c r="H1564" s="1231"/>
      <c r="I1564" s="1232"/>
      <c r="J1564" s="1233"/>
      <c r="K1564" s="587">
        <f t="shared" si="79"/>
        <v>0</v>
      </c>
      <c r="M1564" s="1230">
        <v>13</v>
      </c>
      <c r="N1564" s="1231"/>
      <c r="O1564" s="1232"/>
      <c r="P1564" s="1233"/>
      <c r="Q1564" s="587">
        <f t="shared" si="80"/>
        <v>0</v>
      </c>
    </row>
    <row r="1565" spans="1:17" s="17" customFormat="1" ht="16.75" hidden="1" customHeight="1" outlineLevel="2">
      <c r="A1565" s="1230">
        <v>14</v>
      </c>
      <c r="B1565" s="1231"/>
      <c r="C1565" s="1232"/>
      <c r="D1565" s="1233"/>
      <c r="E1565" s="587">
        <f t="shared" si="78"/>
        <v>0</v>
      </c>
      <c r="G1565" s="1230">
        <v>14</v>
      </c>
      <c r="H1565" s="1231"/>
      <c r="I1565" s="1232"/>
      <c r="J1565" s="1233"/>
      <c r="K1565" s="587">
        <f t="shared" si="79"/>
        <v>0</v>
      </c>
      <c r="M1565" s="1230">
        <v>14</v>
      </c>
      <c r="N1565" s="1231"/>
      <c r="O1565" s="1232"/>
      <c r="P1565" s="1233"/>
      <c r="Q1565" s="587">
        <f t="shared" si="80"/>
        <v>0</v>
      </c>
    </row>
    <row r="1566" spans="1:17" s="17" customFormat="1" ht="16.75" hidden="1" customHeight="1" outlineLevel="2">
      <c r="A1566" s="1230">
        <v>15</v>
      </c>
      <c r="B1566" s="1231"/>
      <c r="C1566" s="1232"/>
      <c r="D1566" s="1233"/>
      <c r="E1566" s="587">
        <f t="shared" si="78"/>
        <v>0</v>
      </c>
      <c r="G1566" s="1230">
        <v>15</v>
      </c>
      <c r="H1566" s="1231"/>
      <c r="I1566" s="1232"/>
      <c r="J1566" s="1233"/>
      <c r="K1566" s="587">
        <f t="shared" si="79"/>
        <v>0</v>
      </c>
      <c r="M1566" s="1230">
        <v>15</v>
      </c>
      <c r="N1566" s="1231"/>
      <c r="O1566" s="1232"/>
      <c r="P1566" s="1233"/>
      <c r="Q1566" s="587">
        <f t="shared" si="80"/>
        <v>0</v>
      </c>
    </row>
    <row r="1567" spans="1:17" s="17" customFormat="1" ht="16.75" hidden="1" customHeight="1" outlineLevel="2">
      <c r="A1567" s="1230">
        <v>16</v>
      </c>
      <c r="B1567" s="1231"/>
      <c r="C1567" s="1232"/>
      <c r="D1567" s="1233"/>
      <c r="E1567" s="587">
        <f t="shared" si="78"/>
        <v>0</v>
      </c>
      <c r="G1567" s="1230">
        <v>16</v>
      </c>
      <c r="H1567" s="1231"/>
      <c r="I1567" s="1232"/>
      <c r="J1567" s="1233"/>
      <c r="K1567" s="587">
        <f t="shared" si="79"/>
        <v>0</v>
      </c>
      <c r="M1567" s="1230">
        <v>16</v>
      </c>
      <c r="N1567" s="1231"/>
      <c r="O1567" s="1232"/>
      <c r="P1567" s="1233"/>
      <c r="Q1567" s="587">
        <f t="shared" si="80"/>
        <v>0</v>
      </c>
    </row>
    <row r="1568" spans="1:17" s="17" customFormat="1" ht="16.75" hidden="1" customHeight="1" outlineLevel="2">
      <c r="A1568" s="1230">
        <v>17</v>
      </c>
      <c r="B1568" s="1231"/>
      <c r="C1568" s="1232"/>
      <c r="D1568" s="1233"/>
      <c r="E1568" s="587">
        <f t="shared" si="78"/>
        <v>0</v>
      </c>
      <c r="G1568" s="1230">
        <v>17</v>
      </c>
      <c r="H1568" s="1231"/>
      <c r="I1568" s="1232"/>
      <c r="J1568" s="1233"/>
      <c r="K1568" s="587">
        <f t="shared" si="79"/>
        <v>0</v>
      </c>
      <c r="M1568" s="1230">
        <v>17</v>
      </c>
      <c r="N1568" s="1231"/>
      <c r="O1568" s="1232"/>
      <c r="P1568" s="1233"/>
      <c r="Q1568" s="587">
        <f t="shared" si="80"/>
        <v>0</v>
      </c>
    </row>
    <row r="1569" spans="1:17" s="17" customFormat="1" ht="16.75" hidden="1" customHeight="1" outlineLevel="2">
      <c r="A1569" s="1230">
        <v>18</v>
      </c>
      <c r="B1569" s="1231"/>
      <c r="C1569" s="1232"/>
      <c r="D1569" s="1233"/>
      <c r="E1569" s="587">
        <f t="shared" si="78"/>
        <v>0</v>
      </c>
      <c r="G1569" s="1230">
        <v>18</v>
      </c>
      <c r="H1569" s="1231"/>
      <c r="I1569" s="1232"/>
      <c r="J1569" s="1233"/>
      <c r="K1569" s="587">
        <f t="shared" si="79"/>
        <v>0</v>
      </c>
      <c r="M1569" s="1230">
        <v>18</v>
      </c>
      <c r="N1569" s="1231"/>
      <c r="O1569" s="1232"/>
      <c r="P1569" s="1233"/>
      <c r="Q1569" s="587">
        <f t="shared" si="80"/>
        <v>0</v>
      </c>
    </row>
    <row r="1570" spans="1:17" s="17" customFormat="1" ht="16.75" hidden="1" customHeight="1" outlineLevel="2">
      <c r="A1570" s="1230">
        <v>19</v>
      </c>
      <c r="B1570" s="1231"/>
      <c r="C1570" s="1232"/>
      <c r="D1570" s="1233"/>
      <c r="E1570" s="587">
        <f t="shared" si="78"/>
        <v>0</v>
      </c>
      <c r="G1570" s="1230">
        <v>19</v>
      </c>
      <c r="H1570" s="1231"/>
      <c r="I1570" s="1232"/>
      <c r="J1570" s="1233"/>
      <c r="K1570" s="587">
        <f t="shared" si="79"/>
        <v>0</v>
      </c>
      <c r="M1570" s="1230">
        <v>19</v>
      </c>
      <c r="N1570" s="1231"/>
      <c r="O1570" s="1232"/>
      <c r="P1570" s="1233"/>
      <c r="Q1570" s="587">
        <f t="shared" si="80"/>
        <v>0</v>
      </c>
    </row>
    <row r="1571" spans="1:17" s="17" customFormat="1" ht="16.75" hidden="1" customHeight="1" outlineLevel="2">
      <c r="A1571" s="1230">
        <v>20</v>
      </c>
      <c r="B1571" s="1231"/>
      <c r="C1571" s="1232"/>
      <c r="D1571" s="1233"/>
      <c r="E1571" s="587">
        <f t="shared" si="78"/>
        <v>0</v>
      </c>
      <c r="G1571" s="1230">
        <v>20</v>
      </c>
      <c r="H1571" s="1231"/>
      <c r="I1571" s="1232"/>
      <c r="J1571" s="1233"/>
      <c r="K1571" s="587">
        <f t="shared" si="79"/>
        <v>0</v>
      </c>
      <c r="M1571" s="1230">
        <v>20</v>
      </c>
      <c r="N1571" s="1231"/>
      <c r="O1571" s="1232"/>
      <c r="P1571" s="1233"/>
      <c r="Q1571" s="587">
        <f t="shared" si="80"/>
        <v>0</v>
      </c>
    </row>
    <row r="1572" spans="1:17" s="17" customFormat="1" ht="16.75" hidden="1" customHeight="1" outlineLevel="2">
      <c r="A1572" s="1230">
        <v>21</v>
      </c>
      <c r="B1572" s="1231"/>
      <c r="C1572" s="1232"/>
      <c r="D1572" s="1233"/>
      <c r="E1572" s="587">
        <f t="shared" si="78"/>
        <v>0</v>
      </c>
      <c r="G1572" s="1230">
        <v>21</v>
      </c>
      <c r="H1572" s="1231"/>
      <c r="I1572" s="1232"/>
      <c r="J1572" s="1233"/>
      <c r="K1572" s="587">
        <f t="shared" si="79"/>
        <v>0</v>
      </c>
      <c r="M1572" s="1230">
        <v>21</v>
      </c>
      <c r="N1572" s="1231"/>
      <c r="O1572" s="1232"/>
      <c r="P1572" s="1233"/>
      <c r="Q1572" s="587">
        <f t="shared" si="80"/>
        <v>0</v>
      </c>
    </row>
    <row r="1573" spans="1:17" s="17" customFormat="1" ht="16.75" hidden="1" customHeight="1" outlineLevel="2">
      <c r="A1573" s="1230">
        <v>22</v>
      </c>
      <c r="B1573" s="1231"/>
      <c r="C1573" s="1232"/>
      <c r="D1573" s="1233"/>
      <c r="E1573" s="587">
        <f t="shared" si="78"/>
        <v>0</v>
      </c>
      <c r="G1573" s="1230">
        <v>22</v>
      </c>
      <c r="H1573" s="1231"/>
      <c r="I1573" s="1232"/>
      <c r="J1573" s="1233"/>
      <c r="K1573" s="587">
        <f t="shared" si="79"/>
        <v>0</v>
      </c>
      <c r="M1573" s="1230">
        <v>22</v>
      </c>
      <c r="N1573" s="1231"/>
      <c r="O1573" s="1232"/>
      <c r="P1573" s="1233"/>
      <c r="Q1573" s="587">
        <f t="shared" si="80"/>
        <v>0</v>
      </c>
    </row>
    <row r="1574" spans="1:17" s="17" customFormat="1" ht="16.75" hidden="1" customHeight="1" outlineLevel="2">
      <c r="A1574" s="1230">
        <v>23</v>
      </c>
      <c r="B1574" s="1231"/>
      <c r="C1574" s="1232"/>
      <c r="D1574" s="1233"/>
      <c r="E1574" s="587">
        <f t="shared" si="78"/>
        <v>0</v>
      </c>
      <c r="G1574" s="1230">
        <v>23</v>
      </c>
      <c r="H1574" s="1231"/>
      <c r="I1574" s="1232"/>
      <c r="J1574" s="1233"/>
      <c r="K1574" s="587">
        <f t="shared" si="79"/>
        <v>0</v>
      </c>
      <c r="M1574" s="1230">
        <v>23</v>
      </c>
      <c r="N1574" s="1231"/>
      <c r="O1574" s="1232"/>
      <c r="P1574" s="1233"/>
      <c r="Q1574" s="587">
        <f t="shared" si="80"/>
        <v>0</v>
      </c>
    </row>
    <row r="1575" spans="1:17" s="17" customFormat="1" ht="16.75" hidden="1" customHeight="1" outlineLevel="2">
      <c r="A1575" s="1230">
        <v>24</v>
      </c>
      <c r="B1575" s="1231"/>
      <c r="C1575" s="1232"/>
      <c r="D1575" s="1233"/>
      <c r="E1575" s="587">
        <f t="shared" si="78"/>
        <v>0</v>
      </c>
      <c r="G1575" s="1230">
        <v>24</v>
      </c>
      <c r="H1575" s="1231"/>
      <c r="I1575" s="1232"/>
      <c r="J1575" s="1233"/>
      <c r="K1575" s="587">
        <f t="shared" si="79"/>
        <v>0</v>
      </c>
      <c r="M1575" s="1230">
        <v>24</v>
      </c>
      <c r="N1575" s="1231"/>
      <c r="O1575" s="1232"/>
      <c r="P1575" s="1233"/>
      <c r="Q1575" s="587">
        <f t="shared" si="80"/>
        <v>0</v>
      </c>
    </row>
    <row r="1576" spans="1:17" s="17" customFormat="1" ht="16.75" hidden="1" customHeight="1" outlineLevel="2">
      <c r="A1576" s="1230">
        <v>25</v>
      </c>
      <c r="B1576" s="1231"/>
      <c r="C1576" s="1232"/>
      <c r="D1576" s="1233"/>
      <c r="E1576" s="587">
        <f t="shared" si="78"/>
        <v>0</v>
      </c>
      <c r="G1576" s="1230">
        <v>25</v>
      </c>
      <c r="H1576" s="1231"/>
      <c r="I1576" s="1232"/>
      <c r="J1576" s="1233"/>
      <c r="K1576" s="587">
        <f t="shared" si="79"/>
        <v>0</v>
      </c>
      <c r="M1576" s="1230">
        <v>25</v>
      </c>
      <c r="N1576" s="1231"/>
      <c r="O1576" s="1232"/>
      <c r="P1576" s="1233"/>
      <c r="Q1576" s="587">
        <f t="shared" si="80"/>
        <v>0</v>
      </c>
    </row>
    <row r="1577" spans="1:17" s="17" customFormat="1" ht="16.75" hidden="1" customHeight="1" outlineLevel="2">
      <c r="A1577" s="1230">
        <v>26</v>
      </c>
      <c r="B1577" s="1231"/>
      <c r="C1577" s="1232"/>
      <c r="D1577" s="1233"/>
      <c r="E1577" s="587">
        <f t="shared" si="78"/>
        <v>0</v>
      </c>
      <c r="G1577" s="1230">
        <v>26</v>
      </c>
      <c r="H1577" s="1231"/>
      <c r="I1577" s="1232"/>
      <c r="J1577" s="1233"/>
      <c r="K1577" s="587">
        <f t="shared" si="79"/>
        <v>0</v>
      </c>
      <c r="M1577" s="1230">
        <v>26</v>
      </c>
      <c r="N1577" s="1231"/>
      <c r="O1577" s="1232"/>
      <c r="P1577" s="1233"/>
      <c r="Q1577" s="587">
        <f t="shared" si="80"/>
        <v>0</v>
      </c>
    </row>
    <row r="1578" spans="1:17" s="17" customFormat="1" ht="16.75" hidden="1" customHeight="1" outlineLevel="2">
      <c r="A1578" s="1230">
        <v>27</v>
      </c>
      <c r="B1578" s="1231"/>
      <c r="C1578" s="1232"/>
      <c r="D1578" s="1233"/>
      <c r="E1578" s="587">
        <f t="shared" si="78"/>
        <v>0</v>
      </c>
      <c r="G1578" s="1230">
        <v>27</v>
      </c>
      <c r="H1578" s="1231"/>
      <c r="I1578" s="1232"/>
      <c r="J1578" s="1233"/>
      <c r="K1578" s="587">
        <f t="shared" si="79"/>
        <v>0</v>
      </c>
      <c r="M1578" s="1230">
        <v>27</v>
      </c>
      <c r="N1578" s="1231"/>
      <c r="O1578" s="1232"/>
      <c r="P1578" s="1233"/>
      <c r="Q1578" s="587">
        <f t="shared" si="80"/>
        <v>0</v>
      </c>
    </row>
    <row r="1579" spans="1:17" s="17" customFormat="1" ht="16.75" hidden="1" customHeight="1" outlineLevel="2">
      <c r="A1579" s="1230">
        <v>28</v>
      </c>
      <c r="B1579" s="1231"/>
      <c r="C1579" s="1232"/>
      <c r="D1579" s="1233"/>
      <c r="E1579" s="587">
        <f t="shared" si="78"/>
        <v>0</v>
      </c>
      <c r="G1579" s="1230">
        <v>28</v>
      </c>
      <c r="H1579" s="1231"/>
      <c r="I1579" s="1232"/>
      <c r="J1579" s="1233"/>
      <c r="K1579" s="587">
        <f t="shared" si="79"/>
        <v>0</v>
      </c>
      <c r="M1579" s="1230">
        <v>28</v>
      </c>
      <c r="N1579" s="1231"/>
      <c r="O1579" s="1232"/>
      <c r="P1579" s="1233"/>
      <c r="Q1579" s="587">
        <f t="shared" si="80"/>
        <v>0</v>
      </c>
    </row>
    <row r="1580" spans="1:17" s="17" customFormat="1" ht="16.75" hidden="1" customHeight="1" outlineLevel="2">
      <c r="A1580" s="1230">
        <v>29</v>
      </c>
      <c r="B1580" s="1231"/>
      <c r="C1580" s="1232"/>
      <c r="D1580" s="1233"/>
      <c r="E1580" s="587">
        <f t="shared" si="78"/>
        <v>0</v>
      </c>
      <c r="G1580" s="1230">
        <v>29</v>
      </c>
      <c r="H1580" s="1231"/>
      <c r="I1580" s="1232"/>
      <c r="J1580" s="1233"/>
      <c r="K1580" s="587">
        <f t="shared" si="79"/>
        <v>0</v>
      </c>
      <c r="M1580" s="1230">
        <v>29</v>
      </c>
      <c r="N1580" s="1231"/>
      <c r="O1580" s="1232"/>
      <c r="P1580" s="1233"/>
      <c r="Q1580" s="587">
        <f t="shared" si="80"/>
        <v>0</v>
      </c>
    </row>
    <row r="1581" spans="1:17" s="17" customFormat="1" ht="16.75" hidden="1" customHeight="1" outlineLevel="2">
      <c r="A1581" s="1230">
        <v>30</v>
      </c>
      <c r="B1581" s="1231"/>
      <c r="C1581" s="1232"/>
      <c r="D1581" s="1233"/>
      <c r="E1581" s="587">
        <f t="shared" si="78"/>
        <v>0</v>
      </c>
      <c r="G1581" s="1230">
        <v>30</v>
      </c>
      <c r="H1581" s="1231"/>
      <c r="I1581" s="1232"/>
      <c r="J1581" s="1233"/>
      <c r="K1581" s="587">
        <f t="shared" si="79"/>
        <v>0</v>
      </c>
      <c r="M1581" s="1230">
        <v>30</v>
      </c>
      <c r="N1581" s="1231"/>
      <c r="O1581" s="1232"/>
      <c r="P1581" s="1233"/>
      <c r="Q1581" s="587">
        <f t="shared" si="80"/>
        <v>0</v>
      </c>
    </row>
    <row r="1582" spans="1:17" s="17" customFormat="1" ht="16.75" hidden="1" customHeight="1" outlineLevel="2">
      <c r="A1582" s="1230">
        <v>31</v>
      </c>
      <c r="B1582" s="1231"/>
      <c r="C1582" s="1232"/>
      <c r="D1582" s="1233"/>
      <c r="E1582" s="587">
        <f t="shared" si="78"/>
        <v>0</v>
      </c>
      <c r="G1582" s="1230">
        <v>31</v>
      </c>
      <c r="H1582" s="1231"/>
      <c r="I1582" s="1232"/>
      <c r="J1582" s="1233"/>
      <c r="K1582" s="587">
        <f t="shared" si="79"/>
        <v>0</v>
      </c>
      <c r="M1582" s="1230">
        <v>31</v>
      </c>
      <c r="N1582" s="1231"/>
      <c r="O1582" s="1232"/>
      <c r="P1582" s="1233"/>
      <c r="Q1582" s="587">
        <f t="shared" si="80"/>
        <v>0</v>
      </c>
    </row>
    <row r="1583" spans="1:17" s="17" customFormat="1" ht="16.75" hidden="1" customHeight="1" outlineLevel="2">
      <c r="A1583" s="1230">
        <v>32</v>
      </c>
      <c r="B1583" s="1231"/>
      <c r="C1583" s="1232"/>
      <c r="D1583" s="1233"/>
      <c r="E1583" s="587">
        <f t="shared" si="78"/>
        <v>0</v>
      </c>
      <c r="G1583" s="1230">
        <v>32</v>
      </c>
      <c r="H1583" s="1231"/>
      <c r="I1583" s="1232"/>
      <c r="J1583" s="1233"/>
      <c r="K1583" s="587">
        <f t="shared" si="79"/>
        <v>0</v>
      </c>
      <c r="M1583" s="1230">
        <v>32</v>
      </c>
      <c r="N1583" s="1231"/>
      <c r="O1583" s="1232"/>
      <c r="P1583" s="1233"/>
      <c r="Q1583" s="587">
        <f t="shared" si="80"/>
        <v>0</v>
      </c>
    </row>
    <row r="1584" spans="1:17" s="17" customFormat="1" ht="16.75" hidden="1" customHeight="1" outlineLevel="2">
      <c r="A1584" s="1230">
        <v>33</v>
      </c>
      <c r="B1584" s="1231"/>
      <c r="C1584" s="1232"/>
      <c r="D1584" s="1233"/>
      <c r="E1584" s="587">
        <f t="shared" si="78"/>
        <v>0</v>
      </c>
      <c r="G1584" s="1230">
        <v>33</v>
      </c>
      <c r="H1584" s="1231"/>
      <c r="I1584" s="1232"/>
      <c r="J1584" s="1233"/>
      <c r="K1584" s="587">
        <f t="shared" si="79"/>
        <v>0</v>
      </c>
      <c r="M1584" s="1230">
        <v>33</v>
      </c>
      <c r="N1584" s="1231"/>
      <c r="O1584" s="1232"/>
      <c r="P1584" s="1233"/>
      <c r="Q1584" s="587">
        <f t="shared" si="80"/>
        <v>0</v>
      </c>
    </row>
    <row r="1585" spans="1:17" s="17" customFormat="1" ht="16.75" hidden="1" customHeight="1" outlineLevel="2">
      <c r="A1585" s="1230">
        <v>34</v>
      </c>
      <c r="B1585" s="1231"/>
      <c r="C1585" s="1232"/>
      <c r="D1585" s="1233"/>
      <c r="E1585" s="587">
        <f t="shared" si="78"/>
        <v>0</v>
      </c>
      <c r="G1585" s="1230">
        <v>34</v>
      </c>
      <c r="H1585" s="1231"/>
      <c r="I1585" s="1232"/>
      <c r="J1585" s="1233"/>
      <c r="K1585" s="587">
        <f t="shared" si="79"/>
        <v>0</v>
      </c>
      <c r="M1585" s="1230">
        <v>34</v>
      </c>
      <c r="N1585" s="1231"/>
      <c r="O1585" s="1232"/>
      <c r="P1585" s="1233"/>
      <c r="Q1585" s="587">
        <f t="shared" si="80"/>
        <v>0</v>
      </c>
    </row>
    <row r="1586" spans="1:17" s="17" customFormat="1" ht="16.75" hidden="1" customHeight="1" outlineLevel="2">
      <c r="A1586" s="1230">
        <v>35</v>
      </c>
      <c r="B1586" s="1231"/>
      <c r="C1586" s="1232"/>
      <c r="D1586" s="1233"/>
      <c r="E1586" s="587">
        <f t="shared" si="78"/>
        <v>0</v>
      </c>
      <c r="G1586" s="1230">
        <v>35</v>
      </c>
      <c r="H1586" s="1231"/>
      <c r="I1586" s="1232"/>
      <c r="J1586" s="1233"/>
      <c r="K1586" s="587">
        <f t="shared" si="79"/>
        <v>0</v>
      </c>
      <c r="M1586" s="1230">
        <v>35</v>
      </c>
      <c r="N1586" s="1231"/>
      <c r="O1586" s="1232"/>
      <c r="P1586" s="1233"/>
      <c r="Q1586" s="587">
        <f t="shared" si="80"/>
        <v>0</v>
      </c>
    </row>
    <row r="1587" spans="1:17" s="17" customFormat="1" ht="16.75" hidden="1" customHeight="1" outlineLevel="2">
      <c r="A1587" s="1230">
        <v>36</v>
      </c>
      <c r="B1587" s="1231"/>
      <c r="C1587" s="1232"/>
      <c r="D1587" s="1233"/>
      <c r="E1587" s="587">
        <f t="shared" si="78"/>
        <v>0</v>
      </c>
      <c r="G1587" s="1230">
        <v>36</v>
      </c>
      <c r="H1587" s="1231"/>
      <c r="I1587" s="1232"/>
      <c r="J1587" s="1233"/>
      <c r="K1587" s="587">
        <f t="shared" si="79"/>
        <v>0</v>
      </c>
      <c r="M1587" s="1230">
        <v>36</v>
      </c>
      <c r="N1587" s="1231"/>
      <c r="O1587" s="1232"/>
      <c r="P1587" s="1233"/>
      <c r="Q1587" s="587">
        <f t="shared" si="80"/>
        <v>0</v>
      </c>
    </row>
    <row r="1588" spans="1:17" s="17" customFormat="1" ht="16.75" hidden="1" customHeight="1" outlineLevel="2">
      <c r="A1588" s="1230">
        <v>37</v>
      </c>
      <c r="B1588" s="1231"/>
      <c r="C1588" s="1232"/>
      <c r="D1588" s="1233"/>
      <c r="E1588" s="587">
        <f t="shared" si="78"/>
        <v>0</v>
      </c>
      <c r="G1588" s="1230">
        <v>37</v>
      </c>
      <c r="H1588" s="1231"/>
      <c r="I1588" s="1232"/>
      <c r="J1588" s="1233"/>
      <c r="K1588" s="587">
        <f t="shared" si="79"/>
        <v>0</v>
      </c>
      <c r="M1588" s="1230">
        <v>37</v>
      </c>
      <c r="N1588" s="1231"/>
      <c r="O1588" s="1232"/>
      <c r="P1588" s="1233"/>
      <c r="Q1588" s="587">
        <f t="shared" si="80"/>
        <v>0</v>
      </c>
    </row>
    <row r="1589" spans="1:17" s="17" customFormat="1" ht="16.75" hidden="1" customHeight="1" outlineLevel="2">
      <c r="A1589" s="1230">
        <v>38</v>
      </c>
      <c r="B1589" s="1231"/>
      <c r="C1589" s="1232"/>
      <c r="D1589" s="1233"/>
      <c r="E1589" s="587">
        <f t="shared" si="78"/>
        <v>0</v>
      </c>
      <c r="G1589" s="1230">
        <v>38</v>
      </c>
      <c r="H1589" s="1231"/>
      <c r="I1589" s="1232"/>
      <c r="J1589" s="1233"/>
      <c r="K1589" s="587">
        <f t="shared" si="79"/>
        <v>0</v>
      </c>
      <c r="M1589" s="1230">
        <v>38</v>
      </c>
      <c r="N1589" s="1231"/>
      <c r="O1589" s="1232"/>
      <c r="P1589" s="1233"/>
      <c r="Q1589" s="587">
        <f t="shared" si="80"/>
        <v>0</v>
      </c>
    </row>
    <row r="1590" spans="1:17" s="17" customFormat="1" ht="16.75" hidden="1" customHeight="1" outlineLevel="2">
      <c r="A1590" s="1230">
        <v>39</v>
      </c>
      <c r="B1590" s="1231"/>
      <c r="C1590" s="1232"/>
      <c r="D1590" s="1233"/>
      <c r="E1590" s="587">
        <f t="shared" si="78"/>
        <v>0</v>
      </c>
      <c r="G1590" s="1230">
        <v>39</v>
      </c>
      <c r="H1590" s="1231"/>
      <c r="I1590" s="1232"/>
      <c r="J1590" s="1233"/>
      <c r="K1590" s="587">
        <f t="shared" si="79"/>
        <v>0</v>
      </c>
      <c r="M1590" s="1230">
        <v>39</v>
      </c>
      <c r="N1590" s="1231"/>
      <c r="O1590" s="1232"/>
      <c r="P1590" s="1233"/>
      <c r="Q1590" s="587">
        <f t="shared" si="80"/>
        <v>0</v>
      </c>
    </row>
    <row r="1591" spans="1:17" s="17" customFormat="1" ht="16.75" hidden="1" customHeight="1" outlineLevel="2">
      <c r="A1591" s="1230">
        <v>40</v>
      </c>
      <c r="B1591" s="1231"/>
      <c r="C1591" s="1232"/>
      <c r="D1591" s="1233"/>
      <c r="E1591" s="587">
        <f t="shared" si="78"/>
        <v>0</v>
      </c>
      <c r="G1591" s="1230">
        <v>40</v>
      </c>
      <c r="H1591" s="1231"/>
      <c r="I1591" s="1232"/>
      <c r="J1591" s="1233"/>
      <c r="K1591" s="587">
        <f t="shared" si="79"/>
        <v>0</v>
      </c>
      <c r="M1591" s="1230">
        <v>40</v>
      </c>
      <c r="N1591" s="1231"/>
      <c r="O1591" s="1232"/>
      <c r="P1591" s="1233"/>
      <c r="Q1591" s="587">
        <f t="shared" si="80"/>
        <v>0</v>
      </c>
    </row>
    <row r="1592" spans="1:17" s="17" customFormat="1" ht="16.75" hidden="1" customHeight="1" outlineLevel="2">
      <c r="A1592" s="1230">
        <v>41</v>
      </c>
      <c r="B1592" s="1231"/>
      <c r="C1592" s="1232"/>
      <c r="D1592" s="1233"/>
      <c r="E1592" s="587">
        <f t="shared" si="78"/>
        <v>0</v>
      </c>
      <c r="G1592" s="1230">
        <v>41</v>
      </c>
      <c r="H1592" s="1231"/>
      <c r="I1592" s="1232"/>
      <c r="J1592" s="1233"/>
      <c r="K1592" s="587">
        <f t="shared" si="79"/>
        <v>0</v>
      </c>
      <c r="M1592" s="1230">
        <v>41</v>
      </c>
      <c r="N1592" s="1231"/>
      <c r="O1592" s="1232"/>
      <c r="P1592" s="1233"/>
      <c r="Q1592" s="587">
        <f t="shared" si="80"/>
        <v>0</v>
      </c>
    </row>
    <row r="1593" spans="1:17" s="17" customFormat="1" ht="16.75" hidden="1" customHeight="1" outlineLevel="2">
      <c r="A1593" s="1230">
        <v>42</v>
      </c>
      <c r="B1593" s="1231"/>
      <c r="C1593" s="1232"/>
      <c r="D1593" s="1233"/>
      <c r="E1593" s="587">
        <f t="shared" si="78"/>
        <v>0</v>
      </c>
      <c r="G1593" s="1230">
        <v>42</v>
      </c>
      <c r="H1593" s="1231"/>
      <c r="I1593" s="1232"/>
      <c r="J1593" s="1233"/>
      <c r="K1593" s="587">
        <f t="shared" si="79"/>
        <v>0</v>
      </c>
      <c r="M1593" s="1230">
        <v>42</v>
      </c>
      <c r="N1593" s="1231"/>
      <c r="O1593" s="1232"/>
      <c r="P1593" s="1233"/>
      <c r="Q1593" s="587">
        <f t="shared" si="80"/>
        <v>0</v>
      </c>
    </row>
    <row r="1594" spans="1:17" s="17" customFormat="1" ht="16.75" hidden="1" customHeight="1" outlineLevel="2">
      <c r="A1594" s="1230">
        <v>43</v>
      </c>
      <c r="B1594" s="1231"/>
      <c r="C1594" s="1232"/>
      <c r="D1594" s="1233"/>
      <c r="E1594" s="587">
        <f t="shared" si="78"/>
        <v>0</v>
      </c>
      <c r="G1594" s="1230">
        <v>43</v>
      </c>
      <c r="H1594" s="1231"/>
      <c r="I1594" s="1232"/>
      <c r="J1594" s="1233"/>
      <c r="K1594" s="587">
        <f t="shared" si="79"/>
        <v>0</v>
      </c>
      <c r="M1594" s="1230">
        <v>43</v>
      </c>
      <c r="N1594" s="1231"/>
      <c r="O1594" s="1232"/>
      <c r="P1594" s="1233"/>
      <c r="Q1594" s="587">
        <f t="shared" si="80"/>
        <v>0</v>
      </c>
    </row>
    <row r="1595" spans="1:17" s="17" customFormat="1" ht="16.75" hidden="1" customHeight="1" outlineLevel="2">
      <c r="A1595" s="1230">
        <v>44</v>
      </c>
      <c r="B1595" s="1231"/>
      <c r="C1595" s="1232"/>
      <c r="D1595" s="1233"/>
      <c r="E1595" s="587">
        <f t="shared" si="78"/>
        <v>0</v>
      </c>
      <c r="G1595" s="1230">
        <v>44</v>
      </c>
      <c r="H1595" s="1231"/>
      <c r="I1595" s="1232"/>
      <c r="J1595" s="1233"/>
      <c r="K1595" s="587">
        <f t="shared" si="79"/>
        <v>0</v>
      </c>
      <c r="M1595" s="1230">
        <v>44</v>
      </c>
      <c r="N1595" s="1231"/>
      <c r="O1595" s="1232"/>
      <c r="P1595" s="1233"/>
      <c r="Q1595" s="587">
        <f t="shared" si="80"/>
        <v>0</v>
      </c>
    </row>
    <row r="1596" spans="1:17" s="17" customFormat="1" ht="16.75" hidden="1" customHeight="1" outlineLevel="2">
      <c r="A1596" s="1230">
        <v>45</v>
      </c>
      <c r="B1596" s="1231"/>
      <c r="C1596" s="1232"/>
      <c r="D1596" s="1233"/>
      <c r="E1596" s="587">
        <f t="shared" si="78"/>
        <v>0</v>
      </c>
      <c r="G1596" s="1230">
        <v>45</v>
      </c>
      <c r="H1596" s="1231"/>
      <c r="I1596" s="1232"/>
      <c r="J1596" s="1233"/>
      <c r="K1596" s="587">
        <f t="shared" si="79"/>
        <v>0</v>
      </c>
      <c r="M1596" s="1230">
        <v>45</v>
      </c>
      <c r="N1596" s="1231"/>
      <c r="O1596" s="1232"/>
      <c r="P1596" s="1233"/>
      <c r="Q1596" s="587">
        <f t="shared" si="80"/>
        <v>0</v>
      </c>
    </row>
    <row r="1597" spans="1:17" s="17" customFormat="1" ht="16.75" hidden="1" customHeight="1" outlineLevel="2">
      <c r="A1597" s="1230">
        <v>46</v>
      </c>
      <c r="B1597" s="1231"/>
      <c r="C1597" s="1232"/>
      <c r="D1597" s="1233"/>
      <c r="E1597" s="587">
        <f t="shared" si="78"/>
        <v>0</v>
      </c>
      <c r="G1597" s="1230">
        <v>46</v>
      </c>
      <c r="H1597" s="1231"/>
      <c r="I1597" s="1232"/>
      <c r="J1597" s="1233"/>
      <c r="K1597" s="587">
        <f t="shared" si="79"/>
        <v>0</v>
      </c>
      <c r="M1597" s="1230">
        <v>46</v>
      </c>
      <c r="N1597" s="1231"/>
      <c r="O1597" s="1232"/>
      <c r="P1597" s="1233"/>
      <c r="Q1597" s="587">
        <f t="shared" si="80"/>
        <v>0</v>
      </c>
    </row>
    <row r="1598" spans="1:17" s="17" customFormat="1" ht="16.75" hidden="1" customHeight="1" outlineLevel="2">
      <c r="A1598" s="1230">
        <v>47</v>
      </c>
      <c r="B1598" s="1231"/>
      <c r="C1598" s="1232"/>
      <c r="D1598" s="1233"/>
      <c r="E1598" s="587">
        <f t="shared" si="78"/>
        <v>0</v>
      </c>
      <c r="G1598" s="1230">
        <v>47</v>
      </c>
      <c r="H1598" s="1231"/>
      <c r="I1598" s="1232"/>
      <c r="J1598" s="1233"/>
      <c r="K1598" s="587">
        <f t="shared" si="79"/>
        <v>0</v>
      </c>
      <c r="M1598" s="1230">
        <v>47</v>
      </c>
      <c r="N1598" s="1231"/>
      <c r="O1598" s="1232"/>
      <c r="P1598" s="1233"/>
      <c r="Q1598" s="587">
        <f t="shared" si="80"/>
        <v>0</v>
      </c>
    </row>
    <row r="1599" spans="1:17" s="17" customFormat="1" ht="16.75" hidden="1" customHeight="1" outlineLevel="2">
      <c r="A1599" s="1230">
        <v>48</v>
      </c>
      <c r="B1599" s="1231"/>
      <c r="C1599" s="1232"/>
      <c r="D1599" s="1233"/>
      <c r="E1599" s="587">
        <f t="shared" si="78"/>
        <v>0</v>
      </c>
      <c r="G1599" s="1230">
        <v>48</v>
      </c>
      <c r="H1599" s="1231"/>
      <c r="I1599" s="1232"/>
      <c r="J1599" s="1233"/>
      <c r="K1599" s="587">
        <f t="shared" si="79"/>
        <v>0</v>
      </c>
      <c r="M1599" s="1230">
        <v>48</v>
      </c>
      <c r="N1599" s="1231"/>
      <c r="O1599" s="1232"/>
      <c r="P1599" s="1233"/>
      <c r="Q1599" s="587">
        <f t="shared" si="80"/>
        <v>0</v>
      </c>
    </row>
    <row r="1600" spans="1:17" s="17" customFormat="1" ht="16.75" hidden="1" customHeight="1" outlineLevel="2">
      <c r="A1600" s="1230">
        <v>49</v>
      </c>
      <c r="B1600" s="1231"/>
      <c r="C1600" s="1232"/>
      <c r="D1600" s="1233"/>
      <c r="E1600" s="587">
        <f t="shared" si="78"/>
        <v>0</v>
      </c>
      <c r="G1600" s="1230">
        <v>49</v>
      </c>
      <c r="H1600" s="1231"/>
      <c r="I1600" s="1232"/>
      <c r="J1600" s="1233"/>
      <c r="K1600" s="587">
        <f t="shared" si="79"/>
        <v>0</v>
      </c>
      <c r="M1600" s="1230">
        <v>49</v>
      </c>
      <c r="N1600" s="1231"/>
      <c r="O1600" s="1232"/>
      <c r="P1600" s="1233"/>
      <c r="Q1600" s="587">
        <f t="shared" si="80"/>
        <v>0</v>
      </c>
    </row>
    <row r="1601" spans="1:17" s="17" customFormat="1" ht="16.75" hidden="1" customHeight="1" outlineLevel="2">
      <c r="A1601" s="1230">
        <v>50</v>
      </c>
      <c r="B1601" s="1231"/>
      <c r="C1601" s="1232"/>
      <c r="D1601" s="1233"/>
      <c r="E1601" s="587">
        <f t="shared" si="78"/>
        <v>0</v>
      </c>
      <c r="G1601" s="1230">
        <v>50</v>
      </c>
      <c r="H1601" s="1231"/>
      <c r="I1601" s="1232"/>
      <c r="J1601" s="1233"/>
      <c r="K1601" s="587">
        <f t="shared" si="79"/>
        <v>0</v>
      </c>
      <c r="M1601" s="1230">
        <v>50</v>
      </c>
      <c r="N1601" s="1231"/>
      <c r="O1601" s="1232"/>
      <c r="P1601" s="1233"/>
      <c r="Q1601" s="587">
        <f t="shared" si="80"/>
        <v>0</v>
      </c>
    </row>
    <row r="1602" spans="1:17" s="17" customFormat="1" ht="16.75" hidden="1" customHeight="1" outlineLevel="2">
      <c r="A1602" s="1230">
        <v>51</v>
      </c>
      <c r="B1602" s="1231"/>
      <c r="C1602" s="1232"/>
      <c r="D1602" s="1233"/>
      <c r="E1602" s="587">
        <f t="shared" si="78"/>
        <v>0</v>
      </c>
      <c r="G1602" s="1230">
        <v>51</v>
      </c>
      <c r="H1602" s="1231"/>
      <c r="I1602" s="1232"/>
      <c r="J1602" s="1233"/>
      <c r="K1602" s="587">
        <f t="shared" si="79"/>
        <v>0</v>
      </c>
      <c r="M1602" s="1230">
        <v>51</v>
      </c>
      <c r="N1602" s="1231"/>
      <c r="O1602" s="1232"/>
      <c r="P1602" s="1233"/>
      <c r="Q1602" s="587">
        <f t="shared" si="80"/>
        <v>0</v>
      </c>
    </row>
    <row r="1603" spans="1:17" s="17" customFormat="1" ht="16.75" hidden="1" customHeight="1" outlineLevel="2">
      <c r="A1603" s="1230">
        <v>52</v>
      </c>
      <c r="B1603" s="1231"/>
      <c r="C1603" s="1232"/>
      <c r="D1603" s="1233"/>
      <c r="E1603" s="587">
        <f t="shared" si="78"/>
        <v>0</v>
      </c>
      <c r="G1603" s="1230">
        <v>52</v>
      </c>
      <c r="H1603" s="1231"/>
      <c r="I1603" s="1232"/>
      <c r="J1603" s="1233"/>
      <c r="K1603" s="587">
        <f t="shared" si="79"/>
        <v>0</v>
      </c>
      <c r="M1603" s="1230">
        <v>52</v>
      </c>
      <c r="N1603" s="1231"/>
      <c r="O1603" s="1232"/>
      <c r="P1603" s="1233"/>
      <c r="Q1603" s="587">
        <f t="shared" si="80"/>
        <v>0</v>
      </c>
    </row>
    <row r="1604" spans="1:17" s="17" customFormat="1" ht="16.75" hidden="1" customHeight="1" outlineLevel="2">
      <c r="A1604" s="1230">
        <v>53</v>
      </c>
      <c r="B1604" s="1231"/>
      <c r="C1604" s="1232"/>
      <c r="D1604" s="1233"/>
      <c r="E1604" s="587">
        <f t="shared" si="78"/>
        <v>0</v>
      </c>
      <c r="G1604" s="1230">
        <v>53</v>
      </c>
      <c r="H1604" s="1231"/>
      <c r="I1604" s="1232"/>
      <c r="J1604" s="1233"/>
      <c r="K1604" s="587">
        <f t="shared" si="79"/>
        <v>0</v>
      </c>
      <c r="M1604" s="1230">
        <v>53</v>
      </c>
      <c r="N1604" s="1231"/>
      <c r="O1604" s="1232"/>
      <c r="P1604" s="1233"/>
      <c r="Q1604" s="587">
        <f t="shared" si="80"/>
        <v>0</v>
      </c>
    </row>
    <row r="1605" spans="1:17" s="17" customFormat="1" ht="16.75" hidden="1" customHeight="1" outlineLevel="2">
      <c r="A1605" s="1230">
        <v>54</v>
      </c>
      <c r="B1605" s="1231"/>
      <c r="C1605" s="1232"/>
      <c r="D1605" s="1233"/>
      <c r="E1605" s="587">
        <f t="shared" si="78"/>
        <v>0</v>
      </c>
      <c r="G1605" s="1230">
        <v>54</v>
      </c>
      <c r="H1605" s="1231"/>
      <c r="I1605" s="1232"/>
      <c r="J1605" s="1233"/>
      <c r="K1605" s="587">
        <f t="shared" si="79"/>
        <v>0</v>
      </c>
      <c r="M1605" s="1230">
        <v>54</v>
      </c>
      <c r="N1605" s="1231"/>
      <c r="O1605" s="1232"/>
      <c r="P1605" s="1233"/>
      <c r="Q1605" s="587">
        <f t="shared" si="80"/>
        <v>0</v>
      </c>
    </row>
    <row r="1606" spans="1:17" s="17" customFormat="1" ht="16.75" hidden="1" customHeight="1" outlineLevel="2">
      <c r="A1606" s="1230">
        <v>55</v>
      </c>
      <c r="B1606" s="1231"/>
      <c r="C1606" s="1232"/>
      <c r="D1606" s="1233"/>
      <c r="E1606" s="587">
        <f t="shared" si="78"/>
        <v>0</v>
      </c>
      <c r="G1606" s="1230">
        <v>55</v>
      </c>
      <c r="H1606" s="1231"/>
      <c r="I1606" s="1232"/>
      <c r="J1606" s="1233"/>
      <c r="K1606" s="587">
        <f t="shared" si="79"/>
        <v>0</v>
      </c>
      <c r="M1606" s="1230">
        <v>55</v>
      </c>
      <c r="N1606" s="1231"/>
      <c r="O1606" s="1232"/>
      <c r="P1606" s="1233"/>
      <c r="Q1606" s="587">
        <f t="shared" si="80"/>
        <v>0</v>
      </c>
    </row>
    <row r="1607" spans="1:17" s="17" customFormat="1" ht="16.75" hidden="1" customHeight="1" outlineLevel="2">
      <c r="A1607" s="1230">
        <v>56</v>
      </c>
      <c r="B1607" s="1231"/>
      <c r="C1607" s="1232"/>
      <c r="D1607" s="1233"/>
      <c r="E1607" s="587">
        <f t="shared" si="78"/>
        <v>0</v>
      </c>
      <c r="G1607" s="1230">
        <v>56</v>
      </c>
      <c r="H1607" s="1231"/>
      <c r="I1607" s="1232"/>
      <c r="J1607" s="1233"/>
      <c r="K1607" s="587">
        <f t="shared" si="79"/>
        <v>0</v>
      </c>
      <c r="M1607" s="1230">
        <v>56</v>
      </c>
      <c r="N1607" s="1231"/>
      <c r="O1607" s="1232"/>
      <c r="P1607" s="1233"/>
      <c r="Q1607" s="587">
        <f t="shared" si="80"/>
        <v>0</v>
      </c>
    </row>
    <row r="1608" spans="1:17" s="17" customFormat="1" ht="16.75" hidden="1" customHeight="1" outlineLevel="2">
      <c r="A1608" s="1230">
        <v>57</v>
      </c>
      <c r="B1608" s="1231"/>
      <c r="C1608" s="1232"/>
      <c r="D1608" s="1233"/>
      <c r="E1608" s="587">
        <f t="shared" si="78"/>
        <v>0</v>
      </c>
      <c r="G1608" s="1230">
        <v>57</v>
      </c>
      <c r="H1608" s="1231"/>
      <c r="I1608" s="1232"/>
      <c r="J1608" s="1233"/>
      <c r="K1608" s="587">
        <f t="shared" si="79"/>
        <v>0</v>
      </c>
      <c r="M1608" s="1230">
        <v>57</v>
      </c>
      <c r="N1608" s="1231"/>
      <c r="O1608" s="1232"/>
      <c r="P1608" s="1233"/>
      <c r="Q1608" s="587">
        <f t="shared" si="80"/>
        <v>0</v>
      </c>
    </row>
    <row r="1609" spans="1:17" s="17" customFormat="1" ht="16.75" hidden="1" customHeight="1" outlineLevel="2">
      <c r="A1609" s="1230">
        <v>58</v>
      </c>
      <c r="B1609" s="1231"/>
      <c r="C1609" s="1232"/>
      <c r="D1609" s="1233"/>
      <c r="E1609" s="587">
        <f t="shared" si="78"/>
        <v>0</v>
      </c>
      <c r="G1609" s="1230">
        <v>58</v>
      </c>
      <c r="H1609" s="1231"/>
      <c r="I1609" s="1232"/>
      <c r="J1609" s="1233"/>
      <c r="K1609" s="587">
        <f t="shared" si="79"/>
        <v>0</v>
      </c>
      <c r="M1609" s="1230">
        <v>58</v>
      </c>
      <c r="N1609" s="1231"/>
      <c r="O1609" s="1232"/>
      <c r="P1609" s="1233"/>
      <c r="Q1609" s="587">
        <f t="shared" si="80"/>
        <v>0</v>
      </c>
    </row>
    <row r="1610" spans="1:17" s="17" customFormat="1" ht="16.75" hidden="1" customHeight="1" outlineLevel="2">
      <c r="A1610" s="1230">
        <v>59</v>
      </c>
      <c r="B1610" s="1231"/>
      <c r="C1610" s="1232"/>
      <c r="D1610" s="1233"/>
      <c r="E1610" s="587">
        <f t="shared" si="78"/>
        <v>0</v>
      </c>
      <c r="G1610" s="1230">
        <v>59</v>
      </c>
      <c r="H1610" s="1231"/>
      <c r="I1610" s="1232"/>
      <c r="J1610" s="1233"/>
      <c r="K1610" s="587">
        <f t="shared" si="79"/>
        <v>0</v>
      </c>
      <c r="M1610" s="1230">
        <v>59</v>
      </c>
      <c r="N1610" s="1231"/>
      <c r="O1610" s="1232"/>
      <c r="P1610" s="1233"/>
      <c r="Q1610" s="587">
        <f t="shared" si="80"/>
        <v>0</v>
      </c>
    </row>
    <row r="1611" spans="1:17" s="17" customFormat="1" ht="16.75" hidden="1" customHeight="1" outlineLevel="2">
      <c r="A1611" s="1230">
        <v>60</v>
      </c>
      <c r="B1611" s="1231"/>
      <c r="C1611" s="1232"/>
      <c r="D1611" s="1233"/>
      <c r="E1611" s="587">
        <f t="shared" si="78"/>
        <v>0</v>
      </c>
      <c r="G1611" s="1230">
        <v>60</v>
      </c>
      <c r="H1611" s="1231"/>
      <c r="I1611" s="1232"/>
      <c r="J1611" s="1233"/>
      <c r="K1611" s="587">
        <f t="shared" si="79"/>
        <v>0</v>
      </c>
      <c r="M1611" s="1230">
        <v>60</v>
      </c>
      <c r="N1611" s="1231"/>
      <c r="O1611" s="1232"/>
      <c r="P1611" s="1233"/>
      <c r="Q1611" s="587">
        <f t="shared" si="80"/>
        <v>0</v>
      </c>
    </row>
    <row r="1612" spans="1:17" s="17" customFormat="1" ht="16.75" hidden="1" customHeight="1" outlineLevel="2">
      <c r="A1612" s="1230">
        <v>61</v>
      </c>
      <c r="B1612" s="1231"/>
      <c r="C1612" s="1232"/>
      <c r="D1612" s="1233"/>
      <c r="E1612" s="587">
        <f t="shared" si="78"/>
        <v>0</v>
      </c>
      <c r="G1612" s="1230">
        <v>61</v>
      </c>
      <c r="H1612" s="1231"/>
      <c r="I1612" s="1232"/>
      <c r="J1612" s="1233"/>
      <c r="K1612" s="587">
        <f t="shared" si="79"/>
        <v>0</v>
      </c>
      <c r="M1612" s="1230">
        <v>61</v>
      </c>
      <c r="N1612" s="1231"/>
      <c r="O1612" s="1232"/>
      <c r="P1612" s="1233"/>
      <c r="Q1612" s="587">
        <f t="shared" si="80"/>
        <v>0</v>
      </c>
    </row>
    <row r="1613" spans="1:17" s="17" customFormat="1" ht="16.75" hidden="1" customHeight="1" outlineLevel="2">
      <c r="A1613" s="1230">
        <v>62</v>
      </c>
      <c r="B1613" s="1231"/>
      <c r="C1613" s="1232"/>
      <c r="D1613" s="1233"/>
      <c r="E1613" s="587">
        <f t="shared" si="78"/>
        <v>0</v>
      </c>
      <c r="G1613" s="1230">
        <v>62</v>
      </c>
      <c r="H1613" s="1231"/>
      <c r="I1613" s="1232"/>
      <c r="J1613" s="1233"/>
      <c r="K1613" s="587">
        <f t="shared" si="79"/>
        <v>0</v>
      </c>
      <c r="M1613" s="1230">
        <v>62</v>
      </c>
      <c r="N1613" s="1231"/>
      <c r="O1613" s="1232"/>
      <c r="P1613" s="1233"/>
      <c r="Q1613" s="587">
        <f t="shared" si="80"/>
        <v>0</v>
      </c>
    </row>
    <row r="1614" spans="1:17" s="17" customFormat="1" ht="16.75" hidden="1" customHeight="1" outlineLevel="2">
      <c r="A1614" s="1230">
        <v>63</v>
      </c>
      <c r="B1614" s="1231"/>
      <c r="C1614" s="1232"/>
      <c r="D1614" s="1233"/>
      <c r="E1614" s="587">
        <f t="shared" si="78"/>
        <v>0</v>
      </c>
      <c r="G1614" s="1230">
        <v>63</v>
      </c>
      <c r="H1614" s="1231"/>
      <c r="I1614" s="1232"/>
      <c r="J1614" s="1233"/>
      <c r="K1614" s="587">
        <f t="shared" si="79"/>
        <v>0</v>
      </c>
      <c r="M1614" s="1230">
        <v>63</v>
      </c>
      <c r="N1614" s="1231"/>
      <c r="O1614" s="1232"/>
      <c r="P1614" s="1233"/>
      <c r="Q1614" s="587">
        <f t="shared" si="80"/>
        <v>0</v>
      </c>
    </row>
    <row r="1615" spans="1:17" s="17" customFormat="1" ht="16.75" hidden="1" customHeight="1" outlineLevel="2">
      <c r="A1615" s="1230">
        <v>64</v>
      </c>
      <c r="B1615" s="1231"/>
      <c r="C1615" s="1232"/>
      <c r="D1615" s="1233"/>
      <c r="E1615" s="587">
        <f t="shared" si="78"/>
        <v>0</v>
      </c>
      <c r="G1615" s="1230">
        <v>64</v>
      </c>
      <c r="H1615" s="1231"/>
      <c r="I1615" s="1232"/>
      <c r="J1615" s="1233"/>
      <c r="K1615" s="587">
        <f t="shared" si="79"/>
        <v>0</v>
      </c>
      <c r="M1615" s="1230">
        <v>64</v>
      </c>
      <c r="N1615" s="1231"/>
      <c r="O1615" s="1232"/>
      <c r="P1615" s="1233"/>
      <c r="Q1615" s="587">
        <f t="shared" si="80"/>
        <v>0</v>
      </c>
    </row>
    <row r="1616" spans="1:17" s="17" customFormat="1" ht="16.75" hidden="1" customHeight="1" outlineLevel="2">
      <c r="A1616" s="1230">
        <v>65</v>
      </c>
      <c r="B1616" s="1231"/>
      <c r="C1616" s="1232"/>
      <c r="D1616" s="1233"/>
      <c r="E1616" s="587">
        <f t="shared" si="78"/>
        <v>0</v>
      </c>
      <c r="G1616" s="1230">
        <v>65</v>
      </c>
      <c r="H1616" s="1231"/>
      <c r="I1616" s="1232"/>
      <c r="J1616" s="1233"/>
      <c r="K1616" s="587">
        <f t="shared" si="79"/>
        <v>0</v>
      </c>
      <c r="M1616" s="1230">
        <v>65</v>
      </c>
      <c r="N1616" s="1231"/>
      <c r="O1616" s="1232"/>
      <c r="P1616" s="1233"/>
      <c r="Q1616" s="587">
        <f t="shared" si="80"/>
        <v>0</v>
      </c>
    </row>
    <row r="1617" spans="1:17" s="17" customFormat="1" ht="16.75" hidden="1" customHeight="1" outlineLevel="2">
      <c r="A1617" s="1230">
        <v>66</v>
      </c>
      <c r="B1617" s="1231"/>
      <c r="C1617" s="1232"/>
      <c r="D1617" s="1233"/>
      <c r="E1617" s="587">
        <f t="shared" ref="E1617:E1680" si="81">IF(AND(C1617&gt;=D$1545,C1617&lt;=D$1544),1,0)</f>
        <v>0</v>
      </c>
      <c r="G1617" s="1230">
        <v>66</v>
      </c>
      <c r="H1617" s="1231"/>
      <c r="I1617" s="1232"/>
      <c r="J1617" s="1233"/>
      <c r="K1617" s="587">
        <f t="shared" ref="K1617:K1680" si="82">IF(AND(I1617&gt;=J$1545,I1617&lt;=J$1544),1,0)</f>
        <v>0</v>
      </c>
      <c r="M1617" s="1230">
        <v>66</v>
      </c>
      <c r="N1617" s="1231"/>
      <c r="O1617" s="1232"/>
      <c r="P1617" s="1233"/>
      <c r="Q1617" s="587">
        <f t="shared" ref="Q1617:Q1680" si="83">IF(AND(O1617&gt;=P$1545,O1617&lt;=P$1544),1,0)</f>
        <v>0</v>
      </c>
    </row>
    <row r="1618" spans="1:17" s="17" customFormat="1" ht="16.75" hidden="1" customHeight="1" outlineLevel="2">
      <c r="A1618" s="1230">
        <v>67</v>
      </c>
      <c r="B1618" s="1231"/>
      <c r="C1618" s="1232"/>
      <c r="D1618" s="1233"/>
      <c r="E1618" s="587">
        <f t="shared" si="81"/>
        <v>0</v>
      </c>
      <c r="G1618" s="1230">
        <v>67</v>
      </c>
      <c r="H1618" s="1231"/>
      <c r="I1618" s="1232"/>
      <c r="J1618" s="1233"/>
      <c r="K1618" s="587">
        <f t="shared" si="82"/>
        <v>0</v>
      </c>
      <c r="M1618" s="1230">
        <v>67</v>
      </c>
      <c r="N1618" s="1231"/>
      <c r="O1618" s="1232"/>
      <c r="P1618" s="1233"/>
      <c r="Q1618" s="587">
        <f t="shared" si="83"/>
        <v>0</v>
      </c>
    </row>
    <row r="1619" spans="1:17" s="17" customFormat="1" ht="16.75" hidden="1" customHeight="1" outlineLevel="2">
      <c r="A1619" s="1230">
        <v>68</v>
      </c>
      <c r="B1619" s="1231"/>
      <c r="C1619" s="1232"/>
      <c r="D1619" s="1233"/>
      <c r="E1619" s="587">
        <f t="shared" si="81"/>
        <v>0</v>
      </c>
      <c r="G1619" s="1230">
        <v>68</v>
      </c>
      <c r="H1619" s="1231"/>
      <c r="I1619" s="1232"/>
      <c r="J1619" s="1233"/>
      <c r="K1619" s="587">
        <f t="shared" si="82"/>
        <v>0</v>
      </c>
      <c r="M1619" s="1230">
        <v>68</v>
      </c>
      <c r="N1619" s="1231"/>
      <c r="O1619" s="1232"/>
      <c r="P1619" s="1233"/>
      <c r="Q1619" s="587">
        <f t="shared" si="83"/>
        <v>0</v>
      </c>
    </row>
    <row r="1620" spans="1:17" s="17" customFormat="1" ht="16.75" hidden="1" customHeight="1" outlineLevel="2">
      <c r="A1620" s="1230">
        <v>69</v>
      </c>
      <c r="B1620" s="1231"/>
      <c r="C1620" s="1232"/>
      <c r="D1620" s="1233"/>
      <c r="E1620" s="587">
        <f t="shared" si="81"/>
        <v>0</v>
      </c>
      <c r="G1620" s="1230">
        <v>69</v>
      </c>
      <c r="H1620" s="1231"/>
      <c r="I1620" s="1232"/>
      <c r="J1620" s="1233"/>
      <c r="K1620" s="587">
        <f t="shared" si="82"/>
        <v>0</v>
      </c>
      <c r="M1620" s="1230">
        <v>69</v>
      </c>
      <c r="N1620" s="1231"/>
      <c r="O1620" s="1232"/>
      <c r="P1620" s="1233"/>
      <c r="Q1620" s="587">
        <f t="shared" si="83"/>
        <v>0</v>
      </c>
    </row>
    <row r="1621" spans="1:17" s="17" customFormat="1" ht="16.75" hidden="1" customHeight="1" outlineLevel="2">
      <c r="A1621" s="1230">
        <v>70</v>
      </c>
      <c r="B1621" s="1231"/>
      <c r="C1621" s="1232"/>
      <c r="D1621" s="1233"/>
      <c r="E1621" s="587">
        <f t="shared" si="81"/>
        <v>0</v>
      </c>
      <c r="G1621" s="1230">
        <v>70</v>
      </c>
      <c r="H1621" s="1231"/>
      <c r="I1621" s="1232"/>
      <c r="J1621" s="1233"/>
      <c r="K1621" s="587">
        <f t="shared" si="82"/>
        <v>0</v>
      </c>
      <c r="M1621" s="1230">
        <v>70</v>
      </c>
      <c r="N1621" s="1231"/>
      <c r="O1621" s="1232"/>
      <c r="P1621" s="1233"/>
      <c r="Q1621" s="587">
        <f t="shared" si="83"/>
        <v>0</v>
      </c>
    </row>
    <row r="1622" spans="1:17" s="17" customFormat="1" ht="16.75" hidden="1" customHeight="1" outlineLevel="2">
      <c r="A1622" s="1230">
        <v>71</v>
      </c>
      <c r="B1622" s="1231"/>
      <c r="C1622" s="1232"/>
      <c r="D1622" s="1233"/>
      <c r="E1622" s="587">
        <f t="shared" si="81"/>
        <v>0</v>
      </c>
      <c r="G1622" s="1230">
        <v>71</v>
      </c>
      <c r="H1622" s="1231"/>
      <c r="I1622" s="1232"/>
      <c r="J1622" s="1233"/>
      <c r="K1622" s="587">
        <f t="shared" si="82"/>
        <v>0</v>
      </c>
      <c r="M1622" s="1230">
        <v>71</v>
      </c>
      <c r="N1622" s="1231"/>
      <c r="O1622" s="1232"/>
      <c r="P1622" s="1233"/>
      <c r="Q1622" s="587">
        <f t="shared" si="83"/>
        <v>0</v>
      </c>
    </row>
    <row r="1623" spans="1:17" s="17" customFormat="1" ht="16.75" hidden="1" customHeight="1" outlineLevel="2">
      <c r="A1623" s="1230">
        <v>72</v>
      </c>
      <c r="B1623" s="1231"/>
      <c r="C1623" s="1232"/>
      <c r="D1623" s="1233"/>
      <c r="E1623" s="587">
        <f t="shared" si="81"/>
        <v>0</v>
      </c>
      <c r="G1623" s="1230">
        <v>72</v>
      </c>
      <c r="H1623" s="1231"/>
      <c r="I1623" s="1232"/>
      <c r="J1623" s="1233"/>
      <c r="K1623" s="587">
        <f t="shared" si="82"/>
        <v>0</v>
      </c>
      <c r="M1623" s="1230">
        <v>72</v>
      </c>
      <c r="N1623" s="1231"/>
      <c r="O1623" s="1232"/>
      <c r="P1623" s="1233"/>
      <c r="Q1623" s="587">
        <f t="shared" si="83"/>
        <v>0</v>
      </c>
    </row>
    <row r="1624" spans="1:17" s="17" customFormat="1" ht="16.75" hidden="1" customHeight="1" outlineLevel="2">
      <c r="A1624" s="1230">
        <v>73</v>
      </c>
      <c r="B1624" s="1231"/>
      <c r="C1624" s="1232"/>
      <c r="D1624" s="1233"/>
      <c r="E1624" s="587">
        <f t="shared" si="81"/>
        <v>0</v>
      </c>
      <c r="G1624" s="1230">
        <v>73</v>
      </c>
      <c r="H1624" s="1231"/>
      <c r="I1624" s="1232"/>
      <c r="J1624" s="1233"/>
      <c r="K1624" s="587">
        <f t="shared" si="82"/>
        <v>0</v>
      </c>
      <c r="M1624" s="1230">
        <v>73</v>
      </c>
      <c r="N1624" s="1231"/>
      <c r="O1624" s="1232"/>
      <c r="P1624" s="1233"/>
      <c r="Q1624" s="587">
        <f t="shared" si="83"/>
        <v>0</v>
      </c>
    </row>
    <row r="1625" spans="1:17" s="17" customFormat="1" ht="16.75" hidden="1" customHeight="1" outlineLevel="2">
      <c r="A1625" s="1230">
        <v>74</v>
      </c>
      <c r="B1625" s="1231"/>
      <c r="C1625" s="1232"/>
      <c r="D1625" s="1233"/>
      <c r="E1625" s="587">
        <f t="shared" si="81"/>
        <v>0</v>
      </c>
      <c r="G1625" s="1230">
        <v>74</v>
      </c>
      <c r="H1625" s="1231"/>
      <c r="I1625" s="1232"/>
      <c r="J1625" s="1233"/>
      <c r="K1625" s="587">
        <f t="shared" si="82"/>
        <v>0</v>
      </c>
      <c r="M1625" s="1230">
        <v>74</v>
      </c>
      <c r="N1625" s="1231"/>
      <c r="O1625" s="1232"/>
      <c r="P1625" s="1233"/>
      <c r="Q1625" s="587">
        <f t="shared" si="83"/>
        <v>0</v>
      </c>
    </row>
    <row r="1626" spans="1:17" s="17" customFormat="1" ht="16.75" hidden="1" customHeight="1" outlineLevel="2">
      <c r="A1626" s="1230">
        <v>75</v>
      </c>
      <c r="B1626" s="1231"/>
      <c r="C1626" s="1232"/>
      <c r="D1626" s="1233"/>
      <c r="E1626" s="587">
        <f t="shared" si="81"/>
        <v>0</v>
      </c>
      <c r="G1626" s="1230">
        <v>75</v>
      </c>
      <c r="H1626" s="1231"/>
      <c r="I1626" s="1232"/>
      <c r="J1626" s="1233"/>
      <c r="K1626" s="587">
        <f t="shared" si="82"/>
        <v>0</v>
      </c>
      <c r="M1626" s="1230">
        <v>75</v>
      </c>
      <c r="N1626" s="1231"/>
      <c r="O1626" s="1232"/>
      <c r="P1626" s="1233"/>
      <c r="Q1626" s="587">
        <f t="shared" si="83"/>
        <v>0</v>
      </c>
    </row>
    <row r="1627" spans="1:17" s="17" customFormat="1" ht="16.75" hidden="1" customHeight="1" outlineLevel="2">
      <c r="A1627" s="1230">
        <v>76</v>
      </c>
      <c r="B1627" s="1231"/>
      <c r="C1627" s="1232"/>
      <c r="D1627" s="1233"/>
      <c r="E1627" s="587">
        <f t="shared" si="81"/>
        <v>0</v>
      </c>
      <c r="G1627" s="1230">
        <v>76</v>
      </c>
      <c r="H1627" s="1231"/>
      <c r="I1627" s="1232"/>
      <c r="J1627" s="1233"/>
      <c r="K1627" s="587">
        <f t="shared" si="82"/>
        <v>0</v>
      </c>
      <c r="M1627" s="1230">
        <v>76</v>
      </c>
      <c r="N1627" s="1231"/>
      <c r="O1627" s="1232"/>
      <c r="P1627" s="1233"/>
      <c r="Q1627" s="587">
        <f t="shared" si="83"/>
        <v>0</v>
      </c>
    </row>
    <row r="1628" spans="1:17" s="17" customFormat="1" ht="16.75" hidden="1" customHeight="1" outlineLevel="2">
      <c r="A1628" s="1230">
        <v>77</v>
      </c>
      <c r="B1628" s="1231"/>
      <c r="C1628" s="1232"/>
      <c r="D1628" s="1233"/>
      <c r="E1628" s="587">
        <f t="shared" si="81"/>
        <v>0</v>
      </c>
      <c r="G1628" s="1230">
        <v>77</v>
      </c>
      <c r="H1628" s="1231"/>
      <c r="I1628" s="1232"/>
      <c r="J1628" s="1233"/>
      <c r="K1628" s="587">
        <f t="shared" si="82"/>
        <v>0</v>
      </c>
      <c r="M1628" s="1230">
        <v>77</v>
      </c>
      <c r="N1628" s="1231"/>
      <c r="O1628" s="1232"/>
      <c r="P1628" s="1233"/>
      <c r="Q1628" s="587">
        <f t="shared" si="83"/>
        <v>0</v>
      </c>
    </row>
    <row r="1629" spans="1:17" s="17" customFormat="1" ht="16.75" hidden="1" customHeight="1" outlineLevel="2">
      <c r="A1629" s="1230">
        <v>78</v>
      </c>
      <c r="B1629" s="1231"/>
      <c r="C1629" s="1232"/>
      <c r="D1629" s="1233"/>
      <c r="E1629" s="587">
        <f t="shared" si="81"/>
        <v>0</v>
      </c>
      <c r="G1629" s="1230">
        <v>78</v>
      </c>
      <c r="H1629" s="1231"/>
      <c r="I1629" s="1232"/>
      <c r="J1629" s="1233"/>
      <c r="K1629" s="587">
        <f t="shared" si="82"/>
        <v>0</v>
      </c>
      <c r="M1629" s="1230">
        <v>78</v>
      </c>
      <c r="N1629" s="1231"/>
      <c r="O1629" s="1232"/>
      <c r="P1629" s="1233"/>
      <c r="Q1629" s="587">
        <f t="shared" si="83"/>
        <v>0</v>
      </c>
    </row>
    <row r="1630" spans="1:17" s="17" customFormat="1" ht="16.75" hidden="1" customHeight="1" outlineLevel="2">
      <c r="A1630" s="1230">
        <v>79</v>
      </c>
      <c r="B1630" s="1231"/>
      <c r="C1630" s="1232"/>
      <c r="D1630" s="1233"/>
      <c r="E1630" s="587">
        <f t="shared" si="81"/>
        <v>0</v>
      </c>
      <c r="G1630" s="1230">
        <v>79</v>
      </c>
      <c r="H1630" s="1231"/>
      <c r="I1630" s="1232"/>
      <c r="J1630" s="1233"/>
      <c r="K1630" s="587">
        <f t="shared" si="82"/>
        <v>0</v>
      </c>
      <c r="M1630" s="1230">
        <v>79</v>
      </c>
      <c r="N1630" s="1231"/>
      <c r="O1630" s="1232"/>
      <c r="P1630" s="1233"/>
      <c r="Q1630" s="587">
        <f t="shared" si="83"/>
        <v>0</v>
      </c>
    </row>
    <row r="1631" spans="1:17" s="17" customFormat="1" ht="16.75" hidden="1" customHeight="1" outlineLevel="2">
      <c r="A1631" s="1230">
        <v>80</v>
      </c>
      <c r="B1631" s="1231"/>
      <c r="C1631" s="1232"/>
      <c r="D1631" s="1233"/>
      <c r="E1631" s="587">
        <f t="shared" si="81"/>
        <v>0</v>
      </c>
      <c r="G1631" s="1230">
        <v>80</v>
      </c>
      <c r="H1631" s="1231"/>
      <c r="I1631" s="1232"/>
      <c r="J1631" s="1233"/>
      <c r="K1631" s="587">
        <f t="shared" si="82"/>
        <v>0</v>
      </c>
      <c r="M1631" s="1230">
        <v>80</v>
      </c>
      <c r="N1631" s="1231"/>
      <c r="O1631" s="1232"/>
      <c r="P1631" s="1233"/>
      <c r="Q1631" s="587">
        <f t="shared" si="83"/>
        <v>0</v>
      </c>
    </row>
    <row r="1632" spans="1:17" s="17" customFormat="1" ht="16.75" hidden="1" customHeight="1" outlineLevel="2">
      <c r="A1632" s="1230">
        <v>81</v>
      </c>
      <c r="B1632" s="1231"/>
      <c r="C1632" s="1232"/>
      <c r="D1632" s="1233"/>
      <c r="E1632" s="587">
        <f t="shared" si="81"/>
        <v>0</v>
      </c>
      <c r="G1632" s="1230">
        <v>81</v>
      </c>
      <c r="H1632" s="1231"/>
      <c r="I1632" s="1232"/>
      <c r="J1632" s="1233"/>
      <c r="K1632" s="587">
        <f t="shared" si="82"/>
        <v>0</v>
      </c>
      <c r="M1632" s="1230">
        <v>81</v>
      </c>
      <c r="N1632" s="1231"/>
      <c r="O1632" s="1232"/>
      <c r="P1632" s="1233"/>
      <c r="Q1632" s="587">
        <f t="shared" si="83"/>
        <v>0</v>
      </c>
    </row>
    <row r="1633" spans="1:17" s="17" customFormat="1" ht="16.75" hidden="1" customHeight="1" outlineLevel="2">
      <c r="A1633" s="1230">
        <v>82</v>
      </c>
      <c r="B1633" s="1231"/>
      <c r="C1633" s="1232"/>
      <c r="D1633" s="1233"/>
      <c r="E1633" s="587">
        <f t="shared" si="81"/>
        <v>0</v>
      </c>
      <c r="G1633" s="1230">
        <v>82</v>
      </c>
      <c r="H1633" s="1231"/>
      <c r="I1633" s="1232"/>
      <c r="J1633" s="1233"/>
      <c r="K1633" s="587">
        <f t="shared" si="82"/>
        <v>0</v>
      </c>
      <c r="M1633" s="1230">
        <v>82</v>
      </c>
      <c r="N1633" s="1231"/>
      <c r="O1633" s="1232"/>
      <c r="P1633" s="1233"/>
      <c r="Q1633" s="587">
        <f t="shared" si="83"/>
        <v>0</v>
      </c>
    </row>
    <row r="1634" spans="1:17" s="17" customFormat="1" ht="16.75" hidden="1" customHeight="1" outlineLevel="2">
      <c r="A1634" s="1230">
        <v>83</v>
      </c>
      <c r="B1634" s="1231"/>
      <c r="C1634" s="1232"/>
      <c r="D1634" s="1233"/>
      <c r="E1634" s="587">
        <f t="shared" si="81"/>
        <v>0</v>
      </c>
      <c r="G1634" s="1230">
        <v>83</v>
      </c>
      <c r="H1634" s="1231"/>
      <c r="I1634" s="1232"/>
      <c r="J1634" s="1233"/>
      <c r="K1634" s="587">
        <f t="shared" si="82"/>
        <v>0</v>
      </c>
      <c r="M1634" s="1230">
        <v>83</v>
      </c>
      <c r="N1634" s="1231"/>
      <c r="O1634" s="1232"/>
      <c r="P1634" s="1233"/>
      <c r="Q1634" s="587">
        <f t="shared" si="83"/>
        <v>0</v>
      </c>
    </row>
    <row r="1635" spans="1:17" s="17" customFormat="1" ht="16.75" hidden="1" customHeight="1" outlineLevel="2">
      <c r="A1635" s="1230">
        <v>84</v>
      </c>
      <c r="B1635" s="1231"/>
      <c r="C1635" s="1232"/>
      <c r="D1635" s="1233"/>
      <c r="E1635" s="587">
        <f t="shared" si="81"/>
        <v>0</v>
      </c>
      <c r="G1635" s="1230">
        <v>84</v>
      </c>
      <c r="H1635" s="1231"/>
      <c r="I1635" s="1232"/>
      <c r="J1635" s="1233"/>
      <c r="K1635" s="587">
        <f t="shared" si="82"/>
        <v>0</v>
      </c>
      <c r="M1635" s="1230">
        <v>84</v>
      </c>
      <c r="N1635" s="1231"/>
      <c r="O1635" s="1232"/>
      <c r="P1635" s="1233"/>
      <c r="Q1635" s="587">
        <f t="shared" si="83"/>
        <v>0</v>
      </c>
    </row>
    <row r="1636" spans="1:17" s="17" customFormat="1" ht="16.75" hidden="1" customHeight="1" outlineLevel="2">
      <c r="A1636" s="1230">
        <v>85</v>
      </c>
      <c r="B1636" s="1231"/>
      <c r="C1636" s="1232"/>
      <c r="D1636" s="1233"/>
      <c r="E1636" s="587">
        <f t="shared" si="81"/>
        <v>0</v>
      </c>
      <c r="G1636" s="1230">
        <v>85</v>
      </c>
      <c r="H1636" s="1231"/>
      <c r="I1636" s="1232"/>
      <c r="J1636" s="1233"/>
      <c r="K1636" s="587">
        <f t="shared" si="82"/>
        <v>0</v>
      </c>
      <c r="M1636" s="1230">
        <v>85</v>
      </c>
      <c r="N1636" s="1231"/>
      <c r="O1636" s="1232"/>
      <c r="P1636" s="1233"/>
      <c r="Q1636" s="587">
        <f t="shared" si="83"/>
        <v>0</v>
      </c>
    </row>
    <row r="1637" spans="1:17" s="17" customFormat="1" ht="16.75" hidden="1" customHeight="1" outlineLevel="2">
      <c r="A1637" s="1230">
        <v>86</v>
      </c>
      <c r="B1637" s="1231"/>
      <c r="C1637" s="1232"/>
      <c r="D1637" s="1233"/>
      <c r="E1637" s="587">
        <f t="shared" si="81"/>
        <v>0</v>
      </c>
      <c r="G1637" s="1230">
        <v>86</v>
      </c>
      <c r="H1637" s="1231"/>
      <c r="I1637" s="1232"/>
      <c r="J1637" s="1233"/>
      <c r="K1637" s="587">
        <f t="shared" si="82"/>
        <v>0</v>
      </c>
      <c r="M1637" s="1230">
        <v>86</v>
      </c>
      <c r="N1637" s="1231"/>
      <c r="O1637" s="1232"/>
      <c r="P1637" s="1233"/>
      <c r="Q1637" s="587">
        <f t="shared" si="83"/>
        <v>0</v>
      </c>
    </row>
    <row r="1638" spans="1:17" s="17" customFormat="1" ht="16.75" hidden="1" customHeight="1" outlineLevel="2">
      <c r="A1638" s="1230">
        <v>87</v>
      </c>
      <c r="B1638" s="1231"/>
      <c r="C1638" s="1232"/>
      <c r="D1638" s="1233"/>
      <c r="E1638" s="587">
        <f t="shared" si="81"/>
        <v>0</v>
      </c>
      <c r="G1638" s="1230">
        <v>87</v>
      </c>
      <c r="H1638" s="1231"/>
      <c r="I1638" s="1232"/>
      <c r="J1638" s="1233"/>
      <c r="K1638" s="587">
        <f t="shared" si="82"/>
        <v>0</v>
      </c>
      <c r="M1638" s="1230">
        <v>87</v>
      </c>
      <c r="N1638" s="1231"/>
      <c r="O1638" s="1232"/>
      <c r="P1638" s="1233"/>
      <c r="Q1638" s="587">
        <f t="shared" si="83"/>
        <v>0</v>
      </c>
    </row>
    <row r="1639" spans="1:17" s="17" customFormat="1" ht="16.75" hidden="1" customHeight="1" outlineLevel="2">
      <c r="A1639" s="1230">
        <v>88</v>
      </c>
      <c r="B1639" s="1231"/>
      <c r="C1639" s="1232"/>
      <c r="D1639" s="1233"/>
      <c r="E1639" s="587">
        <f t="shared" si="81"/>
        <v>0</v>
      </c>
      <c r="G1639" s="1230">
        <v>88</v>
      </c>
      <c r="H1639" s="1231"/>
      <c r="I1639" s="1232"/>
      <c r="J1639" s="1233"/>
      <c r="K1639" s="587">
        <f t="shared" si="82"/>
        <v>0</v>
      </c>
      <c r="M1639" s="1230">
        <v>88</v>
      </c>
      <c r="N1639" s="1231"/>
      <c r="O1639" s="1232"/>
      <c r="P1639" s="1233"/>
      <c r="Q1639" s="587">
        <f t="shared" si="83"/>
        <v>0</v>
      </c>
    </row>
    <row r="1640" spans="1:17" s="17" customFormat="1" ht="16.75" hidden="1" customHeight="1" outlineLevel="2">
      <c r="A1640" s="1230">
        <v>89</v>
      </c>
      <c r="B1640" s="1231"/>
      <c r="C1640" s="1232"/>
      <c r="D1640" s="1233"/>
      <c r="E1640" s="587">
        <f t="shared" si="81"/>
        <v>0</v>
      </c>
      <c r="G1640" s="1230">
        <v>89</v>
      </c>
      <c r="H1640" s="1231"/>
      <c r="I1640" s="1232"/>
      <c r="J1640" s="1233"/>
      <c r="K1640" s="587">
        <f t="shared" si="82"/>
        <v>0</v>
      </c>
      <c r="M1640" s="1230">
        <v>89</v>
      </c>
      <c r="N1640" s="1231"/>
      <c r="O1640" s="1232"/>
      <c r="P1640" s="1233"/>
      <c r="Q1640" s="587">
        <f t="shared" si="83"/>
        <v>0</v>
      </c>
    </row>
    <row r="1641" spans="1:17" s="17" customFormat="1" ht="16.75" hidden="1" customHeight="1" outlineLevel="2">
      <c r="A1641" s="1230">
        <v>90</v>
      </c>
      <c r="B1641" s="1231"/>
      <c r="C1641" s="1232"/>
      <c r="D1641" s="1233"/>
      <c r="E1641" s="587">
        <f t="shared" si="81"/>
        <v>0</v>
      </c>
      <c r="G1641" s="1230">
        <v>90</v>
      </c>
      <c r="H1641" s="1231"/>
      <c r="I1641" s="1232"/>
      <c r="J1641" s="1233"/>
      <c r="K1641" s="587">
        <f t="shared" si="82"/>
        <v>0</v>
      </c>
      <c r="M1641" s="1230">
        <v>90</v>
      </c>
      <c r="N1641" s="1231"/>
      <c r="O1641" s="1232"/>
      <c r="P1641" s="1233"/>
      <c r="Q1641" s="587">
        <f t="shared" si="83"/>
        <v>0</v>
      </c>
    </row>
    <row r="1642" spans="1:17" s="17" customFormat="1" ht="16.75" hidden="1" customHeight="1" outlineLevel="2">
      <c r="A1642" s="1230">
        <v>91</v>
      </c>
      <c r="B1642" s="1231"/>
      <c r="C1642" s="1232"/>
      <c r="D1642" s="1233"/>
      <c r="E1642" s="587">
        <f t="shared" si="81"/>
        <v>0</v>
      </c>
      <c r="G1642" s="1230">
        <v>91</v>
      </c>
      <c r="H1642" s="1231"/>
      <c r="I1642" s="1232"/>
      <c r="J1642" s="1233"/>
      <c r="K1642" s="587">
        <f t="shared" si="82"/>
        <v>0</v>
      </c>
      <c r="M1642" s="1230">
        <v>91</v>
      </c>
      <c r="N1642" s="1231"/>
      <c r="O1642" s="1232"/>
      <c r="P1642" s="1233"/>
      <c r="Q1642" s="587">
        <f t="shared" si="83"/>
        <v>0</v>
      </c>
    </row>
    <row r="1643" spans="1:17" s="17" customFormat="1" ht="16.75" hidden="1" customHeight="1" outlineLevel="2">
      <c r="A1643" s="1230">
        <v>92</v>
      </c>
      <c r="B1643" s="1231"/>
      <c r="C1643" s="1232"/>
      <c r="D1643" s="1233"/>
      <c r="E1643" s="587">
        <f t="shared" si="81"/>
        <v>0</v>
      </c>
      <c r="G1643" s="1230">
        <v>92</v>
      </c>
      <c r="H1643" s="1231"/>
      <c r="I1643" s="1232"/>
      <c r="J1643" s="1233"/>
      <c r="K1643" s="587">
        <f t="shared" si="82"/>
        <v>0</v>
      </c>
      <c r="M1643" s="1230">
        <v>92</v>
      </c>
      <c r="N1643" s="1231"/>
      <c r="O1643" s="1232"/>
      <c r="P1643" s="1233"/>
      <c r="Q1643" s="587">
        <f t="shared" si="83"/>
        <v>0</v>
      </c>
    </row>
    <row r="1644" spans="1:17" s="17" customFormat="1" ht="16.75" hidden="1" customHeight="1" outlineLevel="2">
      <c r="A1644" s="1230">
        <v>93</v>
      </c>
      <c r="B1644" s="1231"/>
      <c r="C1644" s="1232"/>
      <c r="D1644" s="1233"/>
      <c r="E1644" s="587">
        <f t="shared" si="81"/>
        <v>0</v>
      </c>
      <c r="G1644" s="1230">
        <v>93</v>
      </c>
      <c r="H1644" s="1231"/>
      <c r="I1644" s="1232"/>
      <c r="J1644" s="1233"/>
      <c r="K1644" s="587">
        <f t="shared" si="82"/>
        <v>0</v>
      </c>
      <c r="M1644" s="1230">
        <v>93</v>
      </c>
      <c r="N1644" s="1231"/>
      <c r="O1644" s="1232"/>
      <c r="P1644" s="1233"/>
      <c r="Q1644" s="587">
        <f t="shared" si="83"/>
        <v>0</v>
      </c>
    </row>
    <row r="1645" spans="1:17" s="17" customFormat="1" ht="16.75" hidden="1" customHeight="1" outlineLevel="2">
      <c r="A1645" s="1230">
        <v>94</v>
      </c>
      <c r="B1645" s="1231"/>
      <c r="C1645" s="1232"/>
      <c r="D1645" s="1233"/>
      <c r="E1645" s="587">
        <f t="shared" si="81"/>
        <v>0</v>
      </c>
      <c r="G1645" s="1230">
        <v>94</v>
      </c>
      <c r="H1645" s="1231"/>
      <c r="I1645" s="1232"/>
      <c r="J1645" s="1233"/>
      <c r="K1645" s="587">
        <f t="shared" si="82"/>
        <v>0</v>
      </c>
      <c r="M1645" s="1230">
        <v>94</v>
      </c>
      <c r="N1645" s="1231"/>
      <c r="O1645" s="1232"/>
      <c r="P1645" s="1233"/>
      <c r="Q1645" s="587">
        <f t="shared" si="83"/>
        <v>0</v>
      </c>
    </row>
    <row r="1646" spans="1:17" s="17" customFormat="1" ht="16.75" hidden="1" customHeight="1" outlineLevel="2">
      <c r="A1646" s="1230">
        <v>95</v>
      </c>
      <c r="B1646" s="1231"/>
      <c r="C1646" s="1232"/>
      <c r="D1646" s="1233"/>
      <c r="E1646" s="587">
        <f t="shared" si="81"/>
        <v>0</v>
      </c>
      <c r="G1646" s="1230">
        <v>95</v>
      </c>
      <c r="H1646" s="1231"/>
      <c r="I1646" s="1232"/>
      <c r="J1646" s="1233"/>
      <c r="K1646" s="587">
        <f t="shared" si="82"/>
        <v>0</v>
      </c>
      <c r="M1646" s="1230">
        <v>95</v>
      </c>
      <c r="N1646" s="1231"/>
      <c r="O1646" s="1232"/>
      <c r="P1646" s="1233"/>
      <c r="Q1646" s="587">
        <f t="shared" si="83"/>
        <v>0</v>
      </c>
    </row>
    <row r="1647" spans="1:17" s="17" customFormat="1" ht="16.75" hidden="1" customHeight="1" outlineLevel="2">
      <c r="A1647" s="1230">
        <v>96</v>
      </c>
      <c r="B1647" s="1231"/>
      <c r="C1647" s="1232"/>
      <c r="D1647" s="1233"/>
      <c r="E1647" s="587">
        <f t="shared" si="81"/>
        <v>0</v>
      </c>
      <c r="G1647" s="1230">
        <v>96</v>
      </c>
      <c r="H1647" s="1231"/>
      <c r="I1647" s="1232"/>
      <c r="J1647" s="1233"/>
      <c r="K1647" s="587">
        <f t="shared" si="82"/>
        <v>0</v>
      </c>
      <c r="M1647" s="1230">
        <v>96</v>
      </c>
      <c r="N1647" s="1231"/>
      <c r="O1647" s="1232"/>
      <c r="P1647" s="1233"/>
      <c r="Q1647" s="587">
        <f t="shared" si="83"/>
        <v>0</v>
      </c>
    </row>
    <row r="1648" spans="1:17" s="17" customFormat="1" ht="16.75" hidden="1" customHeight="1" outlineLevel="2">
      <c r="A1648" s="1230">
        <v>97</v>
      </c>
      <c r="B1648" s="1231"/>
      <c r="C1648" s="1232"/>
      <c r="D1648" s="1233"/>
      <c r="E1648" s="587">
        <f t="shared" si="81"/>
        <v>0</v>
      </c>
      <c r="G1648" s="1230">
        <v>97</v>
      </c>
      <c r="H1648" s="1231"/>
      <c r="I1648" s="1232"/>
      <c r="J1648" s="1233"/>
      <c r="K1648" s="587">
        <f t="shared" si="82"/>
        <v>0</v>
      </c>
      <c r="M1648" s="1230">
        <v>97</v>
      </c>
      <c r="N1648" s="1231"/>
      <c r="O1648" s="1232"/>
      <c r="P1648" s="1233"/>
      <c r="Q1648" s="587">
        <f t="shared" si="83"/>
        <v>0</v>
      </c>
    </row>
    <row r="1649" spans="1:17" s="17" customFormat="1" ht="16.75" hidden="1" customHeight="1" outlineLevel="2">
      <c r="A1649" s="1230">
        <v>98</v>
      </c>
      <c r="B1649" s="1231"/>
      <c r="C1649" s="1232"/>
      <c r="D1649" s="1233"/>
      <c r="E1649" s="587">
        <f t="shared" si="81"/>
        <v>0</v>
      </c>
      <c r="G1649" s="1230">
        <v>98</v>
      </c>
      <c r="H1649" s="1231"/>
      <c r="I1649" s="1232"/>
      <c r="J1649" s="1233"/>
      <c r="K1649" s="587">
        <f t="shared" si="82"/>
        <v>0</v>
      </c>
      <c r="M1649" s="1230">
        <v>98</v>
      </c>
      <c r="N1649" s="1231"/>
      <c r="O1649" s="1232"/>
      <c r="P1649" s="1233"/>
      <c r="Q1649" s="587">
        <f t="shared" si="83"/>
        <v>0</v>
      </c>
    </row>
    <row r="1650" spans="1:17" s="17" customFormat="1" ht="16.75" hidden="1" customHeight="1" outlineLevel="2">
      <c r="A1650" s="1230">
        <v>99</v>
      </c>
      <c r="B1650" s="1231"/>
      <c r="C1650" s="1232"/>
      <c r="D1650" s="1233"/>
      <c r="E1650" s="587">
        <f t="shared" si="81"/>
        <v>0</v>
      </c>
      <c r="G1650" s="1230">
        <v>99</v>
      </c>
      <c r="H1650" s="1231"/>
      <c r="I1650" s="1232"/>
      <c r="J1650" s="1233"/>
      <c r="K1650" s="587">
        <f t="shared" si="82"/>
        <v>0</v>
      </c>
      <c r="M1650" s="1230">
        <v>99</v>
      </c>
      <c r="N1650" s="1231"/>
      <c r="O1650" s="1232"/>
      <c r="P1650" s="1233"/>
      <c r="Q1650" s="587">
        <f t="shared" si="83"/>
        <v>0</v>
      </c>
    </row>
    <row r="1651" spans="1:17" s="17" customFormat="1" ht="16.75" hidden="1" customHeight="1" outlineLevel="2">
      <c r="A1651" s="1230">
        <v>100</v>
      </c>
      <c r="B1651" s="1231"/>
      <c r="C1651" s="1232"/>
      <c r="D1651" s="1233"/>
      <c r="E1651" s="587">
        <f t="shared" si="81"/>
        <v>0</v>
      </c>
      <c r="G1651" s="1230">
        <v>100</v>
      </c>
      <c r="H1651" s="1231"/>
      <c r="I1651" s="1232"/>
      <c r="J1651" s="1233"/>
      <c r="K1651" s="587">
        <f t="shared" si="82"/>
        <v>0</v>
      </c>
      <c r="M1651" s="1230">
        <v>100</v>
      </c>
      <c r="N1651" s="1231"/>
      <c r="O1651" s="1232"/>
      <c r="P1651" s="1233"/>
      <c r="Q1651" s="587">
        <f t="shared" si="83"/>
        <v>0</v>
      </c>
    </row>
    <row r="1652" spans="1:17" s="17" customFormat="1" ht="16.75" hidden="1" customHeight="1" outlineLevel="2">
      <c r="A1652" s="1230">
        <v>101</v>
      </c>
      <c r="B1652" s="1231"/>
      <c r="C1652" s="1232"/>
      <c r="D1652" s="1233"/>
      <c r="E1652" s="587">
        <f t="shared" si="81"/>
        <v>0</v>
      </c>
      <c r="G1652" s="1230">
        <v>101</v>
      </c>
      <c r="H1652" s="1231"/>
      <c r="I1652" s="1232"/>
      <c r="J1652" s="1233"/>
      <c r="K1652" s="587">
        <f t="shared" si="82"/>
        <v>0</v>
      </c>
      <c r="M1652" s="1230">
        <v>101</v>
      </c>
      <c r="N1652" s="1231"/>
      <c r="O1652" s="1232"/>
      <c r="P1652" s="1233"/>
      <c r="Q1652" s="587">
        <f t="shared" si="83"/>
        <v>0</v>
      </c>
    </row>
    <row r="1653" spans="1:17" s="17" customFormat="1" ht="16.75" hidden="1" customHeight="1" outlineLevel="2">
      <c r="A1653" s="1230">
        <v>102</v>
      </c>
      <c r="B1653" s="1231"/>
      <c r="C1653" s="1232"/>
      <c r="D1653" s="1233"/>
      <c r="E1653" s="587">
        <f t="shared" si="81"/>
        <v>0</v>
      </c>
      <c r="G1653" s="1230">
        <v>102</v>
      </c>
      <c r="H1653" s="1231"/>
      <c r="I1653" s="1232"/>
      <c r="J1653" s="1233"/>
      <c r="K1653" s="587">
        <f t="shared" si="82"/>
        <v>0</v>
      </c>
      <c r="M1653" s="1230">
        <v>102</v>
      </c>
      <c r="N1653" s="1231"/>
      <c r="O1653" s="1232"/>
      <c r="P1653" s="1233"/>
      <c r="Q1653" s="587">
        <f t="shared" si="83"/>
        <v>0</v>
      </c>
    </row>
    <row r="1654" spans="1:17" s="17" customFormat="1" ht="16.75" hidden="1" customHeight="1" outlineLevel="2">
      <c r="A1654" s="1230">
        <v>103</v>
      </c>
      <c r="B1654" s="1231"/>
      <c r="C1654" s="1232"/>
      <c r="D1654" s="1233"/>
      <c r="E1654" s="587">
        <f t="shared" si="81"/>
        <v>0</v>
      </c>
      <c r="G1654" s="1230">
        <v>103</v>
      </c>
      <c r="H1654" s="1231"/>
      <c r="I1654" s="1232"/>
      <c r="J1654" s="1233"/>
      <c r="K1654" s="587">
        <f t="shared" si="82"/>
        <v>0</v>
      </c>
      <c r="M1654" s="1230">
        <v>103</v>
      </c>
      <c r="N1654" s="1231"/>
      <c r="O1654" s="1232"/>
      <c r="P1654" s="1233"/>
      <c r="Q1654" s="587">
        <f t="shared" si="83"/>
        <v>0</v>
      </c>
    </row>
    <row r="1655" spans="1:17" s="17" customFormat="1" ht="16.75" hidden="1" customHeight="1" outlineLevel="2">
      <c r="A1655" s="1230">
        <v>104</v>
      </c>
      <c r="B1655" s="1231"/>
      <c r="C1655" s="1232"/>
      <c r="D1655" s="1233"/>
      <c r="E1655" s="587">
        <f t="shared" si="81"/>
        <v>0</v>
      </c>
      <c r="G1655" s="1230">
        <v>104</v>
      </c>
      <c r="H1655" s="1231"/>
      <c r="I1655" s="1232"/>
      <c r="J1655" s="1233"/>
      <c r="K1655" s="587">
        <f t="shared" si="82"/>
        <v>0</v>
      </c>
      <c r="M1655" s="1230">
        <v>104</v>
      </c>
      <c r="N1655" s="1231"/>
      <c r="O1655" s="1232"/>
      <c r="P1655" s="1233"/>
      <c r="Q1655" s="587">
        <f t="shared" si="83"/>
        <v>0</v>
      </c>
    </row>
    <row r="1656" spans="1:17" s="17" customFormat="1" ht="16.75" hidden="1" customHeight="1" outlineLevel="2">
      <c r="A1656" s="1230">
        <v>105</v>
      </c>
      <c r="B1656" s="1231"/>
      <c r="C1656" s="1232"/>
      <c r="D1656" s="1233"/>
      <c r="E1656" s="587">
        <f t="shared" si="81"/>
        <v>0</v>
      </c>
      <c r="G1656" s="1230">
        <v>105</v>
      </c>
      <c r="H1656" s="1231"/>
      <c r="I1656" s="1232"/>
      <c r="J1656" s="1233"/>
      <c r="K1656" s="587">
        <f t="shared" si="82"/>
        <v>0</v>
      </c>
      <c r="M1656" s="1230">
        <v>105</v>
      </c>
      <c r="N1656" s="1231"/>
      <c r="O1656" s="1232"/>
      <c r="P1656" s="1233"/>
      <c r="Q1656" s="587">
        <f t="shared" si="83"/>
        <v>0</v>
      </c>
    </row>
    <row r="1657" spans="1:17" s="17" customFormat="1" ht="16.75" hidden="1" customHeight="1" outlineLevel="2">
      <c r="A1657" s="1230">
        <v>106</v>
      </c>
      <c r="B1657" s="1231"/>
      <c r="C1657" s="1232"/>
      <c r="D1657" s="1233"/>
      <c r="E1657" s="587">
        <f t="shared" si="81"/>
        <v>0</v>
      </c>
      <c r="G1657" s="1230">
        <v>106</v>
      </c>
      <c r="H1657" s="1231"/>
      <c r="I1657" s="1232"/>
      <c r="J1657" s="1233"/>
      <c r="K1657" s="587">
        <f t="shared" si="82"/>
        <v>0</v>
      </c>
      <c r="M1657" s="1230">
        <v>106</v>
      </c>
      <c r="N1657" s="1231"/>
      <c r="O1657" s="1232"/>
      <c r="P1657" s="1233"/>
      <c r="Q1657" s="587">
        <f t="shared" si="83"/>
        <v>0</v>
      </c>
    </row>
    <row r="1658" spans="1:17" s="17" customFormat="1" ht="16.75" hidden="1" customHeight="1" outlineLevel="2">
      <c r="A1658" s="1230">
        <v>107</v>
      </c>
      <c r="B1658" s="1231"/>
      <c r="C1658" s="1232"/>
      <c r="D1658" s="1233"/>
      <c r="E1658" s="587">
        <f t="shared" si="81"/>
        <v>0</v>
      </c>
      <c r="G1658" s="1230">
        <v>107</v>
      </c>
      <c r="H1658" s="1231"/>
      <c r="I1658" s="1232"/>
      <c r="J1658" s="1233"/>
      <c r="K1658" s="587">
        <f t="shared" si="82"/>
        <v>0</v>
      </c>
      <c r="M1658" s="1230">
        <v>107</v>
      </c>
      <c r="N1658" s="1231"/>
      <c r="O1658" s="1232"/>
      <c r="P1658" s="1233"/>
      <c r="Q1658" s="587">
        <f t="shared" si="83"/>
        <v>0</v>
      </c>
    </row>
    <row r="1659" spans="1:17" s="17" customFormat="1" ht="16.75" hidden="1" customHeight="1" outlineLevel="2">
      <c r="A1659" s="1230">
        <v>108</v>
      </c>
      <c r="B1659" s="1231"/>
      <c r="C1659" s="1232"/>
      <c r="D1659" s="1233"/>
      <c r="E1659" s="587">
        <f t="shared" si="81"/>
        <v>0</v>
      </c>
      <c r="G1659" s="1230">
        <v>108</v>
      </c>
      <c r="H1659" s="1231"/>
      <c r="I1659" s="1232"/>
      <c r="J1659" s="1233"/>
      <c r="K1659" s="587">
        <f t="shared" si="82"/>
        <v>0</v>
      </c>
      <c r="M1659" s="1230">
        <v>108</v>
      </c>
      <c r="N1659" s="1231"/>
      <c r="O1659" s="1232"/>
      <c r="P1659" s="1233"/>
      <c r="Q1659" s="587">
        <f t="shared" si="83"/>
        <v>0</v>
      </c>
    </row>
    <row r="1660" spans="1:17" s="17" customFormat="1" ht="16.75" hidden="1" customHeight="1" outlineLevel="2">
      <c r="A1660" s="1230">
        <v>109</v>
      </c>
      <c r="B1660" s="1231"/>
      <c r="C1660" s="1232"/>
      <c r="D1660" s="1233"/>
      <c r="E1660" s="587">
        <f t="shared" si="81"/>
        <v>0</v>
      </c>
      <c r="G1660" s="1230">
        <v>109</v>
      </c>
      <c r="H1660" s="1231"/>
      <c r="I1660" s="1232"/>
      <c r="J1660" s="1233"/>
      <c r="K1660" s="587">
        <f t="shared" si="82"/>
        <v>0</v>
      </c>
      <c r="M1660" s="1230">
        <v>109</v>
      </c>
      <c r="N1660" s="1231"/>
      <c r="O1660" s="1232"/>
      <c r="P1660" s="1233"/>
      <c r="Q1660" s="587">
        <f t="shared" si="83"/>
        <v>0</v>
      </c>
    </row>
    <row r="1661" spans="1:17" s="17" customFormat="1" ht="16.75" hidden="1" customHeight="1" outlineLevel="2">
      <c r="A1661" s="1230">
        <v>110</v>
      </c>
      <c r="B1661" s="1231"/>
      <c r="C1661" s="1232"/>
      <c r="D1661" s="1233"/>
      <c r="E1661" s="587">
        <f t="shared" si="81"/>
        <v>0</v>
      </c>
      <c r="G1661" s="1230">
        <v>110</v>
      </c>
      <c r="H1661" s="1231"/>
      <c r="I1661" s="1232"/>
      <c r="J1661" s="1233"/>
      <c r="K1661" s="587">
        <f t="shared" si="82"/>
        <v>0</v>
      </c>
      <c r="M1661" s="1230">
        <v>110</v>
      </c>
      <c r="N1661" s="1231"/>
      <c r="O1661" s="1232"/>
      <c r="P1661" s="1233"/>
      <c r="Q1661" s="587">
        <f t="shared" si="83"/>
        <v>0</v>
      </c>
    </row>
    <row r="1662" spans="1:17" s="17" customFormat="1" ht="16.75" hidden="1" customHeight="1" outlineLevel="2">
      <c r="A1662" s="1230">
        <v>111</v>
      </c>
      <c r="B1662" s="1231"/>
      <c r="C1662" s="1232"/>
      <c r="D1662" s="1233"/>
      <c r="E1662" s="587">
        <f t="shared" si="81"/>
        <v>0</v>
      </c>
      <c r="G1662" s="1230">
        <v>111</v>
      </c>
      <c r="H1662" s="1231"/>
      <c r="I1662" s="1232"/>
      <c r="J1662" s="1233"/>
      <c r="K1662" s="587">
        <f t="shared" si="82"/>
        <v>0</v>
      </c>
      <c r="M1662" s="1230">
        <v>111</v>
      </c>
      <c r="N1662" s="1231"/>
      <c r="O1662" s="1232"/>
      <c r="P1662" s="1233"/>
      <c r="Q1662" s="587">
        <f t="shared" si="83"/>
        <v>0</v>
      </c>
    </row>
    <row r="1663" spans="1:17" s="17" customFormat="1" ht="16.75" hidden="1" customHeight="1" outlineLevel="2">
      <c r="A1663" s="1230">
        <v>112</v>
      </c>
      <c r="B1663" s="1231"/>
      <c r="C1663" s="1232"/>
      <c r="D1663" s="1233"/>
      <c r="E1663" s="587">
        <f t="shared" si="81"/>
        <v>0</v>
      </c>
      <c r="G1663" s="1230">
        <v>112</v>
      </c>
      <c r="H1663" s="1231"/>
      <c r="I1663" s="1232"/>
      <c r="J1663" s="1233"/>
      <c r="K1663" s="587">
        <f t="shared" si="82"/>
        <v>0</v>
      </c>
      <c r="M1663" s="1230">
        <v>112</v>
      </c>
      <c r="N1663" s="1231"/>
      <c r="O1663" s="1232"/>
      <c r="P1663" s="1233"/>
      <c r="Q1663" s="587">
        <f t="shared" si="83"/>
        <v>0</v>
      </c>
    </row>
    <row r="1664" spans="1:17" s="17" customFormat="1" ht="16.75" hidden="1" customHeight="1" outlineLevel="2">
      <c r="A1664" s="1230">
        <v>113</v>
      </c>
      <c r="B1664" s="1231"/>
      <c r="C1664" s="1232"/>
      <c r="D1664" s="1233"/>
      <c r="E1664" s="587">
        <f t="shared" si="81"/>
        <v>0</v>
      </c>
      <c r="G1664" s="1230">
        <v>113</v>
      </c>
      <c r="H1664" s="1231"/>
      <c r="I1664" s="1232"/>
      <c r="J1664" s="1233"/>
      <c r="K1664" s="587">
        <f t="shared" si="82"/>
        <v>0</v>
      </c>
      <c r="M1664" s="1230">
        <v>113</v>
      </c>
      <c r="N1664" s="1231"/>
      <c r="O1664" s="1232"/>
      <c r="P1664" s="1233"/>
      <c r="Q1664" s="587">
        <f t="shared" si="83"/>
        <v>0</v>
      </c>
    </row>
    <row r="1665" spans="1:17" s="17" customFormat="1" ht="16.75" hidden="1" customHeight="1" outlineLevel="2">
      <c r="A1665" s="1230">
        <v>114</v>
      </c>
      <c r="B1665" s="1231"/>
      <c r="C1665" s="1232"/>
      <c r="D1665" s="1233"/>
      <c r="E1665" s="587">
        <f t="shared" si="81"/>
        <v>0</v>
      </c>
      <c r="G1665" s="1230">
        <v>114</v>
      </c>
      <c r="H1665" s="1231"/>
      <c r="I1665" s="1232"/>
      <c r="J1665" s="1233"/>
      <c r="K1665" s="587">
        <f t="shared" si="82"/>
        <v>0</v>
      </c>
      <c r="M1665" s="1230">
        <v>114</v>
      </c>
      <c r="N1665" s="1231"/>
      <c r="O1665" s="1232"/>
      <c r="P1665" s="1233"/>
      <c r="Q1665" s="587">
        <f t="shared" si="83"/>
        <v>0</v>
      </c>
    </row>
    <row r="1666" spans="1:17" s="17" customFormat="1" ht="16.75" hidden="1" customHeight="1" outlineLevel="2">
      <c r="A1666" s="1230">
        <v>115</v>
      </c>
      <c r="B1666" s="1231"/>
      <c r="C1666" s="1232"/>
      <c r="D1666" s="1233"/>
      <c r="E1666" s="587">
        <f t="shared" si="81"/>
        <v>0</v>
      </c>
      <c r="G1666" s="1230">
        <v>115</v>
      </c>
      <c r="H1666" s="1231"/>
      <c r="I1666" s="1232"/>
      <c r="J1666" s="1233"/>
      <c r="K1666" s="587">
        <f t="shared" si="82"/>
        <v>0</v>
      </c>
      <c r="M1666" s="1230">
        <v>115</v>
      </c>
      <c r="N1666" s="1231"/>
      <c r="O1666" s="1232"/>
      <c r="P1666" s="1233"/>
      <c r="Q1666" s="587">
        <f t="shared" si="83"/>
        <v>0</v>
      </c>
    </row>
    <row r="1667" spans="1:17" s="17" customFormat="1" ht="16.75" hidden="1" customHeight="1" outlineLevel="2">
      <c r="A1667" s="1230">
        <v>116</v>
      </c>
      <c r="B1667" s="1231"/>
      <c r="C1667" s="1232"/>
      <c r="D1667" s="1233"/>
      <c r="E1667" s="587">
        <f t="shared" si="81"/>
        <v>0</v>
      </c>
      <c r="G1667" s="1230">
        <v>116</v>
      </c>
      <c r="H1667" s="1231"/>
      <c r="I1667" s="1232"/>
      <c r="J1667" s="1233"/>
      <c r="K1667" s="587">
        <f t="shared" si="82"/>
        <v>0</v>
      </c>
      <c r="M1667" s="1230">
        <v>116</v>
      </c>
      <c r="N1667" s="1231"/>
      <c r="O1667" s="1232"/>
      <c r="P1667" s="1233"/>
      <c r="Q1667" s="587">
        <f t="shared" si="83"/>
        <v>0</v>
      </c>
    </row>
    <row r="1668" spans="1:17" s="17" customFormat="1" ht="16.75" hidden="1" customHeight="1" outlineLevel="2">
      <c r="A1668" s="1230">
        <v>117</v>
      </c>
      <c r="B1668" s="1231"/>
      <c r="C1668" s="1232"/>
      <c r="D1668" s="1233"/>
      <c r="E1668" s="587">
        <f t="shared" si="81"/>
        <v>0</v>
      </c>
      <c r="G1668" s="1230">
        <v>117</v>
      </c>
      <c r="H1668" s="1231"/>
      <c r="I1668" s="1232"/>
      <c r="J1668" s="1233"/>
      <c r="K1668" s="587">
        <f t="shared" si="82"/>
        <v>0</v>
      </c>
      <c r="M1668" s="1230">
        <v>117</v>
      </c>
      <c r="N1668" s="1231"/>
      <c r="O1668" s="1232"/>
      <c r="P1668" s="1233"/>
      <c r="Q1668" s="587">
        <f t="shared" si="83"/>
        <v>0</v>
      </c>
    </row>
    <row r="1669" spans="1:17" s="17" customFormat="1" ht="16.75" hidden="1" customHeight="1" outlineLevel="2">
      <c r="A1669" s="1230">
        <v>118</v>
      </c>
      <c r="B1669" s="1231"/>
      <c r="C1669" s="1232"/>
      <c r="D1669" s="1233"/>
      <c r="E1669" s="587">
        <f t="shared" si="81"/>
        <v>0</v>
      </c>
      <c r="G1669" s="1230">
        <v>118</v>
      </c>
      <c r="H1669" s="1231"/>
      <c r="I1669" s="1232"/>
      <c r="J1669" s="1233"/>
      <c r="K1669" s="587">
        <f t="shared" si="82"/>
        <v>0</v>
      </c>
      <c r="M1669" s="1230">
        <v>118</v>
      </c>
      <c r="N1669" s="1231"/>
      <c r="O1669" s="1232"/>
      <c r="P1669" s="1233"/>
      <c r="Q1669" s="587">
        <f t="shared" si="83"/>
        <v>0</v>
      </c>
    </row>
    <row r="1670" spans="1:17" s="17" customFormat="1" ht="16.75" hidden="1" customHeight="1" outlineLevel="2">
      <c r="A1670" s="1230">
        <v>119</v>
      </c>
      <c r="B1670" s="1231"/>
      <c r="C1670" s="1232"/>
      <c r="D1670" s="1233"/>
      <c r="E1670" s="587">
        <f t="shared" si="81"/>
        <v>0</v>
      </c>
      <c r="G1670" s="1230">
        <v>119</v>
      </c>
      <c r="H1670" s="1231"/>
      <c r="I1670" s="1232"/>
      <c r="J1670" s="1233"/>
      <c r="K1670" s="587">
        <f t="shared" si="82"/>
        <v>0</v>
      </c>
      <c r="M1670" s="1230">
        <v>119</v>
      </c>
      <c r="N1670" s="1231"/>
      <c r="O1670" s="1232"/>
      <c r="P1670" s="1233"/>
      <c r="Q1670" s="587">
        <f t="shared" si="83"/>
        <v>0</v>
      </c>
    </row>
    <row r="1671" spans="1:17" s="17" customFormat="1" ht="16.75" hidden="1" customHeight="1" outlineLevel="2">
      <c r="A1671" s="1230">
        <v>120</v>
      </c>
      <c r="B1671" s="1231"/>
      <c r="C1671" s="1232"/>
      <c r="D1671" s="1233"/>
      <c r="E1671" s="587">
        <f t="shared" si="81"/>
        <v>0</v>
      </c>
      <c r="G1671" s="1230">
        <v>120</v>
      </c>
      <c r="H1671" s="1231"/>
      <c r="I1671" s="1232"/>
      <c r="J1671" s="1233"/>
      <c r="K1671" s="587">
        <f t="shared" si="82"/>
        <v>0</v>
      </c>
      <c r="M1671" s="1230">
        <v>120</v>
      </c>
      <c r="N1671" s="1231"/>
      <c r="O1671" s="1232"/>
      <c r="P1671" s="1233"/>
      <c r="Q1671" s="587">
        <f t="shared" si="83"/>
        <v>0</v>
      </c>
    </row>
    <row r="1672" spans="1:17" s="17" customFormat="1" ht="16.75" hidden="1" customHeight="1" outlineLevel="2">
      <c r="A1672" s="1230">
        <v>121</v>
      </c>
      <c r="B1672" s="1231"/>
      <c r="C1672" s="1232"/>
      <c r="D1672" s="1233"/>
      <c r="E1672" s="587">
        <f t="shared" si="81"/>
        <v>0</v>
      </c>
      <c r="G1672" s="1230">
        <v>121</v>
      </c>
      <c r="H1672" s="1231"/>
      <c r="I1672" s="1232"/>
      <c r="J1672" s="1233"/>
      <c r="K1672" s="587">
        <f t="shared" si="82"/>
        <v>0</v>
      </c>
      <c r="M1672" s="1230">
        <v>121</v>
      </c>
      <c r="N1672" s="1231"/>
      <c r="O1672" s="1232"/>
      <c r="P1672" s="1233"/>
      <c r="Q1672" s="587">
        <f t="shared" si="83"/>
        <v>0</v>
      </c>
    </row>
    <row r="1673" spans="1:17" s="17" customFormat="1" ht="16.75" hidden="1" customHeight="1" outlineLevel="2">
      <c r="A1673" s="1230">
        <v>122</v>
      </c>
      <c r="B1673" s="1231"/>
      <c r="C1673" s="1232"/>
      <c r="D1673" s="1233"/>
      <c r="E1673" s="587">
        <f t="shared" si="81"/>
        <v>0</v>
      </c>
      <c r="G1673" s="1230">
        <v>122</v>
      </c>
      <c r="H1673" s="1231"/>
      <c r="I1673" s="1232"/>
      <c r="J1673" s="1233"/>
      <c r="K1673" s="587">
        <f t="shared" si="82"/>
        <v>0</v>
      </c>
      <c r="M1673" s="1230">
        <v>122</v>
      </c>
      <c r="N1673" s="1231"/>
      <c r="O1673" s="1232"/>
      <c r="P1673" s="1233"/>
      <c r="Q1673" s="587">
        <f t="shared" si="83"/>
        <v>0</v>
      </c>
    </row>
    <row r="1674" spans="1:17" s="17" customFormat="1" ht="16.75" hidden="1" customHeight="1" outlineLevel="2">
      <c r="A1674" s="1230">
        <v>123</v>
      </c>
      <c r="B1674" s="1231"/>
      <c r="C1674" s="1232"/>
      <c r="D1674" s="1233"/>
      <c r="E1674" s="587">
        <f t="shared" si="81"/>
        <v>0</v>
      </c>
      <c r="G1674" s="1230">
        <v>123</v>
      </c>
      <c r="H1674" s="1231"/>
      <c r="I1674" s="1232"/>
      <c r="J1674" s="1233"/>
      <c r="K1674" s="587">
        <f t="shared" si="82"/>
        <v>0</v>
      </c>
      <c r="M1674" s="1230">
        <v>123</v>
      </c>
      <c r="N1674" s="1231"/>
      <c r="O1674" s="1232"/>
      <c r="P1674" s="1233"/>
      <c r="Q1674" s="587">
        <f t="shared" si="83"/>
        <v>0</v>
      </c>
    </row>
    <row r="1675" spans="1:17" s="17" customFormat="1" ht="16.75" hidden="1" customHeight="1" outlineLevel="2">
      <c r="A1675" s="1230">
        <v>124</v>
      </c>
      <c r="B1675" s="1231"/>
      <c r="C1675" s="1232"/>
      <c r="D1675" s="1233"/>
      <c r="E1675" s="587">
        <f t="shared" si="81"/>
        <v>0</v>
      </c>
      <c r="G1675" s="1230">
        <v>124</v>
      </c>
      <c r="H1675" s="1231"/>
      <c r="I1675" s="1232"/>
      <c r="J1675" s="1233"/>
      <c r="K1675" s="587">
        <f t="shared" si="82"/>
        <v>0</v>
      </c>
      <c r="M1675" s="1230">
        <v>124</v>
      </c>
      <c r="N1675" s="1231"/>
      <c r="O1675" s="1232"/>
      <c r="P1675" s="1233"/>
      <c r="Q1675" s="587">
        <f t="shared" si="83"/>
        <v>0</v>
      </c>
    </row>
    <row r="1676" spans="1:17" s="17" customFormat="1" ht="16.75" hidden="1" customHeight="1" outlineLevel="2">
      <c r="A1676" s="1230">
        <v>125</v>
      </c>
      <c r="B1676" s="1231"/>
      <c r="C1676" s="1232"/>
      <c r="D1676" s="1233"/>
      <c r="E1676" s="587">
        <f t="shared" si="81"/>
        <v>0</v>
      </c>
      <c r="G1676" s="1230">
        <v>125</v>
      </c>
      <c r="H1676" s="1231"/>
      <c r="I1676" s="1232"/>
      <c r="J1676" s="1233"/>
      <c r="K1676" s="587">
        <f t="shared" si="82"/>
        <v>0</v>
      </c>
      <c r="M1676" s="1230">
        <v>125</v>
      </c>
      <c r="N1676" s="1231"/>
      <c r="O1676" s="1232"/>
      <c r="P1676" s="1233"/>
      <c r="Q1676" s="587">
        <f t="shared" si="83"/>
        <v>0</v>
      </c>
    </row>
    <row r="1677" spans="1:17" s="17" customFormat="1" ht="16.75" hidden="1" customHeight="1" outlineLevel="2">
      <c r="A1677" s="1230">
        <v>126</v>
      </c>
      <c r="B1677" s="1231"/>
      <c r="C1677" s="1232"/>
      <c r="D1677" s="1233"/>
      <c r="E1677" s="587">
        <f t="shared" si="81"/>
        <v>0</v>
      </c>
      <c r="G1677" s="1230">
        <v>126</v>
      </c>
      <c r="H1677" s="1231"/>
      <c r="I1677" s="1232"/>
      <c r="J1677" s="1233"/>
      <c r="K1677" s="587">
        <f t="shared" si="82"/>
        <v>0</v>
      </c>
      <c r="M1677" s="1230">
        <v>126</v>
      </c>
      <c r="N1677" s="1231"/>
      <c r="O1677" s="1232"/>
      <c r="P1677" s="1233"/>
      <c r="Q1677" s="587">
        <f t="shared" si="83"/>
        <v>0</v>
      </c>
    </row>
    <row r="1678" spans="1:17" s="17" customFormat="1" ht="16.75" hidden="1" customHeight="1" outlineLevel="2">
      <c r="A1678" s="1230">
        <v>127</v>
      </c>
      <c r="B1678" s="1231"/>
      <c r="C1678" s="1232"/>
      <c r="D1678" s="1233"/>
      <c r="E1678" s="587">
        <f t="shared" si="81"/>
        <v>0</v>
      </c>
      <c r="G1678" s="1230">
        <v>127</v>
      </c>
      <c r="H1678" s="1231"/>
      <c r="I1678" s="1232"/>
      <c r="J1678" s="1233"/>
      <c r="K1678" s="587">
        <f t="shared" si="82"/>
        <v>0</v>
      </c>
      <c r="M1678" s="1230">
        <v>127</v>
      </c>
      <c r="N1678" s="1231"/>
      <c r="O1678" s="1232"/>
      <c r="P1678" s="1233"/>
      <c r="Q1678" s="587">
        <f t="shared" si="83"/>
        <v>0</v>
      </c>
    </row>
    <row r="1679" spans="1:17" s="17" customFormat="1" ht="16.75" hidden="1" customHeight="1" outlineLevel="2">
      <c r="A1679" s="1230">
        <v>128</v>
      </c>
      <c r="B1679" s="1231"/>
      <c r="C1679" s="1232"/>
      <c r="D1679" s="1233"/>
      <c r="E1679" s="587">
        <f t="shared" si="81"/>
        <v>0</v>
      </c>
      <c r="G1679" s="1230">
        <v>128</v>
      </c>
      <c r="H1679" s="1231"/>
      <c r="I1679" s="1232"/>
      <c r="J1679" s="1233"/>
      <c r="K1679" s="587">
        <f t="shared" si="82"/>
        <v>0</v>
      </c>
      <c r="M1679" s="1230">
        <v>128</v>
      </c>
      <c r="N1679" s="1231"/>
      <c r="O1679" s="1232"/>
      <c r="P1679" s="1233"/>
      <c r="Q1679" s="587">
        <f t="shared" si="83"/>
        <v>0</v>
      </c>
    </row>
    <row r="1680" spans="1:17" s="17" customFormat="1" ht="16.75" hidden="1" customHeight="1" outlineLevel="2">
      <c r="A1680" s="1230">
        <v>129</v>
      </c>
      <c r="B1680" s="1231"/>
      <c r="C1680" s="1232"/>
      <c r="D1680" s="1233"/>
      <c r="E1680" s="587">
        <f t="shared" si="81"/>
        <v>0</v>
      </c>
      <c r="G1680" s="1230">
        <v>129</v>
      </c>
      <c r="H1680" s="1231"/>
      <c r="I1680" s="1232"/>
      <c r="J1680" s="1233"/>
      <c r="K1680" s="587">
        <f t="shared" si="82"/>
        <v>0</v>
      </c>
      <c r="M1680" s="1230">
        <v>129</v>
      </c>
      <c r="N1680" s="1231"/>
      <c r="O1680" s="1232"/>
      <c r="P1680" s="1233"/>
      <c r="Q1680" s="587">
        <f t="shared" si="83"/>
        <v>0</v>
      </c>
    </row>
    <row r="1681" spans="1:17" s="17" customFormat="1" ht="16.75" hidden="1" customHeight="1" outlineLevel="2">
      <c r="A1681" s="1230">
        <v>130</v>
      </c>
      <c r="B1681" s="1231"/>
      <c r="C1681" s="1232"/>
      <c r="D1681" s="1233"/>
      <c r="E1681" s="587">
        <f t="shared" ref="E1681:E2051" si="84">IF(AND(C1681&gt;=D$1545,C1681&lt;=D$1544),1,0)</f>
        <v>0</v>
      </c>
      <c r="G1681" s="1230">
        <v>130</v>
      </c>
      <c r="H1681" s="1231"/>
      <c r="I1681" s="1232"/>
      <c r="J1681" s="1233"/>
      <c r="K1681" s="587">
        <f t="shared" ref="K1681:K1694" si="85">IF(AND(I1681&gt;=J$1545,I1681&lt;=J$1544),1,0)</f>
        <v>0</v>
      </c>
      <c r="M1681" s="1230">
        <v>130</v>
      </c>
      <c r="N1681" s="1231"/>
      <c r="O1681" s="1232"/>
      <c r="P1681" s="1233"/>
      <c r="Q1681" s="587">
        <f t="shared" ref="Q1681:Q1694" si="86">IF(AND(O1681&gt;=P$1545,O1681&lt;=P$1544),1,0)</f>
        <v>0</v>
      </c>
    </row>
    <row r="1682" spans="1:17" s="17" customFormat="1" ht="16.75" hidden="1" customHeight="1" outlineLevel="2">
      <c r="A1682" s="1230">
        <v>131</v>
      </c>
      <c r="B1682" s="1231"/>
      <c r="C1682" s="1232"/>
      <c r="D1682" s="1233"/>
      <c r="E1682" s="587">
        <f t="shared" si="84"/>
        <v>0</v>
      </c>
      <c r="G1682" s="1230">
        <v>131</v>
      </c>
      <c r="H1682" s="1231"/>
      <c r="I1682" s="1232"/>
      <c r="J1682" s="1233"/>
      <c r="K1682" s="587">
        <f t="shared" si="85"/>
        <v>0</v>
      </c>
      <c r="M1682" s="1230">
        <v>131</v>
      </c>
      <c r="N1682" s="1231"/>
      <c r="O1682" s="1232"/>
      <c r="P1682" s="1233"/>
      <c r="Q1682" s="587">
        <f t="shared" si="86"/>
        <v>0</v>
      </c>
    </row>
    <row r="1683" spans="1:17" s="17" customFormat="1" ht="16.75" hidden="1" customHeight="1" outlineLevel="2">
      <c r="A1683" s="1230">
        <v>132</v>
      </c>
      <c r="B1683" s="1231"/>
      <c r="C1683" s="1232"/>
      <c r="D1683" s="1233"/>
      <c r="E1683" s="587">
        <f t="shared" si="84"/>
        <v>0</v>
      </c>
      <c r="G1683" s="1230">
        <v>132</v>
      </c>
      <c r="H1683" s="1231"/>
      <c r="I1683" s="1232"/>
      <c r="J1683" s="1233"/>
      <c r="K1683" s="587">
        <f t="shared" si="85"/>
        <v>0</v>
      </c>
      <c r="M1683" s="1230">
        <v>132</v>
      </c>
      <c r="N1683" s="1231"/>
      <c r="O1683" s="1232"/>
      <c r="P1683" s="1233"/>
      <c r="Q1683" s="587">
        <f t="shared" si="86"/>
        <v>0</v>
      </c>
    </row>
    <row r="1684" spans="1:17" s="17" customFormat="1" ht="16.75" hidden="1" customHeight="1" outlineLevel="2">
      <c r="A1684" s="1230">
        <v>133</v>
      </c>
      <c r="B1684" s="1231"/>
      <c r="C1684" s="1232"/>
      <c r="D1684" s="1233"/>
      <c r="E1684" s="587">
        <f t="shared" si="84"/>
        <v>0</v>
      </c>
      <c r="G1684" s="1230">
        <v>133</v>
      </c>
      <c r="H1684" s="1231"/>
      <c r="I1684" s="1232"/>
      <c r="J1684" s="1233"/>
      <c r="K1684" s="587">
        <f t="shared" si="85"/>
        <v>0</v>
      </c>
      <c r="M1684" s="1230">
        <v>133</v>
      </c>
      <c r="N1684" s="1231"/>
      <c r="O1684" s="1232"/>
      <c r="P1684" s="1233"/>
      <c r="Q1684" s="587">
        <f t="shared" si="86"/>
        <v>0</v>
      </c>
    </row>
    <row r="1685" spans="1:17" s="17" customFormat="1" ht="16.75" hidden="1" customHeight="1" outlineLevel="2">
      <c r="A1685" s="1230">
        <v>134</v>
      </c>
      <c r="B1685" s="1231"/>
      <c r="C1685" s="1232"/>
      <c r="D1685" s="1233"/>
      <c r="E1685" s="587">
        <f t="shared" si="84"/>
        <v>0</v>
      </c>
      <c r="G1685" s="1230">
        <v>134</v>
      </c>
      <c r="H1685" s="1231"/>
      <c r="I1685" s="1232"/>
      <c r="J1685" s="1233"/>
      <c r="K1685" s="587">
        <f t="shared" si="85"/>
        <v>0</v>
      </c>
      <c r="M1685" s="1230">
        <v>134</v>
      </c>
      <c r="N1685" s="1231"/>
      <c r="O1685" s="1232"/>
      <c r="P1685" s="1233"/>
      <c r="Q1685" s="587">
        <f t="shared" si="86"/>
        <v>0</v>
      </c>
    </row>
    <row r="1686" spans="1:17" s="17" customFormat="1" ht="16.75" hidden="1" customHeight="1" outlineLevel="2">
      <c r="A1686" s="1230">
        <v>135</v>
      </c>
      <c r="B1686" s="1231"/>
      <c r="C1686" s="1232"/>
      <c r="D1686" s="1233"/>
      <c r="E1686" s="587">
        <f t="shared" si="84"/>
        <v>0</v>
      </c>
      <c r="G1686" s="1230">
        <v>135</v>
      </c>
      <c r="H1686" s="1231"/>
      <c r="I1686" s="1232"/>
      <c r="J1686" s="1233"/>
      <c r="K1686" s="587">
        <f t="shared" si="85"/>
        <v>0</v>
      </c>
      <c r="M1686" s="1230">
        <v>135</v>
      </c>
      <c r="N1686" s="1231"/>
      <c r="O1686" s="1232"/>
      <c r="P1686" s="1233"/>
      <c r="Q1686" s="587">
        <f t="shared" si="86"/>
        <v>0</v>
      </c>
    </row>
    <row r="1687" spans="1:17" s="17" customFormat="1" ht="16.75" hidden="1" customHeight="1" outlineLevel="2">
      <c r="A1687" s="1230">
        <v>136</v>
      </c>
      <c r="B1687" s="1231"/>
      <c r="C1687" s="1232"/>
      <c r="D1687" s="1233"/>
      <c r="E1687" s="587">
        <f t="shared" si="84"/>
        <v>0</v>
      </c>
      <c r="G1687" s="1230">
        <v>136</v>
      </c>
      <c r="H1687" s="1231"/>
      <c r="I1687" s="1232"/>
      <c r="J1687" s="1233"/>
      <c r="K1687" s="587">
        <f t="shared" si="85"/>
        <v>0</v>
      </c>
      <c r="M1687" s="1230">
        <v>136</v>
      </c>
      <c r="N1687" s="1231"/>
      <c r="O1687" s="1232"/>
      <c r="P1687" s="1233"/>
      <c r="Q1687" s="587">
        <f t="shared" si="86"/>
        <v>0</v>
      </c>
    </row>
    <row r="1688" spans="1:17" s="17" customFormat="1" ht="16.75" hidden="1" customHeight="1" outlineLevel="2">
      <c r="A1688" s="1230">
        <v>137</v>
      </c>
      <c r="B1688" s="1231"/>
      <c r="C1688" s="1232"/>
      <c r="D1688" s="1233"/>
      <c r="E1688" s="587">
        <f t="shared" si="84"/>
        <v>0</v>
      </c>
      <c r="G1688" s="1230">
        <v>137</v>
      </c>
      <c r="H1688" s="1231"/>
      <c r="I1688" s="1232"/>
      <c r="J1688" s="1233"/>
      <c r="K1688" s="587">
        <f t="shared" si="85"/>
        <v>0</v>
      </c>
      <c r="M1688" s="1230">
        <v>137</v>
      </c>
      <c r="N1688" s="1231"/>
      <c r="O1688" s="1232"/>
      <c r="P1688" s="1233"/>
      <c r="Q1688" s="587">
        <f t="shared" si="86"/>
        <v>0</v>
      </c>
    </row>
    <row r="1689" spans="1:17" s="17" customFormat="1" ht="16.75" hidden="1" customHeight="1" outlineLevel="2">
      <c r="A1689" s="1230">
        <v>138</v>
      </c>
      <c r="B1689" s="1231"/>
      <c r="C1689" s="1232"/>
      <c r="D1689" s="1233"/>
      <c r="E1689" s="587">
        <f t="shared" si="84"/>
        <v>0</v>
      </c>
      <c r="G1689" s="1230">
        <v>138</v>
      </c>
      <c r="H1689" s="1231"/>
      <c r="I1689" s="1232"/>
      <c r="J1689" s="1233"/>
      <c r="K1689" s="587">
        <f t="shared" si="85"/>
        <v>0</v>
      </c>
      <c r="M1689" s="1230">
        <v>138</v>
      </c>
      <c r="N1689" s="1231"/>
      <c r="O1689" s="1232"/>
      <c r="P1689" s="1233"/>
      <c r="Q1689" s="587">
        <f t="shared" si="86"/>
        <v>0</v>
      </c>
    </row>
    <row r="1690" spans="1:17" s="17" customFormat="1" ht="16.75" hidden="1" customHeight="1" outlineLevel="2">
      <c r="A1690" s="1230">
        <v>139</v>
      </c>
      <c r="B1690" s="1231"/>
      <c r="C1690" s="1232"/>
      <c r="D1690" s="1233"/>
      <c r="E1690" s="587">
        <f t="shared" si="84"/>
        <v>0</v>
      </c>
      <c r="G1690" s="1230">
        <v>139</v>
      </c>
      <c r="H1690" s="1231"/>
      <c r="I1690" s="1232"/>
      <c r="J1690" s="1233"/>
      <c r="K1690" s="587">
        <f t="shared" si="85"/>
        <v>0</v>
      </c>
      <c r="M1690" s="1230">
        <v>139</v>
      </c>
      <c r="N1690" s="1231"/>
      <c r="O1690" s="1232"/>
      <c r="P1690" s="1233"/>
      <c r="Q1690" s="587">
        <f t="shared" si="86"/>
        <v>0</v>
      </c>
    </row>
    <row r="1691" spans="1:17" s="17" customFormat="1" ht="16.75" hidden="1" customHeight="1" outlineLevel="2">
      <c r="A1691" s="1230">
        <v>140</v>
      </c>
      <c r="B1691" s="1231"/>
      <c r="C1691" s="1232"/>
      <c r="D1691" s="1233"/>
      <c r="E1691" s="587">
        <f t="shared" si="84"/>
        <v>0</v>
      </c>
      <c r="G1691" s="1230">
        <v>140</v>
      </c>
      <c r="H1691" s="1231"/>
      <c r="I1691" s="1232"/>
      <c r="J1691" s="1233"/>
      <c r="K1691" s="587">
        <f t="shared" si="85"/>
        <v>0</v>
      </c>
      <c r="M1691" s="1230">
        <v>140</v>
      </c>
      <c r="N1691" s="1231"/>
      <c r="O1691" s="1232"/>
      <c r="P1691" s="1233"/>
      <c r="Q1691" s="587">
        <f t="shared" si="86"/>
        <v>0</v>
      </c>
    </row>
    <row r="1692" spans="1:17" s="17" customFormat="1" ht="16.75" hidden="1" customHeight="1" outlineLevel="2">
      <c r="A1692" s="1230">
        <v>141</v>
      </c>
      <c r="B1692" s="1231"/>
      <c r="C1692" s="1232"/>
      <c r="D1692" s="1233"/>
      <c r="E1692" s="587">
        <f t="shared" si="84"/>
        <v>0</v>
      </c>
      <c r="G1692" s="1230">
        <v>141</v>
      </c>
      <c r="H1692" s="1231"/>
      <c r="I1692" s="1232"/>
      <c r="J1692" s="1233"/>
      <c r="K1692" s="587">
        <f t="shared" si="85"/>
        <v>0</v>
      </c>
      <c r="M1692" s="1230">
        <v>141</v>
      </c>
      <c r="N1692" s="1231"/>
      <c r="O1692" s="1232"/>
      <c r="P1692" s="1233"/>
      <c r="Q1692" s="587">
        <f t="shared" si="86"/>
        <v>0</v>
      </c>
    </row>
    <row r="1693" spans="1:17" s="17" customFormat="1" ht="16.75" hidden="1" customHeight="1" outlineLevel="2">
      <c r="A1693" s="1230">
        <v>142</v>
      </c>
      <c r="B1693" s="1231"/>
      <c r="C1693" s="1232"/>
      <c r="D1693" s="1233"/>
      <c r="E1693" s="587">
        <f t="shared" si="84"/>
        <v>0</v>
      </c>
      <c r="G1693" s="1230">
        <v>142</v>
      </c>
      <c r="H1693" s="1231"/>
      <c r="I1693" s="1232"/>
      <c r="J1693" s="1233"/>
      <c r="K1693" s="587">
        <f t="shared" si="85"/>
        <v>0</v>
      </c>
      <c r="M1693" s="1230">
        <v>142</v>
      </c>
      <c r="N1693" s="1231"/>
      <c r="O1693" s="1232"/>
      <c r="P1693" s="1233"/>
      <c r="Q1693" s="587">
        <f t="shared" si="86"/>
        <v>0</v>
      </c>
    </row>
    <row r="1694" spans="1:17" s="17" customFormat="1" ht="16.75" hidden="1" customHeight="1" outlineLevel="2">
      <c r="A1694" s="1230">
        <v>143</v>
      </c>
      <c r="B1694" s="1231"/>
      <c r="C1694" s="1232"/>
      <c r="D1694" s="1233"/>
      <c r="E1694" s="587">
        <f t="shared" si="84"/>
        <v>0</v>
      </c>
      <c r="G1694" s="1230">
        <v>143</v>
      </c>
      <c r="H1694" s="1231"/>
      <c r="I1694" s="1232"/>
      <c r="J1694" s="1233"/>
      <c r="K1694" s="587">
        <f t="shared" si="85"/>
        <v>0</v>
      </c>
      <c r="M1694" s="1230">
        <v>143</v>
      </c>
      <c r="N1694" s="1231"/>
      <c r="O1694" s="1232"/>
      <c r="P1694" s="1233"/>
      <c r="Q1694" s="587">
        <f t="shared" si="86"/>
        <v>0</v>
      </c>
    </row>
    <row r="1695" spans="1:17" s="17" customFormat="1" ht="16.75" hidden="1" customHeight="1" outlineLevel="2">
      <c r="A1695" s="1230">
        <v>144</v>
      </c>
      <c r="B1695" s="1231"/>
      <c r="C1695" s="1232"/>
      <c r="D1695" s="1233"/>
      <c r="E1695" s="587">
        <f>IF(AND(C1695&gt;=D$1545,C1695&lt;=D$1544),1,0)</f>
        <v>0</v>
      </c>
      <c r="G1695" s="1230">
        <v>144</v>
      </c>
      <c r="H1695" s="1231"/>
      <c r="I1695" s="1232"/>
      <c r="J1695" s="1233"/>
      <c r="K1695" s="587">
        <f>IF(AND(I1695&gt;=J$1545,I1695&lt;=J$1544),1,0)</f>
        <v>0</v>
      </c>
      <c r="M1695" s="1230">
        <v>144</v>
      </c>
      <c r="N1695" s="1231"/>
      <c r="O1695" s="1232"/>
      <c r="P1695" s="1233"/>
      <c r="Q1695" s="587">
        <f>IF(AND(O1695&gt;=P$1545,O1695&lt;=P$1544),1,0)</f>
        <v>0</v>
      </c>
    </row>
    <row r="1696" spans="1:17" s="17" customFormat="1" ht="16.75" hidden="1" customHeight="1" outlineLevel="2">
      <c r="A1696" s="1230">
        <v>145</v>
      </c>
      <c r="B1696" s="1231"/>
      <c r="C1696" s="1232"/>
      <c r="D1696" s="1233"/>
      <c r="E1696" s="587">
        <f t="shared" ref="E1696:E1879" si="87">IF(AND(C1696&gt;=D$1545,C1696&lt;=D$1544),1,0)</f>
        <v>0</v>
      </c>
      <c r="G1696" s="1230">
        <v>145</v>
      </c>
      <c r="H1696" s="1231"/>
      <c r="I1696" s="1232"/>
      <c r="J1696" s="1233"/>
      <c r="K1696" s="587">
        <f t="shared" ref="K1696:K1720" si="88">IF(AND(I1696&gt;=J$1545,I1696&lt;=J$1544),1,0)</f>
        <v>0</v>
      </c>
      <c r="M1696" s="1230">
        <v>145</v>
      </c>
      <c r="N1696" s="1231"/>
      <c r="O1696" s="1232"/>
      <c r="P1696" s="1233"/>
      <c r="Q1696" s="587">
        <f t="shared" ref="Q1696:Q1720" si="89">IF(AND(O1696&gt;=P$1545,O1696&lt;=P$1544),1,0)</f>
        <v>0</v>
      </c>
    </row>
    <row r="1697" spans="1:17" s="17" customFormat="1" ht="16.75" hidden="1" customHeight="1" outlineLevel="2">
      <c r="A1697" s="1230">
        <v>146</v>
      </c>
      <c r="B1697" s="1231"/>
      <c r="C1697" s="1232"/>
      <c r="D1697" s="1233"/>
      <c r="E1697" s="587">
        <f t="shared" si="87"/>
        <v>0</v>
      </c>
      <c r="G1697" s="1230">
        <v>146</v>
      </c>
      <c r="H1697" s="1231"/>
      <c r="I1697" s="1232"/>
      <c r="J1697" s="1233"/>
      <c r="K1697" s="587">
        <f t="shared" si="88"/>
        <v>0</v>
      </c>
      <c r="M1697" s="1230">
        <v>146</v>
      </c>
      <c r="N1697" s="1231"/>
      <c r="O1697" s="1232"/>
      <c r="P1697" s="1233"/>
      <c r="Q1697" s="587">
        <f t="shared" si="89"/>
        <v>0</v>
      </c>
    </row>
    <row r="1698" spans="1:17" s="17" customFormat="1" ht="16.75" hidden="1" customHeight="1" outlineLevel="2">
      <c r="A1698" s="1230">
        <v>147</v>
      </c>
      <c r="B1698" s="1231"/>
      <c r="C1698" s="1232"/>
      <c r="D1698" s="1233"/>
      <c r="E1698" s="587">
        <f t="shared" si="87"/>
        <v>0</v>
      </c>
      <c r="G1698" s="1230">
        <v>147</v>
      </c>
      <c r="H1698" s="1231"/>
      <c r="I1698" s="1232"/>
      <c r="J1698" s="1233"/>
      <c r="K1698" s="587">
        <f t="shared" si="88"/>
        <v>0</v>
      </c>
      <c r="M1698" s="1230">
        <v>147</v>
      </c>
      <c r="N1698" s="1231"/>
      <c r="O1698" s="1232"/>
      <c r="P1698" s="1233"/>
      <c r="Q1698" s="587">
        <f t="shared" si="89"/>
        <v>0</v>
      </c>
    </row>
    <row r="1699" spans="1:17" s="17" customFormat="1" ht="16.75" hidden="1" customHeight="1" outlineLevel="2">
      <c r="A1699" s="1230">
        <v>148</v>
      </c>
      <c r="B1699" s="1231"/>
      <c r="C1699" s="1232"/>
      <c r="D1699" s="1233"/>
      <c r="E1699" s="587">
        <f t="shared" si="87"/>
        <v>0</v>
      </c>
      <c r="G1699" s="1230">
        <v>148</v>
      </c>
      <c r="H1699" s="1231"/>
      <c r="I1699" s="1232"/>
      <c r="J1699" s="1233"/>
      <c r="K1699" s="587">
        <f t="shared" si="88"/>
        <v>0</v>
      </c>
      <c r="M1699" s="1230">
        <v>148</v>
      </c>
      <c r="N1699" s="1231"/>
      <c r="O1699" s="1232"/>
      <c r="P1699" s="1233"/>
      <c r="Q1699" s="587">
        <f t="shared" si="89"/>
        <v>0</v>
      </c>
    </row>
    <row r="1700" spans="1:17" s="17" customFormat="1" ht="16.75" hidden="1" customHeight="1" outlineLevel="2">
      <c r="A1700" s="1230">
        <v>149</v>
      </c>
      <c r="B1700" s="1231"/>
      <c r="C1700" s="1232"/>
      <c r="D1700" s="1233"/>
      <c r="E1700" s="587">
        <f t="shared" si="87"/>
        <v>0</v>
      </c>
      <c r="G1700" s="1230">
        <v>149</v>
      </c>
      <c r="H1700" s="1231"/>
      <c r="I1700" s="1232"/>
      <c r="J1700" s="1233"/>
      <c r="K1700" s="587">
        <f t="shared" si="88"/>
        <v>0</v>
      </c>
      <c r="M1700" s="1230">
        <v>149</v>
      </c>
      <c r="N1700" s="1231"/>
      <c r="O1700" s="1232"/>
      <c r="P1700" s="1233"/>
      <c r="Q1700" s="587">
        <f t="shared" si="89"/>
        <v>0</v>
      </c>
    </row>
    <row r="1701" spans="1:17" s="17" customFormat="1" ht="16.75" hidden="1" customHeight="1" outlineLevel="2">
      <c r="A1701" s="1230">
        <v>150</v>
      </c>
      <c r="B1701" s="1231"/>
      <c r="C1701" s="1232"/>
      <c r="D1701" s="1233"/>
      <c r="E1701" s="587">
        <f t="shared" si="87"/>
        <v>0</v>
      </c>
      <c r="G1701" s="1230">
        <v>150</v>
      </c>
      <c r="H1701" s="1231"/>
      <c r="I1701" s="1232"/>
      <c r="J1701" s="1233"/>
      <c r="K1701" s="587">
        <f t="shared" si="88"/>
        <v>0</v>
      </c>
      <c r="M1701" s="1230">
        <v>150</v>
      </c>
      <c r="N1701" s="1231"/>
      <c r="O1701" s="1232"/>
      <c r="P1701" s="1233"/>
      <c r="Q1701" s="587">
        <f t="shared" si="89"/>
        <v>0</v>
      </c>
    </row>
    <row r="1702" spans="1:17" s="17" customFormat="1" ht="16.75" hidden="1" customHeight="1" outlineLevel="2">
      <c r="A1702" s="1230">
        <v>151</v>
      </c>
      <c r="B1702" s="1231"/>
      <c r="C1702" s="1232"/>
      <c r="D1702" s="1233"/>
      <c r="E1702" s="587">
        <f t="shared" si="87"/>
        <v>0</v>
      </c>
      <c r="G1702" s="1230">
        <v>151</v>
      </c>
      <c r="H1702" s="1231"/>
      <c r="I1702" s="1232"/>
      <c r="J1702" s="1233"/>
      <c r="K1702" s="587">
        <f t="shared" si="88"/>
        <v>0</v>
      </c>
      <c r="M1702" s="1230">
        <v>151</v>
      </c>
      <c r="N1702" s="1231"/>
      <c r="O1702" s="1232"/>
      <c r="P1702" s="1233"/>
      <c r="Q1702" s="587">
        <f t="shared" si="89"/>
        <v>0</v>
      </c>
    </row>
    <row r="1703" spans="1:17" s="17" customFormat="1" ht="16.75" hidden="1" customHeight="1" outlineLevel="2">
      <c r="A1703" s="1230">
        <v>152</v>
      </c>
      <c r="B1703" s="1231"/>
      <c r="C1703" s="1232"/>
      <c r="D1703" s="1233"/>
      <c r="E1703" s="587">
        <f t="shared" si="87"/>
        <v>0</v>
      </c>
      <c r="G1703" s="1230">
        <v>152</v>
      </c>
      <c r="H1703" s="1231"/>
      <c r="I1703" s="1232"/>
      <c r="J1703" s="1233"/>
      <c r="K1703" s="587">
        <f t="shared" si="88"/>
        <v>0</v>
      </c>
      <c r="M1703" s="1230">
        <v>152</v>
      </c>
      <c r="N1703" s="1231"/>
      <c r="O1703" s="1232"/>
      <c r="P1703" s="1233"/>
      <c r="Q1703" s="587">
        <f t="shared" si="89"/>
        <v>0</v>
      </c>
    </row>
    <row r="1704" spans="1:17" s="17" customFormat="1" ht="16.75" hidden="1" customHeight="1" outlineLevel="2">
      <c r="A1704" s="1230">
        <v>153</v>
      </c>
      <c r="B1704" s="1231"/>
      <c r="C1704" s="1232"/>
      <c r="D1704" s="1233"/>
      <c r="E1704" s="587">
        <f t="shared" si="87"/>
        <v>0</v>
      </c>
      <c r="G1704" s="1230">
        <v>153</v>
      </c>
      <c r="H1704" s="1231"/>
      <c r="I1704" s="1232"/>
      <c r="J1704" s="1233"/>
      <c r="K1704" s="587">
        <f t="shared" si="88"/>
        <v>0</v>
      </c>
      <c r="M1704" s="1230">
        <v>153</v>
      </c>
      <c r="N1704" s="1231"/>
      <c r="O1704" s="1232"/>
      <c r="P1704" s="1233"/>
      <c r="Q1704" s="587">
        <f t="shared" si="89"/>
        <v>0</v>
      </c>
    </row>
    <row r="1705" spans="1:17" s="17" customFormat="1" ht="16.75" hidden="1" customHeight="1" outlineLevel="2">
      <c r="A1705" s="1230">
        <v>154</v>
      </c>
      <c r="B1705" s="1231"/>
      <c r="C1705" s="1232"/>
      <c r="D1705" s="1233"/>
      <c r="E1705" s="587">
        <f t="shared" si="87"/>
        <v>0</v>
      </c>
      <c r="G1705" s="1230">
        <v>154</v>
      </c>
      <c r="H1705" s="1231"/>
      <c r="I1705" s="1232"/>
      <c r="J1705" s="1233"/>
      <c r="K1705" s="587">
        <f t="shared" si="88"/>
        <v>0</v>
      </c>
      <c r="M1705" s="1230">
        <v>154</v>
      </c>
      <c r="N1705" s="1231"/>
      <c r="O1705" s="1232"/>
      <c r="P1705" s="1233"/>
      <c r="Q1705" s="587">
        <f t="shared" si="89"/>
        <v>0</v>
      </c>
    </row>
    <row r="1706" spans="1:17" s="17" customFormat="1" ht="16.75" hidden="1" customHeight="1" outlineLevel="2">
      <c r="A1706" s="1230">
        <v>155</v>
      </c>
      <c r="B1706" s="1231"/>
      <c r="C1706" s="1232"/>
      <c r="D1706" s="1233"/>
      <c r="E1706" s="587">
        <f t="shared" si="87"/>
        <v>0</v>
      </c>
      <c r="G1706" s="1230">
        <v>155</v>
      </c>
      <c r="H1706" s="1231"/>
      <c r="I1706" s="1232"/>
      <c r="J1706" s="1233"/>
      <c r="K1706" s="587">
        <f t="shared" si="88"/>
        <v>0</v>
      </c>
      <c r="M1706" s="1230">
        <v>155</v>
      </c>
      <c r="N1706" s="1231"/>
      <c r="O1706" s="1232"/>
      <c r="P1706" s="1233"/>
      <c r="Q1706" s="587">
        <f t="shared" si="89"/>
        <v>0</v>
      </c>
    </row>
    <row r="1707" spans="1:17" s="17" customFormat="1" ht="16.75" hidden="1" customHeight="1" outlineLevel="2">
      <c r="A1707" s="1230">
        <v>156</v>
      </c>
      <c r="B1707" s="1231"/>
      <c r="C1707" s="1232"/>
      <c r="D1707" s="1233"/>
      <c r="E1707" s="587">
        <f t="shared" si="87"/>
        <v>0</v>
      </c>
      <c r="G1707" s="1230">
        <v>156</v>
      </c>
      <c r="H1707" s="1231"/>
      <c r="I1707" s="1232"/>
      <c r="J1707" s="1233"/>
      <c r="K1707" s="587">
        <f t="shared" si="88"/>
        <v>0</v>
      </c>
      <c r="M1707" s="1230">
        <v>156</v>
      </c>
      <c r="N1707" s="1231"/>
      <c r="O1707" s="1232"/>
      <c r="P1707" s="1233"/>
      <c r="Q1707" s="587">
        <f t="shared" si="89"/>
        <v>0</v>
      </c>
    </row>
    <row r="1708" spans="1:17" s="17" customFormat="1" ht="16.75" hidden="1" customHeight="1" outlineLevel="2">
      <c r="A1708" s="1230">
        <v>157</v>
      </c>
      <c r="B1708" s="1231"/>
      <c r="C1708" s="1232"/>
      <c r="D1708" s="1233"/>
      <c r="E1708" s="587">
        <f t="shared" si="87"/>
        <v>0</v>
      </c>
      <c r="G1708" s="1230">
        <v>157</v>
      </c>
      <c r="H1708" s="1231"/>
      <c r="I1708" s="1232"/>
      <c r="J1708" s="1233"/>
      <c r="K1708" s="587">
        <f t="shared" si="88"/>
        <v>0</v>
      </c>
      <c r="M1708" s="1230">
        <v>157</v>
      </c>
      <c r="N1708" s="1231"/>
      <c r="O1708" s="1232"/>
      <c r="P1708" s="1233"/>
      <c r="Q1708" s="587">
        <f t="shared" si="89"/>
        <v>0</v>
      </c>
    </row>
    <row r="1709" spans="1:17" s="17" customFormat="1" ht="16.75" hidden="1" customHeight="1" outlineLevel="2">
      <c r="A1709" s="1230">
        <v>158</v>
      </c>
      <c r="B1709" s="1231"/>
      <c r="C1709" s="1232"/>
      <c r="D1709" s="1233"/>
      <c r="E1709" s="587">
        <f t="shared" si="87"/>
        <v>0</v>
      </c>
      <c r="G1709" s="1230">
        <v>158</v>
      </c>
      <c r="H1709" s="1231"/>
      <c r="I1709" s="1232"/>
      <c r="J1709" s="1233"/>
      <c r="K1709" s="587">
        <f t="shared" si="88"/>
        <v>0</v>
      </c>
      <c r="M1709" s="1230">
        <v>158</v>
      </c>
      <c r="N1709" s="1231"/>
      <c r="O1709" s="1232"/>
      <c r="P1709" s="1233"/>
      <c r="Q1709" s="587">
        <f t="shared" si="89"/>
        <v>0</v>
      </c>
    </row>
    <row r="1710" spans="1:17" s="17" customFormat="1" ht="16.75" hidden="1" customHeight="1" outlineLevel="2">
      <c r="A1710" s="1230">
        <v>159</v>
      </c>
      <c r="B1710" s="1231"/>
      <c r="C1710" s="1232"/>
      <c r="D1710" s="1233"/>
      <c r="E1710" s="587">
        <f t="shared" si="87"/>
        <v>0</v>
      </c>
      <c r="G1710" s="1230">
        <v>159</v>
      </c>
      <c r="H1710" s="1231"/>
      <c r="I1710" s="1232"/>
      <c r="J1710" s="1233"/>
      <c r="K1710" s="587">
        <f t="shared" si="88"/>
        <v>0</v>
      </c>
      <c r="M1710" s="1230">
        <v>159</v>
      </c>
      <c r="N1710" s="1231"/>
      <c r="O1710" s="1232"/>
      <c r="P1710" s="1233"/>
      <c r="Q1710" s="587">
        <f t="shared" si="89"/>
        <v>0</v>
      </c>
    </row>
    <row r="1711" spans="1:17" s="17" customFormat="1" ht="16.75" hidden="1" customHeight="1" outlineLevel="2">
      <c r="A1711" s="1230">
        <v>160</v>
      </c>
      <c r="B1711" s="1231"/>
      <c r="C1711" s="1232"/>
      <c r="D1711" s="1233"/>
      <c r="E1711" s="587">
        <f t="shared" si="87"/>
        <v>0</v>
      </c>
      <c r="G1711" s="1230">
        <v>160</v>
      </c>
      <c r="H1711" s="1231"/>
      <c r="I1711" s="1232"/>
      <c r="J1711" s="1233"/>
      <c r="K1711" s="587">
        <f t="shared" si="88"/>
        <v>0</v>
      </c>
      <c r="M1711" s="1230">
        <v>160</v>
      </c>
      <c r="N1711" s="1231"/>
      <c r="O1711" s="1232"/>
      <c r="P1711" s="1233"/>
      <c r="Q1711" s="587">
        <f t="shared" si="89"/>
        <v>0</v>
      </c>
    </row>
    <row r="1712" spans="1:17" s="17" customFormat="1" ht="16.75" hidden="1" customHeight="1" outlineLevel="2">
      <c r="A1712" s="1230">
        <v>161</v>
      </c>
      <c r="B1712" s="1231"/>
      <c r="C1712" s="1232"/>
      <c r="D1712" s="1233"/>
      <c r="E1712" s="587">
        <f t="shared" si="87"/>
        <v>0</v>
      </c>
      <c r="G1712" s="1230">
        <v>161</v>
      </c>
      <c r="H1712" s="1231"/>
      <c r="I1712" s="1232"/>
      <c r="J1712" s="1233"/>
      <c r="K1712" s="587">
        <f t="shared" si="88"/>
        <v>0</v>
      </c>
      <c r="M1712" s="1230">
        <v>161</v>
      </c>
      <c r="N1712" s="1231"/>
      <c r="O1712" s="1232"/>
      <c r="P1712" s="1233"/>
      <c r="Q1712" s="587">
        <f t="shared" si="89"/>
        <v>0</v>
      </c>
    </row>
    <row r="1713" spans="1:17" s="17" customFormat="1" ht="16.75" hidden="1" customHeight="1" outlineLevel="2">
      <c r="A1713" s="1230">
        <v>162</v>
      </c>
      <c r="B1713" s="1231"/>
      <c r="C1713" s="1232"/>
      <c r="D1713" s="1233"/>
      <c r="E1713" s="587">
        <f t="shared" si="87"/>
        <v>0</v>
      </c>
      <c r="G1713" s="1230">
        <v>162</v>
      </c>
      <c r="H1713" s="1231"/>
      <c r="I1713" s="1232"/>
      <c r="J1713" s="1233"/>
      <c r="K1713" s="587">
        <f t="shared" si="88"/>
        <v>0</v>
      </c>
      <c r="M1713" s="1230">
        <v>162</v>
      </c>
      <c r="N1713" s="1231"/>
      <c r="O1713" s="1232"/>
      <c r="P1713" s="1233"/>
      <c r="Q1713" s="587">
        <f t="shared" si="89"/>
        <v>0</v>
      </c>
    </row>
    <row r="1714" spans="1:17" s="17" customFormat="1" ht="16.75" hidden="1" customHeight="1" outlineLevel="2">
      <c r="A1714" s="1230">
        <v>163</v>
      </c>
      <c r="B1714" s="1231"/>
      <c r="C1714" s="1232"/>
      <c r="D1714" s="1233"/>
      <c r="E1714" s="587">
        <f t="shared" si="87"/>
        <v>0</v>
      </c>
      <c r="G1714" s="1230">
        <v>163</v>
      </c>
      <c r="H1714" s="1231"/>
      <c r="I1714" s="1232"/>
      <c r="J1714" s="1233"/>
      <c r="K1714" s="587">
        <f t="shared" si="88"/>
        <v>0</v>
      </c>
      <c r="M1714" s="1230">
        <v>163</v>
      </c>
      <c r="N1714" s="1231"/>
      <c r="O1714" s="1232"/>
      <c r="P1714" s="1233"/>
      <c r="Q1714" s="587">
        <f t="shared" si="89"/>
        <v>0</v>
      </c>
    </row>
    <row r="1715" spans="1:17" s="17" customFormat="1" ht="16.75" hidden="1" customHeight="1" outlineLevel="2">
      <c r="A1715" s="1230">
        <v>164</v>
      </c>
      <c r="B1715" s="1231"/>
      <c r="C1715" s="1232"/>
      <c r="D1715" s="1233"/>
      <c r="E1715" s="587">
        <f t="shared" si="87"/>
        <v>0</v>
      </c>
      <c r="G1715" s="1230">
        <v>164</v>
      </c>
      <c r="H1715" s="1231"/>
      <c r="I1715" s="1232"/>
      <c r="J1715" s="1233"/>
      <c r="K1715" s="587">
        <f t="shared" si="88"/>
        <v>0</v>
      </c>
      <c r="M1715" s="1230">
        <v>164</v>
      </c>
      <c r="N1715" s="1231"/>
      <c r="O1715" s="1232"/>
      <c r="P1715" s="1233"/>
      <c r="Q1715" s="587">
        <f t="shared" si="89"/>
        <v>0</v>
      </c>
    </row>
    <row r="1716" spans="1:17" s="17" customFormat="1" ht="16.75" hidden="1" customHeight="1" outlineLevel="2">
      <c r="A1716" s="1230">
        <v>165</v>
      </c>
      <c r="B1716" s="1231"/>
      <c r="C1716" s="1232"/>
      <c r="D1716" s="1233"/>
      <c r="E1716" s="587">
        <f t="shared" si="87"/>
        <v>0</v>
      </c>
      <c r="G1716" s="1230">
        <v>165</v>
      </c>
      <c r="H1716" s="1231"/>
      <c r="I1716" s="1232"/>
      <c r="J1716" s="1233"/>
      <c r="K1716" s="587">
        <f t="shared" si="88"/>
        <v>0</v>
      </c>
      <c r="M1716" s="1230">
        <v>165</v>
      </c>
      <c r="N1716" s="1231"/>
      <c r="O1716" s="1232"/>
      <c r="P1716" s="1233"/>
      <c r="Q1716" s="587">
        <f t="shared" si="89"/>
        <v>0</v>
      </c>
    </row>
    <row r="1717" spans="1:17" s="17" customFormat="1" ht="16.75" hidden="1" customHeight="1" outlineLevel="2">
      <c r="A1717" s="1230">
        <v>166</v>
      </c>
      <c r="B1717" s="1231"/>
      <c r="C1717" s="1232"/>
      <c r="D1717" s="1233"/>
      <c r="E1717" s="587">
        <f t="shared" si="87"/>
        <v>0</v>
      </c>
      <c r="G1717" s="1230">
        <v>166</v>
      </c>
      <c r="H1717" s="1231"/>
      <c r="I1717" s="1232"/>
      <c r="J1717" s="1233"/>
      <c r="K1717" s="587">
        <f t="shared" si="88"/>
        <v>0</v>
      </c>
      <c r="M1717" s="1230">
        <v>166</v>
      </c>
      <c r="N1717" s="1231"/>
      <c r="O1717" s="1232"/>
      <c r="P1717" s="1233"/>
      <c r="Q1717" s="587">
        <f t="shared" si="89"/>
        <v>0</v>
      </c>
    </row>
    <row r="1718" spans="1:17" s="17" customFormat="1" ht="16.75" hidden="1" customHeight="1" outlineLevel="2">
      <c r="A1718" s="1230">
        <v>167</v>
      </c>
      <c r="B1718" s="1231"/>
      <c r="C1718" s="1232"/>
      <c r="D1718" s="1233"/>
      <c r="E1718" s="587">
        <f t="shared" si="87"/>
        <v>0</v>
      </c>
      <c r="G1718" s="1230">
        <v>167</v>
      </c>
      <c r="H1718" s="1231"/>
      <c r="I1718" s="1232"/>
      <c r="J1718" s="1233"/>
      <c r="K1718" s="587">
        <f t="shared" si="88"/>
        <v>0</v>
      </c>
      <c r="M1718" s="1230">
        <v>167</v>
      </c>
      <c r="N1718" s="1231"/>
      <c r="O1718" s="1232"/>
      <c r="P1718" s="1233"/>
      <c r="Q1718" s="587">
        <f t="shared" si="89"/>
        <v>0</v>
      </c>
    </row>
    <row r="1719" spans="1:17" s="17" customFormat="1" ht="16.75" hidden="1" customHeight="1" outlineLevel="2">
      <c r="A1719" s="1230">
        <v>168</v>
      </c>
      <c r="B1719" s="1231"/>
      <c r="C1719" s="1232"/>
      <c r="D1719" s="1233"/>
      <c r="E1719" s="587">
        <f t="shared" si="87"/>
        <v>0</v>
      </c>
      <c r="G1719" s="1230">
        <v>168</v>
      </c>
      <c r="H1719" s="1231"/>
      <c r="I1719" s="1232"/>
      <c r="J1719" s="1233"/>
      <c r="K1719" s="587">
        <f t="shared" si="88"/>
        <v>0</v>
      </c>
      <c r="M1719" s="1230">
        <v>168</v>
      </c>
      <c r="N1719" s="1231"/>
      <c r="O1719" s="1232"/>
      <c r="P1719" s="1233"/>
      <c r="Q1719" s="587">
        <f t="shared" si="89"/>
        <v>0</v>
      </c>
    </row>
    <row r="1720" spans="1:17" s="17" customFormat="1" ht="16.75" hidden="1" customHeight="1" outlineLevel="2">
      <c r="A1720" s="1230">
        <v>169</v>
      </c>
      <c r="B1720" s="1231"/>
      <c r="C1720" s="1232"/>
      <c r="D1720" s="1233"/>
      <c r="E1720" s="587">
        <f t="shared" si="87"/>
        <v>0</v>
      </c>
      <c r="G1720" s="1230">
        <v>169</v>
      </c>
      <c r="H1720" s="1231"/>
      <c r="I1720" s="1232"/>
      <c r="J1720" s="1233"/>
      <c r="K1720" s="587">
        <f t="shared" si="88"/>
        <v>0</v>
      </c>
      <c r="M1720" s="1230">
        <v>169</v>
      </c>
      <c r="N1720" s="1231"/>
      <c r="O1720" s="1232"/>
      <c r="P1720" s="1233"/>
      <c r="Q1720" s="587">
        <f t="shared" si="89"/>
        <v>0</v>
      </c>
    </row>
    <row r="1721" spans="1:17" s="17" customFormat="1" ht="16.75" hidden="1" customHeight="1" outlineLevel="2">
      <c r="A1721" s="1230">
        <v>170</v>
      </c>
      <c r="B1721" s="1231"/>
      <c r="C1721" s="1232"/>
      <c r="D1721" s="1233"/>
      <c r="E1721" s="587">
        <f>IF(AND(C1721&gt;=D$1545,C1721&lt;=D$1544),1,0)</f>
        <v>0</v>
      </c>
      <c r="G1721" s="1230">
        <v>170</v>
      </c>
      <c r="H1721" s="1231"/>
      <c r="I1721" s="1232"/>
      <c r="J1721" s="1233"/>
      <c r="K1721" s="587">
        <f>IF(AND(I1721&gt;=J$1545,I1721&lt;=J$1544),1,0)</f>
        <v>0</v>
      </c>
      <c r="M1721" s="1230">
        <v>170</v>
      </c>
      <c r="N1721" s="1231"/>
      <c r="O1721" s="1232"/>
      <c r="P1721" s="1233"/>
      <c r="Q1721" s="587">
        <f>IF(AND(O1721&gt;=P$1545,O1721&lt;=P$1544),1,0)</f>
        <v>0</v>
      </c>
    </row>
    <row r="1722" spans="1:17" s="17" customFormat="1" ht="16.75" hidden="1" customHeight="1" outlineLevel="2">
      <c r="A1722" s="1230">
        <v>171</v>
      </c>
      <c r="B1722" s="1231"/>
      <c r="C1722" s="1232"/>
      <c r="D1722" s="1233"/>
      <c r="E1722" s="587">
        <f t="shared" ref="E1722:E1833" si="90">IF(AND(C1722&gt;=D$1545,C1722&lt;=D$1544),1,0)</f>
        <v>0</v>
      </c>
      <c r="G1722" s="1230">
        <v>171</v>
      </c>
      <c r="H1722" s="1231"/>
      <c r="I1722" s="1232"/>
      <c r="J1722" s="1233"/>
      <c r="K1722" s="587">
        <f t="shared" ref="K1722:K1740" si="91">IF(AND(I1722&gt;=J$1545,I1722&lt;=J$1544),1,0)</f>
        <v>0</v>
      </c>
      <c r="M1722" s="1230">
        <v>171</v>
      </c>
      <c r="N1722" s="1231"/>
      <c r="O1722" s="1232"/>
      <c r="P1722" s="1233"/>
      <c r="Q1722" s="587">
        <f t="shared" ref="Q1722:Q1740" si="92">IF(AND(O1722&gt;=P$1545,O1722&lt;=P$1544),1,0)</f>
        <v>0</v>
      </c>
    </row>
    <row r="1723" spans="1:17" s="17" customFormat="1" ht="16.75" hidden="1" customHeight="1" outlineLevel="2">
      <c r="A1723" s="1230">
        <v>172</v>
      </c>
      <c r="B1723" s="1231"/>
      <c r="C1723" s="1232"/>
      <c r="D1723" s="1233"/>
      <c r="E1723" s="587">
        <f t="shared" si="90"/>
        <v>0</v>
      </c>
      <c r="G1723" s="1230">
        <v>172</v>
      </c>
      <c r="H1723" s="1231"/>
      <c r="I1723" s="1232"/>
      <c r="J1723" s="1233"/>
      <c r="K1723" s="587">
        <f t="shared" si="91"/>
        <v>0</v>
      </c>
      <c r="M1723" s="1230">
        <v>172</v>
      </c>
      <c r="N1723" s="1231"/>
      <c r="O1723" s="1232"/>
      <c r="P1723" s="1233"/>
      <c r="Q1723" s="587">
        <f t="shared" si="92"/>
        <v>0</v>
      </c>
    </row>
    <row r="1724" spans="1:17" s="17" customFormat="1" ht="16.75" hidden="1" customHeight="1" outlineLevel="2">
      <c r="A1724" s="1230">
        <v>173</v>
      </c>
      <c r="B1724" s="1231"/>
      <c r="C1724" s="1232"/>
      <c r="D1724" s="1233"/>
      <c r="E1724" s="587">
        <f t="shared" si="90"/>
        <v>0</v>
      </c>
      <c r="G1724" s="1230">
        <v>173</v>
      </c>
      <c r="H1724" s="1231"/>
      <c r="I1724" s="1232"/>
      <c r="J1724" s="1233"/>
      <c r="K1724" s="587">
        <f t="shared" si="91"/>
        <v>0</v>
      </c>
      <c r="M1724" s="1230">
        <v>173</v>
      </c>
      <c r="N1724" s="1231"/>
      <c r="O1724" s="1232"/>
      <c r="P1724" s="1233"/>
      <c r="Q1724" s="587">
        <f t="shared" si="92"/>
        <v>0</v>
      </c>
    </row>
    <row r="1725" spans="1:17" s="17" customFormat="1" ht="16.75" hidden="1" customHeight="1" outlineLevel="2">
      <c r="A1725" s="1230">
        <v>174</v>
      </c>
      <c r="B1725" s="1231"/>
      <c r="C1725" s="1232"/>
      <c r="D1725" s="1233"/>
      <c r="E1725" s="587">
        <f t="shared" si="90"/>
        <v>0</v>
      </c>
      <c r="G1725" s="1230">
        <v>174</v>
      </c>
      <c r="H1725" s="1231"/>
      <c r="I1725" s="1232"/>
      <c r="J1725" s="1233"/>
      <c r="K1725" s="587">
        <f t="shared" si="91"/>
        <v>0</v>
      </c>
      <c r="M1725" s="1230">
        <v>174</v>
      </c>
      <c r="N1725" s="1231"/>
      <c r="O1725" s="1232"/>
      <c r="P1725" s="1233"/>
      <c r="Q1725" s="587">
        <f t="shared" si="92"/>
        <v>0</v>
      </c>
    </row>
    <row r="1726" spans="1:17" s="17" customFormat="1" ht="16.75" hidden="1" customHeight="1" outlineLevel="2">
      <c r="A1726" s="1230">
        <v>175</v>
      </c>
      <c r="B1726" s="1231"/>
      <c r="C1726" s="1232"/>
      <c r="D1726" s="1233"/>
      <c r="E1726" s="587">
        <f t="shared" si="90"/>
        <v>0</v>
      </c>
      <c r="G1726" s="1230">
        <v>175</v>
      </c>
      <c r="H1726" s="1231"/>
      <c r="I1726" s="1232"/>
      <c r="J1726" s="1233"/>
      <c r="K1726" s="587">
        <f t="shared" si="91"/>
        <v>0</v>
      </c>
      <c r="M1726" s="1230">
        <v>175</v>
      </c>
      <c r="N1726" s="1231"/>
      <c r="O1726" s="1232"/>
      <c r="P1726" s="1233"/>
      <c r="Q1726" s="587">
        <f t="shared" si="92"/>
        <v>0</v>
      </c>
    </row>
    <row r="1727" spans="1:17" s="17" customFormat="1" ht="16.75" hidden="1" customHeight="1" outlineLevel="2">
      <c r="A1727" s="1230">
        <v>176</v>
      </c>
      <c r="B1727" s="1231"/>
      <c r="C1727" s="1232"/>
      <c r="D1727" s="1233"/>
      <c r="E1727" s="587">
        <f t="shared" si="90"/>
        <v>0</v>
      </c>
      <c r="G1727" s="1230">
        <v>176</v>
      </c>
      <c r="H1727" s="1231"/>
      <c r="I1727" s="1232"/>
      <c r="J1727" s="1233"/>
      <c r="K1727" s="587">
        <f t="shared" si="91"/>
        <v>0</v>
      </c>
      <c r="M1727" s="1230">
        <v>176</v>
      </c>
      <c r="N1727" s="1231"/>
      <c r="O1727" s="1232"/>
      <c r="P1727" s="1233"/>
      <c r="Q1727" s="587">
        <f t="shared" si="92"/>
        <v>0</v>
      </c>
    </row>
    <row r="1728" spans="1:17" s="17" customFormat="1" ht="16.75" hidden="1" customHeight="1" outlineLevel="2">
      <c r="A1728" s="1230">
        <v>177</v>
      </c>
      <c r="B1728" s="1231"/>
      <c r="C1728" s="1232"/>
      <c r="D1728" s="1233"/>
      <c r="E1728" s="587">
        <f t="shared" si="90"/>
        <v>0</v>
      </c>
      <c r="G1728" s="1230">
        <v>177</v>
      </c>
      <c r="H1728" s="1231"/>
      <c r="I1728" s="1232"/>
      <c r="J1728" s="1233"/>
      <c r="K1728" s="587">
        <f t="shared" si="91"/>
        <v>0</v>
      </c>
      <c r="M1728" s="1230">
        <v>177</v>
      </c>
      <c r="N1728" s="1231"/>
      <c r="O1728" s="1232"/>
      <c r="P1728" s="1233"/>
      <c r="Q1728" s="587">
        <f t="shared" si="92"/>
        <v>0</v>
      </c>
    </row>
    <row r="1729" spans="1:17" s="17" customFormat="1" ht="16.75" hidden="1" customHeight="1" outlineLevel="2">
      <c r="A1729" s="1230">
        <v>178</v>
      </c>
      <c r="B1729" s="1231"/>
      <c r="C1729" s="1232"/>
      <c r="D1729" s="1233"/>
      <c r="E1729" s="587">
        <f t="shared" si="90"/>
        <v>0</v>
      </c>
      <c r="G1729" s="1230">
        <v>178</v>
      </c>
      <c r="H1729" s="1231"/>
      <c r="I1729" s="1232"/>
      <c r="J1729" s="1233"/>
      <c r="K1729" s="587">
        <f t="shared" si="91"/>
        <v>0</v>
      </c>
      <c r="M1729" s="1230">
        <v>178</v>
      </c>
      <c r="N1729" s="1231"/>
      <c r="O1729" s="1232"/>
      <c r="P1729" s="1233"/>
      <c r="Q1729" s="587">
        <f t="shared" si="92"/>
        <v>0</v>
      </c>
    </row>
    <row r="1730" spans="1:17" s="17" customFormat="1" ht="16.75" hidden="1" customHeight="1" outlineLevel="2">
      <c r="A1730" s="1230">
        <v>179</v>
      </c>
      <c r="B1730" s="1231"/>
      <c r="C1730" s="1232"/>
      <c r="D1730" s="1233"/>
      <c r="E1730" s="587">
        <f t="shared" si="90"/>
        <v>0</v>
      </c>
      <c r="G1730" s="1230">
        <v>179</v>
      </c>
      <c r="H1730" s="1231"/>
      <c r="I1730" s="1232"/>
      <c r="J1730" s="1233"/>
      <c r="K1730" s="587">
        <f t="shared" si="91"/>
        <v>0</v>
      </c>
      <c r="M1730" s="1230">
        <v>179</v>
      </c>
      <c r="N1730" s="1231"/>
      <c r="O1730" s="1232"/>
      <c r="P1730" s="1233"/>
      <c r="Q1730" s="587">
        <f t="shared" si="92"/>
        <v>0</v>
      </c>
    </row>
    <row r="1731" spans="1:17" s="17" customFormat="1" ht="16.75" hidden="1" customHeight="1" outlineLevel="2">
      <c r="A1731" s="1230">
        <v>180</v>
      </c>
      <c r="B1731" s="1231"/>
      <c r="C1731" s="1232"/>
      <c r="D1731" s="1233"/>
      <c r="E1731" s="587">
        <f t="shared" si="90"/>
        <v>0</v>
      </c>
      <c r="G1731" s="1230">
        <v>180</v>
      </c>
      <c r="H1731" s="1231"/>
      <c r="I1731" s="1232"/>
      <c r="J1731" s="1233"/>
      <c r="K1731" s="587">
        <f t="shared" si="91"/>
        <v>0</v>
      </c>
      <c r="M1731" s="1230">
        <v>180</v>
      </c>
      <c r="N1731" s="1231"/>
      <c r="O1731" s="1232"/>
      <c r="P1731" s="1233"/>
      <c r="Q1731" s="587">
        <f t="shared" si="92"/>
        <v>0</v>
      </c>
    </row>
    <row r="1732" spans="1:17" s="17" customFormat="1" ht="16.75" hidden="1" customHeight="1" outlineLevel="2">
      <c r="A1732" s="1230">
        <v>181</v>
      </c>
      <c r="B1732" s="1231"/>
      <c r="C1732" s="1232"/>
      <c r="D1732" s="1233"/>
      <c r="E1732" s="587">
        <f t="shared" si="90"/>
        <v>0</v>
      </c>
      <c r="G1732" s="1230">
        <v>181</v>
      </c>
      <c r="H1732" s="1231"/>
      <c r="I1732" s="1232"/>
      <c r="J1732" s="1233"/>
      <c r="K1732" s="587">
        <f t="shared" si="91"/>
        <v>0</v>
      </c>
      <c r="M1732" s="1230">
        <v>181</v>
      </c>
      <c r="N1732" s="1231"/>
      <c r="O1732" s="1232"/>
      <c r="P1732" s="1233"/>
      <c r="Q1732" s="587">
        <f t="shared" si="92"/>
        <v>0</v>
      </c>
    </row>
    <row r="1733" spans="1:17" s="17" customFormat="1" ht="16.75" hidden="1" customHeight="1" outlineLevel="2">
      <c r="A1733" s="1230">
        <v>182</v>
      </c>
      <c r="B1733" s="1231"/>
      <c r="C1733" s="1232"/>
      <c r="D1733" s="1233"/>
      <c r="E1733" s="587">
        <f t="shared" si="90"/>
        <v>0</v>
      </c>
      <c r="G1733" s="1230">
        <v>182</v>
      </c>
      <c r="H1733" s="1231"/>
      <c r="I1733" s="1232"/>
      <c r="J1733" s="1233"/>
      <c r="K1733" s="587">
        <f t="shared" si="91"/>
        <v>0</v>
      </c>
      <c r="M1733" s="1230">
        <v>182</v>
      </c>
      <c r="N1733" s="1231"/>
      <c r="O1733" s="1232"/>
      <c r="P1733" s="1233"/>
      <c r="Q1733" s="587">
        <f t="shared" si="92"/>
        <v>0</v>
      </c>
    </row>
    <row r="1734" spans="1:17" s="17" customFormat="1" ht="16.75" hidden="1" customHeight="1" outlineLevel="2">
      <c r="A1734" s="1230">
        <v>183</v>
      </c>
      <c r="B1734" s="1231"/>
      <c r="C1734" s="1232"/>
      <c r="D1734" s="1233"/>
      <c r="E1734" s="587">
        <f t="shared" si="90"/>
        <v>0</v>
      </c>
      <c r="G1734" s="1230">
        <v>183</v>
      </c>
      <c r="H1734" s="1231"/>
      <c r="I1734" s="1232"/>
      <c r="J1734" s="1233"/>
      <c r="K1734" s="587">
        <f t="shared" si="91"/>
        <v>0</v>
      </c>
      <c r="M1734" s="1230">
        <v>183</v>
      </c>
      <c r="N1734" s="1231"/>
      <c r="O1734" s="1232"/>
      <c r="P1734" s="1233"/>
      <c r="Q1734" s="587">
        <f t="shared" si="92"/>
        <v>0</v>
      </c>
    </row>
    <row r="1735" spans="1:17" s="17" customFormat="1" ht="16.75" hidden="1" customHeight="1" outlineLevel="2">
      <c r="A1735" s="1230">
        <v>184</v>
      </c>
      <c r="B1735" s="1231"/>
      <c r="C1735" s="1232"/>
      <c r="D1735" s="1233"/>
      <c r="E1735" s="587">
        <f t="shared" si="90"/>
        <v>0</v>
      </c>
      <c r="G1735" s="1230">
        <v>184</v>
      </c>
      <c r="H1735" s="1231"/>
      <c r="I1735" s="1232"/>
      <c r="J1735" s="1233"/>
      <c r="K1735" s="587">
        <f t="shared" si="91"/>
        <v>0</v>
      </c>
      <c r="M1735" s="1230">
        <v>184</v>
      </c>
      <c r="N1735" s="1231"/>
      <c r="O1735" s="1232"/>
      <c r="P1735" s="1233"/>
      <c r="Q1735" s="587">
        <f t="shared" si="92"/>
        <v>0</v>
      </c>
    </row>
    <row r="1736" spans="1:17" s="17" customFormat="1" ht="16.75" hidden="1" customHeight="1" outlineLevel="2">
      <c r="A1736" s="1230">
        <v>185</v>
      </c>
      <c r="B1736" s="1231"/>
      <c r="C1736" s="1232"/>
      <c r="D1736" s="1233"/>
      <c r="E1736" s="587">
        <f t="shared" si="90"/>
        <v>0</v>
      </c>
      <c r="G1736" s="1230">
        <v>185</v>
      </c>
      <c r="H1736" s="1231"/>
      <c r="I1736" s="1232"/>
      <c r="J1736" s="1233"/>
      <c r="K1736" s="587">
        <f t="shared" si="91"/>
        <v>0</v>
      </c>
      <c r="M1736" s="1230">
        <v>185</v>
      </c>
      <c r="N1736" s="1231"/>
      <c r="O1736" s="1232"/>
      <c r="P1736" s="1233"/>
      <c r="Q1736" s="587">
        <f t="shared" si="92"/>
        <v>0</v>
      </c>
    </row>
    <row r="1737" spans="1:17" s="17" customFormat="1" ht="16.75" hidden="1" customHeight="1" outlineLevel="2">
      <c r="A1737" s="1230">
        <v>186</v>
      </c>
      <c r="B1737" s="1231"/>
      <c r="C1737" s="1232"/>
      <c r="D1737" s="1233"/>
      <c r="E1737" s="587">
        <f t="shared" si="90"/>
        <v>0</v>
      </c>
      <c r="G1737" s="1230">
        <v>186</v>
      </c>
      <c r="H1737" s="1231"/>
      <c r="I1737" s="1232"/>
      <c r="J1737" s="1233"/>
      <c r="K1737" s="587">
        <f t="shared" si="91"/>
        <v>0</v>
      </c>
      <c r="M1737" s="1230">
        <v>186</v>
      </c>
      <c r="N1737" s="1231"/>
      <c r="O1737" s="1232"/>
      <c r="P1737" s="1233"/>
      <c r="Q1737" s="587">
        <f t="shared" si="92"/>
        <v>0</v>
      </c>
    </row>
    <row r="1738" spans="1:17" s="17" customFormat="1" ht="16.75" hidden="1" customHeight="1" outlineLevel="2">
      <c r="A1738" s="1230">
        <v>187</v>
      </c>
      <c r="B1738" s="1231"/>
      <c r="C1738" s="1232"/>
      <c r="D1738" s="1233"/>
      <c r="E1738" s="587">
        <f t="shared" si="90"/>
        <v>0</v>
      </c>
      <c r="G1738" s="1230">
        <v>187</v>
      </c>
      <c r="H1738" s="1231"/>
      <c r="I1738" s="1232"/>
      <c r="J1738" s="1233"/>
      <c r="K1738" s="587">
        <f t="shared" si="91"/>
        <v>0</v>
      </c>
      <c r="M1738" s="1230">
        <v>187</v>
      </c>
      <c r="N1738" s="1231"/>
      <c r="O1738" s="1232"/>
      <c r="P1738" s="1233"/>
      <c r="Q1738" s="587">
        <f t="shared" si="92"/>
        <v>0</v>
      </c>
    </row>
    <row r="1739" spans="1:17" s="17" customFormat="1" ht="16.75" hidden="1" customHeight="1" outlineLevel="2">
      <c r="A1739" s="1230">
        <v>188</v>
      </c>
      <c r="B1739" s="1231"/>
      <c r="C1739" s="1232"/>
      <c r="D1739" s="1233"/>
      <c r="E1739" s="587">
        <f t="shared" si="90"/>
        <v>0</v>
      </c>
      <c r="G1739" s="1230">
        <v>188</v>
      </c>
      <c r="H1739" s="1231"/>
      <c r="I1739" s="1232"/>
      <c r="J1739" s="1233"/>
      <c r="K1739" s="587">
        <f t="shared" si="91"/>
        <v>0</v>
      </c>
      <c r="M1739" s="1230">
        <v>188</v>
      </c>
      <c r="N1739" s="1231"/>
      <c r="O1739" s="1232"/>
      <c r="P1739" s="1233"/>
      <c r="Q1739" s="587">
        <f t="shared" si="92"/>
        <v>0</v>
      </c>
    </row>
    <row r="1740" spans="1:17" s="17" customFormat="1" ht="16.75" hidden="1" customHeight="1" outlineLevel="2">
      <c r="A1740" s="1230">
        <v>189</v>
      </c>
      <c r="B1740" s="1231"/>
      <c r="C1740" s="1232"/>
      <c r="D1740" s="1233"/>
      <c r="E1740" s="587">
        <f t="shared" si="90"/>
        <v>0</v>
      </c>
      <c r="G1740" s="1230">
        <v>189</v>
      </c>
      <c r="H1740" s="1231"/>
      <c r="I1740" s="1232"/>
      <c r="J1740" s="1233"/>
      <c r="K1740" s="587">
        <f t="shared" si="91"/>
        <v>0</v>
      </c>
      <c r="M1740" s="1230">
        <v>189</v>
      </c>
      <c r="N1740" s="1231"/>
      <c r="O1740" s="1232"/>
      <c r="P1740" s="1233"/>
      <c r="Q1740" s="587">
        <f t="shared" si="92"/>
        <v>0</v>
      </c>
    </row>
    <row r="1741" spans="1:17" s="17" customFormat="1" ht="16.75" hidden="1" customHeight="1" outlineLevel="2">
      <c r="A1741" s="1230">
        <v>190</v>
      </c>
      <c r="B1741" s="1231"/>
      <c r="C1741" s="1232"/>
      <c r="D1741" s="1233"/>
      <c r="E1741" s="587">
        <f>IF(AND(C1741&gt;=D$1545,C1741&lt;=D$1544),1,0)</f>
        <v>0</v>
      </c>
      <c r="G1741" s="1230">
        <v>190</v>
      </c>
      <c r="H1741" s="1231"/>
      <c r="I1741" s="1232"/>
      <c r="J1741" s="1233"/>
      <c r="K1741" s="587">
        <f>IF(AND(I1741&gt;=J$1545,I1741&lt;=J$1544),1,0)</f>
        <v>0</v>
      </c>
      <c r="M1741" s="1230">
        <v>190</v>
      </c>
      <c r="N1741" s="1231"/>
      <c r="O1741" s="1232"/>
      <c r="P1741" s="1233"/>
      <c r="Q1741" s="587">
        <f>IF(AND(O1741&gt;=P$1545,O1741&lt;=P$1544),1,0)</f>
        <v>0</v>
      </c>
    </row>
    <row r="1742" spans="1:17" s="17" customFormat="1" ht="16.75" hidden="1" customHeight="1" outlineLevel="2">
      <c r="A1742" s="1230">
        <v>191</v>
      </c>
      <c r="B1742" s="1231"/>
      <c r="C1742" s="1232"/>
      <c r="D1742" s="1233"/>
      <c r="E1742" s="587">
        <f t="shared" ref="E1742:E1827" si="93">IF(AND(C1742&gt;=D$1545,C1742&lt;=D$1544),1,0)</f>
        <v>0</v>
      </c>
      <c r="G1742" s="1230">
        <v>191</v>
      </c>
      <c r="H1742" s="1231"/>
      <c r="I1742" s="1232"/>
      <c r="J1742" s="1233"/>
      <c r="K1742" s="587">
        <f t="shared" ref="K1742:K1766" si="94">IF(AND(I1742&gt;=J$1545,I1742&lt;=J$1544),1,0)</f>
        <v>0</v>
      </c>
      <c r="M1742" s="1230">
        <v>191</v>
      </c>
      <c r="N1742" s="1231"/>
      <c r="O1742" s="1232"/>
      <c r="P1742" s="1233"/>
      <c r="Q1742" s="587">
        <f t="shared" ref="Q1742:Q1766" si="95">IF(AND(O1742&gt;=P$1545,O1742&lt;=P$1544),1,0)</f>
        <v>0</v>
      </c>
    </row>
    <row r="1743" spans="1:17" s="17" customFormat="1" ht="16.75" hidden="1" customHeight="1" outlineLevel="2">
      <c r="A1743" s="1230">
        <v>192</v>
      </c>
      <c r="B1743" s="1231"/>
      <c r="C1743" s="1232"/>
      <c r="D1743" s="1233"/>
      <c r="E1743" s="587">
        <f t="shared" si="93"/>
        <v>0</v>
      </c>
      <c r="G1743" s="1230">
        <v>192</v>
      </c>
      <c r="H1743" s="1231"/>
      <c r="I1743" s="1232"/>
      <c r="J1743" s="1233"/>
      <c r="K1743" s="587">
        <f t="shared" si="94"/>
        <v>0</v>
      </c>
      <c r="M1743" s="1230">
        <v>192</v>
      </c>
      <c r="N1743" s="1231"/>
      <c r="O1743" s="1232"/>
      <c r="P1743" s="1233"/>
      <c r="Q1743" s="587">
        <f t="shared" si="95"/>
        <v>0</v>
      </c>
    </row>
    <row r="1744" spans="1:17" s="17" customFormat="1" ht="16.75" hidden="1" customHeight="1" outlineLevel="2">
      <c r="A1744" s="1230">
        <v>193</v>
      </c>
      <c r="B1744" s="1231"/>
      <c r="C1744" s="1232"/>
      <c r="D1744" s="1233"/>
      <c r="E1744" s="587">
        <f t="shared" si="93"/>
        <v>0</v>
      </c>
      <c r="G1744" s="1230">
        <v>193</v>
      </c>
      <c r="H1744" s="1231"/>
      <c r="I1744" s="1232"/>
      <c r="J1744" s="1233"/>
      <c r="K1744" s="587">
        <f t="shared" si="94"/>
        <v>0</v>
      </c>
      <c r="M1744" s="1230">
        <v>193</v>
      </c>
      <c r="N1744" s="1231"/>
      <c r="O1744" s="1232"/>
      <c r="P1744" s="1233"/>
      <c r="Q1744" s="587">
        <f t="shared" si="95"/>
        <v>0</v>
      </c>
    </row>
    <row r="1745" spans="1:17" s="17" customFormat="1" ht="16.75" hidden="1" customHeight="1" outlineLevel="2">
      <c r="A1745" s="1230">
        <v>194</v>
      </c>
      <c r="B1745" s="1231"/>
      <c r="C1745" s="1232"/>
      <c r="D1745" s="1233"/>
      <c r="E1745" s="587">
        <f t="shared" si="93"/>
        <v>0</v>
      </c>
      <c r="G1745" s="1230">
        <v>194</v>
      </c>
      <c r="H1745" s="1231"/>
      <c r="I1745" s="1232"/>
      <c r="J1745" s="1233"/>
      <c r="K1745" s="587">
        <f t="shared" si="94"/>
        <v>0</v>
      </c>
      <c r="M1745" s="1230">
        <v>194</v>
      </c>
      <c r="N1745" s="1231"/>
      <c r="O1745" s="1232"/>
      <c r="P1745" s="1233"/>
      <c r="Q1745" s="587">
        <f t="shared" si="95"/>
        <v>0</v>
      </c>
    </row>
    <row r="1746" spans="1:17" s="17" customFormat="1" ht="16.75" hidden="1" customHeight="1" outlineLevel="2">
      <c r="A1746" s="1230">
        <v>195</v>
      </c>
      <c r="B1746" s="1231"/>
      <c r="C1746" s="1232"/>
      <c r="D1746" s="1233"/>
      <c r="E1746" s="587">
        <f t="shared" si="93"/>
        <v>0</v>
      </c>
      <c r="G1746" s="1230">
        <v>195</v>
      </c>
      <c r="H1746" s="1231"/>
      <c r="I1746" s="1232"/>
      <c r="J1746" s="1233"/>
      <c r="K1746" s="587">
        <f t="shared" si="94"/>
        <v>0</v>
      </c>
      <c r="M1746" s="1230">
        <v>195</v>
      </c>
      <c r="N1746" s="1231"/>
      <c r="O1746" s="1232"/>
      <c r="P1746" s="1233"/>
      <c r="Q1746" s="587">
        <f t="shared" si="95"/>
        <v>0</v>
      </c>
    </row>
    <row r="1747" spans="1:17" s="17" customFormat="1" ht="16.75" hidden="1" customHeight="1" outlineLevel="2">
      <c r="A1747" s="1230">
        <v>196</v>
      </c>
      <c r="B1747" s="1231"/>
      <c r="C1747" s="1232"/>
      <c r="D1747" s="1233"/>
      <c r="E1747" s="587">
        <f t="shared" si="93"/>
        <v>0</v>
      </c>
      <c r="G1747" s="1230">
        <v>196</v>
      </c>
      <c r="H1747" s="1231"/>
      <c r="I1747" s="1232"/>
      <c r="J1747" s="1233"/>
      <c r="K1747" s="587">
        <f t="shared" si="94"/>
        <v>0</v>
      </c>
      <c r="M1747" s="1230">
        <v>196</v>
      </c>
      <c r="N1747" s="1231"/>
      <c r="O1747" s="1232"/>
      <c r="P1747" s="1233"/>
      <c r="Q1747" s="587">
        <f t="shared" si="95"/>
        <v>0</v>
      </c>
    </row>
    <row r="1748" spans="1:17" s="17" customFormat="1" ht="16.75" hidden="1" customHeight="1" outlineLevel="2">
      <c r="A1748" s="1230">
        <v>197</v>
      </c>
      <c r="B1748" s="1231"/>
      <c r="C1748" s="1232"/>
      <c r="D1748" s="1233"/>
      <c r="E1748" s="587">
        <f t="shared" si="93"/>
        <v>0</v>
      </c>
      <c r="G1748" s="1230">
        <v>197</v>
      </c>
      <c r="H1748" s="1231"/>
      <c r="I1748" s="1232"/>
      <c r="J1748" s="1233"/>
      <c r="K1748" s="587">
        <f t="shared" si="94"/>
        <v>0</v>
      </c>
      <c r="M1748" s="1230">
        <v>197</v>
      </c>
      <c r="N1748" s="1231"/>
      <c r="O1748" s="1232"/>
      <c r="P1748" s="1233"/>
      <c r="Q1748" s="587">
        <f t="shared" si="95"/>
        <v>0</v>
      </c>
    </row>
    <row r="1749" spans="1:17" s="17" customFormat="1" ht="16.75" hidden="1" customHeight="1" outlineLevel="2">
      <c r="A1749" s="1230">
        <v>198</v>
      </c>
      <c r="B1749" s="1231"/>
      <c r="C1749" s="1232"/>
      <c r="D1749" s="1233"/>
      <c r="E1749" s="587">
        <f t="shared" si="93"/>
        <v>0</v>
      </c>
      <c r="G1749" s="1230">
        <v>198</v>
      </c>
      <c r="H1749" s="1231"/>
      <c r="I1749" s="1232"/>
      <c r="J1749" s="1233"/>
      <c r="K1749" s="587">
        <f t="shared" si="94"/>
        <v>0</v>
      </c>
      <c r="M1749" s="1230">
        <v>198</v>
      </c>
      <c r="N1749" s="1231"/>
      <c r="O1749" s="1232"/>
      <c r="P1749" s="1233"/>
      <c r="Q1749" s="587">
        <f t="shared" si="95"/>
        <v>0</v>
      </c>
    </row>
    <row r="1750" spans="1:17" s="17" customFormat="1" ht="16.75" hidden="1" customHeight="1" outlineLevel="2">
      <c r="A1750" s="1230">
        <v>199</v>
      </c>
      <c r="B1750" s="1231"/>
      <c r="C1750" s="1232"/>
      <c r="D1750" s="1233"/>
      <c r="E1750" s="587">
        <f t="shared" si="93"/>
        <v>0</v>
      </c>
      <c r="G1750" s="1230">
        <v>199</v>
      </c>
      <c r="H1750" s="1231"/>
      <c r="I1750" s="1232"/>
      <c r="J1750" s="1233"/>
      <c r="K1750" s="587">
        <f t="shared" si="94"/>
        <v>0</v>
      </c>
      <c r="M1750" s="1230">
        <v>199</v>
      </c>
      <c r="N1750" s="1231"/>
      <c r="O1750" s="1232"/>
      <c r="P1750" s="1233"/>
      <c r="Q1750" s="587">
        <f t="shared" si="95"/>
        <v>0</v>
      </c>
    </row>
    <row r="1751" spans="1:17" s="17" customFormat="1" ht="16.75" hidden="1" customHeight="1" outlineLevel="2">
      <c r="A1751" s="1230">
        <v>200</v>
      </c>
      <c r="B1751" s="1231"/>
      <c r="C1751" s="1232"/>
      <c r="D1751" s="1233"/>
      <c r="E1751" s="587">
        <f t="shared" si="93"/>
        <v>0</v>
      </c>
      <c r="G1751" s="1230">
        <v>200</v>
      </c>
      <c r="H1751" s="1231"/>
      <c r="I1751" s="1232"/>
      <c r="J1751" s="1233"/>
      <c r="K1751" s="587">
        <f t="shared" si="94"/>
        <v>0</v>
      </c>
      <c r="M1751" s="1230">
        <v>200</v>
      </c>
      <c r="N1751" s="1231"/>
      <c r="O1751" s="1232"/>
      <c r="P1751" s="1233"/>
      <c r="Q1751" s="587">
        <f t="shared" si="95"/>
        <v>0</v>
      </c>
    </row>
    <row r="1752" spans="1:17" s="17" customFormat="1" ht="16.75" hidden="1" customHeight="1" outlineLevel="2">
      <c r="A1752" s="1230">
        <v>201</v>
      </c>
      <c r="B1752" s="1231"/>
      <c r="C1752" s="1232"/>
      <c r="D1752" s="1233"/>
      <c r="E1752" s="587">
        <f t="shared" si="93"/>
        <v>0</v>
      </c>
      <c r="G1752" s="1230">
        <v>201</v>
      </c>
      <c r="H1752" s="1231"/>
      <c r="I1752" s="1232"/>
      <c r="J1752" s="1233"/>
      <c r="K1752" s="587">
        <f t="shared" si="94"/>
        <v>0</v>
      </c>
      <c r="M1752" s="1230">
        <v>201</v>
      </c>
      <c r="N1752" s="1231"/>
      <c r="O1752" s="1232"/>
      <c r="P1752" s="1233"/>
      <c r="Q1752" s="587">
        <f t="shared" si="95"/>
        <v>0</v>
      </c>
    </row>
    <row r="1753" spans="1:17" s="17" customFormat="1" ht="16.75" hidden="1" customHeight="1" outlineLevel="2">
      <c r="A1753" s="1230">
        <v>202</v>
      </c>
      <c r="B1753" s="1231"/>
      <c r="C1753" s="1232"/>
      <c r="D1753" s="1233"/>
      <c r="E1753" s="587">
        <f t="shared" si="93"/>
        <v>0</v>
      </c>
      <c r="G1753" s="1230">
        <v>202</v>
      </c>
      <c r="H1753" s="1231"/>
      <c r="I1753" s="1232"/>
      <c r="J1753" s="1233"/>
      <c r="K1753" s="587">
        <f t="shared" si="94"/>
        <v>0</v>
      </c>
      <c r="M1753" s="1230">
        <v>202</v>
      </c>
      <c r="N1753" s="1231"/>
      <c r="O1753" s="1232"/>
      <c r="P1753" s="1233"/>
      <c r="Q1753" s="587">
        <f t="shared" si="95"/>
        <v>0</v>
      </c>
    </row>
    <row r="1754" spans="1:17" s="17" customFormat="1" ht="16.75" hidden="1" customHeight="1" outlineLevel="2">
      <c r="A1754" s="1230">
        <v>203</v>
      </c>
      <c r="B1754" s="1231"/>
      <c r="C1754" s="1232"/>
      <c r="D1754" s="1233"/>
      <c r="E1754" s="587">
        <f t="shared" si="93"/>
        <v>0</v>
      </c>
      <c r="G1754" s="1230">
        <v>203</v>
      </c>
      <c r="H1754" s="1231"/>
      <c r="I1754" s="1232"/>
      <c r="J1754" s="1233"/>
      <c r="K1754" s="587">
        <f t="shared" si="94"/>
        <v>0</v>
      </c>
      <c r="M1754" s="1230">
        <v>203</v>
      </c>
      <c r="N1754" s="1231"/>
      <c r="O1754" s="1232"/>
      <c r="P1754" s="1233"/>
      <c r="Q1754" s="587">
        <f t="shared" si="95"/>
        <v>0</v>
      </c>
    </row>
    <row r="1755" spans="1:17" s="17" customFormat="1" ht="16.75" hidden="1" customHeight="1" outlineLevel="2">
      <c r="A1755" s="1230">
        <v>204</v>
      </c>
      <c r="B1755" s="1231"/>
      <c r="C1755" s="1232"/>
      <c r="D1755" s="1233"/>
      <c r="E1755" s="587">
        <f t="shared" si="93"/>
        <v>0</v>
      </c>
      <c r="G1755" s="1230">
        <v>204</v>
      </c>
      <c r="H1755" s="1231"/>
      <c r="I1755" s="1232"/>
      <c r="J1755" s="1233"/>
      <c r="K1755" s="587">
        <f t="shared" si="94"/>
        <v>0</v>
      </c>
      <c r="M1755" s="1230">
        <v>204</v>
      </c>
      <c r="N1755" s="1231"/>
      <c r="O1755" s="1232"/>
      <c r="P1755" s="1233"/>
      <c r="Q1755" s="587">
        <f t="shared" si="95"/>
        <v>0</v>
      </c>
    </row>
    <row r="1756" spans="1:17" s="17" customFormat="1" ht="16.75" hidden="1" customHeight="1" outlineLevel="2">
      <c r="A1756" s="1230">
        <v>205</v>
      </c>
      <c r="B1756" s="1231"/>
      <c r="C1756" s="1232"/>
      <c r="D1756" s="1233"/>
      <c r="E1756" s="587">
        <f t="shared" si="93"/>
        <v>0</v>
      </c>
      <c r="G1756" s="1230">
        <v>205</v>
      </c>
      <c r="H1756" s="1231"/>
      <c r="I1756" s="1232"/>
      <c r="J1756" s="1233"/>
      <c r="K1756" s="587">
        <f t="shared" si="94"/>
        <v>0</v>
      </c>
      <c r="M1756" s="1230">
        <v>205</v>
      </c>
      <c r="N1756" s="1231"/>
      <c r="O1756" s="1232"/>
      <c r="P1756" s="1233"/>
      <c r="Q1756" s="587">
        <f t="shared" si="95"/>
        <v>0</v>
      </c>
    </row>
    <row r="1757" spans="1:17" s="17" customFormat="1" ht="16.75" hidden="1" customHeight="1" outlineLevel="2">
      <c r="A1757" s="1230">
        <v>206</v>
      </c>
      <c r="B1757" s="1231"/>
      <c r="C1757" s="1232"/>
      <c r="D1757" s="1233"/>
      <c r="E1757" s="587">
        <f t="shared" si="93"/>
        <v>0</v>
      </c>
      <c r="G1757" s="1230">
        <v>206</v>
      </c>
      <c r="H1757" s="1231"/>
      <c r="I1757" s="1232"/>
      <c r="J1757" s="1233"/>
      <c r="K1757" s="587">
        <f t="shared" si="94"/>
        <v>0</v>
      </c>
      <c r="M1757" s="1230">
        <v>206</v>
      </c>
      <c r="N1757" s="1231"/>
      <c r="O1757" s="1232"/>
      <c r="P1757" s="1233"/>
      <c r="Q1757" s="587">
        <f t="shared" si="95"/>
        <v>0</v>
      </c>
    </row>
    <row r="1758" spans="1:17" s="17" customFormat="1" ht="16.75" hidden="1" customHeight="1" outlineLevel="2">
      <c r="A1758" s="1230">
        <v>207</v>
      </c>
      <c r="B1758" s="1231"/>
      <c r="C1758" s="1232"/>
      <c r="D1758" s="1233"/>
      <c r="E1758" s="587">
        <f t="shared" si="93"/>
        <v>0</v>
      </c>
      <c r="G1758" s="1230">
        <v>207</v>
      </c>
      <c r="H1758" s="1231"/>
      <c r="I1758" s="1232"/>
      <c r="J1758" s="1233"/>
      <c r="K1758" s="587">
        <f t="shared" si="94"/>
        <v>0</v>
      </c>
      <c r="M1758" s="1230">
        <v>207</v>
      </c>
      <c r="N1758" s="1231"/>
      <c r="O1758" s="1232"/>
      <c r="P1758" s="1233"/>
      <c r="Q1758" s="587">
        <f t="shared" si="95"/>
        <v>0</v>
      </c>
    </row>
    <row r="1759" spans="1:17" s="17" customFormat="1" ht="16.75" hidden="1" customHeight="1" outlineLevel="2">
      <c r="A1759" s="1230">
        <v>208</v>
      </c>
      <c r="B1759" s="1231"/>
      <c r="C1759" s="1232"/>
      <c r="D1759" s="1233"/>
      <c r="E1759" s="587">
        <f t="shared" si="93"/>
        <v>0</v>
      </c>
      <c r="G1759" s="1230">
        <v>208</v>
      </c>
      <c r="H1759" s="1231"/>
      <c r="I1759" s="1232"/>
      <c r="J1759" s="1233"/>
      <c r="K1759" s="587">
        <f t="shared" si="94"/>
        <v>0</v>
      </c>
      <c r="M1759" s="1230">
        <v>208</v>
      </c>
      <c r="N1759" s="1231"/>
      <c r="O1759" s="1232"/>
      <c r="P1759" s="1233"/>
      <c r="Q1759" s="587">
        <f t="shared" si="95"/>
        <v>0</v>
      </c>
    </row>
    <row r="1760" spans="1:17" s="17" customFormat="1" ht="16.75" hidden="1" customHeight="1" outlineLevel="2">
      <c r="A1760" s="1230">
        <v>209</v>
      </c>
      <c r="B1760" s="1231"/>
      <c r="C1760" s="1232"/>
      <c r="D1760" s="1233"/>
      <c r="E1760" s="587">
        <f t="shared" si="93"/>
        <v>0</v>
      </c>
      <c r="G1760" s="1230">
        <v>209</v>
      </c>
      <c r="H1760" s="1231"/>
      <c r="I1760" s="1232"/>
      <c r="J1760" s="1233"/>
      <c r="K1760" s="587">
        <f t="shared" si="94"/>
        <v>0</v>
      </c>
      <c r="M1760" s="1230">
        <v>209</v>
      </c>
      <c r="N1760" s="1231"/>
      <c r="O1760" s="1232"/>
      <c r="P1760" s="1233"/>
      <c r="Q1760" s="587">
        <f t="shared" si="95"/>
        <v>0</v>
      </c>
    </row>
    <row r="1761" spans="1:17" s="17" customFormat="1" ht="16.75" hidden="1" customHeight="1" outlineLevel="2">
      <c r="A1761" s="1230">
        <v>210</v>
      </c>
      <c r="B1761" s="1231"/>
      <c r="C1761" s="1232"/>
      <c r="D1761" s="1233"/>
      <c r="E1761" s="587">
        <f t="shared" si="93"/>
        <v>0</v>
      </c>
      <c r="G1761" s="1230">
        <v>210</v>
      </c>
      <c r="H1761" s="1231"/>
      <c r="I1761" s="1232"/>
      <c r="J1761" s="1233"/>
      <c r="K1761" s="587">
        <f t="shared" si="94"/>
        <v>0</v>
      </c>
      <c r="M1761" s="1230">
        <v>210</v>
      </c>
      <c r="N1761" s="1231"/>
      <c r="O1761" s="1232"/>
      <c r="P1761" s="1233"/>
      <c r="Q1761" s="587">
        <f t="shared" si="95"/>
        <v>0</v>
      </c>
    </row>
    <row r="1762" spans="1:17" s="17" customFormat="1" ht="16.75" hidden="1" customHeight="1" outlineLevel="2">
      <c r="A1762" s="1230">
        <v>211</v>
      </c>
      <c r="B1762" s="1231"/>
      <c r="C1762" s="1232"/>
      <c r="D1762" s="1233"/>
      <c r="E1762" s="587">
        <f t="shared" si="93"/>
        <v>0</v>
      </c>
      <c r="G1762" s="1230">
        <v>211</v>
      </c>
      <c r="H1762" s="1231"/>
      <c r="I1762" s="1232"/>
      <c r="J1762" s="1233"/>
      <c r="K1762" s="587">
        <f t="shared" si="94"/>
        <v>0</v>
      </c>
      <c r="M1762" s="1230">
        <v>211</v>
      </c>
      <c r="N1762" s="1231"/>
      <c r="O1762" s="1232"/>
      <c r="P1762" s="1233"/>
      <c r="Q1762" s="587">
        <f t="shared" si="95"/>
        <v>0</v>
      </c>
    </row>
    <row r="1763" spans="1:17" s="17" customFormat="1" ht="16.75" hidden="1" customHeight="1" outlineLevel="2">
      <c r="A1763" s="1230">
        <v>212</v>
      </c>
      <c r="B1763" s="1231"/>
      <c r="C1763" s="1232"/>
      <c r="D1763" s="1233"/>
      <c r="E1763" s="587">
        <f t="shared" si="93"/>
        <v>0</v>
      </c>
      <c r="G1763" s="1230">
        <v>212</v>
      </c>
      <c r="H1763" s="1231"/>
      <c r="I1763" s="1232"/>
      <c r="J1763" s="1233"/>
      <c r="K1763" s="587">
        <f t="shared" si="94"/>
        <v>0</v>
      </c>
      <c r="M1763" s="1230">
        <v>212</v>
      </c>
      <c r="N1763" s="1231"/>
      <c r="O1763" s="1232"/>
      <c r="P1763" s="1233"/>
      <c r="Q1763" s="587">
        <f t="shared" si="95"/>
        <v>0</v>
      </c>
    </row>
    <row r="1764" spans="1:17" s="17" customFormat="1" ht="16.75" hidden="1" customHeight="1" outlineLevel="2">
      <c r="A1764" s="1230">
        <v>213</v>
      </c>
      <c r="B1764" s="1231"/>
      <c r="C1764" s="1232"/>
      <c r="D1764" s="1233"/>
      <c r="E1764" s="587">
        <f t="shared" si="93"/>
        <v>0</v>
      </c>
      <c r="G1764" s="1230">
        <v>213</v>
      </c>
      <c r="H1764" s="1231"/>
      <c r="I1764" s="1232"/>
      <c r="J1764" s="1233"/>
      <c r="K1764" s="587">
        <f t="shared" si="94"/>
        <v>0</v>
      </c>
      <c r="M1764" s="1230">
        <v>213</v>
      </c>
      <c r="N1764" s="1231"/>
      <c r="O1764" s="1232"/>
      <c r="P1764" s="1233"/>
      <c r="Q1764" s="587">
        <f t="shared" si="95"/>
        <v>0</v>
      </c>
    </row>
    <row r="1765" spans="1:17" s="17" customFormat="1" ht="16.75" hidden="1" customHeight="1" outlineLevel="2">
      <c r="A1765" s="1230">
        <v>214</v>
      </c>
      <c r="B1765" s="1231"/>
      <c r="C1765" s="1232"/>
      <c r="D1765" s="1233"/>
      <c r="E1765" s="587">
        <f t="shared" si="93"/>
        <v>0</v>
      </c>
      <c r="G1765" s="1230">
        <v>214</v>
      </c>
      <c r="H1765" s="1231"/>
      <c r="I1765" s="1232"/>
      <c r="J1765" s="1233"/>
      <c r="K1765" s="587">
        <f t="shared" si="94"/>
        <v>0</v>
      </c>
      <c r="M1765" s="1230">
        <v>214</v>
      </c>
      <c r="N1765" s="1231"/>
      <c r="O1765" s="1232"/>
      <c r="P1765" s="1233"/>
      <c r="Q1765" s="587">
        <f t="shared" si="95"/>
        <v>0</v>
      </c>
    </row>
    <row r="1766" spans="1:17" s="17" customFormat="1" ht="16.75" hidden="1" customHeight="1" outlineLevel="2">
      <c r="A1766" s="1230">
        <v>215</v>
      </c>
      <c r="B1766" s="1231"/>
      <c r="C1766" s="1232"/>
      <c r="D1766" s="1233"/>
      <c r="E1766" s="587">
        <f t="shared" si="93"/>
        <v>0</v>
      </c>
      <c r="G1766" s="1230">
        <v>215</v>
      </c>
      <c r="H1766" s="1231"/>
      <c r="I1766" s="1232"/>
      <c r="J1766" s="1233"/>
      <c r="K1766" s="587">
        <f t="shared" si="94"/>
        <v>0</v>
      </c>
      <c r="M1766" s="1230">
        <v>215</v>
      </c>
      <c r="N1766" s="1231"/>
      <c r="O1766" s="1232"/>
      <c r="P1766" s="1233"/>
      <c r="Q1766" s="587">
        <f t="shared" si="95"/>
        <v>0</v>
      </c>
    </row>
    <row r="1767" spans="1:17" s="17" customFormat="1" ht="16.75" hidden="1" customHeight="1" outlineLevel="2">
      <c r="A1767" s="1230">
        <v>216</v>
      </c>
      <c r="B1767" s="1231"/>
      <c r="C1767" s="1232"/>
      <c r="D1767" s="1233"/>
      <c r="E1767" s="587">
        <f>IF(AND(C1767&gt;=D$1545,C1767&lt;=D$1544),1,0)</f>
        <v>0</v>
      </c>
      <c r="G1767" s="1230">
        <v>216</v>
      </c>
      <c r="H1767" s="1231"/>
      <c r="I1767" s="1232"/>
      <c r="J1767" s="1233"/>
      <c r="K1767" s="587">
        <f>IF(AND(I1767&gt;=J$1545,I1767&lt;=J$1544),1,0)</f>
        <v>0</v>
      </c>
      <c r="M1767" s="1230">
        <v>216</v>
      </c>
      <c r="N1767" s="1231"/>
      <c r="O1767" s="1232"/>
      <c r="P1767" s="1233"/>
      <c r="Q1767" s="587">
        <f>IF(AND(O1767&gt;=P$1545,O1767&lt;=P$1544),1,0)</f>
        <v>0</v>
      </c>
    </row>
    <row r="1768" spans="1:17" s="17" customFormat="1" ht="16.75" hidden="1" customHeight="1" outlineLevel="2">
      <c r="A1768" s="1230">
        <v>217</v>
      </c>
      <c r="B1768" s="1231"/>
      <c r="C1768" s="1232"/>
      <c r="D1768" s="1233"/>
      <c r="E1768" s="587">
        <f t="shared" ref="E1768:E1777" si="96">IF(AND(C1768&gt;=D$1545,C1768&lt;=D$1544),1,0)</f>
        <v>0</v>
      </c>
      <c r="G1768" s="1230">
        <v>217</v>
      </c>
      <c r="H1768" s="1231"/>
      <c r="I1768" s="1232"/>
      <c r="J1768" s="1233"/>
      <c r="K1768" s="587">
        <f t="shared" ref="K1768:K1793" si="97">IF(AND(I1768&gt;=J$1545,I1768&lt;=J$1544),1,0)</f>
        <v>0</v>
      </c>
      <c r="M1768" s="1230">
        <v>217</v>
      </c>
      <c r="N1768" s="1231"/>
      <c r="O1768" s="1232"/>
      <c r="P1768" s="1233"/>
      <c r="Q1768" s="587">
        <f t="shared" ref="Q1768:Q1793" si="98">IF(AND(O1768&gt;=P$1545,O1768&lt;=P$1544),1,0)</f>
        <v>0</v>
      </c>
    </row>
    <row r="1769" spans="1:17" s="17" customFormat="1" ht="16.75" hidden="1" customHeight="1" outlineLevel="2">
      <c r="A1769" s="1230">
        <v>218</v>
      </c>
      <c r="B1769" s="1231"/>
      <c r="C1769" s="1232"/>
      <c r="D1769" s="1233"/>
      <c r="E1769" s="587">
        <f t="shared" si="96"/>
        <v>0</v>
      </c>
      <c r="G1769" s="1230">
        <v>218</v>
      </c>
      <c r="H1769" s="1231"/>
      <c r="I1769" s="1232"/>
      <c r="J1769" s="1233"/>
      <c r="K1769" s="587">
        <f t="shared" si="97"/>
        <v>0</v>
      </c>
      <c r="M1769" s="1230">
        <v>218</v>
      </c>
      <c r="N1769" s="1231"/>
      <c r="O1769" s="1232"/>
      <c r="P1769" s="1233"/>
      <c r="Q1769" s="587">
        <f t="shared" si="98"/>
        <v>0</v>
      </c>
    </row>
    <row r="1770" spans="1:17" s="17" customFormat="1" ht="16.75" hidden="1" customHeight="1" outlineLevel="2">
      <c r="A1770" s="1230">
        <v>219</v>
      </c>
      <c r="B1770" s="1231"/>
      <c r="C1770" s="1232"/>
      <c r="D1770" s="1233"/>
      <c r="E1770" s="587">
        <f t="shared" si="96"/>
        <v>0</v>
      </c>
      <c r="G1770" s="1230">
        <v>219</v>
      </c>
      <c r="H1770" s="1231"/>
      <c r="I1770" s="1232"/>
      <c r="J1770" s="1233"/>
      <c r="K1770" s="587">
        <f t="shared" si="97"/>
        <v>0</v>
      </c>
      <c r="M1770" s="1230">
        <v>219</v>
      </c>
      <c r="N1770" s="1231"/>
      <c r="O1770" s="1232"/>
      <c r="P1770" s="1233"/>
      <c r="Q1770" s="587">
        <f t="shared" si="98"/>
        <v>0</v>
      </c>
    </row>
    <row r="1771" spans="1:17" s="17" customFormat="1" ht="16.75" hidden="1" customHeight="1" outlineLevel="2">
      <c r="A1771" s="1230">
        <v>220</v>
      </c>
      <c r="B1771" s="1231"/>
      <c r="C1771" s="1232"/>
      <c r="D1771" s="1233"/>
      <c r="E1771" s="587">
        <f t="shared" si="96"/>
        <v>0</v>
      </c>
      <c r="G1771" s="1230">
        <v>220</v>
      </c>
      <c r="H1771" s="1231"/>
      <c r="I1771" s="1232"/>
      <c r="J1771" s="1233"/>
      <c r="K1771" s="587">
        <f t="shared" si="97"/>
        <v>0</v>
      </c>
      <c r="M1771" s="1230">
        <v>220</v>
      </c>
      <c r="N1771" s="1231"/>
      <c r="O1771" s="1232"/>
      <c r="P1771" s="1233"/>
      <c r="Q1771" s="587">
        <f t="shared" si="98"/>
        <v>0</v>
      </c>
    </row>
    <row r="1772" spans="1:17" s="17" customFormat="1" ht="16.75" hidden="1" customHeight="1" outlineLevel="2">
      <c r="A1772" s="1230">
        <v>221</v>
      </c>
      <c r="B1772" s="1231"/>
      <c r="C1772" s="1232"/>
      <c r="D1772" s="1233"/>
      <c r="E1772" s="587">
        <f t="shared" si="96"/>
        <v>0</v>
      </c>
      <c r="G1772" s="1230">
        <v>221</v>
      </c>
      <c r="H1772" s="1231"/>
      <c r="I1772" s="1232"/>
      <c r="J1772" s="1233"/>
      <c r="K1772" s="587">
        <f t="shared" si="97"/>
        <v>0</v>
      </c>
      <c r="M1772" s="1230">
        <v>221</v>
      </c>
      <c r="N1772" s="1231"/>
      <c r="O1772" s="1232"/>
      <c r="P1772" s="1233"/>
      <c r="Q1772" s="587">
        <f t="shared" si="98"/>
        <v>0</v>
      </c>
    </row>
    <row r="1773" spans="1:17" s="17" customFormat="1" ht="16.75" hidden="1" customHeight="1" outlineLevel="2">
      <c r="A1773" s="1230">
        <v>222</v>
      </c>
      <c r="B1773" s="1231"/>
      <c r="C1773" s="1232"/>
      <c r="D1773" s="1233"/>
      <c r="E1773" s="587">
        <f t="shared" si="96"/>
        <v>0</v>
      </c>
      <c r="G1773" s="1230">
        <v>222</v>
      </c>
      <c r="H1773" s="1231"/>
      <c r="I1773" s="1232"/>
      <c r="J1773" s="1233"/>
      <c r="K1773" s="587">
        <f t="shared" si="97"/>
        <v>0</v>
      </c>
      <c r="M1773" s="1230">
        <v>222</v>
      </c>
      <c r="N1773" s="1231"/>
      <c r="O1773" s="1232"/>
      <c r="P1773" s="1233"/>
      <c r="Q1773" s="587">
        <f t="shared" si="98"/>
        <v>0</v>
      </c>
    </row>
    <row r="1774" spans="1:17" s="17" customFormat="1" ht="16.75" hidden="1" customHeight="1" outlineLevel="2">
      <c r="A1774" s="1230">
        <v>223</v>
      </c>
      <c r="B1774" s="1231"/>
      <c r="C1774" s="1232"/>
      <c r="D1774" s="1233"/>
      <c r="E1774" s="587">
        <f t="shared" si="96"/>
        <v>0</v>
      </c>
      <c r="G1774" s="1230">
        <v>223</v>
      </c>
      <c r="H1774" s="1231"/>
      <c r="I1774" s="1232"/>
      <c r="J1774" s="1233"/>
      <c r="K1774" s="587">
        <f t="shared" si="97"/>
        <v>0</v>
      </c>
      <c r="M1774" s="1230">
        <v>223</v>
      </c>
      <c r="N1774" s="1231"/>
      <c r="O1774" s="1232"/>
      <c r="P1774" s="1233"/>
      <c r="Q1774" s="587">
        <f t="shared" si="98"/>
        <v>0</v>
      </c>
    </row>
    <row r="1775" spans="1:17" s="17" customFormat="1" ht="16.75" hidden="1" customHeight="1" outlineLevel="2">
      <c r="A1775" s="1230">
        <v>224</v>
      </c>
      <c r="B1775" s="1231"/>
      <c r="C1775" s="1232"/>
      <c r="D1775" s="1233"/>
      <c r="E1775" s="587">
        <f t="shared" si="96"/>
        <v>0</v>
      </c>
      <c r="G1775" s="1230">
        <v>224</v>
      </c>
      <c r="H1775" s="1231"/>
      <c r="I1775" s="1232"/>
      <c r="J1775" s="1233"/>
      <c r="K1775" s="587">
        <f t="shared" si="97"/>
        <v>0</v>
      </c>
      <c r="M1775" s="1230">
        <v>224</v>
      </c>
      <c r="N1775" s="1231"/>
      <c r="O1775" s="1232"/>
      <c r="P1775" s="1233"/>
      <c r="Q1775" s="587">
        <f t="shared" si="98"/>
        <v>0</v>
      </c>
    </row>
    <row r="1776" spans="1:17" s="17" customFormat="1" ht="16.75" hidden="1" customHeight="1" outlineLevel="2">
      <c r="A1776" s="1230">
        <v>225</v>
      </c>
      <c r="B1776" s="1231"/>
      <c r="C1776" s="1232"/>
      <c r="D1776" s="1233"/>
      <c r="E1776" s="587">
        <f t="shared" si="96"/>
        <v>0</v>
      </c>
      <c r="G1776" s="1230">
        <v>225</v>
      </c>
      <c r="H1776" s="1231"/>
      <c r="I1776" s="1232"/>
      <c r="J1776" s="1233"/>
      <c r="K1776" s="587">
        <f t="shared" si="97"/>
        <v>0</v>
      </c>
      <c r="M1776" s="1230">
        <v>225</v>
      </c>
      <c r="N1776" s="1231"/>
      <c r="O1776" s="1232"/>
      <c r="P1776" s="1233"/>
      <c r="Q1776" s="587">
        <f t="shared" si="98"/>
        <v>0</v>
      </c>
    </row>
    <row r="1777" spans="1:17" s="17" customFormat="1" ht="16.75" hidden="1" customHeight="1" outlineLevel="2">
      <c r="A1777" s="1230">
        <v>226</v>
      </c>
      <c r="B1777" s="1231"/>
      <c r="C1777" s="1232"/>
      <c r="D1777" s="1233"/>
      <c r="E1777" s="587">
        <f t="shared" si="96"/>
        <v>0</v>
      </c>
      <c r="G1777" s="1230">
        <v>226</v>
      </c>
      <c r="H1777" s="1231"/>
      <c r="I1777" s="1232"/>
      <c r="J1777" s="1233"/>
      <c r="K1777" s="587">
        <f t="shared" si="97"/>
        <v>0</v>
      </c>
      <c r="M1777" s="1230">
        <v>226</v>
      </c>
      <c r="N1777" s="1231"/>
      <c r="O1777" s="1232"/>
      <c r="P1777" s="1233"/>
      <c r="Q1777" s="587">
        <f t="shared" si="98"/>
        <v>0</v>
      </c>
    </row>
    <row r="1778" spans="1:17" s="17" customFormat="1" ht="16.75" hidden="1" customHeight="1" outlineLevel="2">
      <c r="A1778" s="1230">
        <v>227</v>
      </c>
      <c r="B1778" s="1231"/>
      <c r="C1778" s="1232"/>
      <c r="D1778" s="1233"/>
      <c r="E1778" s="587">
        <f t="shared" si="93"/>
        <v>0</v>
      </c>
      <c r="G1778" s="1230">
        <v>227</v>
      </c>
      <c r="H1778" s="1231"/>
      <c r="I1778" s="1232"/>
      <c r="J1778" s="1233"/>
      <c r="K1778" s="587">
        <f t="shared" si="97"/>
        <v>0</v>
      </c>
      <c r="M1778" s="1230">
        <v>227</v>
      </c>
      <c r="N1778" s="1231"/>
      <c r="O1778" s="1232"/>
      <c r="P1778" s="1233"/>
      <c r="Q1778" s="587">
        <f t="shared" si="98"/>
        <v>0</v>
      </c>
    </row>
    <row r="1779" spans="1:17" s="17" customFormat="1" ht="16.75" hidden="1" customHeight="1" outlineLevel="2">
      <c r="A1779" s="1230">
        <v>228</v>
      </c>
      <c r="B1779" s="1231"/>
      <c r="C1779" s="1232"/>
      <c r="D1779" s="1233"/>
      <c r="E1779" s="587">
        <f t="shared" si="93"/>
        <v>0</v>
      </c>
      <c r="G1779" s="1230">
        <v>228</v>
      </c>
      <c r="H1779" s="1231"/>
      <c r="I1779" s="1232"/>
      <c r="J1779" s="1233"/>
      <c r="K1779" s="587">
        <f t="shared" si="97"/>
        <v>0</v>
      </c>
      <c r="M1779" s="1230">
        <v>228</v>
      </c>
      <c r="N1779" s="1231"/>
      <c r="O1779" s="1232"/>
      <c r="P1779" s="1233"/>
      <c r="Q1779" s="587">
        <f t="shared" si="98"/>
        <v>0</v>
      </c>
    </row>
    <row r="1780" spans="1:17" s="17" customFormat="1" ht="16.75" hidden="1" customHeight="1" outlineLevel="2">
      <c r="A1780" s="1230">
        <v>229</v>
      </c>
      <c r="B1780" s="1231"/>
      <c r="C1780" s="1232"/>
      <c r="D1780" s="1233"/>
      <c r="E1780" s="587">
        <f t="shared" si="93"/>
        <v>0</v>
      </c>
      <c r="G1780" s="1230">
        <v>229</v>
      </c>
      <c r="H1780" s="1231"/>
      <c r="I1780" s="1232"/>
      <c r="J1780" s="1233"/>
      <c r="K1780" s="587">
        <f t="shared" si="97"/>
        <v>0</v>
      </c>
      <c r="M1780" s="1230">
        <v>229</v>
      </c>
      <c r="N1780" s="1231"/>
      <c r="O1780" s="1232"/>
      <c r="P1780" s="1233"/>
      <c r="Q1780" s="587">
        <f t="shared" si="98"/>
        <v>0</v>
      </c>
    </row>
    <row r="1781" spans="1:17" s="17" customFormat="1" ht="16.75" hidden="1" customHeight="1" outlineLevel="2">
      <c r="A1781" s="1230">
        <v>230</v>
      </c>
      <c r="B1781" s="1231"/>
      <c r="C1781" s="1232"/>
      <c r="D1781" s="1233"/>
      <c r="E1781" s="587">
        <f t="shared" si="93"/>
        <v>0</v>
      </c>
      <c r="G1781" s="1230">
        <v>230</v>
      </c>
      <c r="H1781" s="1231"/>
      <c r="I1781" s="1232"/>
      <c r="J1781" s="1233"/>
      <c r="K1781" s="587">
        <f t="shared" si="97"/>
        <v>0</v>
      </c>
      <c r="M1781" s="1230">
        <v>230</v>
      </c>
      <c r="N1781" s="1231"/>
      <c r="O1781" s="1232"/>
      <c r="P1781" s="1233"/>
      <c r="Q1781" s="587">
        <f t="shared" si="98"/>
        <v>0</v>
      </c>
    </row>
    <row r="1782" spans="1:17" s="17" customFormat="1" ht="16.75" hidden="1" customHeight="1" outlineLevel="2">
      <c r="A1782" s="1230">
        <v>231</v>
      </c>
      <c r="B1782" s="1231"/>
      <c r="C1782" s="1232"/>
      <c r="D1782" s="1233"/>
      <c r="E1782" s="587">
        <f t="shared" si="93"/>
        <v>0</v>
      </c>
      <c r="G1782" s="1230">
        <v>231</v>
      </c>
      <c r="H1782" s="1231"/>
      <c r="I1782" s="1232"/>
      <c r="J1782" s="1233"/>
      <c r="K1782" s="587">
        <f t="shared" si="97"/>
        <v>0</v>
      </c>
      <c r="M1782" s="1230">
        <v>231</v>
      </c>
      <c r="N1782" s="1231"/>
      <c r="O1782" s="1232"/>
      <c r="P1782" s="1233"/>
      <c r="Q1782" s="587">
        <f t="shared" si="98"/>
        <v>0</v>
      </c>
    </row>
    <row r="1783" spans="1:17" s="17" customFormat="1" ht="16.75" hidden="1" customHeight="1" outlineLevel="2">
      <c r="A1783" s="1230">
        <v>232</v>
      </c>
      <c r="B1783" s="1231"/>
      <c r="C1783" s="1232"/>
      <c r="D1783" s="1233"/>
      <c r="E1783" s="587">
        <f t="shared" si="93"/>
        <v>0</v>
      </c>
      <c r="G1783" s="1230">
        <v>232</v>
      </c>
      <c r="H1783" s="1231"/>
      <c r="I1783" s="1232"/>
      <c r="J1783" s="1233"/>
      <c r="K1783" s="587">
        <f t="shared" si="97"/>
        <v>0</v>
      </c>
      <c r="M1783" s="1230">
        <v>232</v>
      </c>
      <c r="N1783" s="1231"/>
      <c r="O1783" s="1232"/>
      <c r="P1783" s="1233"/>
      <c r="Q1783" s="587">
        <f t="shared" si="98"/>
        <v>0</v>
      </c>
    </row>
    <row r="1784" spans="1:17" s="17" customFormat="1" ht="16.75" hidden="1" customHeight="1" outlineLevel="2">
      <c r="A1784" s="1230">
        <v>233</v>
      </c>
      <c r="B1784" s="1231"/>
      <c r="C1784" s="1232"/>
      <c r="D1784" s="1233"/>
      <c r="E1784" s="587">
        <f t="shared" si="93"/>
        <v>0</v>
      </c>
      <c r="G1784" s="1230">
        <v>233</v>
      </c>
      <c r="H1784" s="1231"/>
      <c r="I1784" s="1232"/>
      <c r="J1784" s="1233"/>
      <c r="K1784" s="587">
        <f t="shared" si="97"/>
        <v>0</v>
      </c>
      <c r="M1784" s="1230">
        <v>233</v>
      </c>
      <c r="N1784" s="1231"/>
      <c r="O1784" s="1232"/>
      <c r="P1784" s="1233"/>
      <c r="Q1784" s="587">
        <f t="shared" si="98"/>
        <v>0</v>
      </c>
    </row>
    <row r="1785" spans="1:17" s="17" customFormat="1" ht="16.75" hidden="1" customHeight="1" outlineLevel="2">
      <c r="A1785" s="1230">
        <v>234</v>
      </c>
      <c r="B1785" s="1231"/>
      <c r="C1785" s="1232"/>
      <c r="D1785" s="1233"/>
      <c r="E1785" s="587">
        <f t="shared" si="93"/>
        <v>0</v>
      </c>
      <c r="G1785" s="1230">
        <v>234</v>
      </c>
      <c r="H1785" s="1231"/>
      <c r="I1785" s="1232"/>
      <c r="J1785" s="1233"/>
      <c r="K1785" s="587">
        <f t="shared" si="97"/>
        <v>0</v>
      </c>
      <c r="M1785" s="1230">
        <v>234</v>
      </c>
      <c r="N1785" s="1231"/>
      <c r="O1785" s="1232"/>
      <c r="P1785" s="1233"/>
      <c r="Q1785" s="587">
        <f t="shared" si="98"/>
        <v>0</v>
      </c>
    </row>
    <row r="1786" spans="1:17" s="17" customFormat="1" ht="16.75" hidden="1" customHeight="1" outlineLevel="2">
      <c r="A1786" s="1230">
        <v>235</v>
      </c>
      <c r="B1786" s="1231"/>
      <c r="C1786" s="1232"/>
      <c r="D1786" s="1233"/>
      <c r="E1786" s="587">
        <f t="shared" si="93"/>
        <v>0</v>
      </c>
      <c r="G1786" s="1230">
        <v>235</v>
      </c>
      <c r="H1786" s="1231"/>
      <c r="I1786" s="1232"/>
      <c r="J1786" s="1233"/>
      <c r="K1786" s="587">
        <f t="shared" si="97"/>
        <v>0</v>
      </c>
      <c r="M1786" s="1230">
        <v>235</v>
      </c>
      <c r="N1786" s="1231"/>
      <c r="O1786" s="1232"/>
      <c r="P1786" s="1233"/>
      <c r="Q1786" s="587">
        <f t="shared" si="98"/>
        <v>0</v>
      </c>
    </row>
    <row r="1787" spans="1:17" s="17" customFormat="1" ht="16.75" hidden="1" customHeight="1" outlineLevel="2">
      <c r="A1787" s="1230">
        <v>236</v>
      </c>
      <c r="B1787" s="1231"/>
      <c r="C1787" s="1232"/>
      <c r="D1787" s="1233"/>
      <c r="E1787" s="587">
        <f t="shared" si="93"/>
        <v>0</v>
      </c>
      <c r="G1787" s="1230">
        <v>236</v>
      </c>
      <c r="H1787" s="1231"/>
      <c r="I1787" s="1232"/>
      <c r="J1787" s="1233"/>
      <c r="K1787" s="587">
        <f t="shared" si="97"/>
        <v>0</v>
      </c>
      <c r="M1787" s="1230">
        <v>236</v>
      </c>
      <c r="N1787" s="1231"/>
      <c r="O1787" s="1232"/>
      <c r="P1787" s="1233"/>
      <c r="Q1787" s="587">
        <f t="shared" si="98"/>
        <v>0</v>
      </c>
    </row>
    <row r="1788" spans="1:17" s="17" customFormat="1" ht="16.75" hidden="1" customHeight="1" outlineLevel="2">
      <c r="A1788" s="1230">
        <v>237</v>
      </c>
      <c r="B1788" s="1231"/>
      <c r="C1788" s="1232"/>
      <c r="D1788" s="1233"/>
      <c r="E1788" s="587">
        <f t="shared" si="93"/>
        <v>0</v>
      </c>
      <c r="G1788" s="1230">
        <v>237</v>
      </c>
      <c r="H1788" s="1231"/>
      <c r="I1788" s="1232"/>
      <c r="J1788" s="1233"/>
      <c r="K1788" s="587">
        <f t="shared" si="97"/>
        <v>0</v>
      </c>
      <c r="M1788" s="1230">
        <v>237</v>
      </c>
      <c r="N1788" s="1231"/>
      <c r="O1788" s="1232"/>
      <c r="P1788" s="1233"/>
      <c r="Q1788" s="587">
        <f t="shared" si="98"/>
        <v>0</v>
      </c>
    </row>
    <row r="1789" spans="1:17" s="17" customFormat="1" ht="16.75" hidden="1" customHeight="1" outlineLevel="2">
      <c r="A1789" s="1230">
        <v>238</v>
      </c>
      <c r="B1789" s="1231"/>
      <c r="C1789" s="1232"/>
      <c r="D1789" s="1233"/>
      <c r="E1789" s="587">
        <f t="shared" si="93"/>
        <v>0</v>
      </c>
      <c r="G1789" s="1230">
        <v>238</v>
      </c>
      <c r="H1789" s="1231"/>
      <c r="I1789" s="1232"/>
      <c r="J1789" s="1233"/>
      <c r="K1789" s="587">
        <f t="shared" si="97"/>
        <v>0</v>
      </c>
      <c r="M1789" s="1230">
        <v>238</v>
      </c>
      <c r="N1789" s="1231"/>
      <c r="O1789" s="1232"/>
      <c r="P1789" s="1233"/>
      <c r="Q1789" s="587">
        <f t="shared" si="98"/>
        <v>0</v>
      </c>
    </row>
    <row r="1790" spans="1:17" s="17" customFormat="1" ht="16.75" hidden="1" customHeight="1" outlineLevel="2">
      <c r="A1790" s="1230">
        <v>239</v>
      </c>
      <c r="B1790" s="1231"/>
      <c r="C1790" s="1232"/>
      <c r="D1790" s="1233"/>
      <c r="E1790" s="587">
        <f t="shared" si="93"/>
        <v>0</v>
      </c>
      <c r="G1790" s="1230">
        <v>239</v>
      </c>
      <c r="H1790" s="1231"/>
      <c r="I1790" s="1232"/>
      <c r="J1790" s="1233"/>
      <c r="K1790" s="587">
        <f t="shared" si="97"/>
        <v>0</v>
      </c>
      <c r="M1790" s="1230">
        <v>239</v>
      </c>
      <c r="N1790" s="1231"/>
      <c r="O1790" s="1232"/>
      <c r="P1790" s="1233"/>
      <c r="Q1790" s="587">
        <f t="shared" si="98"/>
        <v>0</v>
      </c>
    </row>
    <row r="1791" spans="1:17" s="17" customFormat="1" ht="16.75" hidden="1" customHeight="1" outlineLevel="2">
      <c r="A1791" s="1230">
        <v>240</v>
      </c>
      <c r="B1791" s="1231"/>
      <c r="C1791" s="1232"/>
      <c r="D1791" s="1233"/>
      <c r="E1791" s="587">
        <f t="shared" si="93"/>
        <v>0</v>
      </c>
      <c r="G1791" s="1230">
        <v>240</v>
      </c>
      <c r="H1791" s="1231"/>
      <c r="I1791" s="1232"/>
      <c r="J1791" s="1233"/>
      <c r="K1791" s="587">
        <f t="shared" si="97"/>
        <v>0</v>
      </c>
      <c r="M1791" s="1230">
        <v>240</v>
      </c>
      <c r="N1791" s="1231"/>
      <c r="O1791" s="1232"/>
      <c r="P1791" s="1233"/>
      <c r="Q1791" s="587">
        <f t="shared" si="98"/>
        <v>0</v>
      </c>
    </row>
    <row r="1792" spans="1:17" s="17" customFormat="1" ht="16.75" hidden="1" customHeight="1" outlineLevel="2">
      <c r="A1792" s="1230">
        <v>241</v>
      </c>
      <c r="B1792" s="1231"/>
      <c r="C1792" s="1232"/>
      <c r="D1792" s="1233"/>
      <c r="E1792" s="587">
        <f t="shared" si="93"/>
        <v>0</v>
      </c>
      <c r="G1792" s="1230">
        <v>241</v>
      </c>
      <c r="H1792" s="1231"/>
      <c r="I1792" s="1232"/>
      <c r="J1792" s="1233"/>
      <c r="K1792" s="587">
        <f t="shared" si="97"/>
        <v>0</v>
      </c>
      <c r="M1792" s="1230">
        <v>241</v>
      </c>
      <c r="N1792" s="1231"/>
      <c r="O1792" s="1232"/>
      <c r="P1792" s="1233"/>
      <c r="Q1792" s="587">
        <f t="shared" si="98"/>
        <v>0</v>
      </c>
    </row>
    <row r="1793" spans="1:17" s="17" customFormat="1" ht="16.75" hidden="1" customHeight="1" outlineLevel="2">
      <c r="A1793" s="1230">
        <v>242</v>
      </c>
      <c r="B1793" s="1231"/>
      <c r="C1793" s="1232"/>
      <c r="D1793" s="1233"/>
      <c r="E1793" s="587">
        <f t="shared" si="93"/>
        <v>0</v>
      </c>
      <c r="G1793" s="1230">
        <v>242</v>
      </c>
      <c r="H1793" s="1231"/>
      <c r="I1793" s="1232"/>
      <c r="J1793" s="1233"/>
      <c r="K1793" s="587">
        <f t="shared" si="97"/>
        <v>0</v>
      </c>
      <c r="M1793" s="1230">
        <v>242</v>
      </c>
      <c r="N1793" s="1231"/>
      <c r="O1793" s="1232"/>
      <c r="P1793" s="1233"/>
      <c r="Q1793" s="587">
        <f t="shared" si="98"/>
        <v>0</v>
      </c>
    </row>
    <row r="1794" spans="1:17" s="17" customFormat="1" ht="16.75" hidden="1" customHeight="1" outlineLevel="2">
      <c r="A1794" s="1230">
        <v>243</v>
      </c>
      <c r="B1794" s="1231"/>
      <c r="C1794" s="1232"/>
      <c r="D1794" s="1233"/>
      <c r="E1794" s="587">
        <f>IF(AND(C1794&gt;=D$1545,C1794&lt;=D$1544),1,0)</f>
        <v>0</v>
      </c>
      <c r="G1794" s="1230">
        <v>243</v>
      </c>
      <c r="H1794" s="1231"/>
      <c r="I1794" s="1232"/>
      <c r="J1794" s="1233"/>
      <c r="K1794" s="587">
        <f>IF(AND(I1794&gt;=J$1545,I1794&lt;=J$1544),1,0)</f>
        <v>0</v>
      </c>
      <c r="M1794" s="1230">
        <v>243</v>
      </c>
      <c r="N1794" s="1231"/>
      <c r="O1794" s="1232"/>
      <c r="P1794" s="1233"/>
      <c r="Q1794" s="587">
        <f>IF(AND(O1794&gt;=P$1545,O1794&lt;=P$1544),1,0)</f>
        <v>0</v>
      </c>
    </row>
    <row r="1795" spans="1:17" s="17" customFormat="1" ht="16.75" hidden="1" customHeight="1" outlineLevel="2">
      <c r="A1795" s="1230">
        <v>244</v>
      </c>
      <c r="B1795" s="1231"/>
      <c r="C1795" s="1232"/>
      <c r="D1795" s="1233"/>
      <c r="E1795" s="587">
        <f t="shared" ref="E1795:E1803" si="99">IF(AND(C1795&gt;=D$1545,C1795&lt;=D$1544),1,0)</f>
        <v>0</v>
      </c>
      <c r="G1795" s="1230">
        <v>244</v>
      </c>
      <c r="H1795" s="1231"/>
      <c r="I1795" s="1232"/>
      <c r="J1795" s="1233"/>
      <c r="K1795" s="587">
        <f t="shared" ref="K1795:K1814" si="100">IF(AND(I1795&gt;=J$1545,I1795&lt;=J$1544),1,0)</f>
        <v>0</v>
      </c>
      <c r="M1795" s="1230">
        <v>244</v>
      </c>
      <c r="N1795" s="1231"/>
      <c r="O1795" s="1232"/>
      <c r="P1795" s="1233"/>
      <c r="Q1795" s="587">
        <f t="shared" ref="Q1795:Q1814" si="101">IF(AND(O1795&gt;=P$1545,O1795&lt;=P$1544),1,0)</f>
        <v>0</v>
      </c>
    </row>
    <row r="1796" spans="1:17" s="17" customFormat="1" ht="16.75" hidden="1" customHeight="1" outlineLevel="2">
      <c r="A1796" s="1230">
        <v>245</v>
      </c>
      <c r="B1796" s="1231"/>
      <c r="C1796" s="1232"/>
      <c r="D1796" s="1233"/>
      <c r="E1796" s="587">
        <f t="shared" si="99"/>
        <v>0</v>
      </c>
      <c r="G1796" s="1230">
        <v>245</v>
      </c>
      <c r="H1796" s="1231"/>
      <c r="I1796" s="1232"/>
      <c r="J1796" s="1233"/>
      <c r="K1796" s="587">
        <f t="shared" si="100"/>
        <v>0</v>
      </c>
      <c r="M1796" s="1230">
        <v>245</v>
      </c>
      <c r="N1796" s="1231"/>
      <c r="O1796" s="1232"/>
      <c r="P1796" s="1233"/>
      <c r="Q1796" s="587">
        <f t="shared" si="101"/>
        <v>0</v>
      </c>
    </row>
    <row r="1797" spans="1:17" s="17" customFormat="1" ht="16.75" hidden="1" customHeight="1" outlineLevel="2">
      <c r="A1797" s="1230">
        <v>246</v>
      </c>
      <c r="B1797" s="1231"/>
      <c r="C1797" s="1232"/>
      <c r="D1797" s="1233"/>
      <c r="E1797" s="587">
        <f t="shared" si="99"/>
        <v>0</v>
      </c>
      <c r="G1797" s="1230">
        <v>246</v>
      </c>
      <c r="H1797" s="1231"/>
      <c r="I1797" s="1232"/>
      <c r="J1797" s="1233"/>
      <c r="K1797" s="587">
        <f t="shared" si="100"/>
        <v>0</v>
      </c>
      <c r="M1797" s="1230">
        <v>246</v>
      </c>
      <c r="N1797" s="1231"/>
      <c r="O1797" s="1232"/>
      <c r="P1797" s="1233"/>
      <c r="Q1797" s="587">
        <f t="shared" si="101"/>
        <v>0</v>
      </c>
    </row>
    <row r="1798" spans="1:17" s="17" customFormat="1" ht="16.75" hidden="1" customHeight="1" outlineLevel="2">
      <c r="A1798" s="1230">
        <v>247</v>
      </c>
      <c r="B1798" s="1231"/>
      <c r="C1798" s="1232"/>
      <c r="D1798" s="1233"/>
      <c r="E1798" s="587">
        <f t="shared" si="99"/>
        <v>0</v>
      </c>
      <c r="G1798" s="1230">
        <v>247</v>
      </c>
      <c r="H1798" s="1231"/>
      <c r="I1798" s="1232"/>
      <c r="J1798" s="1233"/>
      <c r="K1798" s="587">
        <f t="shared" si="100"/>
        <v>0</v>
      </c>
      <c r="M1798" s="1230">
        <v>247</v>
      </c>
      <c r="N1798" s="1231"/>
      <c r="O1798" s="1232"/>
      <c r="P1798" s="1233"/>
      <c r="Q1798" s="587">
        <f t="shared" si="101"/>
        <v>0</v>
      </c>
    </row>
    <row r="1799" spans="1:17" s="17" customFormat="1" ht="16.75" hidden="1" customHeight="1" outlineLevel="2">
      <c r="A1799" s="1230">
        <v>248</v>
      </c>
      <c r="B1799" s="1231"/>
      <c r="C1799" s="1232"/>
      <c r="D1799" s="1233"/>
      <c r="E1799" s="587">
        <f t="shared" si="99"/>
        <v>0</v>
      </c>
      <c r="G1799" s="1230">
        <v>248</v>
      </c>
      <c r="H1799" s="1231"/>
      <c r="I1799" s="1232"/>
      <c r="J1799" s="1233"/>
      <c r="K1799" s="587">
        <f t="shared" si="100"/>
        <v>0</v>
      </c>
      <c r="M1799" s="1230">
        <v>248</v>
      </c>
      <c r="N1799" s="1231"/>
      <c r="O1799" s="1232"/>
      <c r="P1799" s="1233"/>
      <c r="Q1799" s="587">
        <f t="shared" si="101"/>
        <v>0</v>
      </c>
    </row>
    <row r="1800" spans="1:17" s="17" customFormat="1" ht="16.75" hidden="1" customHeight="1" outlineLevel="2">
      <c r="A1800" s="1230">
        <v>249</v>
      </c>
      <c r="B1800" s="1231"/>
      <c r="C1800" s="1232"/>
      <c r="D1800" s="1233"/>
      <c r="E1800" s="587">
        <f t="shared" si="99"/>
        <v>0</v>
      </c>
      <c r="G1800" s="1230">
        <v>249</v>
      </c>
      <c r="H1800" s="1231"/>
      <c r="I1800" s="1232"/>
      <c r="J1800" s="1233"/>
      <c r="K1800" s="587">
        <f t="shared" si="100"/>
        <v>0</v>
      </c>
      <c r="M1800" s="1230">
        <v>249</v>
      </c>
      <c r="N1800" s="1231"/>
      <c r="O1800" s="1232"/>
      <c r="P1800" s="1233"/>
      <c r="Q1800" s="587">
        <f t="shared" si="101"/>
        <v>0</v>
      </c>
    </row>
    <row r="1801" spans="1:17" s="17" customFormat="1" ht="16.75" hidden="1" customHeight="1" outlineLevel="2">
      <c r="A1801" s="1230">
        <v>250</v>
      </c>
      <c r="B1801" s="1231"/>
      <c r="C1801" s="1232"/>
      <c r="D1801" s="1233"/>
      <c r="E1801" s="587">
        <f t="shared" si="99"/>
        <v>0</v>
      </c>
      <c r="G1801" s="1230">
        <v>250</v>
      </c>
      <c r="H1801" s="1231"/>
      <c r="I1801" s="1232"/>
      <c r="J1801" s="1233"/>
      <c r="K1801" s="587">
        <f t="shared" si="100"/>
        <v>0</v>
      </c>
      <c r="M1801" s="1230">
        <v>250</v>
      </c>
      <c r="N1801" s="1231"/>
      <c r="O1801" s="1232"/>
      <c r="P1801" s="1233"/>
      <c r="Q1801" s="587">
        <f t="shared" si="101"/>
        <v>0</v>
      </c>
    </row>
    <row r="1802" spans="1:17" s="17" customFormat="1" ht="16.75" hidden="1" customHeight="1" outlineLevel="2">
      <c r="A1802" s="1230">
        <v>251</v>
      </c>
      <c r="B1802" s="1231"/>
      <c r="C1802" s="1232"/>
      <c r="D1802" s="1233"/>
      <c r="E1802" s="587">
        <f t="shared" si="99"/>
        <v>0</v>
      </c>
      <c r="G1802" s="1230">
        <v>251</v>
      </c>
      <c r="H1802" s="1231"/>
      <c r="I1802" s="1232"/>
      <c r="J1802" s="1233"/>
      <c r="K1802" s="587">
        <f t="shared" si="100"/>
        <v>0</v>
      </c>
      <c r="M1802" s="1230">
        <v>251</v>
      </c>
      <c r="N1802" s="1231"/>
      <c r="O1802" s="1232"/>
      <c r="P1802" s="1233"/>
      <c r="Q1802" s="587">
        <f t="shared" si="101"/>
        <v>0</v>
      </c>
    </row>
    <row r="1803" spans="1:17" s="17" customFormat="1" ht="16.75" hidden="1" customHeight="1" outlineLevel="2">
      <c r="A1803" s="1230">
        <v>252</v>
      </c>
      <c r="B1803" s="1231"/>
      <c r="C1803" s="1232"/>
      <c r="D1803" s="1233"/>
      <c r="E1803" s="587">
        <f t="shared" si="99"/>
        <v>0</v>
      </c>
      <c r="G1803" s="1230">
        <v>252</v>
      </c>
      <c r="H1803" s="1231"/>
      <c r="I1803" s="1232"/>
      <c r="J1803" s="1233"/>
      <c r="K1803" s="587">
        <f t="shared" si="100"/>
        <v>0</v>
      </c>
      <c r="M1803" s="1230">
        <v>252</v>
      </c>
      <c r="N1803" s="1231"/>
      <c r="O1803" s="1232"/>
      <c r="P1803" s="1233"/>
      <c r="Q1803" s="587">
        <f t="shared" si="101"/>
        <v>0</v>
      </c>
    </row>
    <row r="1804" spans="1:17" s="17" customFormat="1" ht="16.75" hidden="1" customHeight="1" outlineLevel="2">
      <c r="A1804" s="1230">
        <v>253</v>
      </c>
      <c r="B1804" s="1231"/>
      <c r="C1804" s="1232"/>
      <c r="D1804" s="1233"/>
      <c r="E1804" s="587">
        <f t="shared" si="93"/>
        <v>0</v>
      </c>
      <c r="G1804" s="1230">
        <v>253</v>
      </c>
      <c r="H1804" s="1231"/>
      <c r="I1804" s="1232"/>
      <c r="J1804" s="1233"/>
      <c r="K1804" s="587">
        <f t="shared" si="100"/>
        <v>0</v>
      </c>
      <c r="M1804" s="1230">
        <v>253</v>
      </c>
      <c r="N1804" s="1231"/>
      <c r="O1804" s="1232"/>
      <c r="P1804" s="1233"/>
      <c r="Q1804" s="587">
        <f t="shared" si="101"/>
        <v>0</v>
      </c>
    </row>
    <row r="1805" spans="1:17" s="17" customFormat="1" ht="16.75" hidden="1" customHeight="1" outlineLevel="2">
      <c r="A1805" s="1230">
        <v>254</v>
      </c>
      <c r="B1805" s="1231"/>
      <c r="C1805" s="1232"/>
      <c r="D1805" s="1233"/>
      <c r="E1805" s="587">
        <f t="shared" si="93"/>
        <v>0</v>
      </c>
      <c r="G1805" s="1230">
        <v>254</v>
      </c>
      <c r="H1805" s="1231"/>
      <c r="I1805" s="1232"/>
      <c r="J1805" s="1233"/>
      <c r="K1805" s="587">
        <f t="shared" si="100"/>
        <v>0</v>
      </c>
      <c r="M1805" s="1230">
        <v>254</v>
      </c>
      <c r="N1805" s="1231"/>
      <c r="O1805" s="1232"/>
      <c r="P1805" s="1233"/>
      <c r="Q1805" s="587">
        <f t="shared" si="101"/>
        <v>0</v>
      </c>
    </row>
    <row r="1806" spans="1:17" s="17" customFormat="1" ht="16.75" hidden="1" customHeight="1" outlineLevel="2">
      <c r="A1806" s="1230">
        <v>255</v>
      </c>
      <c r="B1806" s="1231"/>
      <c r="C1806" s="1232"/>
      <c r="D1806" s="1233"/>
      <c r="E1806" s="587">
        <f t="shared" si="93"/>
        <v>0</v>
      </c>
      <c r="G1806" s="1230">
        <v>255</v>
      </c>
      <c r="H1806" s="1231"/>
      <c r="I1806" s="1232"/>
      <c r="J1806" s="1233"/>
      <c r="K1806" s="587">
        <f t="shared" si="100"/>
        <v>0</v>
      </c>
      <c r="M1806" s="1230">
        <v>255</v>
      </c>
      <c r="N1806" s="1231"/>
      <c r="O1806" s="1232"/>
      <c r="P1806" s="1233"/>
      <c r="Q1806" s="587">
        <f t="shared" si="101"/>
        <v>0</v>
      </c>
    </row>
    <row r="1807" spans="1:17" s="17" customFormat="1" ht="16.75" hidden="1" customHeight="1" outlineLevel="2">
      <c r="A1807" s="1230">
        <v>256</v>
      </c>
      <c r="B1807" s="1231"/>
      <c r="C1807" s="1232"/>
      <c r="D1807" s="1233"/>
      <c r="E1807" s="587">
        <f t="shared" si="93"/>
        <v>0</v>
      </c>
      <c r="G1807" s="1230">
        <v>256</v>
      </c>
      <c r="H1807" s="1231"/>
      <c r="I1807" s="1232"/>
      <c r="J1807" s="1233"/>
      <c r="K1807" s="587">
        <f t="shared" si="100"/>
        <v>0</v>
      </c>
      <c r="M1807" s="1230">
        <v>256</v>
      </c>
      <c r="N1807" s="1231"/>
      <c r="O1807" s="1232"/>
      <c r="P1807" s="1233"/>
      <c r="Q1807" s="587">
        <f t="shared" si="101"/>
        <v>0</v>
      </c>
    </row>
    <row r="1808" spans="1:17" s="17" customFormat="1" ht="16.75" hidden="1" customHeight="1" outlineLevel="2">
      <c r="A1808" s="1230">
        <v>257</v>
      </c>
      <c r="B1808" s="1231"/>
      <c r="C1808" s="1232"/>
      <c r="D1808" s="1233"/>
      <c r="E1808" s="587">
        <f t="shared" si="93"/>
        <v>0</v>
      </c>
      <c r="G1808" s="1230">
        <v>257</v>
      </c>
      <c r="H1808" s="1231"/>
      <c r="I1808" s="1232"/>
      <c r="J1808" s="1233"/>
      <c r="K1808" s="587">
        <f t="shared" si="100"/>
        <v>0</v>
      </c>
      <c r="M1808" s="1230">
        <v>257</v>
      </c>
      <c r="N1808" s="1231"/>
      <c r="O1808" s="1232"/>
      <c r="P1808" s="1233"/>
      <c r="Q1808" s="587">
        <f t="shared" si="101"/>
        <v>0</v>
      </c>
    </row>
    <row r="1809" spans="1:17" s="17" customFormat="1" ht="16.75" hidden="1" customHeight="1" outlineLevel="2">
      <c r="A1809" s="1230">
        <v>258</v>
      </c>
      <c r="B1809" s="1231"/>
      <c r="C1809" s="1232"/>
      <c r="D1809" s="1233"/>
      <c r="E1809" s="587">
        <f t="shared" si="93"/>
        <v>0</v>
      </c>
      <c r="G1809" s="1230">
        <v>258</v>
      </c>
      <c r="H1809" s="1231"/>
      <c r="I1809" s="1232"/>
      <c r="J1809" s="1233"/>
      <c r="K1809" s="587">
        <f t="shared" si="100"/>
        <v>0</v>
      </c>
      <c r="M1809" s="1230">
        <v>258</v>
      </c>
      <c r="N1809" s="1231"/>
      <c r="O1809" s="1232"/>
      <c r="P1809" s="1233"/>
      <c r="Q1809" s="587">
        <f t="shared" si="101"/>
        <v>0</v>
      </c>
    </row>
    <row r="1810" spans="1:17" s="17" customFormat="1" ht="16.75" hidden="1" customHeight="1" outlineLevel="2">
      <c r="A1810" s="1230">
        <v>259</v>
      </c>
      <c r="B1810" s="1231"/>
      <c r="C1810" s="1232"/>
      <c r="D1810" s="1233"/>
      <c r="E1810" s="587">
        <f t="shared" si="93"/>
        <v>0</v>
      </c>
      <c r="G1810" s="1230">
        <v>259</v>
      </c>
      <c r="H1810" s="1231"/>
      <c r="I1810" s="1232"/>
      <c r="J1810" s="1233"/>
      <c r="K1810" s="587">
        <f t="shared" si="100"/>
        <v>0</v>
      </c>
      <c r="M1810" s="1230">
        <v>259</v>
      </c>
      <c r="N1810" s="1231"/>
      <c r="O1810" s="1232"/>
      <c r="P1810" s="1233"/>
      <c r="Q1810" s="587">
        <f t="shared" si="101"/>
        <v>0</v>
      </c>
    </row>
    <row r="1811" spans="1:17" s="17" customFormat="1" ht="16.75" hidden="1" customHeight="1" outlineLevel="2">
      <c r="A1811" s="1230">
        <v>260</v>
      </c>
      <c r="B1811" s="1231"/>
      <c r="C1811" s="1232"/>
      <c r="D1811" s="1233"/>
      <c r="E1811" s="587">
        <f t="shared" si="93"/>
        <v>0</v>
      </c>
      <c r="G1811" s="1230">
        <v>260</v>
      </c>
      <c r="H1811" s="1231"/>
      <c r="I1811" s="1232"/>
      <c r="J1811" s="1233"/>
      <c r="K1811" s="587">
        <f t="shared" si="100"/>
        <v>0</v>
      </c>
      <c r="M1811" s="1230">
        <v>260</v>
      </c>
      <c r="N1811" s="1231"/>
      <c r="O1811" s="1232"/>
      <c r="P1811" s="1233"/>
      <c r="Q1811" s="587">
        <f t="shared" si="101"/>
        <v>0</v>
      </c>
    </row>
    <row r="1812" spans="1:17" s="17" customFormat="1" ht="16.75" hidden="1" customHeight="1" outlineLevel="2">
      <c r="A1812" s="1230">
        <v>261</v>
      </c>
      <c r="B1812" s="1231"/>
      <c r="C1812" s="1232"/>
      <c r="D1812" s="1233"/>
      <c r="E1812" s="587">
        <f t="shared" si="93"/>
        <v>0</v>
      </c>
      <c r="G1812" s="1230">
        <v>261</v>
      </c>
      <c r="H1812" s="1231"/>
      <c r="I1812" s="1232"/>
      <c r="J1812" s="1233"/>
      <c r="K1812" s="587">
        <f t="shared" si="100"/>
        <v>0</v>
      </c>
      <c r="M1812" s="1230">
        <v>261</v>
      </c>
      <c r="N1812" s="1231"/>
      <c r="O1812" s="1232"/>
      <c r="P1812" s="1233"/>
      <c r="Q1812" s="587">
        <f t="shared" si="101"/>
        <v>0</v>
      </c>
    </row>
    <row r="1813" spans="1:17" s="17" customFormat="1" ht="16.75" hidden="1" customHeight="1" outlineLevel="2">
      <c r="A1813" s="1230">
        <v>262</v>
      </c>
      <c r="B1813" s="1231"/>
      <c r="C1813" s="1232"/>
      <c r="D1813" s="1233"/>
      <c r="E1813" s="587">
        <f t="shared" si="93"/>
        <v>0</v>
      </c>
      <c r="G1813" s="1230">
        <v>262</v>
      </c>
      <c r="H1813" s="1231"/>
      <c r="I1813" s="1232"/>
      <c r="J1813" s="1233"/>
      <c r="K1813" s="587">
        <f t="shared" si="100"/>
        <v>0</v>
      </c>
      <c r="M1813" s="1230">
        <v>262</v>
      </c>
      <c r="N1813" s="1231"/>
      <c r="O1813" s="1232"/>
      <c r="P1813" s="1233"/>
      <c r="Q1813" s="587">
        <f t="shared" si="101"/>
        <v>0</v>
      </c>
    </row>
    <row r="1814" spans="1:17" s="17" customFormat="1" ht="16.75" hidden="1" customHeight="1" outlineLevel="2">
      <c r="A1814" s="1230">
        <v>263</v>
      </c>
      <c r="B1814" s="1231"/>
      <c r="C1814" s="1232"/>
      <c r="D1814" s="1233"/>
      <c r="E1814" s="587">
        <f t="shared" si="93"/>
        <v>0</v>
      </c>
      <c r="G1814" s="1230">
        <v>263</v>
      </c>
      <c r="H1814" s="1231"/>
      <c r="I1814" s="1232"/>
      <c r="J1814" s="1233"/>
      <c r="K1814" s="587">
        <f t="shared" si="100"/>
        <v>0</v>
      </c>
      <c r="M1814" s="1230">
        <v>263</v>
      </c>
      <c r="N1814" s="1231"/>
      <c r="O1814" s="1232"/>
      <c r="P1814" s="1233"/>
      <c r="Q1814" s="587">
        <f t="shared" si="101"/>
        <v>0</v>
      </c>
    </row>
    <row r="1815" spans="1:17" s="17" customFormat="1" ht="16.75" hidden="1" customHeight="1" outlineLevel="2">
      <c r="A1815" s="1230">
        <v>264</v>
      </c>
      <c r="B1815" s="1231"/>
      <c r="C1815" s="1232"/>
      <c r="D1815" s="1233"/>
      <c r="E1815" s="587">
        <f>IF(AND(C1815&gt;=D$1545,C1815&lt;=D$1544),1,0)</f>
        <v>0</v>
      </c>
      <c r="G1815" s="1230">
        <v>264</v>
      </c>
      <c r="H1815" s="1231"/>
      <c r="I1815" s="1232"/>
      <c r="J1815" s="1233"/>
      <c r="K1815" s="587">
        <f>IF(AND(I1815&gt;=J$1545,I1815&lt;=J$1544),1,0)</f>
        <v>0</v>
      </c>
      <c r="M1815" s="1230">
        <v>264</v>
      </c>
      <c r="N1815" s="1231"/>
      <c r="O1815" s="1232"/>
      <c r="P1815" s="1233"/>
      <c r="Q1815" s="587">
        <f>IF(AND(O1815&gt;=P$1545,O1815&lt;=P$1544),1,0)</f>
        <v>0</v>
      </c>
    </row>
    <row r="1816" spans="1:17" s="17" customFormat="1" ht="16.75" hidden="1" customHeight="1" outlineLevel="2">
      <c r="A1816" s="1230">
        <v>265</v>
      </c>
      <c r="B1816" s="1231"/>
      <c r="C1816" s="1232"/>
      <c r="D1816" s="1233"/>
      <c r="E1816" s="587">
        <f t="shared" ref="E1816:E1818" si="102">IF(AND(C1816&gt;=D$1545,C1816&lt;=D$1544),1,0)</f>
        <v>0</v>
      </c>
      <c r="G1816" s="1230">
        <v>265</v>
      </c>
      <c r="H1816" s="1231"/>
      <c r="I1816" s="1232"/>
      <c r="J1816" s="1233"/>
      <c r="K1816" s="587">
        <f t="shared" ref="K1816:K1879" si="103">IF(AND(I1816&gt;=J$1545,I1816&lt;=J$1544),1,0)</f>
        <v>0</v>
      </c>
      <c r="M1816" s="1230">
        <v>265</v>
      </c>
      <c r="N1816" s="1231"/>
      <c r="O1816" s="1232"/>
      <c r="P1816" s="1233"/>
      <c r="Q1816" s="587">
        <f t="shared" ref="Q1816:Q1879" si="104">IF(AND(O1816&gt;=P$1545,O1816&lt;=P$1544),1,0)</f>
        <v>0</v>
      </c>
    </row>
    <row r="1817" spans="1:17" s="17" customFormat="1" ht="16.75" hidden="1" customHeight="1" outlineLevel="2">
      <c r="A1817" s="1230">
        <v>266</v>
      </c>
      <c r="B1817" s="1231"/>
      <c r="C1817" s="1232"/>
      <c r="D1817" s="1233"/>
      <c r="E1817" s="587">
        <f t="shared" si="102"/>
        <v>0</v>
      </c>
      <c r="G1817" s="1230">
        <v>266</v>
      </c>
      <c r="H1817" s="1231"/>
      <c r="I1817" s="1232"/>
      <c r="J1817" s="1233"/>
      <c r="K1817" s="587">
        <f t="shared" si="103"/>
        <v>0</v>
      </c>
      <c r="M1817" s="1230">
        <v>266</v>
      </c>
      <c r="N1817" s="1231"/>
      <c r="O1817" s="1232"/>
      <c r="P1817" s="1233"/>
      <c r="Q1817" s="587">
        <f t="shared" si="104"/>
        <v>0</v>
      </c>
    </row>
    <row r="1818" spans="1:17" s="17" customFormat="1" ht="16.75" hidden="1" customHeight="1" outlineLevel="2">
      <c r="A1818" s="1230">
        <v>267</v>
      </c>
      <c r="B1818" s="1231"/>
      <c r="C1818" s="1232"/>
      <c r="D1818" s="1233"/>
      <c r="E1818" s="587">
        <f t="shared" si="102"/>
        <v>0</v>
      </c>
      <c r="G1818" s="1230">
        <v>267</v>
      </c>
      <c r="H1818" s="1231"/>
      <c r="I1818" s="1232"/>
      <c r="J1818" s="1233"/>
      <c r="K1818" s="587">
        <f t="shared" si="103"/>
        <v>0</v>
      </c>
      <c r="M1818" s="1230">
        <v>267</v>
      </c>
      <c r="N1818" s="1231"/>
      <c r="O1818" s="1232"/>
      <c r="P1818" s="1233"/>
      <c r="Q1818" s="587">
        <f t="shared" si="104"/>
        <v>0</v>
      </c>
    </row>
    <row r="1819" spans="1:17" s="17" customFormat="1" ht="16.75" hidden="1" customHeight="1" outlineLevel="2">
      <c r="A1819" s="1230">
        <v>268</v>
      </c>
      <c r="B1819" s="1231"/>
      <c r="C1819" s="1232"/>
      <c r="D1819" s="1233"/>
      <c r="E1819" s="587">
        <f t="shared" si="93"/>
        <v>0</v>
      </c>
      <c r="G1819" s="1230">
        <v>268</v>
      </c>
      <c r="H1819" s="1231"/>
      <c r="I1819" s="1232"/>
      <c r="J1819" s="1233"/>
      <c r="K1819" s="587">
        <f t="shared" si="103"/>
        <v>0</v>
      </c>
      <c r="M1819" s="1230">
        <v>268</v>
      </c>
      <c r="N1819" s="1231"/>
      <c r="O1819" s="1232"/>
      <c r="P1819" s="1233"/>
      <c r="Q1819" s="587">
        <f t="shared" si="104"/>
        <v>0</v>
      </c>
    </row>
    <row r="1820" spans="1:17" s="17" customFormat="1" ht="16.75" hidden="1" customHeight="1" outlineLevel="2">
      <c r="A1820" s="1230">
        <v>269</v>
      </c>
      <c r="B1820" s="1231"/>
      <c r="C1820" s="1232"/>
      <c r="D1820" s="1233"/>
      <c r="E1820" s="587">
        <f t="shared" si="93"/>
        <v>0</v>
      </c>
      <c r="G1820" s="1230">
        <v>269</v>
      </c>
      <c r="H1820" s="1231"/>
      <c r="I1820" s="1232"/>
      <c r="J1820" s="1233"/>
      <c r="K1820" s="587">
        <f t="shared" si="103"/>
        <v>0</v>
      </c>
      <c r="M1820" s="1230">
        <v>269</v>
      </c>
      <c r="N1820" s="1231"/>
      <c r="O1820" s="1232"/>
      <c r="P1820" s="1233"/>
      <c r="Q1820" s="587">
        <f t="shared" si="104"/>
        <v>0</v>
      </c>
    </row>
    <row r="1821" spans="1:17" s="17" customFormat="1" ht="16.75" hidden="1" customHeight="1" outlineLevel="2">
      <c r="A1821" s="1230">
        <v>270</v>
      </c>
      <c r="B1821" s="1231"/>
      <c r="C1821" s="1232"/>
      <c r="D1821" s="1233"/>
      <c r="E1821" s="587">
        <f t="shared" si="93"/>
        <v>0</v>
      </c>
      <c r="G1821" s="1230">
        <v>270</v>
      </c>
      <c r="H1821" s="1231"/>
      <c r="I1821" s="1232"/>
      <c r="J1821" s="1233"/>
      <c r="K1821" s="587">
        <f t="shared" si="103"/>
        <v>0</v>
      </c>
      <c r="M1821" s="1230">
        <v>270</v>
      </c>
      <c r="N1821" s="1231"/>
      <c r="O1821" s="1232"/>
      <c r="P1821" s="1233"/>
      <c r="Q1821" s="587">
        <f t="shared" si="104"/>
        <v>0</v>
      </c>
    </row>
    <row r="1822" spans="1:17" s="17" customFormat="1" ht="16.75" hidden="1" customHeight="1" outlineLevel="2">
      <c r="A1822" s="1230">
        <v>271</v>
      </c>
      <c r="B1822" s="1231"/>
      <c r="C1822" s="1232"/>
      <c r="D1822" s="1233"/>
      <c r="E1822" s="587">
        <f t="shared" si="93"/>
        <v>0</v>
      </c>
      <c r="G1822" s="1230">
        <v>271</v>
      </c>
      <c r="H1822" s="1231"/>
      <c r="I1822" s="1232"/>
      <c r="J1822" s="1233"/>
      <c r="K1822" s="587">
        <f t="shared" si="103"/>
        <v>0</v>
      </c>
      <c r="M1822" s="1230">
        <v>271</v>
      </c>
      <c r="N1822" s="1231"/>
      <c r="O1822" s="1232"/>
      <c r="P1822" s="1233"/>
      <c r="Q1822" s="587">
        <f t="shared" si="104"/>
        <v>0</v>
      </c>
    </row>
    <row r="1823" spans="1:17" s="17" customFormat="1" ht="16.75" hidden="1" customHeight="1" outlineLevel="2">
      <c r="A1823" s="1230">
        <v>272</v>
      </c>
      <c r="B1823" s="1231"/>
      <c r="C1823" s="1232"/>
      <c r="D1823" s="1233"/>
      <c r="E1823" s="587">
        <f t="shared" si="93"/>
        <v>0</v>
      </c>
      <c r="G1823" s="1230">
        <v>272</v>
      </c>
      <c r="H1823" s="1231"/>
      <c r="I1823" s="1232"/>
      <c r="J1823" s="1233"/>
      <c r="K1823" s="587">
        <f t="shared" si="103"/>
        <v>0</v>
      </c>
      <c r="M1823" s="1230">
        <v>272</v>
      </c>
      <c r="N1823" s="1231"/>
      <c r="O1823" s="1232"/>
      <c r="P1823" s="1233"/>
      <c r="Q1823" s="587">
        <f t="shared" si="104"/>
        <v>0</v>
      </c>
    </row>
    <row r="1824" spans="1:17" s="17" customFormat="1" ht="16.75" hidden="1" customHeight="1" outlineLevel="2">
      <c r="A1824" s="1230">
        <v>273</v>
      </c>
      <c r="B1824" s="1231"/>
      <c r="C1824" s="1232"/>
      <c r="D1824" s="1233"/>
      <c r="E1824" s="587">
        <f t="shared" si="93"/>
        <v>0</v>
      </c>
      <c r="G1824" s="1230">
        <v>273</v>
      </c>
      <c r="H1824" s="1231"/>
      <c r="I1824" s="1232"/>
      <c r="J1824" s="1233"/>
      <c r="K1824" s="587">
        <f t="shared" si="103"/>
        <v>0</v>
      </c>
      <c r="M1824" s="1230">
        <v>273</v>
      </c>
      <c r="N1824" s="1231"/>
      <c r="O1824" s="1232"/>
      <c r="P1824" s="1233"/>
      <c r="Q1824" s="587">
        <f t="shared" si="104"/>
        <v>0</v>
      </c>
    </row>
    <row r="1825" spans="1:17" s="17" customFormat="1" ht="16.75" hidden="1" customHeight="1" outlineLevel="2">
      <c r="A1825" s="1230">
        <v>274</v>
      </c>
      <c r="B1825" s="1231"/>
      <c r="C1825" s="1232"/>
      <c r="D1825" s="1233"/>
      <c r="E1825" s="587">
        <f t="shared" si="93"/>
        <v>0</v>
      </c>
      <c r="G1825" s="1230">
        <v>274</v>
      </c>
      <c r="H1825" s="1231"/>
      <c r="I1825" s="1232"/>
      <c r="J1825" s="1233"/>
      <c r="K1825" s="587">
        <f t="shared" si="103"/>
        <v>0</v>
      </c>
      <c r="M1825" s="1230">
        <v>274</v>
      </c>
      <c r="N1825" s="1231"/>
      <c r="O1825" s="1232"/>
      <c r="P1825" s="1233"/>
      <c r="Q1825" s="587">
        <f t="shared" si="104"/>
        <v>0</v>
      </c>
    </row>
    <row r="1826" spans="1:17" s="17" customFormat="1" ht="16.75" hidden="1" customHeight="1" outlineLevel="2">
      <c r="A1826" s="1230">
        <v>275</v>
      </c>
      <c r="B1826" s="1231"/>
      <c r="C1826" s="1232"/>
      <c r="D1826" s="1233"/>
      <c r="E1826" s="587">
        <f t="shared" si="93"/>
        <v>0</v>
      </c>
      <c r="G1826" s="1230">
        <v>275</v>
      </c>
      <c r="H1826" s="1231"/>
      <c r="I1826" s="1232"/>
      <c r="J1826" s="1233"/>
      <c r="K1826" s="587">
        <f t="shared" si="103"/>
        <v>0</v>
      </c>
      <c r="M1826" s="1230">
        <v>275</v>
      </c>
      <c r="N1826" s="1231"/>
      <c r="O1826" s="1232"/>
      <c r="P1826" s="1233"/>
      <c r="Q1826" s="587">
        <f t="shared" si="104"/>
        <v>0</v>
      </c>
    </row>
    <row r="1827" spans="1:17" s="17" customFormat="1" ht="16.75" hidden="1" customHeight="1" outlineLevel="2">
      <c r="A1827" s="1230">
        <v>276</v>
      </c>
      <c r="B1827" s="1231"/>
      <c r="C1827" s="1232"/>
      <c r="D1827" s="1233"/>
      <c r="E1827" s="587">
        <f t="shared" si="93"/>
        <v>0</v>
      </c>
      <c r="G1827" s="1230">
        <v>276</v>
      </c>
      <c r="H1827" s="1231"/>
      <c r="I1827" s="1232"/>
      <c r="J1827" s="1233"/>
      <c r="K1827" s="587">
        <f t="shared" si="103"/>
        <v>0</v>
      </c>
      <c r="M1827" s="1230">
        <v>276</v>
      </c>
      <c r="N1827" s="1231"/>
      <c r="O1827" s="1232"/>
      <c r="P1827" s="1233"/>
      <c r="Q1827" s="587">
        <f t="shared" si="104"/>
        <v>0</v>
      </c>
    </row>
    <row r="1828" spans="1:17" s="17" customFormat="1" ht="16.75" hidden="1" customHeight="1" outlineLevel="2">
      <c r="A1828" s="1230">
        <v>277</v>
      </c>
      <c r="B1828" s="1231"/>
      <c r="C1828" s="1232"/>
      <c r="D1828" s="1233"/>
      <c r="E1828" s="587">
        <f t="shared" si="90"/>
        <v>0</v>
      </c>
      <c r="G1828" s="1230">
        <v>277</v>
      </c>
      <c r="H1828" s="1231"/>
      <c r="I1828" s="1232"/>
      <c r="J1828" s="1233"/>
      <c r="K1828" s="587">
        <f t="shared" si="103"/>
        <v>0</v>
      </c>
      <c r="M1828" s="1230">
        <v>277</v>
      </c>
      <c r="N1828" s="1231"/>
      <c r="O1828" s="1232"/>
      <c r="P1828" s="1233"/>
      <c r="Q1828" s="587">
        <f t="shared" si="104"/>
        <v>0</v>
      </c>
    </row>
    <row r="1829" spans="1:17" s="17" customFormat="1" ht="16.75" hidden="1" customHeight="1" outlineLevel="2">
      <c r="A1829" s="1230">
        <v>278</v>
      </c>
      <c r="B1829" s="1231"/>
      <c r="C1829" s="1232"/>
      <c r="D1829" s="1233"/>
      <c r="E1829" s="587">
        <f t="shared" si="90"/>
        <v>0</v>
      </c>
      <c r="G1829" s="1230">
        <v>278</v>
      </c>
      <c r="H1829" s="1231"/>
      <c r="I1829" s="1232"/>
      <c r="J1829" s="1233"/>
      <c r="K1829" s="587">
        <f t="shared" si="103"/>
        <v>0</v>
      </c>
      <c r="M1829" s="1230">
        <v>278</v>
      </c>
      <c r="N1829" s="1231"/>
      <c r="O1829" s="1232"/>
      <c r="P1829" s="1233"/>
      <c r="Q1829" s="587">
        <f t="shared" si="104"/>
        <v>0</v>
      </c>
    </row>
    <row r="1830" spans="1:17" s="17" customFormat="1" ht="16.75" hidden="1" customHeight="1" outlineLevel="2">
      <c r="A1830" s="1230">
        <v>279</v>
      </c>
      <c r="B1830" s="1231"/>
      <c r="C1830" s="1232"/>
      <c r="D1830" s="1233"/>
      <c r="E1830" s="587">
        <f t="shared" si="90"/>
        <v>0</v>
      </c>
      <c r="G1830" s="1230">
        <v>279</v>
      </c>
      <c r="H1830" s="1231"/>
      <c r="I1830" s="1232"/>
      <c r="J1830" s="1233"/>
      <c r="K1830" s="587">
        <f t="shared" si="103"/>
        <v>0</v>
      </c>
      <c r="M1830" s="1230">
        <v>279</v>
      </c>
      <c r="N1830" s="1231"/>
      <c r="O1830" s="1232"/>
      <c r="P1830" s="1233"/>
      <c r="Q1830" s="587">
        <f t="shared" si="104"/>
        <v>0</v>
      </c>
    </row>
    <row r="1831" spans="1:17" s="17" customFormat="1" ht="16.75" hidden="1" customHeight="1" outlineLevel="2">
      <c r="A1831" s="1230">
        <v>280</v>
      </c>
      <c r="B1831" s="1231"/>
      <c r="C1831" s="1232"/>
      <c r="D1831" s="1233"/>
      <c r="E1831" s="587">
        <f t="shared" si="90"/>
        <v>0</v>
      </c>
      <c r="G1831" s="1230">
        <v>280</v>
      </c>
      <c r="H1831" s="1231"/>
      <c r="I1831" s="1232"/>
      <c r="J1831" s="1233"/>
      <c r="K1831" s="587">
        <f t="shared" si="103"/>
        <v>0</v>
      </c>
      <c r="M1831" s="1230">
        <v>280</v>
      </c>
      <c r="N1831" s="1231"/>
      <c r="O1831" s="1232"/>
      <c r="P1831" s="1233"/>
      <c r="Q1831" s="587">
        <f t="shared" si="104"/>
        <v>0</v>
      </c>
    </row>
    <row r="1832" spans="1:17" s="17" customFormat="1" ht="16.75" hidden="1" customHeight="1" outlineLevel="2">
      <c r="A1832" s="1230">
        <v>281</v>
      </c>
      <c r="B1832" s="1231"/>
      <c r="C1832" s="1232"/>
      <c r="D1832" s="1233"/>
      <c r="E1832" s="587">
        <f t="shared" si="90"/>
        <v>0</v>
      </c>
      <c r="G1832" s="1230">
        <v>281</v>
      </c>
      <c r="H1832" s="1231"/>
      <c r="I1832" s="1232"/>
      <c r="J1832" s="1233"/>
      <c r="K1832" s="587">
        <f t="shared" si="103"/>
        <v>0</v>
      </c>
      <c r="M1832" s="1230">
        <v>281</v>
      </c>
      <c r="N1832" s="1231"/>
      <c r="O1832" s="1232"/>
      <c r="P1832" s="1233"/>
      <c r="Q1832" s="587">
        <f t="shared" si="104"/>
        <v>0</v>
      </c>
    </row>
    <row r="1833" spans="1:17" s="17" customFormat="1" ht="16.75" hidden="1" customHeight="1" outlineLevel="2">
      <c r="A1833" s="1230">
        <v>282</v>
      </c>
      <c r="B1833" s="1231"/>
      <c r="C1833" s="1232"/>
      <c r="D1833" s="1233"/>
      <c r="E1833" s="587">
        <f t="shared" si="90"/>
        <v>0</v>
      </c>
      <c r="G1833" s="1230">
        <v>282</v>
      </c>
      <c r="H1833" s="1231"/>
      <c r="I1833" s="1232"/>
      <c r="J1833" s="1233"/>
      <c r="K1833" s="587">
        <f t="shared" si="103"/>
        <v>0</v>
      </c>
      <c r="M1833" s="1230">
        <v>282</v>
      </c>
      <c r="N1833" s="1231"/>
      <c r="O1833" s="1232"/>
      <c r="P1833" s="1233"/>
      <c r="Q1833" s="587">
        <f t="shared" si="104"/>
        <v>0</v>
      </c>
    </row>
    <row r="1834" spans="1:17" s="17" customFormat="1" ht="16.75" hidden="1" customHeight="1" outlineLevel="2">
      <c r="A1834" s="1230">
        <v>283</v>
      </c>
      <c r="B1834" s="1231"/>
      <c r="C1834" s="1232"/>
      <c r="D1834" s="1233"/>
      <c r="E1834" s="587">
        <f t="shared" si="87"/>
        <v>0</v>
      </c>
      <c r="G1834" s="1230">
        <v>283</v>
      </c>
      <c r="H1834" s="1231"/>
      <c r="I1834" s="1232"/>
      <c r="J1834" s="1233"/>
      <c r="K1834" s="587">
        <f t="shared" si="103"/>
        <v>0</v>
      </c>
      <c r="M1834" s="1230">
        <v>283</v>
      </c>
      <c r="N1834" s="1231"/>
      <c r="O1834" s="1232"/>
      <c r="P1834" s="1233"/>
      <c r="Q1834" s="587">
        <f t="shared" si="104"/>
        <v>0</v>
      </c>
    </row>
    <row r="1835" spans="1:17" s="17" customFormat="1" ht="16.75" hidden="1" customHeight="1" outlineLevel="2">
      <c r="A1835" s="1230">
        <v>284</v>
      </c>
      <c r="B1835" s="1231"/>
      <c r="C1835" s="1232"/>
      <c r="D1835" s="1233"/>
      <c r="E1835" s="587">
        <f t="shared" si="87"/>
        <v>0</v>
      </c>
      <c r="G1835" s="1230">
        <v>284</v>
      </c>
      <c r="H1835" s="1231"/>
      <c r="I1835" s="1232"/>
      <c r="J1835" s="1233"/>
      <c r="K1835" s="587">
        <f t="shared" si="103"/>
        <v>0</v>
      </c>
      <c r="M1835" s="1230">
        <v>284</v>
      </c>
      <c r="N1835" s="1231"/>
      <c r="O1835" s="1232"/>
      <c r="P1835" s="1233"/>
      <c r="Q1835" s="587">
        <f t="shared" si="104"/>
        <v>0</v>
      </c>
    </row>
    <row r="1836" spans="1:17" s="17" customFormat="1" ht="16.75" hidden="1" customHeight="1" outlineLevel="2">
      <c r="A1836" s="1230">
        <v>285</v>
      </c>
      <c r="B1836" s="1231"/>
      <c r="C1836" s="1232"/>
      <c r="D1836" s="1233"/>
      <c r="E1836" s="587">
        <f t="shared" si="87"/>
        <v>0</v>
      </c>
      <c r="G1836" s="1230">
        <v>285</v>
      </c>
      <c r="H1836" s="1231"/>
      <c r="I1836" s="1232"/>
      <c r="J1836" s="1233"/>
      <c r="K1836" s="587">
        <f t="shared" si="103"/>
        <v>0</v>
      </c>
      <c r="M1836" s="1230">
        <v>285</v>
      </c>
      <c r="N1836" s="1231"/>
      <c r="O1836" s="1232"/>
      <c r="P1836" s="1233"/>
      <c r="Q1836" s="587">
        <f t="shared" si="104"/>
        <v>0</v>
      </c>
    </row>
    <row r="1837" spans="1:17" s="17" customFormat="1" ht="16.75" hidden="1" customHeight="1" outlineLevel="2">
      <c r="A1837" s="1230">
        <v>286</v>
      </c>
      <c r="B1837" s="1231"/>
      <c r="C1837" s="1232"/>
      <c r="D1837" s="1233"/>
      <c r="E1837" s="587">
        <f t="shared" si="87"/>
        <v>0</v>
      </c>
      <c r="G1837" s="1230">
        <v>286</v>
      </c>
      <c r="H1837" s="1231"/>
      <c r="I1837" s="1232"/>
      <c r="J1837" s="1233"/>
      <c r="K1837" s="587">
        <f t="shared" si="103"/>
        <v>0</v>
      </c>
      <c r="M1837" s="1230">
        <v>286</v>
      </c>
      <c r="N1837" s="1231"/>
      <c r="O1837" s="1232"/>
      <c r="P1837" s="1233"/>
      <c r="Q1837" s="587">
        <f t="shared" si="104"/>
        <v>0</v>
      </c>
    </row>
    <row r="1838" spans="1:17" s="17" customFormat="1" ht="16.75" hidden="1" customHeight="1" outlineLevel="2">
      <c r="A1838" s="1230">
        <v>287</v>
      </c>
      <c r="B1838" s="1231"/>
      <c r="C1838" s="1232"/>
      <c r="D1838" s="1233"/>
      <c r="E1838" s="587">
        <f t="shared" si="87"/>
        <v>0</v>
      </c>
      <c r="G1838" s="1230">
        <v>287</v>
      </c>
      <c r="H1838" s="1231"/>
      <c r="I1838" s="1232"/>
      <c r="J1838" s="1233"/>
      <c r="K1838" s="587">
        <f t="shared" si="103"/>
        <v>0</v>
      </c>
      <c r="M1838" s="1230">
        <v>287</v>
      </c>
      <c r="N1838" s="1231"/>
      <c r="O1838" s="1232"/>
      <c r="P1838" s="1233"/>
      <c r="Q1838" s="587">
        <f t="shared" si="104"/>
        <v>0</v>
      </c>
    </row>
    <row r="1839" spans="1:17" s="17" customFormat="1" ht="16.75" hidden="1" customHeight="1" outlineLevel="2">
      <c r="A1839" s="1230">
        <v>288</v>
      </c>
      <c r="B1839" s="1231"/>
      <c r="C1839" s="1232"/>
      <c r="D1839" s="1233"/>
      <c r="E1839" s="587">
        <f t="shared" si="87"/>
        <v>0</v>
      </c>
      <c r="G1839" s="1230">
        <v>288</v>
      </c>
      <c r="H1839" s="1231"/>
      <c r="I1839" s="1232"/>
      <c r="J1839" s="1233"/>
      <c r="K1839" s="587">
        <f t="shared" si="103"/>
        <v>0</v>
      </c>
      <c r="M1839" s="1230">
        <v>288</v>
      </c>
      <c r="N1839" s="1231"/>
      <c r="O1839" s="1232"/>
      <c r="P1839" s="1233"/>
      <c r="Q1839" s="587">
        <f t="shared" si="104"/>
        <v>0</v>
      </c>
    </row>
    <row r="1840" spans="1:17" s="17" customFormat="1" ht="16.75" hidden="1" customHeight="1" outlineLevel="2">
      <c r="A1840" s="1230">
        <v>289</v>
      </c>
      <c r="B1840" s="1231"/>
      <c r="C1840" s="1232"/>
      <c r="D1840" s="1233"/>
      <c r="E1840" s="587">
        <f t="shared" si="87"/>
        <v>0</v>
      </c>
      <c r="G1840" s="1230">
        <v>289</v>
      </c>
      <c r="H1840" s="1231"/>
      <c r="I1840" s="1232"/>
      <c r="J1840" s="1233"/>
      <c r="K1840" s="587">
        <f t="shared" si="103"/>
        <v>0</v>
      </c>
      <c r="M1840" s="1230">
        <v>289</v>
      </c>
      <c r="N1840" s="1231"/>
      <c r="O1840" s="1232"/>
      <c r="P1840" s="1233"/>
      <c r="Q1840" s="587">
        <f t="shared" si="104"/>
        <v>0</v>
      </c>
    </row>
    <row r="1841" spans="1:17" s="17" customFormat="1" ht="16.75" hidden="1" customHeight="1" outlineLevel="2">
      <c r="A1841" s="1230">
        <v>290</v>
      </c>
      <c r="B1841" s="1231"/>
      <c r="C1841" s="1232"/>
      <c r="D1841" s="1233"/>
      <c r="E1841" s="587">
        <f t="shared" si="87"/>
        <v>0</v>
      </c>
      <c r="G1841" s="1230">
        <v>290</v>
      </c>
      <c r="H1841" s="1231"/>
      <c r="I1841" s="1232"/>
      <c r="J1841" s="1233"/>
      <c r="K1841" s="587">
        <f t="shared" si="103"/>
        <v>0</v>
      </c>
      <c r="M1841" s="1230">
        <v>290</v>
      </c>
      <c r="N1841" s="1231"/>
      <c r="O1841" s="1232"/>
      <c r="P1841" s="1233"/>
      <c r="Q1841" s="587">
        <f t="shared" si="104"/>
        <v>0</v>
      </c>
    </row>
    <row r="1842" spans="1:17" s="17" customFormat="1" ht="16.75" hidden="1" customHeight="1" outlineLevel="2">
      <c r="A1842" s="1230">
        <v>291</v>
      </c>
      <c r="B1842" s="1231"/>
      <c r="C1842" s="1232"/>
      <c r="D1842" s="1233"/>
      <c r="E1842" s="587">
        <f t="shared" si="87"/>
        <v>0</v>
      </c>
      <c r="G1842" s="1230">
        <v>291</v>
      </c>
      <c r="H1842" s="1231"/>
      <c r="I1842" s="1232"/>
      <c r="J1842" s="1233"/>
      <c r="K1842" s="587">
        <f t="shared" si="103"/>
        <v>0</v>
      </c>
      <c r="M1842" s="1230">
        <v>291</v>
      </c>
      <c r="N1842" s="1231"/>
      <c r="O1842" s="1232"/>
      <c r="P1842" s="1233"/>
      <c r="Q1842" s="587">
        <f t="shared" si="104"/>
        <v>0</v>
      </c>
    </row>
    <row r="1843" spans="1:17" s="17" customFormat="1" ht="16.75" hidden="1" customHeight="1" outlineLevel="2">
      <c r="A1843" s="1230">
        <v>292</v>
      </c>
      <c r="B1843" s="1231"/>
      <c r="C1843" s="1232"/>
      <c r="D1843" s="1233"/>
      <c r="E1843" s="587">
        <f t="shared" si="87"/>
        <v>0</v>
      </c>
      <c r="G1843" s="1230">
        <v>292</v>
      </c>
      <c r="H1843" s="1231"/>
      <c r="I1843" s="1232"/>
      <c r="J1843" s="1233"/>
      <c r="K1843" s="587">
        <f t="shared" si="103"/>
        <v>0</v>
      </c>
      <c r="M1843" s="1230">
        <v>292</v>
      </c>
      <c r="N1843" s="1231"/>
      <c r="O1843" s="1232"/>
      <c r="P1843" s="1233"/>
      <c r="Q1843" s="587">
        <f t="shared" si="104"/>
        <v>0</v>
      </c>
    </row>
    <row r="1844" spans="1:17" s="17" customFormat="1" ht="16.75" hidden="1" customHeight="1" outlineLevel="2">
      <c r="A1844" s="1230">
        <v>293</v>
      </c>
      <c r="B1844" s="1231"/>
      <c r="C1844" s="1232"/>
      <c r="D1844" s="1233"/>
      <c r="E1844" s="587">
        <f t="shared" si="87"/>
        <v>0</v>
      </c>
      <c r="G1844" s="1230">
        <v>293</v>
      </c>
      <c r="H1844" s="1231"/>
      <c r="I1844" s="1232"/>
      <c r="J1844" s="1233"/>
      <c r="K1844" s="587">
        <f t="shared" si="103"/>
        <v>0</v>
      </c>
      <c r="M1844" s="1230">
        <v>293</v>
      </c>
      <c r="N1844" s="1231"/>
      <c r="O1844" s="1232"/>
      <c r="P1844" s="1233"/>
      <c r="Q1844" s="587">
        <f t="shared" si="104"/>
        <v>0</v>
      </c>
    </row>
    <row r="1845" spans="1:17" s="17" customFormat="1" ht="16.75" hidden="1" customHeight="1" outlineLevel="2">
      <c r="A1845" s="1230">
        <v>294</v>
      </c>
      <c r="B1845" s="1231"/>
      <c r="C1845" s="1232"/>
      <c r="D1845" s="1233"/>
      <c r="E1845" s="587">
        <f t="shared" si="87"/>
        <v>0</v>
      </c>
      <c r="G1845" s="1230">
        <v>294</v>
      </c>
      <c r="H1845" s="1231"/>
      <c r="I1845" s="1232"/>
      <c r="J1845" s="1233"/>
      <c r="K1845" s="587">
        <f t="shared" si="103"/>
        <v>0</v>
      </c>
      <c r="M1845" s="1230">
        <v>294</v>
      </c>
      <c r="N1845" s="1231"/>
      <c r="O1845" s="1232"/>
      <c r="P1845" s="1233"/>
      <c r="Q1845" s="587">
        <f t="shared" si="104"/>
        <v>0</v>
      </c>
    </row>
    <row r="1846" spans="1:17" s="17" customFormat="1" ht="16.75" hidden="1" customHeight="1" outlineLevel="2">
      <c r="A1846" s="1230">
        <v>295</v>
      </c>
      <c r="B1846" s="1231"/>
      <c r="C1846" s="1232"/>
      <c r="D1846" s="1233"/>
      <c r="E1846" s="587">
        <f t="shared" si="87"/>
        <v>0</v>
      </c>
      <c r="G1846" s="1230">
        <v>295</v>
      </c>
      <c r="H1846" s="1231"/>
      <c r="I1846" s="1232"/>
      <c r="J1846" s="1233"/>
      <c r="K1846" s="587">
        <f t="shared" si="103"/>
        <v>0</v>
      </c>
      <c r="M1846" s="1230">
        <v>295</v>
      </c>
      <c r="N1846" s="1231"/>
      <c r="O1846" s="1232"/>
      <c r="P1846" s="1233"/>
      <c r="Q1846" s="587">
        <f t="shared" si="104"/>
        <v>0</v>
      </c>
    </row>
    <row r="1847" spans="1:17" s="17" customFormat="1" ht="16.75" hidden="1" customHeight="1" outlineLevel="2">
      <c r="A1847" s="1230">
        <v>296</v>
      </c>
      <c r="B1847" s="1231"/>
      <c r="C1847" s="1232"/>
      <c r="D1847" s="1233"/>
      <c r="E1847" s="587">
        <f t="shared" si="87"/>
        <v>0</v>
      </c>
      <c r="G1847" s="1230">
        <v>296</v>
      </c>
      <c r="H1847" s="1231"/>
      <c r="I1847" s="1232"/>
      <c r="J1847" s="1233"/>
      <c r="K1847" s="587">
        <f t="shared" si="103"/>
        <v>0</v>
      </c>
      <c r="M1847" s="1230">
        <v>296</v>
      </c>
      <c r="N1847" s="1231"/>
      <c r="O1847" s="1232"/>
      <c r="P1847" s="1233"/>
      <c r="Q1847" s="587">
        <f t="shared" si="104"/>
        <v>0</v>
      </c>
    </row>
    <row r="1848" spans="1:17" s="17" customFormat="1" ht="16.75" hidden="1" customHeight="1" outlineLevel="2">
      <c r="A1848" s="1230">
        <v>297</v>
      </c>
      <c r="B1848" s="1231"/>
      <c r="C1848" s="1232"/>
      <c r="D1848" s="1233"/>
      <c r="E1848" s="587">
        <f t="shared" si="87"/>
        <v>0</v>
      </c>
      <c r="G1848" s="1230">
        <v>297</v>
      </c>
      <c r="H1848" s="1231"/>
      <c r="I1848" s="1232"/>
      <c r="J1848" s="1233"/>
      <c r="K1848" s="587">
        <f t="shared" si="103"/>
        <v>0</v>
      </c>
      <c r="M1848" s="1230">
        <v>297</v>
      </c>
      <c r="N1848" s="1231"/>
      <c r="O1848" s="1232"/>
      <c r="P1848" s="1233"/>
      <c r="Q1848" s="587">
        <f t="shared" si="104"/>
        <v>0</v>
      </c>
    </row>
    <row r="1849" spans="1:17" s="17" customFormat="1" ht="16.75" hidden="1" customHeight="1" outlineLevel="2">
      <c r="A1849" s="1230">
        <v>298</v>
      </c>
      <c r="B1849" s="1231"/>
      <c r="C1849" s="1232"/>
      <c r="D1849" s="1233"/>
      <c r="E1849" s="587">
        <f t="shared" si="87"/>
        <v>0</v>
      </c>
      <c r="G1849" s="1230">
        <v>298</v>
      </c>
      <c r="H1849" s="1231"/>
      <c r="I1849" s="1232"/>
      <c r="J1849" s="1233"/>
      <c r="K1849" s="587">
        <f t="shared" si="103"/>
        <v>0</v>
      </c>
      <c r="M1849" s="1230">
        <v>298</v>
      </c>
      <c r="N1849" s="1231"/>
      <c r="O1849" s="1232"/>
      <c r="P1849" s="1233"/>
      <c r="Q1849" s="587">
        <f t="shared" si="104"/>
        <v>0</v>
      </c>
    </row>
    <row r="1850" spans="1:17" s="17" customFormat="1" ht="16.75" hidden="1" customHeight="1" outlineLevel="2">
      <c r="A1850" s="1230">
        <v>299</v>
      </c>
      <c r="B1850" s="1231"/>
      <c r="C1850" s="1232"/>
      <c r="D1850" s="1233"/>
      <c r="E1850" s="587">
        <f t="shared" si="87"/>
        <v>0</v>
      </c>
      <c r="G1850" s="1230">
        <v>299</v>
      </c>
      <c r="H1850" s="1231"/>
      <c r="I1850" s="1232"/>
      <c r="J1850" s="1233"/>
      <c r="K1850" s="587">
        <f t="shared" si="103"/>
        <v>0</v>
      </c>
      <c r="M1850" s="1230">
        <v>299</v>
      </c>
      <c r="N1850" s="1231"/>
      <c r="O1850" s="1232"/>
      <c r="P1850" s="1233"/>
      <c r="Q1850" s="587">
        <f t="shared" si="104"/>
        <v>0</v>
      </c>
    </row>
    <row r="1851" spans="1:17" s="17" customFormat="1" ht="16.75" hidden="1" customHeight="1" outlineLevel="2">
      <c r="A1851" s="1230">
        <v>300</v>
      </c>
      <c r="B1851" s="1231"/>
      <c r="C1851" s="1232"/>
      <c r="D1851" s="1233"/>
      <c r="E1851" s="587">
        <f t="shared" si="87"/>
        <v>0</v>
      </c>
      <c r="G1851" s="1230">
        <v>300</v>
      </c>
      <c r="H1851" s="1231"/>
      <c r="I1851" s="1232"/>
      <c r="J1851" s="1233"/>
      <c r="K1851" s="587">
        <f t="shared" si="103"/>
        <v>0</v>
      </c>
      <c r="M1851" s="1230">
        <v>300</v>
      </c>
      <c r="N1851" s="1231"/>
      <c r="O1851" s="1232"/>
      <c r="P1851" s="1233"/>
      <c r="Q1851" s="587">
        <f t="shared" si="104"/>
        <v>0</v>
      </c>
    </row>
    <row r="1852" spans="1:17" s="17" customFormat="1" ht="16.75" hidden="1" customHeight="1" outlineLevel="2">
      <c r="A1852" s="1230">
        <v>301</v>
      </c>
      <c r="B1852" s="1231"/>
      <c r="C1852" s="1232"/>
      <c r="D1852" s="1233"/>
      <c r="E1852" s="587">
        <f t="shared" si="87"/>
        <v>0</v>
      </c>
      <c r="G1852" s="1230">
        <v>301</v>
      </c>
      <c r="H1852" s="1231"/>
      <c r="I1852" s="1232"/>
      <c r="J1852" s="1233"/>
      <c r="K1852" s="587">
        <f t="shared" si="103"/>
        <v>0</v>
      </c>
      <c r="M1852" s="1230">
        <v>301</v>
      </c>
      <c r="N1852" s="1231"/>
      <c r="O1852" s="1232"/>
      <c r="P1852" s="1233"/>
      <c r="Q1852" s="587">
        <f t="shared" si="104"/>
        <v>0</v>
      </c>
    </row>
    <row r="1853" spans="1:17" s="17" customFormat="1" ht="16.75" hidden="1" customHeight="1" outlineLevel="2">
      <c r="A1853" s="1230">
        <v>302</v>
      </c>
      <c r="B1853" s="1231"/>
      <c r="C1853" s="1232"/>
      <c r="D1853" s="1233"/>
      <c r="E1853" s="587">
        <f t="shared" si="87"/>
        <v>0</v>
      </c>
      <c r="G1853" s="1230">
        <v>302</v>
      </c>
      <c r="H1853" s="1231"/>
      <c r="I1853" s="1232"/>
      <c r="J1853" s="1233"/>
      <c r="K1853" s="587">
        <f t="shared" si="103"/>
        <v>0</v>
      </c>
      <c r="M1853" s="1230">
        <v>302</v>
      </c>
      <c r="N1853" s="1231"/>
      <c r="O1853" s="1232"/>
      <c r="P1853" s="1233"/>
      <c r="Q1853" s="587">
        <f t="shared" si="104"/>
        <v>0</v>
      </c>
    </row>
    <row r="1854" spans="1:17" s="17" customFormat="1" ht="16.75" hidden="1" customHeight="1" outlineLevel="2">
      <c r="A1854" s="1230">
        <v>303</v>
      </c>
      <c r="B1854" s="1231"/>
      <c r="C1854" s="1232"/>
      <c r="D1854" s="1233"/>
      <c r="E1854" s="587">
        <f t="shared" si="87"/>
        <v>0</v>
      </c>
      <c r="G1854" s="1230">
        <v>303</v>
      </c>
      <c r="H1854" s="1231"/>
      <c r="I1854" s="1232"/>
      <c r="J1854" s="1233"/>
      <c r="K1854" s="587">
        <f t="shared" si="103"/>
        <v>0</v>
      </c>
      <c r="M1854" s="1230">
        <v>303</v>
      </c>
      <c r="N1854" s="1231"/>
      <c r="O1854" s="1232"/>
      <c r="P1854" s="1233"/>
      <c r="Q1854" s="587">
        <f t="shared" si="104"/>
        <v>0</v>
      </c>
    </row>
    <row r="1855" spans="1:17" s="17" customFormat="1" ht="16.75" hidden="1" customHeight="1" outlineLevel="2">
      <c r="A1855" s="1230">
        <v>304</v>
      </c>
      <c r="B1855" s="1231"/>
      <c r="C1855" s="1232"/>
      <c r="D1855" s="1233"/>
      <c r="E1855" s="587">
        <f t="shared" si="87"/>
        <v>0</v>
      </c>
      <c r="G1855" s="1230">
        <v>304</v>
      </c>
      <c r="H1855" s="1231"/>
      <c r="I1855" s="1232"/>
      <c r="J1855" s="1233"/>
      <c r="K1855" s="587">
        <f t="shared" si="103"/>
        <v>0</v>
      </c>
      <c r="M1855" s="1230">
        <v>304</v>
      </c>
      <c r="N1855" s="1231"/>
      <c r="O1855" s="1232"/>
      <c r="P1855" s="1233"/>
      <c r="Q1855" s="587">
        <f t="shared" si="104"/>
        <v>0</v>
      </c>
    </row>
    <row r="1856" spans="1:17" s="17" customFormat="1" ht="16.75" hidden="1" customHeight="1" outlineLevel="2">
      <c r="A1856" s="1230">
        <v>305</v>
      </c>
      <c r="B1856" s="1231"/>
      <c r="C1856" s="1232"/>
      <c r="D1856" s="1233"/>
      <c r="E1856" s="587">
        <f t="shared" si="87"/>
        <v>0</v>
      </c>
      <c r="G1856" s="1230">
        <v>305</v>
      </c>
      <c r="H1856" s="1231"/>
      <c r="I1856" s="1232"/>
      <c r="J1856" s="1233"/>
      <c r="K1856" s="587">
        <f t="shared" si="103"/>
        <v>0</v>
      </c>
      <c r="M1856" s="1230">
        <v>305</v>
      </c>
      <c r="N1856" s="1231"/>
      <c r="O1856" s="1232"/>
      <c r="P1856" s="1233"/>
      <c r="Q1856" s="587">
        <f t="shared" si="104"/>
        <v>0</v>
      </c>
    </row>
    <row r="1857" spans="1:17" s="17" customFormat="1" ht="16.75" hidden="1" customHeight="1" outlineLevel="2">
      <c r="A1857" s="1230">
        <v>306</v>
      </c>
      <c r="B1857" s="1231"/>
      <c r="C1857" s="1232"/>
      <c r="D1857" s="1233"/>
      <c r="E1857" s="587">
        <f t="shared" si="87"/>
        <v>0</v>
      </c>
      <c r="G1857" s="1230">
        <v>306</v>
      </c>
      <c r="H1857" s="1231"/>
      <c r="I1857" s="1232"/>
      <c r="J1857" s="1233"/>
      <c r="K1857" s="587">
        <f t="shared" si="103"/>
        <v>0</v>
      </c>
      <c r="M1857" s="1230">
        <v>306</v>
      </c>
      <c r="N1857" s="1231"/>
      <c r="O1857" s="1232"/>
      <c r="P1857" s="1233"/>
      <c r="Q1857" s="587">
        <f t="shared" si="104"/>
        <v>0</v>
      </c>
    </row>
    <row r="1858" spans="1:17" s="17" customFormat="1" ht="16.75" hidden="1" customHeight="1" outlineLevel="2">
      <c r="A1858" s="1230">
        <v>307</v>
      </c>
      <c r="B1858" s="1231"/>
      <c r="C1858" s="1232"/>
      <c r="D1858" s="1233"/>
      <c r="E1858" s="587">
        <f t="shared" si="87"/>
        <v>0</v>
      </c>
      <c r="G1858" s="1230">
        <v>307</v>
      </c>
      <c r="H1858" s="1231"/>
      <c r="I1858" s="1232"/>
      <c r="J1858" s="1233"/>
      <c r="K1858" s="587">
        <f t="shared" si="103"/>
        <v>0</v>
      </c>
      <c r="M1858" s="1230">
        <v>307</v>
      </c>
      <c r="N1858" s="1231"/>
      <c r="O1858" s="1232"/>
      <c r="P1858" s="1233"/>
      <c r="Q1858" s="587">
        <f t="shared" si="104"/>
        <v>0</v>
      </c>
    </row>
    <row r="1859" spans="1:17" s="17" customFormat="1" ht="16.75" hidden="1" customHeight="1" outlineLevel="2">
      <c r="A1859" s="1230">
        <v>308</v>
      </c>
      <c r="B1859" s="1231"/>
      <c r="C1859" s="1232"/>
      <c r="D1859" s="1233"/>
      <c r="E1859" s="587">
        <f t="shared" si="87"/>
        <v>0</v>
      </c>
      <c r="G1859" s="1230">
        <v>308</v>
      </c>
      <c r="H1859" s="1231"/>
      <c r="I1859" s="1232"/>
      <c r="J1859" s="1233"/>
      <c r="K1859" s="587">
        <f t="shared" si="103"/>
        <v>0</v>
      </c>
      <c r="M1859" s="1230">
        <v>308</v>
      </c>
      <c r="N1859" s="1231"/>
      <c r="O1859" s="1232"/>
      <c r="P1859" s="1233"/>
      <c r="Q1859" s="587">
        <f t="shared" si="104"/>
        <v>0</v>
      </c>
    </row>
    <row r="1860" spans="1:17" s="17" customFormat="1" ht="16.75" hidden="1" customHeight="1" outlineLevel="2">
      <c r="A1860" s="1230">
        <v>309</v>
      </c>
      <c r="B1860" s="1231"/>
      <c r="C1860" s="1232"/>
      <c r="D1860" s="1233"/>
      <c r="E1860" s="587">
        <f t="shared" si="87"/>
        <v>0</v>
      </c>
      <c r="G1860" s="1230">
        <v>309</v>
      </c>
      <c r="H1860" s="1231"/>
      <c r="I1860" s="1232"/>
      <c r="J1860" s="1233"/>
      <c r="K1860" s="587">
        <f t="shared" si="103"/>
        <v>0</v>
      </c>
      <c r="M1860" s="1230">
        <v>309</v>
      </c>
      <c r="N1860" s="1231"/>
      <c r="O1860" s="1232"/>
      <c r="P1860" s="1233"/>
      <c r="Q1860" s="587">
        <f t="shared" si="104"/>
        <v>0</v>
      </c>
    </row>
    <row r="1861" spans="1:17" s="17" customFormat="1" ht="16.75" hidden="1" customHeight="1" outlineLevel="2">
      <c r="A1861" s="1230">
        <v>310</v>
      </c>
      <c r="B1861" s="1231"/>
      <c r="C1861" s="1232"/>
      <c r="D1861" s="1233"/>
      <c r="E1861" s="587">
        <f t="shared" si="87"/>
        <v>0</v>
      </c>
      <c r="G1861" s="1230">
        <v>310</v>
      </c>
      <c r="H1861" s="1231"/>
      <c r="I1861" s="1232"/>
      <c r="J1861" s="1233"/>
      <c r="K1861" s="587">
        <f t="shared" si="103"/>
        <v>0</v>
      </c>
      <c r="M1861" s="1230">
        <v>310</v>
      </c>
      <c r="N1861" s="1231"/>
      <c r="O1861" s="1232"/>
      <c r="P1861" s="1233"/>
      <c r="Q1861" s="587">
        <f t="shared" si="104"/>
        <v>0</v>
      </c>
    </row>
    <row r="1862" spans="1:17" s="17" customFormat="1" ht="16.75" hidden="1" customHeight="1" outlineLevel="2">
      <c r="A1862" s="1230">
        <v>311</v>
      </c>
      <c r="B1862" s="1231"/>
      <c r="C1862" s="1232"/>
      <c r="D1862" s="1233"/>
      <c r="E1862" s="587">
        <f t="shared" si="87"/>
        <v>0</v>
      </c>
      <c r="G1862" s="1230">
        <v>311</v>
      </c>
      <c r="H1862" s="1231"/>
      <c r="I1862" s="1232"/>
      <c r="J1862" s="1233"/>
      <c r="K1862" s="587">
        <f t="shared" si="103"/>
        <v>0</v>
      </c>
      <c r="M1862" s="1230">
        <v>311</v>
      </c>
      <c r="N1862" s="1231"/>
      <c r="O1862" s="1232"/>
      <c r="P1862" s="1233"/>
      <c r="Q1862" s="587">
        <f t="shared" si="104"/>
        <v>0</v>
      </c>
    </row>
    <row r="1863" spans="1:17" s="17" customFormat="1" ht="16.75" hidden="1" customHeight="1" outlineLevel="2">
      <c r="A1863" s="1230">
        <v>312</v>
      </c>
      <c r="B1863" s="1231"/>
      <c r="C1863" s="1232"/>
      <c r="D1863" s="1233"/>
      <c r="E1863" s="587">
        <f t="shared" si="87"/>
        <v>0</v>
      </c>
      <c r="G1863" s="1230">
        <v>312</v>
      </c>
      <c r="H1863" s="1231"/>
      <c r="I1863" s="1232"/>
      <c r="J1863" s="1233"/>
      <c r="K1863" s="587">
        <f t="shared" si="103"/>
        <v>0</v>
      </c>
      <c r="M1863" s="1230">
        <v>312</v>
      </c>
      <c r="N1863" s="1231"/>
      <c r="O1863" s="1232"/>
      <c r="P1863" s="1233"/>
      <c r="Q1863" s="587">
        <f t="shared" si="104"/>
        <v>0</v>
      </c>
    </row>
    <row r="1864" spans="1:17" s="17" customFormat="1" ht="16.75" hidden="1" customHeight="1" outlineLevel="2">
      <c r="A1864" s="1230">
        <v>313</v>
      </c>
      <c r="B1864" s="1231"/>
      <c r="C1864" s="1232"/>
      <c r="D1864" s="1233"/>
      <c r="E1864" s="587">
        <f t="shared" si="87"/>
        <v>0</v>
      </c>
      <c r="G1864" s="1230">
        <v>313</v>
      </c>
      <c r="H1864" s="1231"/>
      <c r="I1864" s="1232"/>
      <c r="J1864" s="1233"/>
      <c r="K1864" s="587">
        <f t="shared" si="103"/>
        <v>0</v>
      </c>
      <c r="M1864" s="1230">
        <v>313</v>
      </c>
      <c r="N1864" s="1231"/>
      <c r="O1864" s="1232"/>
      <c r="P1864" s="1233"/>
      <c r="Q1864" s="587">
        <f t="shared" si="104"/>
        <v>0</v>
      </c>
    </row>
    <row r="1865" spans="1:17" s="17" customFormat="1" ht="16.75" hidden="1" customHeight="1" outlineLevel="2">
      <c r="A1865" s="1230">
        <v>314</v>
      </c>
      <c r="B1865" s="1231"/>
      <c r="C1865" s="1232"/>
      <c r="D1865" s="1233"/>
      <c r="E1865" s="587">
        <f t="shared" si="87"/>
        <v>0</v>
      </c>
      <c r="G1865" s="1230">
        <v>314</v>
      </c>
      <c r="H1865" s="1231"/>
      <c r="I1865" s="1232"/>
      <c r="J1865" s="1233"/>
      <c r="K1865" s="587">
        <f t="shared" si="103"/>
        <v>0</v>
      </c>
      <c r="M1865" s="1230">
        <v>314</v>
      </c>
      <c r="N1865" s="1231"/>
      <c r="O1865" s="1232"/>
      <c r="P1865" s="1233"/>
      <c r="Q1865" s="587">
        <f t="shared" si="104"/>
        <v>0</v>
      </c>
    </row>
    <row r="1866" spans="1:17" s="17" customFormat="1" ht="16.75" hidden="1" customHeight="1" outlineLevel="2">
      <c r="A1866" s="1230">
        <v>315</v>
      </c>
      <c r="B1866" s="1231"/>
      <c r="C1866" s="1232"/>
      <c r="D1866" s="1233"/>
      <c r="E1866" s="587">
        <f t="shared" si="87"/>
        <v>0</v>
      </c>
      <c r="G1866" s="1230">
        <v>315</v>
      </c>
      <c r="H1866" s="1231"/>
      <c r="I1866" s="1232"/>
      <c r="J1866" s="1233"/>
      <c r="K1866" s="587">
        <f t="shared" si="103"/>
        <v>0</v>
      </c>
      <c r="M1866" s="1230">
        <v>315</v>
      </c>
      <c r="N1866" s="1231"/>
      <c r="O1866" s="1232"/>
      <c r="P1866" s="1233"/>
      <c r="Q1866" s="587">
        <f t="shared" si="104"/>
        <v>0</v>
      </c>
    </row>
    <row r="1867" spans="1:17" s="17" customFormat="1" ht="16.75" hidden="1" customHeight="1" outlineLevel="2">
      <c r="A1867" s="1230">
        <v>316</v>
      </c>
      <c r="B1867" s="1231"/>
      <c r="C1867" s="1232"/>
      <c r="D1867" s="1233"/>
      <c r="E1867" s="587">
        <f t="shared" si="87"/>
        <v>0</v>
      </c>
      <c r="G1867" s="1230">
        <v>316</v>
      </c>
      <c r="H1867" s="1231"/>
      <c r="I1867" s="1232"/>
      <c r="J1867" s="1233"/>
      <c r="K1867" s="587">
        <f t="shared" si="103"/>
        <v>0</v>
      </c>
      <c r="M1867" s="1230">
        <v>316</v>
      </c>
      <c r="N1867" s="1231"/>
      <c r="O1867" s="1232"/>
      <c r="P1867" s="1233"/>
      <c r="Q1867" s="587">
        <f t="shared" si="104"/>
        <v>0</v>
      </c>
    </row>
    <row r="1868" spans="1:17" s="17" customFormat="1" ht="16.75" hidden="1" customHeight="1" outlineLevel="2">
      <c r="A1868" s="1230">
        <v>317</v>
      </c>
      <c r="B1868" s="1231"/>
      <c r="C1868" s="1232"/>
      <c r="D1868" s="1233"/>
      <c r="E1868" s="587">
        <f t="shared" si="87"/>
        <v>0</v>
      </c>
      <c r="G1868" s="1230">
        <v>317</v>
      </c>
      <c r="H1868" s="1231"/>
      <c r="I1868" s="1232"/>
      <c r="J1868" s="1233"/>
      <c r="K1868" s="587">
        <f t="shared" si="103"/>
        <v>0</v>
      </c>
      <c r="M1868" s="1230">
        <v>317</v>
      </c>
      <c r="N1868" s="1231"/>
      <c r="O1868" s="1232"/>
      <c r="P1868" s="1233"/>
      <c r="Q1868" s="587">
        <f t="shared" si="104"/>
        <v>0</v>
      </c>
    </row>
    <row r="1869" spans="1:17" s="17" customFormat="1" ht="16.75" hidden="1" customHeight="1" outlineLevel="2">
      <c r="A1869" s="1230">
        <v>318</v>
      </c>
      <c r="B1869" s="1231"/>
      <c r="C1869" s="1232"/>
      <c r="D1869" s="1233"/>
      <c r="E1869" s="587">
        <f t="shared" si="87"/>
        <v>0</v>
      </c>
      <c r="G1869" s="1230">
        <v>318</v>
      </c>
      <c r="H1869" s="1231"/>
      <c r="I1869" s="1232"/>
      <c r="J1869" s="1233"/>
      <c r="K1869" s="587">
        <f t="shared" si="103"/>
        <v>0</v>
      </c>
      <c r="M1869" s="1230">
        <v>318</v>
      </c>
      <c r="N1869" s="1231"/>
      <c r="O1869" s="1232"/>
      <c r="P1869" s="1233"/>
      <c r="Q1869" s="587">
        <f t="shared" si="104"/>
        <v>0</v>
      </c>
    </row>
    <row r="1870" spans="1:17" s="17" customFormat="1" ht="16.75" hidden="1" customHeight="1" outlineLevel="2">
      <c r="A1870" s="1230">
        <v>319</v>
      </c>
      <c r="B1870" s="1231"/>
      <c r="C1870" s="1232"/>
      <c r="D1870" s="1233"/>
      <c r="E1870" s="587">
        <f t="shared" si="87"/>
        <v>0</v>
      </c>
      <c r="G1870" s="1230">
        <v>319</v>
      </c>
      <c r="H1870" s="1231"/>
      <c r="I1870" s="1232"/>
      <c r="J1870" s="1233"/>
      <c r="K1870" s="587">
        <f t="shared" si="103"/>
        <v>0</v>
      </c>
      <c r="M1870" s="1230">
        <v>319</v>
      </c>
      <c r="N1870" s="1231"/>
      <c r="O1870" s="1232"/>
      <c r="P1870" s="1233"/>
      <c r="Q1870" s="587">
        <f t="shared" si="104"/>
        <v>0</v>
      </c>
    </row>
    <row r="1871" spans="1:17" s="17" customFormat="1" ht="16.75" hidden="1" customHeight="1" outlineLevel="2">
      <c r="A1871" s="1230">
        <v>320</v>
      </c>
      <c r="B1871" s="1231"/>
      <c r="C1871" s="1232"/>
      <c r="D1871" s="1233"/>
      <c r="E1871" s="587">
        <f t="shared" si="87"/>
        <v>0</v>
      </c>
      <c r="G1871" s="1230">
        <v>320</v>
      </c>
      <c r="H1871" s="1231"/>
      <c r="I1871" s="1232"/>
      <c r="J1871" s="1233"/>
      <c r="K1871" s="587">
        <f t="shared" si="103"/>
        <v>0</v>
      </c>
      <c r="M1871" s="1230">
        <v>320</v>
      </c>
      <c r="N1871" s="1231"/>
      <c r="O1871" s="1232"/>
      <c r="P1871" s="1233"/>
      <c r="Q1871" s="587">
        <f t="shared" si="104"/>
        <v>0</v>
      </c>
    </row>
    <row r="1872" spans="1:17" s="17" customFormat="1" ht="16.75" hidden="1" customHeight="1" outlineLevel="2">
      <c r="A1872" s="1230">
        <v>321</v>
      </c>
      <c r="B1872" s="1231"/>
      <c r="C1872" s="1232"/>
      <c r="D1872" s="1233"/>
      <c r="E1872" s="587">
        <f t="shared" si="87"/>
        <v>0</v>
      </c>
      <c r="G1872" s="1230">
        <v>321</v>
      </c>
      <c r="H1872" s="1231"/>
      <c r="I1872" s="1232"/>
      <c r="J1872" s="1233"/>
      <c r="K1872" s="587">
        <f t="shared" si="103"/>
        <v>0</v>
      </c>
      <c r="M1872" s="1230">
        <v>321</v>
      </c>
      <c r="N1872" s="1231"/>
      <c r="O1872" s="1232"/>
      <c r="P1872" s="1233"/>
      <c r="Q1872" s="587">
        <f t="shared" si="104"/>
        <v>0</v>
      </c>
    </row>
    <row r="1873" spans="1:17" s="17" customFormat="1" ht="16.75" hidden="1" customHeight="1" outlineLevel="2">
      <c r="A1873" s="1230">
        <v>322</v>
      </c>
      <c r="B1873" s="1231"/>
      <c r="C1873" s="1232"/>
      <c r="D1873" s="1233"/>
      <c r="E1873" s="587">
        <f t="shared" si="87"/>
        <v>0</v>
      </c>
      <c r="G1873" s="1230">
        <v>322</v>
      </c>
      <c r="H1873" s="1231"/>
      <c r="I1873" s="1232"/>
      <c r="J1873" s="1233"/>
      <c r="K1873" s="587">
        <f t="shared" si="103"/>
        <v>0</v>
      </c>
      <c r="M1873" s="1230">
        <v>322</v>
      </c>
      <c r="N1873" s="1231"/>
      <c r="O1873" s="1232"/>
      <c r="P1873" s="1233"/>
      <c r="Q1873" s="587">
        <f t="shared" si="104"/>
        <v>0</v>
      </c>
    </row>
    <row r="1874" spans="1:17" s="17" customFormat="1" ht="16.75" hidden="1" customHeight="1" outlineLevel="2">
      <c r="A1874" s="1230">
        <v>323</v>
      </c>
      <c r="B1874" s="1231"/>
      <c r="C1874" s="1232"/>
      <c r="D1874" s="1233"/>
      <c r="E1874" s="587">
        <f t="shared" si="87"/>
        <v>0</v>
      </c>
      <c r="G1874" s="1230">
        <v>323</v>
      </c>
      <c r="H1874" s="1231"/>
      <c r="I1874" s="1232"/>
      <c r="J1874" s="1233"/>
      <c r="K1874" s="587">
        <f t="shared" si="103"/>
        <v>0</v>
      </c>
      <c r="M1874" s="1230">
        <v>323</v>
      </c>
      <c r="N1874" s="1231"/>
      <c r="O1874" s="1232"/>
      <c r="P1874" s="1233"/>
      <c r="Q1874" s="587">
        <f t="shared" si="104"/>
        <v>0</v>
      </c>
    </row>
    <row r="1875" spans="1:17" s="17" customFormat="1" ht="16.75" hidden="1" customHeight="1" outlineLevel="2">
      <c r="A1875" s="1230">
        <v>324</v>
      </c>
      <c r="B1875" s="1231"/>
      <c r="C1875" s="1232"/>
      <c r="D1875" s="1233"/>
      <c r="E1875" s="587">
        <f t="shared" si="87"/>
        <v>0</v>
      </c>
      <c r="G1875" s="1230">
        <v>324</v>
      </c>
      <c r="H1875" s="1231"/>
      <c r="I1875" s="1232"/>
      <c r="J1875" s="1233"/>
      <c r="K1875" s="587">
        <f t="shared" si="103"/>
        <v>0</v>
      </c>
      <c r="M1875" s="1230">
        <v>324</v>
      </c>
      <c r="N1875" s="1231"/>
      <c r="O1875" s="1232"/>
      <c r="P1875" s="1233"/>
      <c r="Q1875" s="587">
        <f t="shared" si="104"/>
        <v>0</v>
      </c>
    </row>
    <row r="1876" spans="1:17" s="17" customFormat="1" ht="16.75" hidden="1" customHeight="1" outlineLevel="2">
      <c r="A1876" s="1230">
        <v>325</v>
      </c>
      <c r="B1876" s="1231"/>
      <c r="C1876" s="1232"/>
      <c r="D1876" s="1233"/>
      <c r="E1876" s="587">
        <f t="shared" si="87"/>
        <v>0</v>
      </c>
      <c r="G1876" s="1230">
        <v>325</v>
      </c>
      <c r="H1876" s="1231"/>
      <c r="I1876" s="1232"/>
      <c r="J1876" s="1233"/>
      <c r="K1876" s="587">
        <f t="shared" si="103"/>
        <v>0</v>
      </c>
      <c r="M1876" s="1230">
        <v>325</v>
      </c>
      <c r="N1876" s="1231"/>
      <c r="O1876" s="1232"/>
      <c r="P1876" s="1233"/>
      <c r="Q1876" s="587">
        <f t="shared" si="104"/>
        <v>0</v>
      </c>
    </row>
    <row r="1877" spans="1:17" s="17" customFormat="1" ht="16.75" hidden="1" customHeight="1" outlineLevel="2">
      <c r="A1877" s="1230">
        <v>326</v>
      </c>
      <c r="B1877" s="1231"/>
      <c r="C1877" s="1232"/>
      <c r="D1877" s="1233"/>
      <c r="E1877" s="587">
        <f t="shared" si="87"/>
        <v>0</v>
      </c>
      <c r="G1877" s="1230">
        <v>326</v>
      </c>
      <c r="H1877" s="1231"/>
      <c r="I1877" s="1232"/>
      <c r="J1877" s="1233"/>
      <c r="K1877" s="587">
        <f t="shared" si="103"/>
        <v>0</v>
      </c>
      <c r="M1877" s="1230">
        <v>326</v>
      </c>
      <c r="N1877" s="1231"/>
      <c r="O1877" s="1232"/>
      <c r="P1877" s="1233"/>
      <c r="Q1877" s="587">
        <f t="shared" si="104"/>
        <v>0</v>
      </c>
    </row>
    <row r="1878" spans="1:17" s="17" customFormat="1" ht="16.75" hidden="1" customHeight="1" outlineLevel="2">
      <c r="A1878" s="1230">
        <v>327</v>
      </c>
      <c r="B1878" s="1231"/>
      <c r="C1878" s="1232"/>
      <c r="D1878" s="1233"/>
      <c r="E1878" s="587">
        <f t="shared" si="87"/>
        <v>0</v>
      </c>
      <c r="G1878" s="1230">
        <v>327</v>
      </c>
      <c r="H1878" s="1231"/>
      <c r="I1878" s="1232"/>
      <c r="J1878" s="1233"/>
      <c r="K1878" s="587">
        <f t="shared" si="103"/>
        <v>0</v>
      </c>
      <c r="M1878" s="1230">
        <v>327</v>
      </c>
      <c r="N1878" s="1231"/>
      <c r="O1878" s="1232"/>
      <c r="P1878" s="1233"/>
      <c r="Q1878" s="587">
        <f t="shared" si="104"/>
        <v>0</v>
      </c>
    </row>
    <row r="1879" spans="1:17" s="17" customFormat="1" ht="16.75" hidden="1" customHeight="1" outlineLevel="2">
      <c r="A1879" s="1230">
        <v>328</v>
      </c>
      <c r="B1879" s="1231"/>
      <c r="C1879" s="1232"/>
      <c r="D1879" s="1233"/>
      <c r="E1879" s="587">
        <f t="shared" si="87"/>
        <v>0</v>
      </c>
      <c r="G1879" s="1230">
        <v>328</v>
      </c>
      <c r="H1879" s="1231"/>
      <c r="I1879" s="1232"/>
      <c r="J1879" s="1233"/>
      <c r="K1879" s="587">
        <f t="shared" si="103"/>
        <v>0</v>
      </c>
      <c r="M1879" s="1230">
        <v>328</v>
      </c>
      <c r="N1879" s="1231"/>
      <c r="O1879" s="1232"/>
      <c r="P1879" s="1233"/>
      <c r="Q1879" s="587">
        <f t="shared" si="104"/>
        <v>0</v>
      </c>
    </row>
    <row r="1880" spans="1:17" s="17" customFormat="1" ht="16.75" hidden="1" customHeight="1" outlineLevel="2">
      <c r="A1880" s="1230">
        <v>329</v>
      </c>
      <c r="B1880" s="1231"/>
      <c r="C1880" s="1232"/>
      <c r="D1880" s="1233"/>
      <c r="E1880" s="587">
        <f t="shared" ref="E1880:E2021" si="105">IF(AND(C1880&gt;=D$1545,C1880&lt;=D$1544),1,0)</f>
        <v>0</v>
      </c>
      <c r="G1880" s="1230">
        <v>329</v>
      </c>
      <c r="H1880" s="1231"/>
      <c r="I1880" s="1232"/>
      <c r="J1880" s="1233"/>
      <c r="K1880" s="587">
        <f t="shared" ref="K1880:K2021" si="106">IF(AND(I1880&gt;=J$1545,I1880&lt;=J$1544),1,0)</f>
        <v>0</v>
      </c>
      <c r="M1880" s="1230">
        <v>329</v>
      </c>
      <c r="N1880" s="1231"/>
      <c r="O1880" s="1232"/>
      <c r="P1880" s="1233"/>
      <c r="Q1880" s="587">
        <f t="shared" ref="Q1880:Q2021" si="107">IF(AND(O1880&gt;=P$1545,O1880&lt;=P$1544),1,0)</f>
        <v>0</v>
      </c>
    </row>
    <row r="1881" spans="1:17" s="17" customFormat="1" ht="16.75" hidden="1" customHeight="1" outlineLevel="2">
      <c r="A1881" s="1230">
        <v>330</v>
      </c>
      <c r="B1881" s="1231"/>
      <c r="C1881" s="1232"/>
      <c r="D1881" s="1233"/>
      <c r="E1881" s="587">
        <f t="shared" si="105"/>
        <v>0</v>
      </c>
      <c r="G1881" s="1230">
        <v>330</v>
      </c>
      <c r="H1881" s="1231"/>
      <c r="I1881" s="1232"/>
      <c r="J1881" s="1233"/>
      <c r="K1881" s="587">
        <f t="shared" si="106"/>
        <v>0</v>
      </c>
      <c r="M1881" s="1230">
        <v>330</v>
      </c>
      <c r="N1881" s="1231"/>
      <c r="O1881" s="1232"/>
      <c r="P1881" s="1233"/>
      <c r="Q1881" s="587">
        <f t="shared" si="107"/>
        <v>0</v>
      </c>
    </row>
    <row r="1882" spans="1:17" s="17" customFormat="1" ht="16.75" hidden="1" customHeight="1" outlineLevel="2">
      <c r="A1882" s="1230">
        <v>331</v>
      </c>
      <c r="B1882" s="1231"/>
      <c r="C1882" s="1232"/>
      <c r="D1882" s="1233"/>
      <c r="E1882" s="587">
        <f t="shared" si="105"/>
        <v>0</v>
      </c>
      <c r="G1882" s="1230">
        <v>331</v>
      </c>
      <c r="H1882" s="1231"/>
      <c r="I1882" s="1232"/>
      <c r="J1882" s="1233"/>
      <c r="K1882" s="587">
        <f t="shared" si="106"/>
        <v>0</v>
      </c>
      <c r="M1882" s="1230">
        <v>331</v>
      </c>
      <c r="N1882" s="1231"/>
      <c r="O1882" s="1232"/>
      <c r="P1882" s="1233"/>
      <c r="Q1882" s="587">
        <f t="shared" si="107"/>
        <v>0</v>
      </c>
    </row>
    <row r="1883" spans="1:17" s="17" customFormat="1" ht="16.75" hidden="1" customHeight="1" outlineLevel="2">
      <c r="A1883" s="1230">
        <v>332</v>
      </c>
      <c r="B1883" s="1231"/>
      <c r="C1883" s="1232"/>
      <c r="D1883" s="1233"/>
      <c r="E1883" s="587">
        <f t="shared" si="105"/>
        <v>0</v>
      </c>
      <c r="G1883" s="1230">
        <v>332</v>
      </c>
      <c r="H1883" s="1231"/>
      <c r="I1883" s="1232"/>
      <c r="J1883" s="1233"/>
      <c r="K1883" s="587">
        <f t="shared" si="106"/>
        <v>0</v>
      </c>
      <c r="M1883" s="1230">
        <v>332</v>
      </c>
      <c r="N1883" s="1231"/>
      <c r="O1883" s="1232"/>
      <c r="P1883" s="1233"/>
      <c r="Q1883" s="587">
        <f t="shared" si="107"/>
        <v>0</v>
      </c>
    </row>
    <row r="1884" spans="1:17" s="17" customFormat="1" ht="16.75" hidden="1" customHeight="1" outlineLevel="2">
      <c r="A1884" s="1230">
        <v>333</v>
      </c>
      <c r="B1884" s="1231"/>
      <c r="C1884" s="1232"/>
      <c r="D1884" s="1233"/>
      <c r="E1884" s="587">
        <f t="shared" si="105"/>
        <v>0</v>
      </c>
      <c r="G1884" s="1230">
        <v>333</v>
      </c>
      <c r="H1884" s="1231"/>
      <c r="I1884" s="1232"/>
      <c r="J1884" s="1233"/>
      <c r="K1884" s="587">
        <f t="shared" si="106"/>
        <v>0</v>
      </c>
      <c r="M1884" s="1230">
        <v>333</v>
      </c>
      <c r="N1884" s="1231"/>
      <c r="O1884" s="1232"/>
      <c r="P1884" s="1233"/>
      <c r="Q1884" s="587">
        <f t="shared" si="107"/>
        <v>0</v>
      </c>
    </row>
    <row r="1885" spans="1:17" s="17" customFormat="1" ht="16.75" hidden="1" customHeight="1" outlineLevel="2">
      <c r="A1885" s="1230">
        <v>334</v>
      </c>
      <c r="B1885" s="1231"/>
      <c r="C1885" s="1232"/>
      <c r="D1885" s="1233"/>
      <c r="E1885" s="587">
        <f t="shared" si="105"/>
        <v>0</v>
      </c>
      <c r="G1885" s="1230">
        <v>334</v>
      </c>
      <c r="H1885" s="1231"/>
      <c r="I1885" s="1232"/>
      <c r="J1885" s="1233"/>
      <c r="K1885" s="587">
        <f t="shared" si="106"/>
        <v>0</v>
      </c>
      <c r="M1885" s="1230">
        <v>334</v>
      </c>
      <c r="N1885" s="1231"/>
      <c r="O1885" s="1232"/>
      <c r="P1885" s="1233"/>
      <c r="Q1885" s="587">
        <f t="shared" si="107"/>
        <v>0</v>
      </c>
    </row>
    <row r="1886" spans="1:17" s="17" customFormat="1" ht="16.75" hidden="1" customHeight="1" outlineLevel="2">
      <c r="A1886" s="1230">
        <v>335</v>
      </c>
      <c r="B1886" s="1231"/>
      <c r="C1886" s="1232"/>
      <c r="D1886" s="1233"/>
      <c r="E1886" s="587">
        <f t="shared" si="105"/>
        <v>0</v>
      </c>
      <c r="G1886" s="1230">
        <v>335</v>
      </c>
      <c r="H1886" s="1231"/>
      <c r="I1886" s="1232"/>
      <c r="J1886" s="1233"/>
      <c r="K1886" s="587">
        <f t="shared" si="106"/>
        <v>0</v>
      </c>
      <c r="M1886" s="1230">
        <v>335</v>
      </c>
      <c r="N1886" s="1231"/>
      <c r="O1886" s="1232"/>
      <c r="P1886" s="1233"/>
      <c r="Q1886" s="587">
        <f t="shared" si="107"/>
        <v>0</v>
      </c>
    </row>
    <row r="1887" spans="1:17" s="17" customFormat="1" ht="16.75" hidden="1" customHeight="1" outlineLevel="2">
      <c r="A1887" s="1230">
        <v>336</v>
      </c>
      <c r="B1887" s="1231"/>
      <c r="C1887" s="1232"/>
      <c r="D1887" s="1233"/>
      <c r="E1887" s="587">
        <f t="shared" si="105"/>
        <v>0</v>
      </c>
      <c r="G1887" s="1230">
        <v>336</v>
      </c>
      <c r="H1887" s="1231"/>
      <c r="I1887" s="1232"/>
      <c r="J1887" s="1233"/>
      <c r="K1887" s="587">
        <f t="shared" si="106"/>
        <v>0</v>
      </c>
      <c r="M1887" s="1230">
        <v>336</v>
      </c>
      <c r="N1887" s="1231"/>
      <c r="O1887" s="1232"/>
      <c r="P1887" s="1233"/>
      <c r="Q1887" s="587">
        <f t="shared" si="107"/>
        <v>0</v>
      </c>
    </row>
    <row r="1888" spans="1:17" s="17" customFormat="1" ht="16.75" hidden="1" customHeight="1" outlineLevel="2">
      <c r="A1888" s="1230">
        <v>337</v>
      </c>
      <c r="B1888" s="1231"/>
      <c r="C1888" s="1232"/>
      <c r="D1888" s="1233"/>
      <c r="E1888" s="587">
        <f t="shared" si="105"/>
        <v>0</v>
      </c>
      <c r="G1888" s="1230">
        <v>337</v>
      </c>
      <c r="H1888" s="1231"/>
      <c r="I1888" s="1232"/>
      <c r="J1888" s="1233"/>
      <c r="K1888" s="587">
        <f t="shared" si="106"/>
        <v>0</v>
      </c>
      <c r="M1888" s="1230">
        <v>337</v>
      </c>
      <c r="N1888" s="1231"/>
      <c r="O1888" s="1232"/>
      <c r="P1888" s="1233"/>
      <c r="Q1888" s="587">
        <f t="shared" si="107"/>
        <v>0</v>
      </c>
    </row>
    <row r="1889" spans="1:17" s="17" customFormat="1" ht="16.75" hidden="1" customHeight="1" outlineLevel="2">
      <c r="A1889" s="1230">
        <v>338</v>
      </c>
      <c r="B1889" s="1231"/>
      <c r="C1889" s="1232"/>
      <c r="D1889" s="1233"/>
      <c r="E1889" s="587">
        <f t="shared" si="105"/>
        <v>0</v>
      </c>
      <c r="G1889" s="1230">
        <v>338</v>
      </c>
      <c r="H1889" s="1231"/>
      <c r="I1889" s="1232"/>
      <c r="J1889" s="1233"/>
      <c r="K1889" s="587">
        <f t="shared" si="106"/>
        <v>0</v>
      </c>
      <c r="M1889" s="1230">
        <v>338</v>
      </c>
      <c r="N1889" s="1231"/>
      <c r="O1889" s="1232"/>
      <c r="P1889" s="1233"/>
      <c r="Q1889" s="587">
        <f t="shared" si="107"/>
        <v>0</v>
      </c>
    </row>
    <row r="1890" spans="1:17" s="17" customFormat="1" ht="16.75" hidden="1" customHeight="1" outlineLevel="2">
      <c r="A1890" s="1230">
        <v>339</v>
      </c>
      <c r="B1890" s="1231"/>
      <c r="C1890" s="1232"/>
      <c r="D1890" s="1233"/>
      <c r="E1890" s="587">
        <f t="shared" si="105"/>
        <v>0</v>
      </c>
      <c r="G1890" s="1230">
        <v>339</v>
      </c>
      <c r="H1890" s="1231"/>
      <c r="I1890" s="1232"/>
      <c r="J1890" s="1233"/>
      <c r="K1890" s="587">
        <f t="shared" si="106"/>
        <v>0</v>
      </c>
      <c r="M1890" s="1230">
        <v>339</v>
      </c>
      <c r="N1890" s="1231"/>
      <c r="O1890" s="1232"/>
      <c r="P1890" s="1233"/>
      <c r="Q1890" s="587">
        <f t="shared" si="107"/>
        <v>0</v>
      </c>
    </row>
    <row r="1891" spans="1:17" s="17" customFormat="1" ht="16.75" hidden="1" customHeight="1" outlineLevel="2">
      <c r="A1891" s="1230">
        <v>340</v>
      </c>
      <c r="B1891" s="1231"/>
      <c r="C1891" s="1232"/>
      <c r="D1891" s="1233"/>
      <c r="E1891" s="587">
        <f t="shared" si="105"/>
        <v>0</v>
      </c>
      <c r="G1891" s="1230">
        <v>340</v>
      </c>
      <c r="H1891" s="1231"/>
      <c r="I1891" s="1232"/>
      <c r="J1891" s="1233"/>
      <c r="K1891" s="587">
        <f t="shared" si="106"/>
        <v>0</v>
      </c>
      <c r="M1891" s="1230">
        <v>340</v>
      </c>
      <c r="N1891" s="1231"/>
      <c r="O1891" s="1232"/>
      <c r="P1891" s="1233"/>
      <c r="Q1891" s="587">
        <f t="shared" si="107"/>
        <v>0</v>
      </c>
    </row>
    <row r="1892" spans="1:17" s="17" customFormat="1" ht="16.75" hidden="1" customHeight="1" outlineLevel="2">
      <c r="A1892" s="1230">
        <v>341</v>
      </c>
      <c r="B1892" s="1231"/>
      <c r="C1892" s="1232"/>
      <c r="D1892" s="1233"/>
      <c r="E1892" s="587">
        <f t="shared" si="105"/>
        <v>0</v>
      </c>
      <c r="G1892" s="1230">
        <v>341</v>
      </c>
      <c r="H1892" s="1231"/>
      <c r="I1892" s="1232"/>
      <c r="J1892" s="1233"/>
      <c r="K1892" s="587">
        <f t="shared" si="106"/>
        <v>0</v>
      </c>
      <c r="M1892" s="1230">
        <v>341</v>
      </c>
      <c r="N1892" s="1231"/>
      <c r="O1892" s="1232"/>
      <c r="P1892" s="1233"/>
      <c r="Q1892" s="587">
        <f t="shared" si="107"/>
        <v>0</v>
      </c>
    </row>
    <row r="1893" spans="1:17" s="17" customFormat="1" ht="16.75" hidden="1" customHeight="1" outlineLevel="2">
      <c r="A1893" s="1230">
        <v>342</v>
      </c>
      <c r="B1893" s="1231"/>
      <c r="C1893" s="1232"/>
      <c r="D1893" s="1233"/>
      <c r="E1893" s="587">
        <f t="shared" si="105"/>
        <v>0</v>
      </c>
      <c r="G1893" s="1230">
        <v>342</v>
      </c>
      <c r="H1893" s="1231"/>
      <c r="I1893" s="1232"/>
      <c r="J1893" s="1233"/>
      <c r="K1893" s="587">
        <f t="shared" si="106"/>
        <v>0</v>
      </c>
      <c r="M1893" s="1230">
        <v>342</v>
      </c>
      <c r="N1893" s="1231"/>
      <c r="O1893" s="1232"/>
      <c r="P1893" s="1233"/>
      <c r="Q1893" s="587">
        <f t="shared" si="107"/>
        <v>0</v>
      </c>
    </row>
    <row r="1894" spans="1:17" s="17" customFormat="1" ht="16.75" hidden="1" customHeight="1" outlineLevel="2">
      <c r="A1894" s="1230">
        <v>343</v>
      </c>
      <c r="B1894" s="1231"/>
      <c r="C1894" s="1232"/>
      <c r="D1894" s="1233"/>
      <c r="E1894" s="587">
        <f t="shared" si="105"/>
        <v>0</v>
      </c>
      <c r="G1894" s="1230">
        <v>343</v>
      </c>
      <c r="H1894" s="1231"/>
      <c r="I1894" s="1232"/>
      <c r="J1894" s="1233"/>
      <c r="K1894" s="587">
        <f t="shared" si="106"/>
        <v>0</v>
      </c>
      <c r="M1894" s="1230">
        <v>343</v>
      </c>
      <c r="N1894" s="1231"/>
      <c r="O1894" s="1232"/>
      <c r="P1894" s="1233"/>
      <c r="Q1894" s="587">
        <f t="shared" si="107"/>
        <v>0</v>
      </c>
    </row>
    <row r="1895" spans="1:17" s="17" customFormat="1" ht="16.75" hidden="1" customHeight="1" outlineLevel="2">
      <c r="A1895" s="1230">
        <v>344</v>
      </c>
      <c r="B1895" s="1231"/>
      <c r="C1895" s="1232"/>
      <c r="D1895" s="1233"/>
      <c r="E1895" s="587">
        <f t="shared" si="105"/>
        <v>0</v>
      </c>
      <c r="G1895" s="1230">
        <v>344</v>
      </c>
      <c r="H1895" s="1231"/>
      <c r="I1895" s="1232"/>
      <c r="J1895" s="1233"/>
      <c r="K1895" s="587">
        <f t="shared" si="106"/>
        <v>0</v>
      </c>
      <c r="M1895" s="1230">
        <v>344</v>
      </c>
      <c r="N1895" s="1231"/>
      <c r="O1895" s="1232"/>
      <c r="P1895" s="1233"/>
      <c r="Q1895" s="587">
        <f t="shared" si="107"/>
        <v>0</v>
      </c>
    </row>
    <row r="1896" spans="1:17" s="17" customFormat="1" ht="16.75" hidden="1" customHeight="1" outlineLevel="2">
      <c r="A1896" s="1230">
        <v>345</v>
      </c>
      <c r="B1896" s="1231"/>
      <c r="C1896" s="1232"/>
      <c r="D1896" s="1233"/>
      <c r="E1896" s="587">
        <f t="shared" si="105"/>
        <v>0</v>
      </c>
      <c r="G1896" s="1230">
        <v>345</v>
      </c>
      <c r="H1896" s="1231"/>
      <c r="I1896" s="1232"/>
      <c r="J1896" s="1233"/>
      <c r="K1896" s="587">
        <f t="shared" si="106"/>
        <v>0</v>
      </c>
      <c r="M1896" s="1230">
        <v>345</v>
      </c>
      <c r="N1896" s="1231"/>
      <c r="O1896" s="1232"/>
      <c r="P1896" s="1233"/>
      <c r="Q1896" s="587">
        <f t="shared" si="107"/>
        <v>0</v>
      </c>
    </row>
    <row r="1897" spans="1:17" s="17" customFormat="1" ht="16.75" hidden="1" customHeight="1" outlineLevel="2">
      <c r="A1897" s="1230">
        <v>346</v>
      </c>
      <c r="B1897" s="1231"/>
      <c r="C1897" s="1232"/>
      <c r="D1897" s="1233"/>
      <c r="E1897" s="587">
        <f t="shared" si="105"/>
        <v>0</v>
      </c>
      <c r="G1897" s="1230">
        <v>346</v>
      </c>
      <c r="H1897" s="1231"/>
      <c r="I1897" s="1232"/>
      <c r="J1897" s="1233"/>
      <c r="K1897" s="587">
        <f t="shared" si="106"/>
        <v>0</v>
      </c>
      <c r="M1897" s="1230">
        <v>346</v>
      </c>
      <c r="N1897" s="1231"/>
      <c r="O1897" s="1232"/>
      <c r="P1897" s="1233"/>
      <c r="Q1897" s="587">
        <f t="shared" si="107"/>
        <v>0</v>
      </c>
    </row>
    <row r="1898" spans="1:17" s="17" customFormat="1" ht="16.75" hidden="1" customHeight="1" outlineLevel="2">
      <c r="A1898" s="1230">
        <v>347</v>
      </c>
      <c r="B1898" s="1231"/>
      <c r="C1898" s="1232"/>
      <c r="D1898" s="1233"/>
      <c r="E1898" s="587">
        <f t="shared" si="105"/>
        <v>0</v>
      </c>
      <c r="G1898" s="1230">
        <v>347</v>
      </c>
      <c r="H1898" s="1231"/>
      <c r="I1898" s="1232"/>
      <c r="J1898" s="1233"/>
      <c r="K1898" s="587">
        <f t="shared" si="106"/>
        <v>0</v>
      </c>
      <c r="M1898" s="1230">
        <v>347</v>
      </c>
      <c r="N1898" s="1231"/>
      <c r="O1898" s="1232"/>
      <c r="P1898" s="1233"/>
      <c r="Q1898" s="587">
        <f t="shared" si="107"/>
        <v>0</v>
      </c>
    </row>
    <row r="1899" spans="1:17" s="17" customFormat="1" ht="16.75" hidden="1" customHeight="1" outlineLevel="2">
      <c r="A1899" s="1230">
        <v>348</v>
      </c>
      <c r="B1899" s="1231"/>
      <c r="C1899" s="1232"/>
      <c r="D1899" s="1233"/>
      <c r="E1899" s="587">
        <f t="shared" si="105"/>
        <v>0</v>
      </c>
      <c r="G1899" s="1230">
        <v>348</v>
      </c>
      <c r="H1899" s="1231"/>
      <c r="I1899" s="1232"/>
      <c r="J1899" s="1233"/>
      <c r="K1899" s="587">
        <f t="shared" si="106"/>
        <v>0</v>
      </c>
      <c r="M1899" s="1230">
        <v>348</v>
      </c>
      <c r="N1899" s="1231"/>
      <c r="O1899" s="1232"/>
      <c r="P1899" s="1233"/>
      <c r="Q1899" s="587">
        <f t="shared" si="107"/>
        <v>0</v>
      </c>
    </row>
    <row r="1900" spans="1:17" s="17" customFormat="1" ht="16.75" hidden="1" customHeight="1" outlineLevel="2">
      <c r="A1900" s="1230">
        <v>349</v>
      </c>
      <c r="B1900" s="1231"/>
      <c r="C1900" s="1232"/>
      <c r="D1900" s="1233"/>
      <c r="E1900" s="587">
        <f t="shared" si="105"/>
        <v>0</v>
      </c>
      <c r="G1900" s="1230">
        <v>349</v>
      </c>
      <c r="H1900" s="1231"/>
      <c r="I1900" s="1232"/>
      <c r="J1900" s="1233"/>
      <c r="K1900" s="587">
        <f t="shared" si="106"/>
        <v>0</v>
      </c>
      <c r="M1900" s="1230">
        <v>349</v>
      </c>
      <c r="N1900" s="1231"/>
      <c r="O1900" s="1232"/>
      <c r="P1900" s="1233"/>
      <c r="Q1900" s="587">
        <f t="shared" si="107"/>
        <v>0</v>
      </c>
    </row>
    <row r="1901" spans="1:17" s="17" customFormat="1" ht="16.75" hidden="1" customHeight="1" outlineLevel="2">
      <c r="A1901" s="1230">
        <v>350</v>
      </c>
      <c r="B1901" s="1231"/>
      <c r="C1901" s="1232"/>
      <c r="D1901" s="1233"/>
      <c r="E1901" s="587">
        <f t="shared" si="105"/>
        <v>0</v>
      </c>
      <c r="G1901" s="1230">
        <v>350</v>
      </c>
      <c r="H1901" s="1231"/>
      <c r="I1901" s="1232"/>
      <c r="J1901" s="1233"/>
      <c r="K1901" s="587">
        <f t="shared" si="106"/>
        <v>0</v>
      </c>
      <c r="M1901" s="1230">
        <v>350</v>
      </c>
      <c r="N1901" s="1231"/>
      <c r="O1901" s="1232"/>
      <c r="P1901" s="1233"/>
      <c r="Q1901" s="587">
        <f t="shared" si="107"/>
        <v>0</v>
      </c>
    </row>
    <row r="1902" spans="1:17" s="17" customFormat="1" ht="16.75" hidden="1" customHeight="1" outlineLevel="2">
      <c r="A1902" s="1230">
        <v>351</v>
      </c>
      <c r="B1902" s="1231"/>
      <c r="C1902" s="1232"/>
      <c r="D1902" s="1233"/>
      <c r="E1902" s="587">
        <f t="shared" si="105"/>
        <v>0</v>
      </c>
      <c r="G1902" s="1230">
        <v>351</v>
      </c>
      <c r="H1902" s="1231"/>
      <c r="I1902" s="1232"/>
      <c r="J1902" s="1233"/>
      <c r="K1902" s="587">
        <f t="shared" si="106"/>
        <v>0</v>
      </c>
      <c r="M1902" s="1230">
        <v>351</v>
      </c>
      <c r="N1902" s="1231"/>
      <c r="O1902" s="1232"/>
      <c r="P1902" s="1233"/>
      <c r="Q1902" s="587">
        <f t="shared" si="107"/>
        <v>0</v>
      </c>
    </row>
    <row r="1903" spans="1:17" s="17" customFormat="1" ht="16.75" hidden="1" customHeight="1" outlineLevel="2">
      <c r="A1903" s="1230">
        <v>352</v>
      </c>
      <c r="B1903" s="1231"/>
      <c r="C1903" s="1232"/>
      <c r="D1903" s="1233"/>
      <c r="E1903" s="587">
        <f t="shared" si="105"/>
        <v>0</v>
      </c>
      <c r="G1903" s="1230">
        <v>352</v>
      </c>
      <c r="H1903" s="1231"/>
      <c r="I1903" s="1232"/>
      <c r="J1903" s="1233"/>
      <c r="K1903" s="587">
        <f t="shared" si="106"/>
        <v>0</v>
      </c>
      <c r="M1903" s="1230">
        <v>352</v>
      </c>
      <c r="N1903" s="1231"/>
      <c r="O1903" s="1232"/>
      <c r="P1903" s="1233"/>
      <c r="Q1903" s="587">
        <f t="shared" si="107"/>
        <v>0</v>
      </c>
    </row>
    <row r="1904" spans="1:17" s="17" customFormat="1" ht="16.75" hidden="1" customHeight="1" outlineLevel="2">
      <c r="A1904" s="1230">
        <v>353</v>
      </c>
      <c r="B1904" s="1231"/>
      <c r="C1904" s="1232"/>
      <c r="D1904" s="1233"/>
      <c r="E1904" s="587">
        <f t="shared" si="105"/>
        <v>0</v>
      </c>
      <c r="G1904" s="1230">
        <v>353</v>
      </c>
      <c r="H1904" s="1231"/>
      <c r="I1904" s="1232"/>
      <c r="J1904" s="1233"/>
      <c r="K1904" s="587">
        <f t="shared" si="106"/>
        <v>0</v>
      </c>
      <c r="M1904" s="1230">
        <v>353</v>
      </c>
      <c r="N1904" s="1231"/>
      <c r="O1904" s="1232"/>
      <c r="P1904" s="1233"/>
      <c r="Q1904" s="587">
        <f t="shared" si="107"/>
        <v>0</v>
      </c>
    </row>
    <row r="1905" spans="1:17" s="17" customFormat="1" ht="16.75" hidden="1" customHeight="1" outlineLevel="2">
      <c r="A1905" s="1230">
        <v>354</v>
      </c>
      <c r="B1905" s="1231"/>
      <c r="C1905" s="1232"/>
      <c r="D1905" s="1233"/>
      <c r="E1905" s="587">
        <f t="shared" si="105"/>
        <v>0</v>
      </c>
      <c r="G1905" s="1230">
        <v>354</v>
      </c>
      <c r="H1905" s="1231"/>
      <c r="I1905" s="1232"/>
      <c r="J1905" s="1233"/>
      <c r="K1905" s="587">
        <f t="shared" si="106"/>
        <v>0</v>
      </c>
      <c r="M1905" s="1230">
        <v>354</v>
      </c>
      <c r="N1905" s="1231"/>
      <c r="O1905" s="1232"/>
      <c r="P1905" s="1233"/>
      <c r="Q1905" s="587">
        <f t="shared" si="107"/>
        <v>0</v>
      </c>
    </row>
    <row r="1906" spans="1:17" s="17" customFormat="1" ht="16.75" hidden="1" customHeight="1" outlineLevel="2">
      <c r="A1906" s="1230">
        <v>355</v>
      </c>
      <c r="B1906" s="1231"/>
      <c r="C1906" s="1232"/>
      <c r="D1906" s="1233"/>
      <c r="E1906" s="587">
        <f t="shared" si="105"/>
        <v>0</v>
      </c>
      <c r="G1906" s="1230">
        <v>355</v>
      </c>
      <c r="H1906" s="1231"/>
      <c r="I1906" s="1232"/>
      <c r="J1906" s="1233"/>
      <c r="K1906" s="587">
        <f t="shared" si="106"/>
        <v>0</v>
      </c>
      <c r="M1906" s="1230">
        <v>355</v>
      </c>
      <c r="N1906" s="1231"/>
      <c r="O1906" s="1232"/>
      <c r="P1906" s="1233"/>
      <c r="Q1906" s="587">
        <f t="shared" si="107"/>
        <v>0</v>
      </c>
    </row>
    <row r="1907" spans="1:17" s="17" customFormat="1" ht="16.75" hidden="1" customHeight="1" outlineLevel="2">
      <c r="A1907" s="1230">
        <v>356</v>
      </c>
      <c r="B1907" s="1231"/>
      <c r="C1907" s="1232"/>
      <c r="D1907" s="1233"/>
      <c r="E1907" s="587">
        <f t="shared" si="105"/>
        <v>0</v>
      </c>
      <c r="G1907" s="1230">
        <v>356</v>
      </c>
      <c r="H1907" s="1231"/>
      <c r="I1907" s="1232"/>
      <c r="J1907" s="1233"/>
      <c r="K1907" s="587">
        <f t="shared" si="106"/>
        <v>0</v>
      </c>
      <c r="M1907" s="1230">
        <v>356</v>
      </c>
      <c r="N1907" s="1231"/>
      <c r="O1907" s="1232"/>
      <c r="P1907" s="1233"/>
      <c r="Q1907" s="587">
        <f t="shared" si="107"/>
        <v>0</v>
      </c>
    </row>
    <row r="1908" spans="1:17" s="17" customFormat="1" ht="16.75" hidden="1" customHeight="1" outlineLevel="2">
      <c r="A1908" s="1230">
        <v>357</v>
      </c>
      <c r="B1908" s="1231"/>
      <c r="C1908" s="1232"/>
      <c r="D1908" s="1233"/>
      <c r="E1908" s="587">
        <f t="shared" si="105"/>
        <v>0</v>
      </c>
      <c r="G1908" s="1230">
        <v>357</v>
      </c>
      <c r="H1908" s="1231"/>
      <c r="I1908" s="1232"/>
      <c r="J1908" s="1233"/>
      <c r="K1908" s="587">
        <f t="shared" si="106"/>
        <v>0</v>
      </c>
      <c r="M1908" s="1230">
        <v>357</v>
      </c>
      <c r="N1908" s="1231"/>
      <c r="O1908" s="1232"/>
      <c r="P1908" s="1233"/>
      <c r="Q1908" s="587">
        <f t="shared" si="107"/>
        <v>0</v>
      </c>
    </row>
    <row r="1909" spans="1:17" s="17" customFormat="1" ht="16.75" hidden="1" customHeight="1" outlineLevel="2">
      <c r="A1909" s="1230">
        <v>358</v>
      </c>
      <c r="B1909" s="1231"/>
      <c r="C1909" s="1232"/>
      <c r="D1909" s="1233"/>
      <c r="E1909" s="587">
        <f t="shared" si="105"/>
        <v>0</v>
      </c>
      <c r="G1909" s="1230">
        <v>358</v>
      </c>
      <c r="H1909" s="1231"/>
      <c r="I1909" s="1232"/>
      <c r="J1909" s="1233"/>
      <c r="K1909" s="587">
        <f t="shared" si="106"/>
        <v>0</v>
      </c>
      <c r="M1909" s="1230">
        <v>358</v>
      </c>
      <c r="N1909" s="1231"/>
      <c r="O1909" s="1232"/>
      <c r="P1909" s="1233"/>
      <c r="Q1909" s="587">
        <f t="shared" si="107"/>
        <v>0</v>
      </c>
    </row>
    <row r="1910" spans="1:17" s="17" customFormat="1" ht="16.75" hidden="1" customHeight="1" outlineLevel="2">
      <c r="A1910" s="1230">
        <v>359</v>
      </c>
      <c r="B1910" s="1231"/>
      <c r="C1910" s="1232"/>
      <c r="D1910" s="1233"/>
      <c r="E1910" s="587">
        <f t="shared" si="105"/>
        <v>0</v>
      </c>
      <c r="G1910" s="1230">
        <v>359</v>
      </c>
      <c r="H1910" s="1231"/>
      <c r="I1910" s="1232"/>
      <c r="J1910" s="1233"/>
      <c r="K1910" s="587">
        <f t="shared" si="106"/>
        <v>0</v>
      </c>
      <c r="M1910" s="1230">
        <v>359</v>
      </c>
      <c r="N1910" s="1231"/>
      <c r="O1910" s="1232"/>
      <c r="P1910" s="1233"/>
      <c r="Q1910" s="587">
        <f t="shared" si="107"/>
        <v>0</v>
      </c>
    </row>
    <row r="1911" spans="1:17" s="17" customFormat="1" ht="16.75" hidden="1" customHeight="1" outlineLevel="2">
      <c r="A1911" s="1230">
        <v>360</v>
      </c>
      <c r="B1911" s="1231"/>
      <c r="C1911" s="1232"/>
      <c r="D1911" s="1233"/>
      <c r="E1911" s="587">
        <f t="shared" si="105"/>
        <v>0</v>
      </c>
      <c r="G1911" s="1230">
        <v>360</v>
      </c>
      <c r="H1911" s="1231"/>
      <c r="I1911" s="1232"/>
      <c r="J1911" s="1233"/>
      <c r="K1911" s="587">
        <f t="shared" si="106"/>
        <v>0</v>
      </c>
      <c r="M1911" s="1230">
        <v>360</v>
      </c>
      <c r="N1911" s="1231"/>
      <c r="O1911" s="1232"/>
      <c r="P1911" s="1233"/>
      <c r="Q1911" s="587">
        <f t="shared" si="107"/>
        <v>0</v>
      </c>
    </row>
    <row r="1912" spans="1:17" s="17" customFormat="1" ht="16.75" hidden="1" customHeight="1" outlineLevel="2">
      <c r="A1912" s="1230">
        <v>361</v>
      </c>
      <c r="B1912" s="1231"/>
      <c r="C1912" s="1232"/>
      <c r="D1912" s="1233"/>
      <c r="E1912" s="587">
        <f t="shared" si="105"/>
        <v>0</v>
      </c>
      <c r="G1912" s="1230">
        <v>361</v>
      </c>
      <c r="H1912" s="1231"/>
      <c r="I1912" s="1232"/>
      <c r="J1912" s="1233"/>
      <c r="K1912" s="587">
        <f t="shared" si="106"/>
        <v>0</v>
      </c>
      <c r="M1912" s="1230">
        <v>361</v>
      </c>
      <c r="N1912" s="1231"/>
      <c r="O1912" s="1232"/>
      <c r="P1912" s="1233"/>
      <c r="Q1912" s="587">
        <f t="shared" si="107"/>
        <v>0</v>
      </c>
    </row>
    <row r="1913" spans="1:17" s="17" customFormat="1" ht="16.75" hidden="1" customHeight="1" outlineLevel="2">
      <c r="A1913" s="1230">
        <v>362</v>
      </c>
      <c r="B1913" s="1231"/>
      <c r="C1913" s="1232"/>
      <c r="D1913" s="1233"/>
      <c r="E1913" s="587">
        <f t="shared" si="105"/>
        <v>0</v>
      </c>
      <c r="G1913" s="1230">
        <v>362</v>
      </c>
      <c r="H1913" s="1231"/>
      <c r="I1913" s="1232"/>
      <c r="J1913" s="1233"/>
      <c r="K1913" s="587">
        <f t="shared" si="106"/>
        <v>0</v>
      </c>
      <c r="M1913" s="1230">
        <v>362</v>
      </c>
      <c r="N1913" s="1231"/>
      <c r="O1913" s="1232"/>
      <c r="P1913" s="1233"/>
      <c r="Q1913" s="587">
        <f t="shared" si="107"/>
        <v>0</v>
      </c>
    </row>
    <row r="1914" spans="1:17" s="17" customFormat="1" ht="16.75" hidden="1" customHeight="1" outlineLevel="2">
      <c r="A1914" s="1230">
        <v>363</v>
      </c>
      <c r="B1914" s="1231"/>
      <c r="C1914" s="1232"/>
      <c r="D1914" s="1233"/>
      <c r="E1914" s="587">
        <f t="shared" si="105"/>
        <v>0</v>
      </c>
      <c r="G1914" s="1230">
        <v>363</v>
      </c>
      <c r="H1914" s="1231"/>
      <c r="I1914" s="1232"/>
      <c r="J1914" s="1233"/>
      <c r="K1914" s="587">
        <f t="shared" si="106"/>
        <v>0</v>
      </c>
      <c r="M1914" s="1230">
        <v>363</v>
      </c>
      <c r="N1914" s="1231"/>
      <c r="O1914" s="1232"/>
      <c r="P1914" s="1233"/>
      <c r="Q1914" s="587">
        <f t="shared" si="107"/>
        <v>0</v>
      </c>
    </row>
    <row r="1915" spans="1:17" s="17" customFormat="1" ht="16.75" hidden="1" customHeight="1" outlineLevel="2">
      <c r="A1915" s="1230">
        <v>364</v>
      </c>
      <c r="B1915" s="1231"/>
      <c r="C1915" s="1232"/>
      <c r="D1915" s="1233"/>
      <c r="E1915" s="587">
        <f t="shared" si="105"/>
        <v>0</v>
      </c>
      <c r="G1915" s="1230">
        <v>364</v>
      </c>
      <c r="H1915" s="1231"/>
      <c r="I1915" s="1232"/>
      <c r="J1915" s="1233"/>
      <c r="K1915" s="587">
        <f t="shared" si="106"/>
        <v>0</v>
      </c>
      <c r="M1915" s="1230">
        <v>364</v>
      </c>
      <c r="N1915" s="1231"/>
      <c r="O1915" s="1232"/>
      <c r="P1915" s="1233"/>
      <c r="Q1915" s="587">
        <f t="shared" si="107"/>
        <v>0</v>
      </c>
    </row>
    <row r="1916" spans="1:17" s="17" customFormat="1" ht="16.75" hidden="1" customHeight="1" outlineLevel="2">
      <c r="A1916" s="1230">
        <v>365</v>
      </c>
      <c r="B1916" s="1231"/>
      <c r="C1916" s="1232"/>
      <c r="D1916" s="1233"/>
      <c r="E1916" s="587">
        <f t="shared" si="105"/>
        <v>0</v>
      </c>
      <c r="G1916" s="1230">
        <v>365</v>
      </c>
      <c r="H1916" s="1231"/>
      <c r="I1916" s="1232"/>
      <c r="J1916" s="1233"/>
      <c r="K1916" s="587">
        <f t="shared" si="106"/>
        <v>0</v>
      </c>
      <c r="M1916" s="1230">
        <v>365</v>
      </c>
      <c r="N1916" s="1231"/>
      <c r="O1916" s="1232"/>
      <c r="P1916" s="1233"/>
      <c r="Q1916" s="587">
        <f t="shared" si="107"/>
        <v>0</v>
      </c>
    </row>
    <row r="1917" spans="1:17" s="17" customFormat="1" ht="16.75" hidden="1" customHeight="1" outlineLevel="2">
      <c r="A1917" s="1230">
        <v>366</v>
      </c>
      <c r="B1917" s="1231"/>
      <c r="C1917" s="1232"/>
      <c r="D1917" s="1233"/>
      <c r="E1917" s="587">
        <f t="shared" si="105"/>
        <v>0</v>
      </c>
      <c r="G1917" s="1230">
        <v>366</v>
      </c>
      <c r="H1917" s="1231"/>
      <c r="I1917" s="1232"/>
      <c r="J1917" s="1233"/>
      <c r="K1917" s="587">
        <f t="shared" si="106"/>
        <v>0</v>
      </c>
      <c r="M1917" s="1230">
        <v>366</v>
      </c>
      <c r="N1917" s="1231"/>
      <c r="O1917" s="1232"/>
      <c r="P1917" s="1233"/>
      <c r="Q1917" s="587">
        <f t="shared" si="107"/>
        <v>0</v>
      </c>
    </row>
    <row r="1918" spans="1:17" s="17" customFormat="1" ht="16.75" hidden="1" customHeight="1" outlineLevel="2">
      <c r="A1918" s="1230">
        <v>367</v>
      </c>
      <c r="B1918" s="1231"/>
      <c r="C1918" s="1232"/>
      <c r="D1918" s="1233"/>
      <c r="E1918" s="587">
        <f t="shared" si="105"/>
        <v>0</v>
      </c>
      <c r="G1918" s="1230">
        <v>367</v>
      </c>
      <c r="H1918" s="1231"/>
      <c r="I1918" s="1232"/>
      <c r="J1918" s="1233"/>
      <c r="K1918" s="587">
        <f t="shared" si="106"/>
        <v>0</v>
      </c>
      <c r="M1918" s="1230">
        <v>367</v>
      </c>
      <c r="N1918" s="1231"/>
      <c r="O1918" s="1232"/>
      <c r="P1918" s="1233"/>
      <c r="Q1918" s="587">
        <f t="shared" si="107"/>
        <v>0</v>
      </c>
    </row>
    <row r="1919" spans="1:17" s="17" customFormat="1" ht="16.75" hidden="1" customHeight="1" outlineLevel="2">
      <c r="A1919" s="1230">
        <v>368</v>
      </c>
      <c r="B1919" s="1231"/>
      <c r="C1919" s="1232"/>
      <c r="D1919" s="1233"/>
      <c r="E1919" s="587">
        <f t="shared" si="105"/>
        <v>0</v>
      </c>
      <c r="G1919" s="1230">
        <v>368</v>
      </c>
      <c r="H1919" s="1231"/>
      <c r="I1919" s="1232"/>
      <c r="J1919" s="1233"/>
      <c r="K1919" s="587">
        <f t="shared" si="106"/>
        <v>0</v>
      </c>
      <c r="M1919" s="1230">
        <v>368</v>
      </c>
      <c r="N1919" s="1231"/>
      <c r="O1919" s="1232"/>
      <c r="P1919" s="1233"/>
      <c r="Q1919" s="587">
        <f t="shared" si="107"/>
        <v>0</v>
      </c>
    </row>
    <row r="1920" spans="1:17" s="17" customFormat="1" ht="16.75" hidden="1" customHeight="1" outlineLevel="2">
      <c r="A1920" s="1230">
        <v>369</v>
      </c>
      <c r="B1920" s="1231"/>
      <c r="C1920" s="1232"/>
      <c r="D1920" s="1233"/>
      <c r="E1920" s="587">
        <f t="shared" si="105"/>
        <v>0</v>
      </c>
      <c r="G1920" s="1230">
        <v>369</v>
      </c>
      <c r="H1920" s="1231"/>
      <c r="I1920" s="1232"/>
      <c r="J1920" s="1233"/>
      <c r="K1920" s="587">
        <f t="shared" si="106"/>
        <v>0</v>
      </c>
      <c r="M1920" s="1230">
        <v>369</v>
      </c>
      <c r="N1920" s="1231"/>
      <c r="O1920" s="1232"/>
      <c r="P1920" s="1233"/>
      <c r="Q1920" s="587">
        <f t="shared" si="107"/>
        <v>0</v>
      </c>
    </row>
    <row r="1921" spans="1:17" s="17" customFormat="1" ht="16.75" hidden="1" customHeight="1" outlineLevel="2">
      <c r="A1921" s="1230">
        <v>370</v>
      </c>
      <c r="B1921" s="1231"/>
      <c r="C1921" s="1232"/>
      <c r="D1921" s="1233"/>
      <c r="E1921" s="587">
        <f t="shared" si="105"/>
        <v>0</v>
      </c>
      <c r="G1921" s="1230">
        <v>370</v>
      </c>
      <c r="H1921" s="1231"/>
      <c r="I1921" s="1232"/>
      <c r="J1921" s="1233"/>
      <c r="K1921" s="587">
        <f t="shared" si="106"/>
        <v>0</v>
      </c>
      <c r="M1921" s="1230">
        <v>370</v>
      </c>
      <c r="N1921" s="1231"/>
      <c r="O1921" s="1232"/>
      <c r="P1921" s="1233"/>
      <c r="Q1921" s="587">
        <f t="shared" si="107"/>
        <v>0</v>
      </c>
    </row>
    <row r="1922" spans="1:17" s="17" customFormat="1" ht="16.75" hidden="1" customHeight="1" outlineLevel="2">
      <c r="A1922" s="1230">
        <v>371</v>
      </c>
      <c r="B1922" s="1231"/>
      <c r="C1922" s="1232"/>
      <c r="D1922" s="1233"/>
      <c r="E1922" s="587">
        <f t="shared" si="105"/>
        <v>0</v>
      </c>
      <c r="G1922" s="1230">
        <v>371</v>
      </c>
      <c r="H1922" s="1231"/>
      <c r="I1922" s="1232"/>
      <c r="J1922" s="1233"/>
      <c r="K1922" s="587">
        <f t="shared" si="106"/>
        <v>0</v>
      </c>
      <c r="M1922" s="1230">
        <v>371</v>
      </c>
      <c r="N1922" s="1231"/>
      <c r="O1922" s="1232"/>
      <c r="P1922" s="1233"/>
      <c r="Q1922" s="587">
        <f t="shared" si="107"/>
        <v>0</v>
      </c>
    </row>
    <row r="1923" spans="1:17" s="17" customFormat="1" ht="16.75" hidden="1" customHeight="1" outlineLevel="2">
      <c r="A1923" s="1230">
        <v>372</v>
      </c>
      <c r="B1923" s="1231"/>
      <c r="C1923" s="1232"/>
      <c r="D1923" s="1233"/>
      <c r="E1923" s="587">
        <f t="shared" si="105"/>
        <v>0</v>
      </c>
      <c r="G1923" s="1230">
        <v>372</v>
      </c>
      <c r="H1923" s="1231"/>
      <c r="I1923" s="1232"/>
      <c r="J1923" s="1233"/>
      <c r="K1923" s="587">
        <f t="shared" si="106"/>
        <v>0</v>
      </c>
      <c r="M1923" s="1230">
        <v>372</v>
      </c>
      <c r="N1923" s="1231"/>
      <c r="O1923" s="1232"/>
      <c r="P1923" s="1233"/>
      <c r="Q1923" s="587">
        <f t="shared" si="107"/>
        <v>0</v>
      </c>
    </row>
    <row r="1924" spans="1:17" s="17" customFormat="1" ht="16.75" hidden="1" customHeight="1" outlineLevel="2">
      <c r="A1924" s="1230">
        <v>373</v>
      </c>
      <c r="B1924" s="1231"/>
      <c r="C1924" s="1232"/>
      <c r="D1924" s="1233"/>
      <c r="E1924" s="587">
        <f t="shared" si="105"/>
        <v>0</v>
      </c>
      <c r="G1924" s="1230">
        <v>373</v>
      </c>
      <c r="H1924" s="1231"/>
      <c r="I1924" s="1232"/>
      <c r="J1924" s="1233"/>
      <c r="K1924" s="587">
        <f t="shared" si="106"/>
        <v>0</v>
      </c>
      <c r="M1924" s="1230">
        <v>373</v>
      </c>
      <c r="N1924" s="1231"/>
      <c r="O1924" s="1232"/>
      <c r="P1924" s="1233"/>
      <c r="Q1924" s="587">
        <f t="shared" si="107"/>
        <v>0</v>
      </c>
    </row>
    <row r="1925" spans="1:17" s="17" customFormat="1" ht="16.75" hidden="1" customHeight="1" outlineLevel="2">
      <c r="A1925" s="1230">
        <v>374</v>
      </c>
      <c r="B1925" s="1231"/>
      <c r="C1925" s="1232"/>
      <c r="D1925" s="1233"/>
      <c r="E1925" s="587">
        <f t="shared" si="105"/>
        <v>0</v>
      </c>
      <c r="G1925" s="1230">
        <v>374</v>
      </c>
      <c r="H1925" s="1231"/>
      <c r="I1925" s="1232"/>
      <c r="J1925" s="1233"/>
      <c r="K1925" s="587">
        <f t="shared" si="106"/>
        <v>0</v>
      </c>
      <c r="M1925" s="1230">
        <v>374</v>
      </c>
      <c r="N1925" s="1231"/>
      <c r="O1925" s="1232"/>
      <c r="P1925" s="1233"/>
      <c r="Q1925" s="587">
        <f t="shared" si="107"/>
        <v>0</v>
      </c>
    </row>
    <row r="1926" spans="1:17" s="17" customFormat="1" ht="16.75" hidden="1" customHeight="1" outlineLevel="2">
      <c r="A1926" s="1230">
        <v>375</v>
      </c>
      <c r="B1926" s="1231"/>
      <c r="C1926" s="1232"/>
      <c r="D1926" s="1233"/>
      <c r="E1926" s="587">
        <f t="shared" si="105"/>
        <v>0</v>
      </c>
      <c r="G1926" s="1230">
        <v>375</v>
      </c>
      <c r="H1926" s="1231"/>
      <c r="I1926" s="1232"/>
      <c r="J1926" s="1233"/>
      <c r="K1926" s="587">
        <f t="shared" si="106"/>
        <v>0</v>
      </c>
      <c r="M1926" s="1230">
        <v>375</v>
      </c>
      <c r="N1926" s="1231"/>
      <c r="O1926" s="1232"/>
      <c r="P1926" s="1233"/>
      <c r="Q1926" s="587">
        <f t="shared" si="107"/>
        <v>0</v>
      </c>
    </row>
    <row r="1927" spans="1:17" s="17" customFormat="1" ht="16.75" hidden="1" customHeight="1" outlineLevel="2">
      <c r="A1927" s="1230">
        <v>376</v>
      </c>
      <c r="B1927" s="1231"/>
      <c r="C1927" s="1232"/>
      <c r="D1927" s="1233"/>
      <c r="E1927" s="587">
        <f t="shared" si="105"/>
        <v>0</v>
      </c>
      <c r="G1927" s="1230">
        <v>376</v>
      </c>
      <c r="H1927" s="1231"/>
      <c r="I1927" s="1232"/>
      <c r="J1927" s="1233"/>
      <c r="K1927" s="587">
        <f t="shared" si="106"/>
        <v>0</v>
      </c>
      <c r="M1927" s="1230">
        <v>376</v>
      </c>
      <c r="N1927" s="1231"/>
      <c r="O1927" s="1232"/>
      <c r="P1927" s="1233"/>
      <c r="Q1927" s="587">
        <f t="shared" si="107"/>
        <v>0</v>
      </c>
    </row>
    <row r="1928" spans="1:17" s="17" customFormat="1" ht="16.75" hidden="1" customHeight="1" outlineLevel="2">
      <c r="A1928" s="1230">
        <v>377</v>
      </c>
      <c r="B1928" s="1231"/>
      <c r="C1928" s="1232"/>
      <c r="D1928" s="1233"/>
      <c r="E1928" s="587">
        <f t="shared" si="105"/>
        <v>0</v>
      </c>
      <c r="G1928" s="1230">
        <v>377</v>
      </c>
      <c r="H1928" s="1231"/>
      <c r="I1928" s="1232"/>
      <c r="J1928" s="1233"/>
      <c r="K1928" s="587">
        <f t="shared" si="106"/>
        <v>0</v>
      </c>
      <c r="M1928" s="1230">
        <v>377</v>
      </c>
      <c r="N1928" s="1231"/>
      <c r="O1928" s="1232"/>
      <c r="P1928" s="1233"/>
      <c r="Q1928" s="587">
        <f t="shared" si="107"/>
        <v>0</v>
      </c>
    </row>
    <row r="1929" spans="1:17" s="17" customFormat="1" ht="16.75" hidden="1" customHeight="1" outlineLevel="2">
      <c r="A1929" s="1230">
        <v>378</v>
      </c>
      <c r="B1929" s="1231"/>
      <c r="C1929" s="1232"/>
      <c r="D1929" s="1233"/>
      <c r="E1929" s="587">
        <f t="shared" si="105"/>
        <v>0</v>
      </c>
      <c r="G1929" s="1230">
        <v>378</v>
      </c>
      <c r="H1929" s="1231"/>
      <c r="I1929" s="1232"/>
      <c r="J1929" s="1233"/>
      <c r="K1929" s="587">
        <f t="shared" si="106"/>
        <v>0</v>
      </c>
      <c r="M1929" s="1230">
        <v>378</v>
      </c>
      <c r="N1929" s="1231"/>
      <c r="O1929" s="1232"/>
      <c r="P1929" s="1233"/>
      <c r="Q1929" s="587">
        <f t="shared" si="107"/>
        <v>0</v>
      </c>
    </row>
    <row r="1930" spans="1:17" s="17" customFormat="1" ht="16.75" hidden="1" customHeight="1" outlineLevel="2">
      <c r="A1930" s="1230">
        <v>379</v>
      </c>
      <c r="B1930" s="1231"/>
      <c r="C1930" s="1232"/>
      <c r="D1930" s="1233"/>
      <c r="E1930" s="587">
        <f t="shared" si="105"/>
        <v>0</v>
      </c>
      <c r="G1930" s="1230">
        <v>379</v>
      </c>
      <c r="H1930" s="1231"/>
      <c r="I1930" s="1232"/>
      <c r="J1930" s="1233"/>
      <c r="K1930" s="587">
        <f t="shared" si="106"/>
        <v>0</v>
      </c>
      <c r="M1930" s="1230">
        <v>379</v>
      </c>
      <c r="N1930" s="1231"/>
      <c r="O1930" s="1232"/>
      <c r="P1930" s="1233"/>
      <c r="Q1930" s="587">
        <f t="shared" si="107"/>
        <v>0</v>
      </c>
    </row>
    <row r="1931" spans="1:17" s="17" customFormat="1" ht="16.75" hidden="1" customHeight="1" outlineLevel="2">
      <c r="A1931" s="1230">
        <v>380</v>
      </c>
      <c r="B1931" s="1231"/>
      <c r="C1931" s="1232"/>
      <c r="D1931" s="1233"/>
      <c r="E1931" s="587">
        <f t="shared" si="105"/>
        <v>0</v>
      </c>
      <c r="G1931" s="1230">
        <v>380</v>
      </c>
      <c r="H1931" s="1231"/>
      <c r="I1931" s="1232"/>
      <c r="J1931" s="1233"/>
      <c r="K1931" s="587">
        <f t="shared" si="106"/>
        <v>0</v>
      </c>
      <c r="M1931" s="1230">
        <v>380</v>
      </c>
      <c r="N1931" s="1231"/>
      <c r="O1931" s="1232"/>
      <c r="P1931" s="1233"/>
      <c r="Q1931" s="587">
        <f t="shared" si="107"/>
        <v>0</v>
      </c>
    </row>
    <row r="1932" spans="1:17" s="17" customFormat="1" ht="16.75" hidden="1" customHeight="1" outlineLevel="2">
      <c r="A1932" s="1230">
        <v>381</v>
      </c>
      <c r="B1932" s="1231"/>
      <c r="C1932" s="1232"/>
      <c r="D1932" s="1233"/>
      <c r="E1932" s="587">
        <f t="shared" si="105"/>
        <v>0</v>
      </c>
      <c r="G1932" s="1230">
        <v>381</v>
      </c>
      <c r="H1932" s="1231"/>
      <c r="I1932" s="1232"/>
      <c r="J1932" s="1233"/>
      <c r="K1932" s="587">
        <f t="shared" si="106"/>
        <v>0</v>
      </c>
      <c r="M1932" s="1230">
        <v>381</v>
      </c>
      <c r="N1932" s="1231"/>
      <c r="O1932" s="1232"/>
      <c r="P1932" s="1233"/>
      <c r="Q1932" s="587">
        <f t="shared" si="107"/>
        <v>0</v>
      </c>
    </row>
    <row r="1933" spans="1:17" s="17" customFormat="1" ht="16.75" hidden="1" customHeight="1" outlineLevel="2">
      <c r="A1933" s="1230">
        <v>382</v>
      </c>
      <c r="B1933" s="1231"/>
      <c r="C1933" s="1232"/>
      <c r="D1933" s="1233"/>
      <c r="E1933" s="587">
        <f t="shared" si="105"/>
        <v>0</v>
      </c>
      <c r="G1933" s="1230">
        <v>382</v>
      </c>
      <c r="H1933" s="1231"/>
      <c r="I1933" s="1232"/>
      <c r="J1933" s="1233"/>
      <c r="K1933" s="587">
        <f t="shared" si="106"/>
        <v>0</v>
      </c>
      <c r="M1933" s="1230">
        <v>382</v>
      </c>
      <c r="N1933" s="1231"/>
      <c r="O1933" s="1232"/>
      <c r="P1933" s="1233"/>
      <c r="Q1933" s="587">
        <f t="shared" si="107"/>
        <v>0</v>
      </c>
    </row>
    <row r="1934" spans="1:17" s="17" customFormat="1" ht="16.75" hidden="1" customHeight="1" outlineLevel="2">
      <c r="A1934" s="1230">
        <v>383</v>
      </c>
      <c r="B1934" s="1231"/>
      <c r="C1934" s="1232"/>
      <c r="D1934" s="1233"/>
      <c r="E1934" s="587">
        <f t="shared" si="105"/>
        <v>0</v>
      </c>
      <c r="G1934" s="1230">
        <v>383</v>
      </c>
      <c r="H1934" s="1231"/>
      <c r="I1934" s="1232"/>
      <c r="J1934" s="1233"/>
      <c r="K1934" s="587">
        <f t="shared" si="106"/>
        <v>0</v>
      </c>
      <c r="M1934" s="1230">
        <v>383</v>
      </c>
      <c r="N1934" s="1231"/>
      <c r="O1934" s="1232"/>
      <c r="P1934" s="1233"/>
      <c r="Q1934" s="587">
        <f t="shared" si="107"/>
        <v>0</v>
      </c>
    </row>
    <row r="1935" spans="1:17" s="17" customFormat="1" ht="16.75" hidden="1" customHeight="1" outlineLevel="2">
      <c r="A1935" s="1230">
        <v>384</v>
      </c>
      <c r="B1935" s="1231"/>
      <c r="C1935" s="1232"/>
      <c r="D1935" s="1233"/>
      <c r="E1935" s="587">
        <f t="shared" si="105"/>
        <v>0</v>
      </c>
      <c r="G1935" s="1230">
        <v>384</v>
      </c>
      <c r="H1935" s="1231"/>
      <c r="I1935" s="1232"/>
      <c r="J1935" s="1233"/>
      <c r="K1935" s="587">
        <f t="shared" si="106"/>
        <v>0</v>
      </c>
      <c r="M1935" s="1230">
        <v>384</v>
      </c>
      <c r="N1935" s="1231"/>
      <c r="O1935" s="1232"/>
      <c r="P1935" s="1233"/>
      <c r="Q1935" s="587">
        <f t="shared" si="107"/>
        <v>0</v>
      </c>
    </row>
    <row r="1936" spans="1:17" s="17" customFormat="1" ht="16.75" hidden="1" customHeight="1" outlineLevel="2">
      <c r="A1936" s="1230">
        <v>385</v>
      </c>
      <c r="B1936" s="1231"/>
      <c r="C1936" s="1232"/>
      <c r="D1936" s="1233"/>
      <c r="E1936" s="587">
        <f t="shared" si="105"/>
        <v>0</v>
      </c>
      <c r="G1936" s="1230">
        <v>385</v>
      </c>
      <c r="H1936" s="1231"/>
      <c r="I1936" s="1232"/>
      <c r="J1936" s="1233"/>
      <c r="K1936" s="587">
        <f t="shared" si="106"/>
        <v>0</v>
      </c>
      <c r="M1936" s="1230">
        <v>385</v>
      </c>
      <c r="N1936" s="1231"/>
      <c r="O1936" s="1232"/>
      <c r="P1936" s="1233"/>
      <c r="Q1936" s="587">
        <f t="shared" si="107"/>
        <v>0</v>
      </c>
    </row>
    <row r="1937" spans="1:17" s="17" customFormat="1" ht="16.75" hidden="1" customHeight="1" outlineLevel="2">
      <c r="A1937" s="1230">
        <v>386</v>
      </c>
      <c r="B1937" s="1231"/>
      <c r="C1937" s="1232"/>
      <c r="D1937" s="1233"/>
      <c r="E1937" s="587">
        <f t="shared" si="105"/>
        <v>0</v>
      </c>
      <c r="G1937" s="1230">
        <v>386</v>
      </c>
      <c r="H1937" s="1231"/>
      <c r="I1937" s="1232"/>
      <c r="J1937" s="1233"/>
      <c r="K1937" s="587">
        <f t="shared" si="106"/>
        <v>0</v>
      </c>
      <c r="M1937" s="1230">
        <v>386</v>
      </c>
      <c r="N1937" s="1231"/>
      <c r="O1937" s="1232"/>
      <c r="P1937" s="1233"/>
      <c r="Q1937" s="587">
        <f t="shared" si="107"/>
        <v>0</v>
      </c>
    </row>
    <row r="1938" spans="1:17" s="17" customFormat="1" ht="16.75" hidden="1" customHeight="1" outlineLevel="2">
      <c r="A1938" s="1230">
        <v>387</v>
      </c>
      <c r="B1938" s="1231"/>
      <c r="C1938" s="1232"/>
      <c r="D1938" s="1233"/>
      <c r="E1938" s="587">
        <f t="shared" si="105"/>
        <v>0</v>
      </c>
      <c r="G1938" s="1230">
        <v>387</v>
      </c>
      <c r="H1938" s="1231"/>
      <c r="I1938" s="1232"/>
      <c r="J1938" s="1233"/>
      <c r="K1938" s="587">
        <f t="shared" si="106"/>
        <v>0</v>
      </c>
      <c r="M1938" s="1230">
        <v>387</v>
      </c>
      <c r="N1938" s="1231"/>
      <c r="O1938" s="1232"/>
      <c r="P1938" s="1233"/>
      <c r="Q1938" s="587">
        <f t="shared" si="107"/>
        <v>0</v>
      </c>
    </row>
    <row r="1939" spans="1:17" s="17" customFormat="1" ht="16.75" hidden="1" customHeight="1" outlineLevel="2">
      <c r="A1939" s="1230">
        <v>388</v>
      </c>
      <c r="B1939" s="1231"/>
      <c r="C1939" s="1232"/>
      <c r="D1939" s="1233"/>
      <c r="E1939" s="587">
        <f t="shared" si="105"/>
        <v>0</v>
      </c>
      <c r="G1939" s="1230">
        <v>388</v>
      </c>
      <c r="H1939" s="1231"/>
      <c r="I1939" s="1232"/>
      <c r="J1939" s="1233"/>
      <c r="K1939" s="587">
        <f t="shared" si="106"/>
        <v>0</v>
      </c>
      <c r="M1939" s="1230">
        <v>388</v>
      </c>
      <c r="N1939" s="1231"/>
      <c r="O1939" s="1232"/>
      <c r="P1939" s="1233"/>
      <c r="Q1939" s="587">
        <f t="shared" si="107"/>
        <v>0</v>
      </c>
    </row>
    <row r="1940" spans="1:17" s="17" customFormat="1" ht="16.75" hidden="1" customHeight="1" outlineLevel="2">
      <c r="A1940" s="1230">
        <v>389</v>
      </c>
      <c r="B1940" s="1231"/>
      <c r="C1940" s="1232"/>
      <c r="D1940" s="1233"/>
      <c r="E1940" s="587">
        <f t="shared" si="105"/>
        <v>0</v>
      </c>
      <c r="G1940" s="1230">
        <v>389</v>
      </c>
      <c r="H1940" s="1231"/>
      <c r="I1940" s="1232"/>
      <c r="J1940" s="1233"/>
      <c r="K1940" s="587">
        <f t="shared" si="106"/>
        <v>0</v>
      </c>
      <c r="M1940" s="1230">
        <v>389</v>
      </c>
      <c r="N1940" s="1231"/>
      <c r="O1940" s="1232"/>
      <c r="P1940" s="1233"/>
      <c r="Q1940" s="587">
        <f t="shared" si="107"/>
        <v>0</v>
      </c>
    </row>
    <row r="1941" spans="1:17" s="17" customFormat="1" ht="16.75" hidden="1" customHeight="1" outlineLevel="2">
      <c r="A1941" s="1230">
        <v>390</v>
      </c>
      <c r="B1941" s="1231"/>
      <c r="C1941" s="1232"/>
      <c r="D1941" s="1233"/>
      <c r="E1941" s="587">
        <f t="shared" si="105"/>
        <v>0</v>
      </c>
      <c r="G1941" s="1230">
        <v>390</v>
      </c>
      <c r="H1941" s="1231"/>
      <c r="I1941" s="1232"/>
      <c r="J1941" s="1233"/>
      <c r="K1941" s="587">
        <f t="shared" si="106"/>
        <v>0</v>
      </c>
      <c r="M1941" s="1230">
        <v>390</v>
      </c>
      <c r="N1941" s="1231"/>
      <c r="O1941" s="1232"/>
      <c r="P1941" s="1233"/>
      <c r="Q1941" s="587">
        <f t="shared" si="107"/>
        <v>0</v>
      </c>
    </row>
    <row r="1942" spans="1:17" s="17" customFormat="1" ht="16.75" hidden="1" customHeight="1" outlineLevel="2">
      <c r="A1942" s="1230">
        <v>391</v>
      </c>
      <c r="B1942" s="1231"/>
      <c r="C1942" s="1232"/>
      <c r="D1942" s="1233"/>
      <c r="E1942" s="587">
        <f t="shared" si="105"/>
        <v>0</v>
      </c>
      <c r="G1942" s="1230">
        <v>391</v>
      </c>
      <c r="H1942" s="1231"/>
      <c r="I1942" s="1232"/>
      <c r="J1942" s="1233"/>
      <c r="K1942" s="587">
        <f t="shared" si="106"/>
        <v>0</v>
      </c>
      <c r="M1942" s="1230">
        <v>391</v>
      </c>
      <c r="N1942" s="1231"/>
      <c r="O1942" s="1232"/>
      <c r="P1942" s="1233"/>
      <c r="Q1942" s="587">
        <f t="shared" si="107"/>
        <v>0</v>
      </c>
    </row>
    <row r="1943" spans="1:17" s="17" customFormat="1" ht="16.75" hidden="1" customHeight="1" outlineLevel="2">
      <c r="A1943" s="1230">
        <v>392</v>
      </c>
      <c r="B1943" s="1231"/>
      <c r="C1943" s="1232"/>
      <c r="D1943" s="1233"/>
      <c r="E1943" s="587">
        <f t="shared" si="105"/>
        <v>0</v>
      </c>
      <c r="G1943" s="1230">
        <v>392</v>
      </c>
      <c r="H1943" s="1231"/>
      <c r="I1943" s="1232"/>
      <c r="J1943" s="1233"/>
      <c r="K1943" s="587">
        <f t="shared" si="106"/>
        <v>0</v>
      </c>
      <c r="M1943" s="1230">
        <v>392</v>
      </c>
      <c r="N1943" s="1231"/>
      <c r="O1943" s="1232"/>
      <c r="P1943" s="1233"/>
      <c r="Q1943" s="587">
        <f t="shared" si="107"/>
        <v>0</v>
      </c>
    </row>
    <row r="1944" spans="1:17" s="17" customFormat="1" ht="16.75" hidden="1" customHeight="1" outlineLevel="2">
      <c r="A1944" s="1230">
        <v>393</v>
      </c>
      <c r="B1944" s="1231"/>
      <c r="C1944" s="1232"/>
      <c r="D1944" s="1233"/>
      <c r="E1944" s="587">
        <f t="shared" si="105"/>
        <v>0</v>
      </c>
      <c r="G1944" s="1230">
        <v>393</v>
      </c>
      <c r="H1944" s="1231"/>
      <c r="I1944" s="1232"/>
      <c r="J1944" s="1233"/>
      <c r="K1944" s="587">
        <f t="shared" si="106"/>
        <v>0</v>
      </c>
      <c r="M1944" s="1230">
        <v>393</v>
      </c>
      <c r="N1944" s="1231"/>
      <c r="O1944" s="1232"/>
      <c r="P1944" s="1233"/>
      <c r="Q1944" s="587">
        <f t="shared" si="107"/>
        <v>0</v>
      </c>
    </row>
    <row r="1945" spans="1:17" s="17" customFormat="1" ht="16.75" hidden="1" customHeight="1" outlineLevel="2">
      <c r="A1945" s="1230">
        <v>394</v>
      </c>
      <c r="B1945" s="1231"/>
      <c r="C1945" s="1232"/>
      <c r="D1945" s="1233"/>
      <c r="E1945" s="587">
        <f t="shared" si="105"/>
        <v>0</v>
      </c>
      <c r="G1945" s="1230">
        <v>394</v>
      </c>
      <c r="H1945" s="1231"/>
      <c r="I1945" s="1232"/>
      <c r="J1945" s="1233"/>
      <c r="K1945" s="587">
        <f t="shared" si="106"/>
        <v>0</v>
      </c>
      <c r="M1945" s="1230">
        <v>394</v>
      </c>
      <c r="N1945" s="1231"/>
      <c r="O1945" s="1232"/>
      <c r="P1945" s="1233"/>
      <c r="Q1945" s="587">
        <f t="shared" si="107"/>
        <v>0</v>
      </c>
    </row>
    <row r="1946" spans="1:17" s="17" customFormat="1" ht="16.75" hidden="1" customHeight="1" outlineLevel="2">
      <c r="A1946" s="1230">
        <v>395</v>
      </c>
      <c r="B1946" s="1231"/>
      <c r="C1946" s="1232"/>
      <c r="D1946" s="1233"/>
      <c r="E1946" s="587">
        <f t="shared" si="105"/>
        <v>0</v>
      </c>
      <c r="G1946" s="1230">
        <v>395</v>
      </c>
      <c r="H1946" s="1231"/>
      <c r="I1946" s="1232"/>
      <c r="J1946" s="1233"/>
      <c r="K1946" s="587">
        <f t="shared" si="106"/>
        <v>0</v>
      </c>
      <c r="M1946" s="1230">
        <v>395</v>
      </c>
      <c r="N1946" s="1231"/>
      <c r="O1946" s="1232"/>
      <c r="P1946" s="1233"/>
      <c r="Q1946" s="587">
        <f t="shared" si="107"/>
        <v>0</v>
      </c>
    </row>
    <row r="1947" spans="1:17" s="17" customFormat="1" ht="16.75" hidden="1" customHeight="1" outlineLevel="2">
      <c r="A1947" s="1230">
        <v>396</v>
      </c>
      <c r="B1947" s="1231"/>
      <c r="C1947" s="1232"/>
      <c r="D1947" s="1233"/>
      <c r="E1947" s="587">
        <f t="shared" si="105"/>
        <v>0</v>
      </c>
      <c r="G1947" s="1230">
        <v>396</v>
      </c>
      <c r="H1947" s="1231"/>
      <c r="I1947" s="1232"/>
      <c r="J1947" s="1233"/>
      <c r="K1947" s="587">
        <f t="shared" si="106"/>
        <v>0</v>
      </c>
      <c r="M1947" s="1230">
        <v>396</v>
      </c>
      <c r="N1947" s="1231"/>
      <c r="O1947" s="1232"/>
      <c r="P1947" s="1233"/>
      <c r="Q1947" s="587">
        <f t="shared" si="107"/>
        <v>0</v>
      </c>
    </row>
    <row r="1948" spans="1:17" s="17" customFormat="1" ht="16.75" hidden="1" customHeight="1" outlineLevel="2">
      <c r="A1948" s="1230">
        <v>397</v>
      </c>
      <c r="B1948" s="1231"/>
      <c r="C1948" s="1232"/>
      <c r="D1948" s="1233"/>
      <c r="E1948" s="587">
        <f t="shared" si="105"/>
        <v>0</v>
      </c>
      <c r="G1948" s="1230">
        <v>397</v>
      </c>
      <c r="H1948" s="1231"/>
      <c r="I1948" s="1232"/>
      <c r="J1948" s="1233"/>
      <c r="K1948" s="587">
        <f t="shared" si="106"/>
        <v>0</v>
      </c>
      <c r="M1948" s="1230">
        <v>397</v>
      </c>
      <c r="N1948" s="1231"/>
      <c r="O1948" s="1232"/>
      <c r="P1948" s="1233"/>
      <c r="Q1948" s="587">
        <f t="shared" si="107"/>
        <v>0</v>
      </c>
    </row>
    <row r="1949" spans="1:17" s="17" customFormat="1" ht="16.75" hidden="1" customHeight="1" outlineLevel="2">
      <c r="A1949" s="1230">
        <v>398</v>
      </c>
      <c r="B1949" s="1231"/>
      <c r="C1949" s="1232"/>
      <c r="D1949" s="1233"/>
      <c r="E1949" s="587">
        <f t="shared" si="105"/>
        <v>0</v>
      </c>
      <c r="G1949" s="1230">
        <v>398</v>
      </c>
      <c r="H1949" s="1231"/>
      <c r="I1949" s="1232"/>
      <c r="J1949" s="1233"/>
      <c r="K1949" s="587">
        <f t="shared" si="106"/>
        <v>0</v>
      </c>
      <c r="M1949" s="1230">
        <v>398</v>
      </c>
      <c r="N1949" s="1231"/>
      <c r="O1949" s="1232"/>
      <c r="P1949" s="1233"/>
      <c r="Q1949" s="587">
        <f t="shared" si="107"/>
        <v>0</v>
      </c>
    </row>
    <row r="1950" spans="1:17" s="17" customFormat="1" ht="16.75" hidden="1" customHeight="1" outlineLevel="2">
      <c r="A1950" s="1230">
        <v>399</v>
      </c>
      <c r="B1950" s="1231"/>
      <c r="C1950" s="1232"/>
      <c r="D1950" s="1233"/>
      <c r="E1950" s="587">
        <f t="shared" si="105"/>
        <v>0</v>
      </c>
      <c r="G1950" s="1230">
        <v>399</v>
      </c>
      <c r="H1950" s="1231"/>
      <c r="I1950" s="1232"/>
      <c r="J1950" s="1233"/>
      <c r="K1950" s="587">
        <f t="shared" si="106"/>
        <v>0</v>
      </c>
      <c r="M1950" s="1230">
        <v>399</v>
      </c>
      <c r="N1950" s="1231"/>
      <c r="O1950" s="1232"/>
      <c r="P1950" s="1233"/>
      <c r="Q1950" s="587">
        <f t="shared" si="107"/>
        <v>0</v>
      </c>
    </row>
    <row r="1951" spans="1:17" s="17" customFormat="1" ht="16.75" hidden="1" customHeight="1" outlineLevel="2">
      <c r="A1951" s="1230">
        <v>400</v>
      </c>
      <c r="B1951" s="1231"/>
      <c r="C1951" s="1232"/>
      <c r="D1951" s="1233"/>
      <c r="E1951" s="587">
        <f t="shared" si="105"/>
        <v>0</v>
      </c>
      <c r="G1951" s="1230">
        <v>400</v>
      </c>
      <c r="H1951" s="1231"/>
      <c r="I1951" s="1232"/>
      <c r="J1951" s="1233"/>
      <c r="K1951" s="587">
        <f t="shared" si="106"/>
        <v>0</v>
      </c>
      <c r="M1951" s="1230">
        <v>400</v>
      </c>
      <c r="N1951" s="1231"/>
      <c r="O1951" s="1232"/>
      <c r="P1951" s="1233"/>
      <c r="Q1951" s="587">
        <f t="shared" si="107"/>
        <v>0</v>
      </c>
    </row>
    <row r="1952" spans="1:17" s="17" customFormat="1" ht="16.75" hidden="1" customHeight="1" outlineLevel="2">
      <c r="A1952" s="1230">
        <v>401</v>
      </c>
      <c r="B1952" s="1231"/>
      <c r="C1952" s="1232"/>
      <c r="D1952" s="1233"/>
      <c r="E1952" s="587">
        <f t="shared" si="105"/>
        <v>0</v>
      </c>
      <c r="G1952" s="1230">
        <v>401</v>
      </c>
      <c r="H1952" s="1231"/>
      <c r="I1952" s="1232"/>
      <c r="J1952" s="1233"/>
      <c r="K1952" s="587">
        <f t="shared" si="106"/>
        <v>0</v>
      </c>
      <c r="M1952" s="1230">
        <v>401</v>
      </c>
      <c r="N1952" s="1231"/>
      <c r="O1952" s="1232"/>
      <c r="P1952" s="1233"/>
      <c r="Q1952" s="587">
        <f t="shared" si="107"/>
        <v>0</v>
      </c>
    </row>
    <row r="1953" spans="1:17" s="17" customFormat="1" ht="16.75" hidden="1" customHeight="1" outlineLevel="2">
      <c r="A1953" s="1230">
        <v>402</v>
      </c>
      <c r="B1953" s="1231"/>
      <c r="C1953" s="1232"/>
      <c r="D1953" s="1233"/>
      <c r="E1953" s="587">
        <f t="shared" si="105"/>
        <v>0</v>
      </c>
      <c r="G1953" s="1230">
        <v>402</v>
      </c>
      <c r="H1953" s="1231"/>
      <c r="I1953" s="1232"/>
      <c r="J1953" s="1233"/>
      <c r="K1953" s="587">
        <f t="shared" si="106"/>
        <v>0</v>
      </c>
      <c r="M1953" s="1230">
        <v>402</v>
      </c>
      <c r="N1953" s="1231"/>
      <c r="O1953" s="1232"/>
      <c r="P1953" s="1233"/>
      <c r="Q1953" s="587">
        <f t="shared" si="107"/>
        <v>0</v>
      </c>
    </row>
    <row r="1954" spans="1:17" s="17" customFormat="1" ht="16.75" hidden="1" customHeight="1" outlineLevel="2">
      <c r="A1954" s="1230">
        <v>403</v>
      </c>
      <c r="B1954" s="1231"/>
      <c r="C1954" s="1232"/>
      <c r="D1954" s="1233"/>
      <c r="E1954" s="587">
        <f t="shared" si="105"/>
        <v>0</v>
      </c>
      <c r="G1954" s="1230">
        <v>403</v>
      </c>
      <c r="H1954" s="1231"/>
      <c r="I1954" s="1232"/>
      <c r="J1954" s="1233"/>
      <c r="K1954" s="587">
        <f t="shared" si="106"/>
        <v>0</v>
      </c>
      <c r="M1954" s="1230">
        <v>403</v>
      </c>
      <c r="N1954" s="1231"/>
      <c r="O1954" s="1232"/>
      <c r="P1954" s="1233"/>
      <c r="Q1954" s="587">
        <f t="shared" si="107"/>
        <v>0</v>
      </c>
    </row>
    <row r="1955" spans="1:17" s="17" customFormat="1" ht="16.75" hidden="1" customHeight="1" outlineLevel="2">
      <c r="A1955" s="1230">
        <v>404</v>
      </c>
      <c r="B1955" s="1231"/>
      <c r="C1955" s="1232"/>
      <c r="D1955" s="1233"/>
      <c r="E1955" s="587">
        <f t="shared" si="105"/>
        <v>0</v>
      </c>
      <c r="G1955" s="1230">
        <v>404</v>
      </c>
      <c r="H1955" s="1231"/>
      <c r="I1955" s="1232"/>
      <c r="J1955" s="1233"/>
      <c r="K1955" s="587">
        <f t="shared" si="106"/>
        <v>0</v>
      </c>
      <c r="M1955" s="1230">
        <v>404</v>
      </c>
      <c r="N1955" s="1231"/>
      <c r="O1955" s="1232"/>
      <c r="P1955" s="1233"/>
      <c r="Q1955" s="587">
        <f t="shared" si="107"/>
        <v>0</v>
      </c>
    </row>
    <row r="1956" spans="1:17" s="17" customFormat="1" ht="16.75" hidden="1" customHeight="1" outlineLevel="2">
      <c r="A1956" s="1230">
        <v>405</v>
      </c>
      <c r="B1956" s="1231"/>
      <c r="C1956" s="1232"/>
      <c r="D1956" s="1233"/>
      <c r="E1956" s="587">
        <f t="shared" si="105"/>
        <v>0</v>
      </c>
      <c r="G1956" s="1230">
        <v>405</v>
      </c>
      <c r="H1956" s="1231"/>
      <c r="I1956" s="1232"/>
      <c r="J1956" s="1233"/>
      <c r="K1956" s="587">
        <f t="shared" si="106"/>
        <v>0</v>
      </c>
      <c r="M1956" s="1230">
        <v>405</v>
      </c>
      <c r="N1956" s="1231"/>
      <c r="O1956" s="1232"/>
      <c r="P1956" s="1233"/>
      <c r="Q1956" s="587">
        <f t="shared" si="107"/>
        <v>0</v>
      </c>
    </row>
    <row r="1957" spans="1:17" s="17" customFormat="1" ht="16.75" hidden="1" customHeight="1" outlineLevel="2">
      <c r="A1957" s="1230">
        <v>406</v>
      </c>
      <c r="B1957" s="1231"/>
      <c r="C1957" s="1232"/>
      <c r="D1957" s="1233"/>
      <c r="E1957" s="587">
        <f t="shared" si="105"/>
        <v>0</v>
      </c>
      <c r="G1957" s="1230">
        <v>406</v>
      </c>
      <c r="H1957" s="1231"/>
      <c r="I1957" s="1232"/>
      <c r="J1957" s="1233"/>
      <c r="K1957" s="587">
        <f t="shared" si="106"/>
        <v>0</v>
      </c>
      <c r="M1957" s="1230">
        <v>406</v>
      </c>
      <c r="N1957" s="1231"/>
      <c r="O1957" s="1232"/>
      <c r="P1957" s="1233"/>
      <c r="Q1957" s="587">
        <f t="shared" si="107"/>
        <v>0</v>
      </c>
    </row>
    <row r="1958" spans="1:17" s="17" customFormat="1" ht="16.75" hidden="1" customHeight="1" outlineLevel="2">
      <c r="A1958" s="1230">
        <v>407</v>
      </c>
      <c r="B1958" s="1231"/>
      <c r="C1958" s="1232"/>
      <c r="D1958" s="1233"/>
      <c r="E1958" s="587">
        <f t="shared" si="105"/>
        <v>0</v>
      </c>
      <c r="G1958" s="1230">
        <v>407</v>
      </c>
      <c r="H1958" s="1231"/>
      <c r="I1958" s="1232"/>
      <c r="J1958" s="1233"/>
      <c r="K1958" s="587">
        <f t="shared" si="106"/>
        <v>0</v>
      </c>
      <c r="M1958" s="1230">
        <v>407</v>
      </c>
      <c r="N1958" s="1231"/>
      <c r="O1958" s="1232"/>
      <c r="P1958" s="1233"/>
      <c r="Q1958" s="587">
        <f t="shared" si="107"/>
        <v>0</v>
      </c>
    </row>
    <row r="1959" spans="1:17" s="17" customFormat="1" ht="16.75" hidden="1" customHeight="1" outlineLevel="2">
      <c r="A1959" s="1230">
        <v>408</v>
      </c>
      <c r="B1959" s="1231"/>
      <c r="C1959" s="1232"/>
      <c r="D1959" s="1233"/>
      <c r="E1959" s="587">
        <f t="shared" si="105"/>
        <v>0</v>
      </c>
      <c r="G1959" s="1230">
        <v>408</v>
      </c>
      <c r="H1959" s="1231"/>
      <c r="I1959" s="1232"/>
      <c r="J1959" s="1233"/>
      <c r="K1959" s="587">
        <f t="shared" si="106"/>
        <v>0</v>
      </c>
      <c r="M1959" s="1230">
        <v>408</v>
      </c>
      <c r="N1959" s="1231"/>
      <c r="O1959" s="1232"/>
      <c r="P1959" s="1233"/>
      <c r="Q1959" s="587">
        <f t="shared" si="107"/>
        <v>0</v>
      </c>
    </row>
    <row r="1960" spans="1:17" s="17" customFormat="1" ht="16.75" hidden="1" customHeight="1" outlineLevel="2">
      <c r="A1960" s="1230">
        <v>409</v>
      </c>
      <c r="B1960" s="1231"/>
      <c r="C1960" s="1232"/>
      <c r="D1960" s="1233"/>
      <c r="E1960" s="587">
        <f t="shared" si="105"/>
        <v>0</v>
      </c>
      <c r="G1960" s="1230">
        <v>409</v>
      </c>
      <c r="H1960" s="1231"/>
      <c r="I1960" s="1232"/>
      <c r="J1960" s="1233"/>
      <c r="K1960" s="587">
        <f t="shared" si="106"/>
        <v>0</v>
      </c>
      <c r="M1960" s="1230">
        <v>409</v>
      </c>
      <c r="N1960" s="1231"/>
      <c r="O1960" s="1232"/>
      <c r="P1960" s="1233"/>
      <c r="Q1960" s="587">
        <f t="shared" si="107"/>
        <v>0</v>
      </c>
    </row>
    <row r="1961" spans="1:17" s="17" customFormat="1" ht="16.75" hidden="1" customHeight="1" outlineLevel="2">
      <c r="A1961" s="1230">
        <v>410</v>
      </c>
      <c r="B1961" s="1231"/>
      <c r="C1961" s="1232"/>
      <c r="D1961" s="1233"/>
      <c r="E1961" s="587">
        <f t="shared" si="105"/>
        <v>0</v>
      </c>
      <c r="G1961" s="1230">
        <v>410</v>
      </c>
      <c r="H1961" s="1231"/>
      <c r="I1961" s="1232"/>
      <c r="J1961" s="1233"/>
      <c r="K1961" s="587">
        <f t="shared" si="106"/>
        <v>0</v>
      </c>
      <c r="M1961" s="1230">
        <v>410</v>
      </c>
      <c r="N1961" s="1231"/>
      <c r="O1961" s="1232"/>
      <c r="P1961" s="1233"/>
      <c r="Q1961" s="587">
        <f t="shared" si="107"/>
        <v>0</v>
      </c>
    </row>
    <row r="1962" spans="1:17" s="17" customFormat="1" ht="16.75" hidden="1" customHeight="1" outlineLevel="2">
      <c r="A1962" s="1230">
        <v>411</v>
      </c>
      <c r="B1962" s="1231"/>
      <c r="C1962" s="1232"/>
      <c r="D1962" s="1233"/>
      <c r="E1962" s="587">
        <f t="shared" si="105"/>
        <v>0</v>
      </c>
      <c r="G1962" s="1230">
        <v>411</v>
      </c>
      <c r="H1962" s="1231"/>
      <c r="I1962" s="1232"/>
      <c r="J1962" s="1233"/>
      <c r="K1962" s="587">
        <f t="shared" si="106"/>
        <v>0</v>
      </c>
      <c r="M1962" s="1230">
        <v>411</v>
      </c>
      <c r="N1962" s="1231"/>
      <c r="O1962" s="1232"/>
      <c r="P1962" s="1233"/>
      <c r="Q1962" s="587">
        <f t="shared" si="107"/>
        <v>0</v>
      </c>
    </row>
    <row r="1963" spans="1:17" s="17" customFormat="1" ht="16.75" hidden="1" customHeight="1" outlineLevel="2">
      <c r="A1963" s="1230">
        <v>412</v>
      </c>
      <c r="B1963" s="1231"/>
      <c r="C1963" s="1232"/>
      <c r="D1963" s="1233"/>
      <c r="E1963" s="587">
        <f t="shared" si="105"/>
        <v>0</v>
      </c>
      <c r="G1963" s="1230">
        <v>412</v>
      </c>
      <c r="H1963" s="1231"/>
      <c r="I1963" s="1232"/>
      <c r="J1963" s="1233"/>
      <c r="K1963" s="587">
        <f t="shared" si="106"/>
        <v>0</v>
      </c>
      <c r="M1963" s="1230">
        <v>412</v>
      </c>
      <c r="N1963" s="1231"/>
      <c r="O1963" s="1232"/>
      <c r="P1963" s="1233"/>
      <c r="Q1963" s="587">
        <f t="shared" si="107"/>
        <v>0</v>
      </c>
    </row>
    <row r="1964" spans="1:17" s="17" customFormat="1" ht="16.75" hidden="1" customHeight="1" outlineLevel="2">
      <c r="A1964" s="1230">
        <v>413</v>
      </c>
      <c r="B1964" s="1231"/>
      <c r="C1964" s="1232"/>
      <c r="D1964" s="1233"/>
      <c r="E1964" s="587">
        <f t="shared" si="105"/>
        <v>0</v>
      </c>
      <c r="G1964" s="1230">
        <v>413</v>
      </c>
      <c r="H1964" s="1231"/>
      <c r="I1964" s="1232"/>
      <c r="J1964" s="1233"/>
      <c r="K1964" s="587">
        <f t="shared" si="106"/>
        <v>0</v>
      </c>
      <c r="M1964" s="1230">
        <v>413</v>
      </c>
      <c r="N1964" s="1231"/>
      <c r="O1964" s="1232"/>
      <c r="P1964" s="1233"/>
      <c r="Q1964" s="587">
        <f t="shared" si="107"/>
        <v>0</v>
      </c>
    </row>
    <row r="1965" spans="1:17" s="17" customFormat="1" ht="16.75" hidden="1" customHeight="1" outlineLevel="2">
      <c r="A1965" s="1230">
        <v>414</v>
      </c>
      <c r="B1965" s="1231"/>
      <c r="C1965" s="1232"/>
      <c r="D1965" s="1233"/>
      <c r="E1965" s="587">
        <f t="shared" si="105"/>
        <v>0</v>
      </c>
      <c r="G1965" s="1230">
        <v>414</v>
      </c>
      <c r="H1965" s="1231"/>
      <c r="I1965" s="1232"/>
      <c r="J1965" s="1233"/>
      <c r="K1965" s="587">
        <f t="shared" si="106"/>
        <v>0</v>
      </c>
      <c r="M1965" s="1230">
        <v>414</v>
      </c>
      <c r="N1965" s="1231"/>
      <c r="O1965" s="1232"/>
      <c r="P1965" s="1233"/>
      <c r="Q1965" s="587">
        <f t="shared" si="107"/>
        <v>0</v>
      </c>
    </row>
    <row r="1966" spans="1:17" s="17" customFormat="1" ht="16.75" hidden="1" customHeight="1" outlineLevel="2">
      <c r="A1966" s="1230">
        <v>415</v>
      </c>
      <c r="B1966" s="1231"/>
      <c r="C1966" s="1232"/>
      <c r="D1966" s="1233"/>
      <c r="E1966" s="587">
        <f t="shared" si="105"/>
        <v>0</v>
      </c>
      <c r="G1966" s="1230">
        <v>415</v>
      </c>
      <c r="H1966" s="1231"/>
      <c r="I1966" s="1232"/>
      <c r="J1966" s="1233"/>
      <c r="K1966" s="587">
        <f t="shared" si="106"/>
        <v>0</v>
      </c>
      <c r="M1966" s="1230">
        <v>415</v>
      </c>
      <c r="N1966" s="1231"/>
      <c r="O1966" s="1232"/>
      <c r="P1966" s="1233"/>
      <c r="Q1966" s="587">
        <f t="shared" si="107"/>
        <v>0</v>
      </c>
    </row>
    <row r="1967" spans="1:17" s="17" customFormat="1" ht="16.75" hidden="1" customHeight="1" outlineLevel="2">
      <c r="A1967" s="1230">
        <v>416</v>
      </c>
      <c r="B1967" s="1231"/>
      <c r="C1967" s="1232"/>
      <c r="D1967" s="1233"/>
      <c r="E1967" s="587">
        <f t="shared" si="105"/>
        <v>0</v>
      </c>
      <c r="G1967" s="1230">
        <v>416</v>
      </c>
      <c r="H1967" s="1231"/>
      <c r="I1967" s="1232"/>
      <c r="J1967" s="1233"/>
      <c r="K1967" s="587">
        <f t="shared" si="106"/>
        <v>0</v>
      </c>
      <c r="M1967" s="1230">
        <v>416</v>
      </c>
      <c r="N1967" s="1231"/>
      <c r="O1967" s="1232"/>
      <c r="P1967" s="1233"/>
      <c r="Q1967" s="587">
        <f t="shared" si="107"/>
        <v>0</v>
      </c>
    </row>
    <row r="1968" spans="1:17" s="17" customFormat="1" ht="16.75" hidden="1" customHeight="1" outlineLevel="2">
      <c r="A1968" s="1230">
        <v>417</v>
      </c>
      <c r="B1968" s="1231"/>
      <c r="C1968" s="1232"/>
      <c r="D1968" s="1233"/>
      <c r="E1968" s="587">
        <f t="shared" si="105"/>
        <v>0</v>
      </c>
      <c r="G1968" s="1230">
        <v>417</v>
      </c>
      <c r="H1968" s="1231"/>
      <c r="I1968" s="1232"/>
      <c r="J1968" s="1233"/>
      <c r="K1968" s="587">
        <f t="shared" si="106"/>
        <v>0</v>
      </c>
      <c r="M1968" s="1230">
        <v>417</v>
      </c>
      <c r="N1968" s="1231"/>
      <c r="O1968" s="1232"/>
      <c r="P1968" s="1233"/>
      <c r="Q1968" s="587">
        <f t="shared" si="107"/>
        <v>0</v>
      </c>
    </row>
    <row r="1969" spans="1:17" s="17" customFormat="1" ht="16.75" hidden="1" customHeight="1" outlineLevel="2">
      <c r="A1969" s="1230">
        <v>418</v>
      </c>
      <c r="B1969" s="1231"/>
      <c r="C1969" s="1232"/>
      <c r="D1969" s="1233"/>
      <c r="E1969" s="587">
        <f t="shared" si="105"/>
        <v>0</v>
      </c>
      <c r="G1969" s="1230">
        <v>418</v>
      </c>
      <c r="H1969" s="1231"/>
      <c r="I1969" s="1232"/>
      <c r="J1969" s="1233"/>
      <c r="K1969" s="587">
        <f t="shared" si="106"/>
        <v>0</v>
      </c>
      <c r="M1969" s="1230">
        <v>418</v>
      </c>
      <c r="N1969" s="1231"/>
      <c r="O1969" s="1232"/>
      <c r="P1969" s="1233"/>
      <c r="Q1969" s="587">
        <f t="shared" si="107"/>
        <v>0</v>
      </c>
    </row>
    <row r="1970" spans="1:17" s="17" customFormat="1" ht="16.75" hidden="1" customHeight="1" outlineLevel="2">
      <c r="A1970" s="1230">
        <v>419</v>
      </c>
      <c r="B1970" s="1231"/>
      <c r="C1970" s="1232"/>
      <c r="D1970" s="1233"/>
      <c r="E1970" s="587">
        <f t="shared" si="105"/>
        <v>0</v>
      </c>
      <c r="G1970" s="1230">
        <v>419</v>
      </c>
      <c r="H1970" s="1231"/>
      <c r="I1970" s="1232"/>
      <c r="J1970" s="1233"/>
      <c r="K1970" s="587">
        <f t="shared" si="106"/>
        <v>0</v>
      </c>
      <c r="M1970" s="1230">
        <v>419</v>
      </c>
      <c r="N1970" s="1231"/>
      <c r="O1970" s="1232"/>
      <c r="P1970" s="1233"/>
      <c r="Q1970" s="587">
        <f t="shared" si="107"/>
        <v>0</v>
      </c>
    </row>
    <row r="1971" spans="1:17" s="17" customFormat="1" ht="16.75" hidden="1" customHeight="1" outlineLevel="2">
      <c r="A1971" s="1230">
        <v>420</v>
      </c>
      <c r="B1971" s="1231"/>
      <c r="C1971" s="1232"/>
      <c r="D1971" s="1233"/>
      <c r="E1971" s="587">
        <f t="shared" si="105"/>
        <v>0</v>
      </c>
      <c r="G1971" s="1230">
        <v>420</v>
      </c>
      <c r="H1971" s="1231"/>
      <c r="I1971" s="1232"/>
      <c r="J1971" s="1233"/>
      <c r="K1971" s="587">
        <f t="shared" si="106"/>
        <v>0</v>
      </c>
      <c r="M1971" s="1230">
        <v>420</v>
      </c>
      <c r="N1971" s="1231"/>
      <c r="O1971" s="1232"/>
      <c r="P1971" s="1233"/>
      <c r="Q1971" s="587">
        <f t="shared" si="107"/>
        <v>0</v>
      </c>
    </row>
    <row r="1972" spans="1:17" s="17" customFormat="1" ht="16.75" hidden="1" customHeight="1" outlineLevel="2">
      <c r="A1972" s="1230">
        <v>421</v>
      </c>
      <c r="B1972" s="1231"/>
      <c r="C1972" s="1232"/>
      <c r="D1972" s="1233"/>
      <c r="E1972" s="587">
        <f t="shared" si="105"/>
        <v>0</v>
      </c>
      <c r="G1972" s="1230">
        <v>421</v>
      </c>
      <c r="H1972" s="1231"/>
      <c r="I1972" s="1232"/>
      <c r="J1972" s="1233"/>
      <c r="K1972" s="587">
        <f t="shared" si="106"/>
        <v>0</v>
      </c>
      <c r="M1972" s="1230">
        <v>421</v>
      </c>
      <c r="N1972" s="1231"/>
      <c r="O1972" s="1232"/>
      <c r="P1972" s="1233"/>
      <c r="Q1972" s="587">
        <f t="shared" si="107"/>
        <v>0</v>
      </c>
    </row>
    <row r="1973" spans="1:17" s="17" customFormat="1" ht="16.75" hidden="1" customHeight="1" outlineLevel="2">
      <c r="A1973" s="1230">
        <v>422</v>
      </c>
      <c r="B1973" s="1231"/>
      <c r="C1973" s="1232"/>
      <c r="D1973" s="1233"/>
      <c r="E1973" s="587">
        <f t="shared" si="105"/>
        <v>0</v>
      </c>
      <c r="G1973" s="1230">
        <v>422</v>
      </c>
      <c r="H1973" s="1231"/>
      <c r="I1973" s="1232"/>
      <c r="J1973" s="1233"/>
      <c r="K1973" s="587">
        <f t="shared" si="106"/>
        <v>0</v>
      </c>
      <c r="M1973" s="1230">
        <v>422</v>
      </c>
      <c r="N1973" s="1231"/>
      <c r="O1973" s="1232"/>
      <c r="P1973" s="1233"/>
      <c r="Q1973" s="587">
        <f t="shared" si="107"/>
        <v>0</v>
      </c>
    </row>
    <row r="1974" spans="1:17" s="17" customFormat="1" ht="16.75" hidden="1" customHeight="1" outlineLevel="2">
      <c r="A1974" s="1230">
        <v>423</v>
      </c>
      <c r="B1974" s="1231"/>
      <c r="C1974" s="1232"/>
      <c r="D1974" s="1233"/>
      <c r="E1974" s="587">
        <f t="shared" si="105"/>
        <v>0</v>
      </c>
      <c r="G1974" s="1230">
        <v>423</v>
      </c>
      <c r="H1974" s="1231"/>
      <c r="I1974" s="1232"/>
      <c r="J1974" s="1233"/>
      <c r="K1974" s="587">
        <f t="shared" si="106"/>
        <v>0</v>
      </c>
      <c r="M1974" s="1230">
        <v>423</v>
      </c>
      <c r="N1974" s="1231"/>
      <c r="O1974" s="1232"/>
      <c r="P1974" s="1233"/>
      <c r="Q1974" s="587">
        <f t="shared" si="107"/>
        <v>0</v>
      </c>
    </row>
    <row r="1975" spans="1:17" s="17" customFormat="1" ht="16.75" hidden="1" customHeight="1" outlineLevel="2">
      <c r="A1975" s="1230">
        <v>424</v>
      </c>
      <c r="B1975" s="1231"/>
      <c r="C1975" s="1232"/>
      <c r="D1975" s="1233"/>
      <c r="E1975" s="587">
        <f t="shared" si="105"/>
        <v>0</v>
      </c>
      <c r="G1975" s="1230">
        <v>424</v>
      </c>
      <c r="H1975" s="1231"/>
      <c r="I1975" s="1232"/>
      <c r="J1975" s="1233"/>
      <c r="K1975" s="587">
        <f t="shared" si="106"/>
        <v>0</v>
      </c>
      <c r="M1975" s="1230">
        <v>424</v>
      </c>
      <c r="N1975" s="1231"/>
      <c r="O1975" s="1232"/>
      <c r="P1975" s="1233"/>
      <c r="Q1975" s="587">
        <f t="shared" si="107"/>
        <v>0</v>
      </c>
    </row>
    <row r="1976" spans="1:17" s="17" customFormat="1" ht="16.75" hidden="1" customHeight="1" outlineLevel="2">
      <c r="A1976" s="1230">
        <v>425</v>
      </c>
      <c r="B1976" s="1231"/>
      <c r="C1976" s="1232"/>
      <c r="D1976" s="1233"/>
      <c r="E1976" s="587">
        <f t="shared" si="105"/>
        <v>0</v>
      </c>
      <c r="G1976" s="1230">
        <v>425</v>
      </c>
      <c r="H1976" s="1231"/>
      <c r="I1976" s="1232"/>
      <c r="J1976" s="1233"/>
      <c r="K1976" s="587">
        <f t="shared" si="106"/>
        <v>0</v>
      </c>
      <c r="M1976" s="1230">
        <v>425</v>
      </c>
      <c r="N1976" s="1231"/>
      <c r="O1976" s="1232"/>
      <c r="P1976" s="1233"/>
      <c r="Q1976" s="587">
        <f t="shared" si="107"/>
        <v>0</v>
      </c>
    </row>
    <row r="1977" spans="1:17" s="17" customFormat="1" ht="16.75" hidden="1" customHeight="1" outlineLevel="2">
      <c r="A1977" s="1230">
        <v>426</v>
      </c>
      <c r="B1977" s="1231"/>
      <c r="C1977" s="1232"/>
      <c r="D1977" s="1233"/>
      <c r="E1977" s="587">
        <f t="shared" si="105"/>
        <v>0</v>
      </c>
      <c r="G1977" s="1230">
        <v>426</v>
      </c>
      <c r="H1977" s="1231"/>
      <c r="I1977" s="1232"/>
      <c r="J1977" s="1233"/>
      <c r="K1977" s="587">
        <f t="shared" si="106"/>
        <v>0</v>
      </c>
      <c r="M1977" s="1230">
        <v>426</v>
      </c>
      <c r="N1977" s="1231"/>
      <c r="O1977" s="1232"/>
      <c r="P1977" s="1233"/>
      <c r="Q1977" s="587">
        <f t="shared" si="107"/>
        <v>0</v>
      </c>
    </row>
    <row r="1978" spans="1:17" s="17" customFormat="1" ht="16.75" hidden="1" customHeight="1" outlineLevel="2">
      <c r="A1978" s="1230">
        <v>427</v>
      </c>
      <c r="B1978" s="1231"/>
      <c r="C1978" s="1232"/>
      <c r="D1978" s="1233"/>
      <c r="E1978" s="587">
        <f t="shared" si="105"/>
        <v>0</v>
      </c>
      <c r="G1978" s="1230">
        <v>427</v>
      </c>
      <c r="H1978" s="1231"/>
      <c r="I1978" s="1232"/>
      <c r="J1978" s="1233"/>
      <c r="K1978" s="587">
        <f t="shared" si="106"/>
        <v>0</v>
      </c>
      <c r="M1978" s="1230">
        <v>427</v>
      </c>
      <c r="N1978" s="1231"/>
      <c r="O1978" s="1232"/>
      <c r="P1978" s="1233"/>
      <c r="Q1978" s="587">
        <f t="shared" si="107"/>
        <v>0</v>
      </c>
    </row>
    <row r="1979" spans="1:17" s="17" customFormat="1" ht="16.75" hidden="1" customHeight="1" outlineLevel="2">
      <c r="A1979" s="1230">
        <v>428</v>
      </c>
      <c r="B1979" s="1231"/>
      <c r="C1979" s="1232"/>
      <c r="D1979" s="1233"/>
      <c r="E1979" s="587">
        <f t="shared" si="105"/>
        <v>0</v>
      </c>
      <c r="G1979" s="1230">
        <v>428</v>
      </c>
      <c r="H1979" s="1231"/>
      <c r="I1979" s="1232"/>
      <c r="J1979" s="1233"/>
      <c r="K1979" s="587">
        <f t="shared" si="106"/>
        <v>0</v>
      </c>
      <c r="M1979" s="1230">
        <v>428</v>
      </c>
      <c r="N1979" s="1231"/>
      <c r="O1979" s="1232"/>
      <c r="P1979" s="1233"/>
      <c r="Q1979" s="587">
        <f t="shared" si="107"/>
        <v>0</v>
      </c>
    </row>
    <row r="1980" spans="1:17" s="17" customFormat="1" ht="16.75" hidden="1" customHeight="1" outlineLevel="2">
      <c r="A1980" s="1230">
        <v>429</v>
      </c>
      <c r="B1980" s="1231"/>
      <c r="C1980" s="1232"/>
      <c r="D1980" s="1233"/>
      <c r="E1980" s="587">
        <f t="shared" si="105"/>
        <v>0</v>
      </c>
      <c r="G1980" s="1230">
        <v>429</v>
      </c>
      <c r="H1980" s="1231"/>
      <c r="I1980" s="1232"/>
      <c r="J1980" s="1233"/>
      <c r="K1980" s="587">
        <f t="shared" si="106"/>
        <v>0</v>
      </c>
      <c r="M1980" s="1230">
        <v>429</v>
      </c>
      <c r="N1980" s="1231"/>
      <c r="O1980" s="1232"/>
      <c r="P1980" s="1233"/>
      <c r="Q1980" s="587">
        <f t="shared" si="107"/>
        <v>0</v>
      </c>
    </row>
    <row r="1981" spans="1:17" s="17" customFormat="1" ht="16.75" hidden="1" customHeight="1" outlineLevel="2">
      <c r="A1981" s="1230">
        <v>430</v>
      </c>
      <c r="B1981" s="1231"/>
      <c r="C1981" s="1232"/>
      <c r="D1981" s="1233"/>
      <c r="E1981" s="587">
        <f t="shared" si="105"/>
        <v>0</v>
      </c>
      <c r="G1981" s="1230">
        <v>430</v>
      </c>
      <c r="H1981" s="1231"/>
      <c r="I1981" s="1232"/>
      <c r="J1981" s="1233"/>
      <c r="K1981" s="587">
        <f t="shared" si="106"/>
        <v>0</v>
      </c>
      <c r="M1981" s="1230">
        <v>430</v>
      </c>
      <c r="N1981" s="1231"/>
      <c r="O1981" s="1232"/>
      <c r="P1981" s="1233"/>
      <c r="Q1981" s="587">
        <f t="shared" si="107"/>
        <v>0</v>
      </c>
    </row>
    <row r="1982" spans="1:17" s="17" customFormat="1" ht="16.75" hidden="1" customHeight="1" outlineLevel="2">
      <c r="A1982" s="1230">
        <v>431</v>
      </c>
      <c r="B1982" s="1231"/>
      <c r="C1982" s="1232"/>
      <c r="D1982" s="1233"/>
      <c r="E1982" s="587">
        <f t="shared" si="105"/>
        <v>0</v>
      </c>
      <c r="G1982" s="1230">
        <v>431</v>
      </c>
      <c r="H1982" s="1231"/>
      <c r="I1982" s="1232"/>
      <c r="J1982" s="1233"/>
      <c r="K1982" s="587">
        <f t="shared" si="106"/>
        <v>0</v>
      </c>
      <c r="M1982" s="1230">
        <v>431</v>
      </c>
      <c r="N1982" s="1231"/>
      <c r="O1982" s="1232"/>
      <c r="P1982" s="1233"/>
      <c r="Q1982" s="587">
        <f t="shared" si="107"/>
        <v>0</v>
      </c>
    </row>
    <row r="1983" spans="1:17" s="17" customFormat="1" ht="16.75" hidden="1" customHeight="1" outlineLevel="2">
      <c r="A1983" s="1230">
        <v>432</v>
      </c>
      <c r="B1983" s="1231"/>
      <c r="C1983" s="1232"/>
      <c r="D1983" s="1233"/>
      <c r="E1983" s="587">
        <f t="shared" si="105"/>
        <v>0</v>
      </c>
      <c r="G1983" s="1230">
        <v>432</v>
      </c>
      <c r="H1983" s="1231"/>
      <c r="I1983" s="1232"/>
      <c r="J1983" s="1233"/>
      <c r="K1983" s="587">
        <f t="shared" si="106"/>
        <v>0</v>
      </c>
      <c r="M1983" s="1230">
        <v>432</v>
      </c>
      <c r="N1983" s="1231"/>
      <c r="O1983" s="1232"/>
      <c r="P1983" s="1233"/>
      <c r="Q1983" s="587">
        <f t="shared" si="107"/>
        <v>0</v>
      </c>
    </row>
    <row r="1984" spans="1:17" s="17" customFormat="1" ht="16.75" hidden="1" customHeight="1" outlineLevel="2">
      <c r="A1984" s="1230">
        <v>433</v>
      </c>
      <c r="B1984" s="1231"/>
      <c r="C1984" s="1232"/>
      <c r="D1984" s="1233"/>
      <c r="E1984" s="587">
        <f t="shared" si="105"/>
        <v>0</v>
      </c>
      <c r="G1984" s="1230">
        <v>433</v>
      </c>
      <c r="H1984" s="1231"/>
      <c r="I1984" s="1232"/>
      <c r="J1984" s="1233"/>
      <c r="K1984" s="587">
        <f t="shared" si="106"/>
        <v>0</v>
      </c>
      <c r="M1984" s="1230">
        <v>433</v>
      </c>
      <c r="N1984" s="1231"/>
      <c r="O1984" s="1232"/>
      <c r="P1984" s="1233"/>
      <c r="Q1984" s="587">
        <f t="shared" si="107"/>
        <v>0</v>
      </c>
    </row>
    <row r="1985" spans="1:17" s="17" customFormat="1" ht="16.75" hidden="1" customHeight="1" outlineLevel="2">
      <c r="A1985" s="1230">
        <v>434</v>
      </c>
      <c r="B1985" s="1231"/>
      <c r="C1985" s="1232"/>
      <c r="D1985" s="1233"/>
      <c r="E1985" s="587">
        <f t="shared" si="105"/>
        <v>0</v>
      </c>
      <c r="G1985" s="1230">
        <v>434</v>
      </c>
      <c r="H1985" s="1231"/>
      <c r="I1985" s="1232"/>
      <c r="J1985" s="1233"/>
      <c r="K1985" s="587">
        <f t="shared" si="106"/>
        <v>0</v>
      </c>
      <c r="M1985" s="1230">
        <v>434</v>
      </c>
      <c r="N1985" s="1231"/>
      <c r="O1985" s="1232"/>
      <c r="P1985" s="1233"/>
      <c r="Q1985" s="587">
        <f t="shared" si="107"/>
        <v>0</v>
      </c>
    </row>
    <row r="1986" spans="1:17" s="17" customFormat="1" ht="16.75" hidden="1" customHeight="1" outlineLevel="2">
      <c r="A1986" s="1230">
        <v>435</v>
      </c>
      <c r="B1986" s="1231"/>
      <c r="C1986" s="1232"/>
      <c r="D1986" s="1233"/>
      <c r="E1986" s="587">
        <f t="shared" si="105"/>
        <v>0</v>
      </c>
      <c r="G1986" s="1230">
        <v>435</v>
      </c>
      <c r="H1986" s="1231"/>
      <c r="I1986" s="1232"/>
      <c r="J1986" s="1233"/>
      <c r="K1986" s="587">
        <f t="shared" si="106"/>
        <v>0</v>
      </c>
      <c r="M1986" s="1230">
        <v>435</v>
      </c>
      <c r="N1986" s="1231"/>
      <c r="O1986" s="1232"/>
      <c r="P1986" s="1233"/>
      <c r="Q1986" s="587">
        <f t="shared" si="107"/>
        <v>0</v>
      </c>
    </row>
    <row r="1987" spans="1:17" s="17" customFormat="1" ht="16.75" hidden="1" customHeight="1" outlineLevel="2">
      <c r="A1987" s="1230">
        <v>436</v>
      </c>
      <c r="B1987" s="1231"/>
      <c r="C1987" s="1232"/>
      <c r="D1987" s="1233"/>
      <c r="E1987" s="587">
        <f t="shared" si="105"/>
        <v>0</v>
      </c>
      <c r="G1987" s="1230">
        <v>436</v>
      </c>
      <c r="H1987" s="1231"/>
      <c r="I1987" s="1232"/>
      <c r="J1987" s="1233"/>
      <c r="K1987" s="587">
        <f t="shared" si="106"/>
        <v>0</v>
      </c>
      <c r="M1987" s="1230">
        <v>436</v>
      </c>
      <c r="N1987" s="1231"/>
      <c r="O1987" s="1232"/>
      <c r="P1987" s="1233"/>
      <c r="Q1987" s="587">
        <f t="shared" si="107"/>
        <v>0</v>
      </c>
    </row>
    <row r="1988" spans="1:17" s="17" customFormat="1" ht="16.75" hidden="1" customHeight="1" outlineLevel="2">
      <c r="A1988" s="1230">
        <v>437</v>
      </c>
      <c r="B1988" s="1231"/>
      <c r="C1988" s="1232"/>
      <c r="D1988" s="1233"/>
      <c r="E1988" s="587">
        <f t="shared" si="105"/>
        <v>0</v>
      </c>
      <c r="G1988" s="1230">
        <v>437</v>
      </c>
      <c r="H1988" s="1231"/>
      <c r="I1988" s="1232"/>
      <c r="J1988" s="1233"/>
      <c r="K1988" s="587">
        <f t="shared" si="106"/>
        <v>0</v>
      </c>
      <c r="M1988" s="1230">
        <v>437</v>
      </c>
      <c r="N1988" s="1231"/>
      <c r="O1988" s="1232"/>
      <c r="P1988" s="1233"/>
      <c r="Q1988" s="587">
        <f t="shared" si="107"/>
        <v>0</v>
      </c>
    </row>
    <row r="1989" spans="1:17" s="17" customFormat="1" ht="16.75" hidden="1" customHeight="1" outlineLevel="2">
      <c r="A1989" s="1230">
        <v>438</v>
      </c>
      <c r="B1989" s="1231"/>
      <c r="C1989" s="1232"/>
      <c r="D1989" s="1233"/>
      <c r="E1989" s="587">
        <f t="shared" si="105"/>
        <v>0</v>
      </c>
      <c r="G1989" s="1230">
        <v>438</v>
      </c>
      <c r="H1989" s="1231"/>
      <c r="I1989" s="1232"/>
      <c r="J1989" s="1233"/>
      <c r="K1989" s="587">
        <f t="shared" si="106"/>
        <v>0</v>
      </c>
      <c r="M1989" s="1230">
        <v>438</v>
      </c>
      <c r="N1989" s="1231"/>
      <c r="O1989" s="1232"/>
      <c r="P1989" s="1233"/>
      <c r="Q1989" s="587">
        <f t="shared" si="107"/>
        <v>0</v>
      </c>
    </row>
    <row r="1990" spans="1:17" s="17" customFormat="1" ht="16.75" hidden="1" customHeight="1" outlineLevel="2">
      <c r="A1990" s="1230">
        <v>439</v>
      </c>
      <c r="B1990" s="1231"/>
      <c r="C1990" s="1232"/>
      <c r="D1990" s="1233"/>
      <c r="E1990" s="587">
        <f t="shared" si="105"/>
        <v>0</v>
      </c>
      <c r="G1990" s="1230">
        <v>439</v>
      </c>
      <c r="H1990" s="1231"/>
      <c r="I1990" s="1232"/>
      <c r="J1990" s="1233"/>
      <c r="K1990" s="587">
        <f t="shared" si="106"/>
        <v>0</v>
      </c>
      <c r="M1990" s="1230">
        <v>439</v>
      </c>
      <c r="N1990" s="1231"/>
      <c r="O1990" s="1232"/>
      <c r="P1990" s="1233"/>
      <c r="Q1990" s="587">
        <f t="shared" si="107"/>
        <v>0</v>
      </c>
    </row>
    <row r="1991" spans="1:17" s="17" customFormat="1" ht="16.75" hidden="1" customHeight="1" outlineLevel="2">
      <c r="A1991" s="1230">
        <v>440</v>
      </c>
      <c r="B1991" s="1231"/>
      <c r="C1991" s="1232"/>
      <c r="D1991" s="1233"/>
      <c r="E1991" s="587">
        <f t="shared" si="105"/>
        <v>0</v>
      </c>
      <c r="G1991" s="1230">
        <v>440</v>
      </c>
      <c r="H1991" s="1231"/>
      <c r="I1991" s="1232"/>
      <c r="J1991" s="1233"/>
      <c r="K1991" s="587">
        <f t="shared" si="106"/>
        <v>0</v>
      </c>
      <c r="M1991" s="1230">
        <v>440</v>
      </c>
      <c r="N1991" s="1231"/>
      <c r="O1991" s="1232"/>
      <c r="P1991" s="1233"/>
      <c r="Q1991" s="587">
        <f t="shared" si="107"/>
        <v>0</v>
      </c>
    </row>
    <row r="1992" spans="1:17" s="17" customFormat="1" ht="16.75" hidden="1" customHeight="1" outlineLevel="2">
      <c r="A1992" s="1230">
        <v>441</v>
      </c>
      <c r="B1992" s="1231"/>
      <c r="C1992" s="1232"/>
      <c r="D1992" s="1233"/>
      <c r="E1992" s="587">
        <f t="shared" si="105"/>
        <v>0</v>
      </c>
      <c r="G1992" s="1230">
        <v>441</v>
      </c>
      <c r="H1992" s="1231"/>
      <c r="I1992" s="1232"/>
      <c r="J1992" s="1233"/>
      <c r="K1992" s="587">
        <f t="shared" si="106"/>
        <v>0</v>
      </c>
      <c r="M1992" s="1230">
        <v>441</v>
      </c>
      <c r="N1992" s="1231"/>
      <c r="O1992" s="1232"/>
      <c r="P1992" s="1233"/>
      <c r="Q1992" s="587">
        <f t="shared" si="107"/>
        <v>0</v>
      </c>
    </row>
    <row r="1993" spans="1:17" s="17" customFormat="1" ht="16.75" hidden="1" customHeight="1" outlineLevel="2">
      <c r="A1993" s="1230">
        <v>442</v>
      </c>
      <c r="B1993" s="1231"/>
      <c r="C1993" s="1232"/>
      <c r="D1993" s="1233"/>
      <c r="E1993" s="587">
        <f t="shared" si="105"/>
        <v>0</v>
      </c>
      <c r="G1993" s="1230">
        <v>442</v>
      </c>
      <c r="H1993" s="1231"/>
      <c r="I1993" s="1232"/>
      <c r="J1993" s="1233"/>
      <c r="K1993" s="587">
        <f t="shared" si="106"/>
        <v>0</v>
      </c>
      <c r="M1993" s="1230">
        <v>442</v>
      </c>
      <c r="N1993" s="1231"/>
      <c r="O1993" s="1232"/>
      <c r="P1993" s="1233"/>
      <c r="Q1993" s="587">
        <f t="shared" si="107"/>
        <v>0</v>
      </c>
    </row>
    <row r="1994" spans="1:17" s="17" customFormat="1" ht="16.75" hidden="1" customHeight="1" outlineLevel="2">
      <c r="A1994" s="1230">
        <v>443</v>
      </c>
      <c r="B1994" s="1231"/>
      <c r="C1994" s="1232"/>
      <c r="D1994" s="1233"/>
      <c r="E1994" s="587">
        <f t="shared" si="105"/>
        <v>0</v>
      </c>
      <c r="G1994" s="1230">
        <v>443</v>
      </c>
      <c r="H1994" s="1231"/>
      <c r="I1994" s="1232"/>
      <c r="J1994" s="1233"/>
      <c r="K1994" s="587">
        <f t="shared" si="106"/>
        <v>0</v>
      </c>
      <c r="M1994" s="1230">
        <v>443</v>
      </c>
      <c r="N1994" s="1231"/>
      <c r="O1994" s="1232"/>
      <c r="P1994" s="1233"/>
      <c r="Q1994" s="587">
        <f t="shared" si="107"/>
        <v>0</v>
      </c>
    </row>
    <row r="1995" spans="1:17" s="17" customFormat="1" ht="16.75" hidden="1" customHeight="1" outlineLevel="2">
      <c r="A1995" s="1230">
        <v>444</v>
      </c>
      <c r="B1995" s="1231"/>
      <c r="C1995" s="1232"/>
      <c r="D1995" s="1233"/>
      <c r="E1995" s="587">
        <f t="shared" si="105"/>
        <v>0</v>
      </c>
      <c r="G1995" s="1230">
        <v>444</v>
      </c>
      <c r="H1995" s="1231"/>
      <c r="I1995" s="1232"/>
      <c r="J1995" s="1233"/>
      <c r="K1995" s="587">
        <f t="shared" si="106"/>
        <v>0</v>
      </c>
      <c r="M1995" s="1230">
        <v>444</v>
      </c>
      <c r="N1995" s="1231"/>
      <c r="O1995" s="1232"/>
      <c r="P1995" s="1233"/>
      <c r="Q1995" s="587">
        <f t="shared" si="107"/>
        <v>0</v>
      </c>
    </row>
    <row r="1996" spans="1:17" s="17" customFormat="1" ht="16.75" hidden="1" customHeight="1" outlineLevel="2">
      <c r="A1996" s="1230">
        <v>445</v>
      </c>
      <c r="B1996" s="1231"/>
      <c r="C1996" s="1232"/>
      <c r="D1996" s="1233"/>
      <c r="E1996" s="587">
        <f t="shared" si="105"/>
        <v>0</v>
      </c>
      <c r="G1996" s="1230">
        <v>445</v>
      </c>
      <c r="H1996" s="1231"/>
      <c r="I1996" s="1232"/>
      <c r="J1996" s="1233"/>
      <c r="K1996" s="587">
        <f t="shared" si="106"/>
        <v>0</v>
      </c>
      <c r="M1996" s="1230">
        <v>445</v>
      </c>
      <c r="N1996" s="1231"/>
      <c r="O1996" s="1232"/>
      <c r="P1996" s="1233"/>
      <c r="Q1996" s="587">
        <f t="shared" si="107"/>
        <v>0</v>
      </c>
    </row>
    <row r="1997" spans="1:17" s="17" customFormat="1" ht="16.75" hidden="1" customHeight="1" outlineLevel="2">
      <c r="A1997" s="1230">
        <v>446</v>
      </c>
      <c r="B1997" s="1231"/>
      <c r="C1997" s="1232"/>
      <c r="D1997" s="1233"/>
      <c r="E1997" s="587">
        <f t="shared" si="105"/>
        <v>0</v>
      </c>
      <c r="G1997" s="1230">
        <v>446</v>
      </c>
      <c r="H1997" s="1231"/>
      <c r="I1997" s="1232"/>
      <c r="J1997" s="1233"/>
      <c r="K1997" s="587">
        <f t="shared" si="106"/>
        <v>0</v>
      </c>
      <c r="M1997" s="1230">
        <v>446</v>
      </c>
      <c r="N1997" s="1231"/>
      <c r="O1997" s="1232"/>
      <c r="P1997" s="1233"/>
      <c r="Q1997" s="587">
        <f t="shared" si="107"/>
        <v>0</v>
      </c>
    </row>
    <row r="1998" spans="1:17" s="17" customFormat="1" ht="16.75" hidden="1" customHeight="1" outlineLevel="2">
      <c r="A1998" s="1230">
        <v>447</v>
      </c>
      <c r="B1998" s="1231"/>
      <c r="C1998" s="1232"/>
      <c r="D1998" s="1233"/>
      <c r="E1998" s="587">
        <f t="shared" si="105"/>
        <v>0</v>
      </c>
      <c r="G1998" s="1230">
        <v>447</v>
      </c>
      <c r="H1998" s="1231"/>
      <c r="I1998" s="1232"/>
      <c r="J1998" s="1233"/>
      <c r="K1998" s="587">
        <f t="shared" si="106"/>
        <v>0</v>
      </c>
      <c r="M1998" s="1230">
        <v>447</v>
      </c>
      <c r="N1998" s="1231"/>
      <c r="O1998" s="1232"/>
      <c r="P1998" s="1233"/>
      <c r="Q1998" s="587">
        <f t="shared" si="107"/>
        <v>0</v>
      </c>
    </row>
    <row r="1999" spans="1:17" s="17" customFormat="1" ht="16.75" hidden="1" customHeight="1" outlineLevel="2">
      <c r="A1999" s="1230">
        <v>448</v>
      </c>
      <c r="B1999" s="1231"/>
      <c r="C1999" s="1232"/>
      <c r="D1999" s="1233"/>
      <c r="E1999" s="587">
        <f t="shared" si="105"/>
        <v>0</v>
      </c>
      <c r="G1999" s="1230">
        <v>448</v>
      </c>
      <c r="H1999" s="1231"/>
      <c r="I1999" s="1232"/>
      <c r="J1999" s="1233"/>
      <c r="K1999" s="587">
        <f t="shared" si="106"/>
        <v>0</v>
      </c>
      <c r="M1999" s="1230">
        <v>448</v>
      </c>
      <c r="N1999" s="1231"/>
      <c r="O1999" s="1232"/>
      <c r="P1999" s="1233"/>
      <c r="Q1999" s="587">
        <f t="shared" si="107"/>
        <v>0</v>
      </c>
    </row>
    <row r="2000" spans="1:17" s="17" customFormat="1" ht="16.75" hidden="1" customHeight="1" outlineLevel="2">
      <c r="A2000" s="1230">
        <v>449</v>
      </c>
      <c r="B2000" s="1231"/>
      <c r="C2000" s="1232"/>
      <c r="D2000" s="1233"/>
      <c r="E2000" s="587">
        <f t="shared" si="105"/>
        <v>0</v>
      </c>
      <c r="G2000" s="1230">
        <v>449</v>
      </c>
      <c r="H2000" s="1231"/>
      <c r="I2000" s="1232"/>
      <c r="J2000" s="1233"/>
      <c r="K2000" s="587">
        <f t="shared" si="106"/>
        <v>0</v>
      </c>
      <c r="M2000" s="1230">
        <v>449</v>
      </c>
      <c r="N2000" s="1231"/>
      <c r="O2000" s="1232"/>
      <c r="P2000" s="1233"/>
      <c r="Q2000" s="587">
        <f t="shared" si="107"/>
        <v>0</v>
      </c>
    </row>
    <row r="2001" spans="1:17" s="17" customFormat="1" ht="16.75" hidden="1" customHeight="1" outlineLevel="2">
      <c r="A2001" s="1230">
        <v>450</v>
      </c>
      <c r="B2001" s="1231"/>
      <c r="C2001" s="1232"/>
      <c r="D2001" s="1233"/>
      <c r="E2001" s="587">
        <f t="shared" si="105"/>
        <v>0</v>
      </c>
      <c r="G2001" s="1230">
        <v>450</v>
      </c>
      <c r="H2001" s="1231"/>
      <c r="I2001" s="1232"/>
      <c r="J2001" s="1233"/>
      <c r="K2001" s="587">
        <f t="shared" si="106"/>
        <v>0</v>
      </c>
      <c r="M2001" s="1230">
        <v>450</v>
      </c>
      <c r="N2001" s="1231"/>
      <c r="O2001" s="1232"/>
      <c r="P2001" s="1233"/>
      <c r="Q2001" s="587">
        <f t="shared" si="107"/>
        <v>0</v>
      </c>
    </row>
    <row r="2002" spans="1:17" s="17" customFormat="1" ht="16.75" hidden="1" customHeight="1" outlineLevel="2">
      <c r="A2002" s="1230">
        <v>451</v>
      </c>
      <c r="B2002" s="1231"/>
      <c r="C2002" s="1232"/>
      <c r="D2002" s="1233"/>
      <c r="E2002" s="587">
        <f t="shared" si="105"/>
        <v>0</v>
      </c>
      <c r="G2002" s="1230">
        <v>451</v>
      </c>
      <c r="H2002" s="1231"/>
      <c r="I2002" s="1232"/>
      <c r="J2002" s="1233"/>
      <c r="K2002" s="587">
        <f t="shared" si="106"/>
        <v>0</v>
      </c>
      <c r="M2002" s="1230">
        <v>451</v>
      </c>
      <c r="N2002" s="1231"/>
      <c r="O2002" s="1232"/>
      <c r="P2002" s="1233"/>
      <c r="Q2002" s="587">
        <f t="shared" si="107"/>
        <v>0</v>
      </c>
    </row>
    <row r="2003" spans="1:17" s="17" customFormat="1" ht="16.75" hidden="1" customHeight="1" outlineLevel="2">
      <c r="A2003" s="1230">
        <v>452</v>
      </c>
      <c r="B2003" s="1231"/>
      <c r="C2003" s="1232"/>
      <c r="D2003" s="1233"/>
      <c r="E2003" s="587">
        <f t="shared" si="105"/>
        <v>0</v>
      </c>
      <c r="G2003" s="1230">
        <v>452</v>
      </c>
      <c r="H2003" s="1231"/>
      <c r="I2003" s="1232"/>
      <c r="J2003" s="1233"/>
      <c r="K2003" s="587">
        <f t="shared" si="106"/>
        <v>0</v>
      </c>
      <c r="M2003" s="1230">
        <v>452</v>
      </c>
      <c r="N2003" s="1231"/>
      <c r="O2003" s="1232"/>
      <c r="P2003" s="1233"/>
      <c r="Q2003" s="587">
        <f t="shared" si="107"/>
        <v>0</v>
      </c>
    </row>
    <row r="2004" spans="1:17" s="17" customFormat="1" ht="16.75" hidden="1" customHeight="1" outlineLevel="2">
      <c r="A2004" s="1230">
        <v>453</v>
      </c>
      <c r="B2004" s="1231"/>
      <c r="C2004" s="1232"/>
      <c r="D2004" s="1233"/>
      <c r="E2004" s="587">
        <f t="shared" si="105"/>
        <v>0</v>
      </c>
      <c r="G2004" s="1230">
        <v>453</v>
      </c>
      <c r="H2004" s="1231"/>
      <c r="I2004" s="1232"/>
      <c r="J2004" s="1233"/>
      <c r="K2004" s="587">
        <f t="shared" si="106"/>
        <v>0</v>
      </c>
      <c r="M2004" s="1230">
        <v>453</v>
      </c>
      <c r="N2004" s="1231"/>
      <c r="O2004" s="1232"/>
      <c r="P2004" s="1233"/>
      <c r="Q2004" s="587">
        <f t="shared" si="107"/>
        <v>0</v>
      </c>
    </row>
    <row r="2005" spans="1:17" s="17" customFormat="1" ht="16.75" hidden="1" customHeight="1" outlineLevel="2">
      <c r="A2005" s="1230">
        <v>454</v>
      </c>
      <c r="B2005" s="1231"/>
      <c r="C2005" s="1232"/>
      <c r="D2005" s="1233"/>
      <c r="E2005" s="587">
        <f t="shared" si="105"/>
        <v>0</v>
      </c>
      <c r="G2005" s="1230">
        <v>454</v>
      </c>
      <c r="H2005" s="1231"/>
      <c r="I2005" s="1232"/>
      <c r="J2005" s="1233"/>
      <c r="K2005" s="587">
        <f t="shared" si="106"/>
        <v>0</v>
      </c>
      <c r="M2005" s="1230">
        <v>454</v>
      </c>
      <c r="N2005" s="1231"/>
      <c r="O2005" s="1232"/>
      <c r="P2005" s="1233"/>
      <c r="Q2005" s="587">
        <f t="shared" si="107"/>
        <v>0</v>
      </c>
    </row>
    <row r="2006" spans="1:17" s="17" customFormat="1" ht="16.75" hidden="1" customHeight="1" outlineLevel="2">
      <c r="A2006" s="1230">
        <v>455</v>
      </c>
      <c r="B2006" s="1231"/>
      <c r="C2006" s="1232"/>
      <c r="D2006" s="1233"/>
      <c r="E2006" s="587">
        <f t="shared" si="105"/>
        <v>0</v>
      </c>
      <c r="G2006" s="1230">
        <v>455</v>
      </c>
      <c r="H2006" s="1231"/>
      <c r="I2006" s="1232"/>
      <c r="J2006" s="1233"/>
      <c r="K2006" s="587">
        <f t="shared" si="106"/>
        <v>0</v>
      </c>
      <c r="M2006" s="1230">
        <v>455</v>
      </c>
      <c r="N2006" s="1231"/>
      <c r="O2006" s="1232"/>
      <c r="P2006" s="1233"/>
      <c r="Q2006" s="587">
        <f t="shared" si="107"/>
        <v>0</v>
      </c>
    </row>
    <row r="2007" spans="1:17" s="17" customFormat="1" ht="16.75" hidden="1" customHeight="1" outlineLevel="2">
      <c r="A2007" s="1230">
        <v>456</v>
      </c>
      <c r="B2007" s="1231"/>
      <c r="C2007" s="1232"/>
      <c r="D2007" s="1233"/>
      <c r="E2007" s="587">
        <f t="shared" si="105"/>
        <v>0</v>
      </c>
      <c r="G2007" s="1230">
        <v>456</v>
      </c>
      <c r="H2007" s="1231"/>
      <c r="I2007" s="1232"/>
      <c r="J2007" s="1233"/>
      <c r="K2007" s="587">
        <f t="shared" si="106"/>
        <v>0</v>
      </c>
      <c r="M2007" s="1230">
        <v>456</v>
      </c>
      <c r="N2007" s="1231"/>
      <c r="O2007" s="1232"/>
      <c r="P2007" s="1233"/>
      <c r="Q2007" s="587">
        <f t="shared" si="107"/>
        <v>0</v>
      </c>
    </row>
    <row r="2008" spans="1:17" s="17" customFormat="1" ht="16.75" hidden="1" customHeight="1" outlineLevel="2">
      <c r="A2008" s="1230">
        <v>457</v>
      </c>
      <c r="B2008" s="1231"/>
      <c r="C2008" s="1232"/>
      <c r="D2008" s="1233"/>
      <c r="E2008" s="587">
        <f t="shared" si="105"/>
        <v>0</v>
      </c>
      <c r="G2008" s="1230">
        <v>457</v>
      </c>
      <c r="H2008" s="1231"/>
      <c r="I2008" s="1232"/>
      <c r="J2008" s="1233"/>
      <c r="K2008" s="587">
        <f t="shared" si="106"/>
        <v>0</v>
      </c>
      <c r="M2008" s="1230">
        <v>457</v>
      </c>
      <c r="N2008" s="1231"/>
      <c r="O2008" s="1232"/>
      <c r="P2008" s="1233"/>
      <c r="Q2008" s="587">
        <f t="shared" si="107"/>
        <v>0</v>
      </c>
    </row>
    <row r="2009" spans="1:17" s="17" customFormat="1" ht="16.75" hidden="1" customHeight="1" outlineLevel="2">
      <c r="A2009" s="1230">
        <v>458</v>
      </c>
      <c r="B2009" s="1231"/>
      <c r="C2009" s="1232"/>
      <c r="D2009" s="1233"/>
      <c r="E2009" s="587">
        <f t="shared" si="105"/>
        <v>0</v>
      </c>
      <c r="G2009" s="1230">
        <v>458</v>
      </c>
      <c r="H2009" s="1231"/>
      <c r="I2009" s="1232"/>
      <c r="J2009" s="1233"/>
      <c r="K2009" s="587">
        <f t="shared" si="106"/>
        <v>0</v>
      </c>
      <c r="M2009" s="1230">
        <v>458</v>
      </c>
      <c r="N2009" s="1231"/>
      <c r="O2009" s="1232"/>
      <c r="P2009" s="1233"/>
      <c r="Q2009" s="587">
        <f t="shared" si="107"/>
        <v>0</v>
      </c>
    </row>
    <row r="2010" spans="1:17" s="17" customFormat="1" ht="16.75" hidden="1" customHeight="1" outlineLevel="2">
      <c r="A2010" s="1230">
        <v>459</v>
      </c>
      <c r="B2010" s="1231"/>
      <c r="C2010" s="1232"/>
      <c r="D2010" s="1233"/>
      <c r="E2010" s="587">
        <f t="shared" si="105"/>
        <v>0</v>
      </c>
      <c r="G2010" s="1230">
        <v>459</v>
      </c>
      <c r="H2010" s="1231"/>
      <c r="I2010" s="1232"/>
      <c r="J2010" s="1233"/>
      <c r="K2010" s="587">
        <f t="shared" si="106"/>
        <v>0</v>
      </c>
      <c r="M2010" s="1230">
        <v>459</v>
      </c>
      <c r="N2010" s="1231"/>
      <c r="O2010" s="1232"/>
      <c r="P2010" s="1233"/>
      <c r="Q2010" s="587">
        <f t="shared" si="107"/>
        <v>0</v>
      </c>
    </row>
    <row r="2011" spans="1:17" s="17" customFormat="1" ht="16.75" hidden="1" customHeight="1" outlineLevel="2">
      <c r="A2011" s="1230">
        <v>460</v>
      </c>
      <c r="B2011" s="1231"/>
      <c r="C2011" s="1232"/>
      <c r="D2011" s="1233"/>
      <c r="E2011" s="587">
        <f t="shared" si="105"/>
        <v>0</v>
      </c>
      <c r="G2011" s="1230">
        <v>460</v>
      </c>
      <c r="H2011" s="1231"/>
      <c r="I2011" s="1232"/>
      <c r="J2011" s="1233"/>
      <c r="K2011" s="587">
        <f t="shared" si="106"/>
        <v>0</v>
      </c>
      <c r="M2011" s="1230">
        <v>460</v>
      </c>
      <c r="N2011" s="1231"/>
      <c r="O2011" s="1232"/>
      <c r="P2011" s="1233"/>
      <c r="Q2011" s="587">
        <f t="shared" si="107"/>
        <v>0</v>
      </c>
    </row>
    <row r="2012" spans="1:17" s="17" customFormat="1" ht="16.75" hidden="1" customHeight="1" outlineLevel="2">
      <c r="A2012" s="1230">
        <v>461</v>
      </c>
      <c r="B2012" s="1231"/>
      <c r="C2012" s="1232"/>
      <c r="D2012" s="1233"/>
      <c r="E2012" s="587">
        <f t="shared" si="105"/>
        <v>0</v>
      </c>
      <c r="G2012" s="1230">
        <v>461</v>
      </c>
      <c r="H2012" s="1231"/>
      <c r="I2012" s="1232"/>
      <c r="J2012" s="1233"/>
      <c r="K2012" s="587">
        <f t="shared" si="106"/>
        <v>0</v>
      </c>
      <c r="M2012" s="1230">
        <v>461</v>
      </c>
      <c r="N2012" s="1231"/>
      <c r="O2012" s="1232"/>
      <c r="P2012" s="1233"/>
      <c r="Q2012" s="587">
        <f t="shared" si="107"/>
        <v>0</v>
      </c>
    </row>
    <row r="2013" spans="1:17" s="17" customFormat="1" ht="16.75" hidden="1" customHeight="1" outlineLevel="2">
      <c r="A2013" s="1230">
        <v>462</v>
      </c>
      <c r="B2013" s="1231"/>
      <c r="C2013" s="1232"/>
      <c r="D2013" s="1233"/>
      <c r="E2013" s="587">
        <f t="shared" si="105"/>
        <v>0</v>
      </c>
      <c r="G2013" s="1230">
        <v>462</v>
      </c>
      <c r="H2013" s="1231"/>
      <c r="I2013" s="1232"/>
      <c r="J2013" s="1233"/>
      <c r="K2013" s="587">
        <f t="shared" si="106"/>
        <v>0</v>
      </c>
      <c r="M2013" s="1230">
        <v>462</v>
      </c>
      <c r="N2013" s="1231"/>
      <c r="O2013" s="1232"/>
      <c r="P2013" s="1233"/>
      <c r="Q2013" s="587">
        <f t="shared" si="107"/>
        <v>0</v>
      </c>
    </row>
    <row r="2014" spans="1:17" s="17" customFormat="1" ht="16.75" hidden="1" customHeight="1" outlineLevel="2">
      <c r="A2014" s="1230">
        <v>463</v>
      </c>
      <c r="B2014" s="1231"/>
      <c r="C2014" s="1232"/>
      <c r="D2014" s="1233"/>
      <c r="E2014" s="587">
        <f t="shared" si="105"/>
        <v>0</v>
      </c>
      <c r="G2014" s="1230">
        <v>463</v>
      </c>
      <c r="H2014" s="1231"/>
      <c r="I2014" s="1232"/>
      <c r="J2014" s="1233"/>
      <c r="K2014" s="587">
        <f t="shared" si="106"/>
        <v>0</v>
      </c>
      <c r="M2014" s="1230">
        <v>463</v>
      </c>
      <c r="N2014" s="1231"/>
      <c r="O2014" s="1232"/>
      <c r="P2014" s="1233"/>
      <c r="Q2014" s="587">
        <f t="shared" si="107"/>
        <v>0</v>
      </c>
    </row>
    <row r="2015" spans="1:17" s="17" customFormat="1" ht="16.75" hidden="1" customHeight="1" outlineLevel="2">
      <c r="A2015" s="1230">
        <v>464</v>
      </c>
      <c r="B2015" s="1231"/>
      <c r="C2015" s="1232"/>
      <c r="D2015" s="1233"/>
      <c r="E2015" s="587">
        <f t="shared" si="105"/>
        <v>0</v>
      </c>
      <c r="G2015" s="1230">
        <v>464</v>
      </c>
      <c r="H2015" s="1231"/>
      <c r="I2015" s="1232"/>
      <c r="J2015" s="1233"/>
      <c r="K2015" s="587">
        <f t="shared" si="106"/>
        <v>0</v>
      </c>
      <c r="M2015" s="1230">
        <v>464</v>
      </c>
      <c r="N2015" s="1231"/>
      <c r="O2015" s="1232"/>
      <c r="P2015" s="1233"/>
      <c r="Q2015" s="587">
        <f t="shared" si="107"/>
        <v>0</v>
      </c>
    </row>
    <row r="2016" spans="1:17" s="17" customFormat="1" ht="16.75" hidden="1" customHeight="1" outlineLevel="2">
      <c r="A2016" s="1230">
        <v>465</v>
      </c>
      <c r="B2016" s="1231"/>
      <c r="C2016" s="1232"/>
      <c r="D2016" s="1233"/>
      <c r="E2016" s="587">
        <f t="shared" si="105"/>
        <v>0</v>
      </c>
      <c r="G2016" s="1230">
        <v>465</v>
      </c>
      <c r="H2016" s="1231"/>
      <c r="I2016" s="1232"/>
      <c r="J2016" s="1233"/>
      <c r="K2016" s="587">
        <f t="shared" si="106"/>
        <v>0</v>
      </c>
      <c r="M2016" s="1230">
        <v>465</v>
      </c>
      <c r="N2016" s="1231"/>
      <c r="O2016" s="1232"/>
      <c r="P2016" s="1233"/>
      <c r="Q2016" s="587">
        <f t="shared" si="107"/>
        <v>0</v>
      </c>
    </row>
    <row r="2017" spans="1:17" s="17" customFormat="1" ht="16.75" hidden="1" customHeight="1" outlineLevel="2">
      <c r="A2017" s="1230">
        <v>466</v>
      </c>
      <c r="B2017" s="1231"/>
      <c r="C2017" s="1232"/>
      <c r="D2017" s="1233"/>
      <c r="E2017" s="587">
        <f t="shared" si="105"/>
        <v>0</v>
      </c>
      <c r="G2017" s="1230">
        <v>466</v>
      </c>
      <c r="H2017" s="1231"/>
      <c r="I2017" s="1232"/>
      <c r="J2017" s="1233"/>
      <c r="K2017" s="587">
        <f t="shared" si="106"/>
        <v>0</v>
      </c>
      <c r="M2017" s="1230">
        <v>466</v>
      </c>
      <c r="N2017" s="1231"/>
      <c r="O2017" s="1232"/>
      <c r="P2017" s="1233"/>
      <c r="Q2017" s="587">
        <f t="shared" si="107"/>
        <v>0</v>
      </c>
    </row>
    <row r="2018" spans="1:17" s="17" customFormat="1" ht="16.75" hidden="1" customHeight="1" outlineLevel="2">
      <c r="A2018" s="1230">
        <v>467</v>
      </c>
      <c r="B2018" s="1231"/>
      <c r="C2018" s="1232"/>
      <c r="D2018" s="1233"/>
      <c r="E2018" s="587">
        <f t="shared" si="105"/>
        <v>0</v>
      </c>
      <c r="G2018" s="1230">
        <v>467</v>
      </c>
      <c r="H2018" s="1231"/>
      <c r="I2018" s="1232"/>
      <c r="J2018" s="1233"/>
      <c r="K2018" s="587">
        <f t="shared" si="106"/>
        <v>0</v>
      </c>
      <c r="M2018" s="1230">
        <v>467</v>
      </c>
      <c r="N2018" s="1231"/>
      <c r="O2018" s="1232"/>
      <c r="P2018" s="1233"/>
      <c r="Q2018" s="587">
        <f t="shared" si="107"/>
        <v>0</v>
      </c>
    </row>
    <row r="2019" spans="1:17" s="17" customFormat="1" ht="16.75" hidden="1" customHeight="1" outlineLevel="2">
      <c r="A2019" s="1230">
        <v>468</v>
      </c>
      <c r="B2019" s="1231"/>
      <c r="C2019" s="1232"/>
      <c r="D2019" s="1233"/>
      <c r="E2019" s="587">
        <f t="shared" si="105"/>
        <v>0</v>
      </c>
      <c r="G2019" s="1230">
        <v>468</v>
      </c>
      <c r="H2019" s="1231"/>
      <c r="I2019" s="1232"/>
      <c r="J2019" s="1233"/>
      <c r="K2019" s="587">
        <f t="shared" si="106"/>
        <v>0</v>
      </c>
      <c r="M2019" s="1230">
        <v>468</v>
      </c>
      <c r="N2019" s="1231"/>
      <c r="O2019" s="1232"/>
      <c r="P2019" s="1233"/>
      <c r="Q2019" s="587">
        <f t="shared" si="107"/>
        <v>0</v>
      </c>
    </row>
    <row r="2020" spans="1:17" s="17" customFormat="1" ht="16.75" hidden="1" customHeight="1" outlineLevel="2">
      <c r="A2020" s="1230">
        <v>469</v>
      </c>
      <c r="B2020" s="1231"/>
      <c r="C2020" s="1232"/>
      <c r="D2020" s="1233"/>
      <c r="E2020" s="587">
        <f t="shared" si="105"/>
        <v>0</v>
      </c>
      <c r="G2020" s="1230">
        <v>469</v>
      </c>
      <c r="H2020" s="1231"/>
      <c r="I2020" s="1232"/>
      <c r="J2020" s="1233"/>
      <c r="K2020" s="587">
        <f t="shared" si="106"/>
        <v>0</v>
      </c>
      <c r="M2020" s="1230">
        <v>469</v>
      </c>
      <c r="N2020" s="1231"/>
      <c r="O2020" s="1232"/>
      <c r="P2020" s="1233"/>
      <c r="Q2020" s="587">
        <f t="shared" si="107"/>
        <v>0</v>
      </c>
    </row>
    <row r="2021" spans="1:17" s="17" customFormat="1" ht="16.75" hidden="1" customHeight="1" outlineLevel="2">
      <c r="A2021" s="1230">
        <v>470</v>
      </c>
      <c r="B2021" s="1231"/>
      <c r="C2021" s="1232"/>
      <c r="D2021" s="1233"/>
      <c r="E2021" s="587">
        <f t="shared" si="105"/>
        <v>0</v>
      </c>
      <c r="G2021" s="1230">
        <v>470</v>
      </c>
      <c r="H2021" s="1231"/>
      <c r="I2021" s="1232"/>
      <c r="J2021" s="1233"/>
      <c r="K2021" s="587">
        <f t="shared" si="106"/>
        <v>0</v>
      </c>
      <c r="M2021" s="1230">
        <v>470</v>
      </c>
      <c r="N2021" s="1231"/>
      <c r="O2021" s="1232"/>
      <c r="P2021" s="1233"/>
      <c r="Q2021" s="587">
        <f t="shared" si="107"/>
        <v>0</v>
      </c>
    </row>
    <row r="2022" spans="1:17" s="17" customFormat="1" ht="16.75" hidden="1" customHeight="1" outlineLevel="2">
      <c r="A2022" s="1230">
        <v>471</v>
      </c>
      <c r="B2022" s="1231"/>
      <c r="C2022" s="1232"/>
      <c r="D2022" s="1233"/>
      <c r="E2022" s="587">
        <f t="shared" ref="E2022:E2035" si="108">IF(AND(C2022&gt;=D$1545,C2022&lt;=D$1544),1,0)</f>
        <v>0</v>
      </c>
      <c r="G2022" s="1230">
        <v>471</v>
      </c>
      <c r="H2022" s="1231"/>
      <c r="I2022" s="1232"/>
      <c r="J2022" s="1233"/>
      <c r="K2022" s="587">
        <f t="shared" ref="K2022:K2051" si="109">IF(AND(I2022&gt;=J$1545,I2022&lt;=J$1544),1,0)</f>
        <v>0</v>
      </c>
      <c r="M2022" s="1230">
        <v>471</v>
      </c>
      <c r="N2022" s="1231"/>
      <c r="O2022" s="1232"/>
      <c r="P2022" s="1233"/>
      <c r="Q2022" s="587">
        <f t="shared" ref="Q2022:Q2051" si="110">IF(AND(O2022&gt;=P$1545,O2022&lt;=P$1544),1,0)</f>
        <v>0</v>
      </c>
    </row>
    <row r="2023" spans="1:17" s="17" customFormat="1" ht="16.75" hidden="1" customHeight="1" outlineLevel="2">
      <c r="A2023" s="1230">
        <v>472</v>
      </c>
      <c r="B2023" s="1231"/>
      <c r="C2023" s="1232"/>
      <c r="D2023" s="1233"/>
      <c r="E2023" s="587">
        <f t="shared" si="108"/>
        <v>0</v>
      </c>
      <c r="G2023" s="1230">
        <v>472</v>
      </c>
      <c r="H2023" s="1231"/>
      <c r="I2023" s="1232"/>
      <c r="J2023" s="1233"/>
      <c r="K2023" s="587">
        <f t="shared" si="109"/>
        <v>0</v>
      </c>
      <c r="M2023" s="1230">
        <v>472</v>
      </c>
      <c r="N2023" s="1231"/>
      <c r="O2023" s="1232"/>
      <c r="P2023" s="1233"/>
      <c r="Q2023" s="587">
        <f t="shared" si="110"/>
        <v>0</v>
      </c>
    </row>
    <row r="2024" spans="1:17" s="17" customFormat="1" ht="16.75" hidden="1" customHeight="1" outlineLevel="2">
      <c r="A2024" s="1230">
        <v>473</v>
      </c>
      <c r="B2024" s="1231"/>
      <c r="C2024" s="1232"/>
      <c r="D2024" s="1233"/>
      <c r="E2024" s="587">
        <f t="shared" si="108"/>
        <v>0</v>
      </c>
      <c r="G2024" s="1230">
        <v>473</v>
      </c>
      <c r="H2024" s="1231"/>
      <c r="I2024" s="1232"/>
      <c r="J2024" s="1233"/>
      <c r="K2024" s="587">
        <f t="shared" si="109"/>
        <v>0</v>
      </c>
      <c r="M2024" s="1230">
        <v>473</v>
      </c>
      <c r="N2024" s="1231"/>
      <c r="O2024" s="1232"/>
      <c r="P2024" s="1233"/>
      <c r="Q2024" s="587">
        <f t="shared" si="110"/>
        <v>0</v>
      </c>
    </row>
    <row r="2025" spans="1:17" s="17" customFormat="1" ht="16.75" hidden="1" customHeight="1" outlineLevel="2">
      <c r="A2025" s="1230">
        <v>474</v>
      </c>
      <c r="B2025" s="1231"/>
      <c r="C2025" s="1232"/>
      <c r="D2025" s="1233"/>
      <c r="E2025" s="587">
        <f t="shared" si="108"/>
        <v>0</v>
      </c>
      <c r="G2025" s="1230">
        <v>474</v>
      </c>
      <c r="H2025" s="1231"/>
      <c r="I2025" s="1232"/>
      <c r="J2025" s="1233"/>
      <c r="K2025" s="587">
        <f t="shared" si="109"/>
        <v>0</v>
      </c>
      <c r="M2025" s="1230">
        <v>474</v>
      </c>
      <c r="N2025" s="1231"/>
      <c r="O2025" s="1232"/>
      <c r="P2025" s="1233"/>
      <c r="Q2025" s="587">
        <f t="shared" si="110"/>
        <v>0</v>
      </c>
    </row>
    <row r="2026" spans="1:17" s="17" customFormat="1" ht="16.75" hidden="1" customHeight="1" outlineLevel="2">
      <c r="A2026" s="1230">
        <v>475</v>
      </c>
      <c r="B2026" s="1231"/>
      <c r="C2026" s="1232"/>
      <c r="D2026" s="1233"/>
      <c r="E2026" s="587">
        <f t="shared" si="108"/>
        <v>0</v>
      </c>
      <c r="G2026" s="1230">
        <v>475</v>
      </c>
      <c r="H2026" s="1231"/>
      <c r="I2026" s="1232"/>
      <c r="J2026" s="1233"/>
      <c r="K2026" s="587">
        <f t="shared" si="109"/>
        <v>0</v>
      </c>
      <c r="M2026" s="1230">
        <v>475</v>
      </c>
      <c r="N2026" s="1231"/>
      <c r="O2026" s="1232"/>
      <c r="P2026" s="1233"/>
      <c r="Q2026" s="587">
        <f t="shared" si="110"/>
        <v>0</v>
      </c>
    </row>
    <row r="2027" spans="1:17" s="17" customFormat="1" ht="16.75" hidden="1" customHeight="1" outlineLevel="2">
      <c r="A2027" s="1230">
        <v>476</v>
      </c>
      <c r="B2027" s="1231"/>
      <c r="C2027" s="1232"/>
      <c r="D2027" s="1233"/>
      <c r="E2027" s="587">
        <f t="shared" si="108"/>
        <v>0</v>
      </c>
      <c r="G2027" s="1230">
        <v>476</v>
      </c>
      <c r="H2027" s="1231"/>
      <c r="I2027" s="1232"/>
      <c r="J2027" s="1233"/>
      <c r="K2027" s="587">
        <f t="shared" si="109"/>
        <v>0</v>
      </c>
      <c r="M2027" s="1230">
        <v>476</v>
      </c>
      <c r="N2027" s="1231"/>
      <c r="O2027" s="1232"/>
      <c r="P2027" s="1233"/>
      <c r="Q2027" s="587">
        <f t="shared" si="110"/>
        <v>0</v>
      </c>
    </row>
    <row r="2028" spans="1:17" s="17" customFormat="1" ht="16.75" hidden="1" customHeight="1" outlineLevel="2">
      <c r="A2028" s="1230">
        <v>477</v>
      </c>
      <c r="B2028" s="1231"/>
      <c r="C2028" s="1232"/>
      <c r="D2028" s="1233"/>
      <c r="E2028" s="587">
        <f t="shared" si="108"/>
        <v>0</v>
      </c>
      <c r="G2028" s="1230">
        <v>477</v>
      </c>
      <c r="H2028" s="1231"/>
      <c r="I2028" s="1232"/>
      <c r="J2028" s="1233"/>
      <c r="K2028" s="587">
        <f t="shared" si="109"/>
        <v>0</v>
      </c>
      <c r="M2028" s="1230">
        <v>477</v>
      </c>
      <c r="N2028" s="1231"/>
      <c r="O2028" s="1232"/>
      <c r="P2028" s="1233"/>
      <c r="Q2028" s="587">
        <f t="shared" si="110"/>
        <v>0</v>
      </c>
    </row>
    <row r="2029" spans="1:17" s="17" customFormat="1" ht="16.75" hidden="1" customHeight="1" outlineLevel="2">
      <c r="A2029" s="1230">
        <v>478</v>
      </c>
      <c r="B2029" s="1231"/>
      <c r="C2029" s="1232"/>
      <c r="D2029" s="1233"/>
      <c r="E2029" s="587">
        <f t="shared" si="108"/>
        <v>0</v>
      </c>
      <c r="G2029" s="1230">
        <v>478</v>
      </c>
      <c r="H2029" s="1231"/>
      <c r="I2029" s="1232"/>
      <c r="J2029" s="1233"/>
      <c r="K2029" s="587">
        <f t="shared" si="109"/>
        <v>0</v>
      </c>
      <c r="M2029" s="1230">
        <v>478</v>
      </c>
      <c r="N2029" s="1231"/>
      <c r="O2029" s="1232"/>
      <c r="P2029" s="1233"/>
      <c r="Q2029" s="587">
        <f t="shared" si="110"/>
        <v>0</v>
      </c>
    </row>
    <row r="2030" spans="1:17" s="17" customFormat="1" ht="16.75" hidden="1" customHeight="1" outlineLevel="2">
      <c r="A2030" s="1230">
        <v>479</v>
      </c>
      <c r="B2030" s="1231"/>
      <c r="C2030" s="1232"/>
      <c r="D2030" s="1233"/>
      <c r="E2030" s="587">
        <f t="shared" si="108"/>
        <v>0</v>
      </c>
      <c r="G2030" s="1230">
        <v>479</v>
      </c>
      <c r="H2030" s="1231"/>
      <c r="I2030" s="1232"/>
      <c r="J2030" s="1233"/>
      <c r="K2030" s="587">
        <f t="shared" si="109"/>
        <v>0</v>
      </c>
      <c r="M2030" s="1230">
        <v>479</v>
      </c>
      <c r="N2030" s="1231"/>
      <c r="O2030" s="1232"/>
      <c r="P2030" s="1233"/>
      <c r="Q2030" s="587">
        <f t="shared" si="110"/>
        <v>0</v>
      </c>
    </row>
    <row r="2031" spans="1:17" s="17" customFormat="1" ht="16.75" hidden="1" customHeight="1" outlineLevel="2">
      <c r="A2031" s="1230">
        <v>480</v>
      </c>
      <c r="B2031" s="1231"/>
      <c r="C2031" s="1232"/>
      <c r="D2031" s="1233"/>
      <c r="E2031" s="587">
        <f t="shared" si="108"/>
        <v>0</v>
      </c>
      <c r="G2031" s="1230">
        <v>480</v>
      </c>
      <c r="H2031" s="1231"/>
      <c r="I2031" s="1232"/>
      <c r="J2031" s="1233"/>
      <c r="K2031" s="587">
        <f t="shared" si="109"/>
        <v>0</v>
      </c>
      <c r="M2031" s="1230">
        <v>480</v>
      </c>
      <c r="N2031" s="1231"/>
      <c r="O2031" s="1232"/>
      <c r="P2031" s="1233"/>
      <c r="Q2031" s="587">
        <f t="shared" si="110"/>
        <v>0</v>
      </c>
    </row>
    <row r="2032" spans="1:17" s="17" customFormat="1" ht="16.75" hidden="1" customHeight="1" outlineLevel="2">
      <c r="A2032" s="1230">
        <v>481</v>
      </c>
      <c r="B2032" s="1231"/>
      <c r="C2032" s="1232"/>
      <c r="D2032" s="1233"/>
      <c r="E2032" s="587">
        <f t="shared" si="108"/>
        <v>0</v>
      </c>
      <c r="G2032" s="1230">
        <v>481</v>
      </c>
      <c r="H2032" s="1231"/>
      <c r="I2032" s="1232"/>
      <c r="J2032" s="1233"/>
      <c r="K2032" s="587">
        <f t="shared" si="109"/>
        <v>0</v>
      </c>
      <c r="M2032" s="1230">
        <v>481</v>
      </c>
      <c r="N2032" s="1231"/>
      <c r="O2032" s="1232"/>
      <c r="P2032" s="1233"/>
      <c r="Q2032" s="587">
        <f t="shared" si="110"/>
        <v>0</v>
      </c>
    </row>
    <row r="2033" spans="1:17" s="17" customFormat="1" ht="16.75" hidden="1" customHeight="1" outlineLevel="2">
      <c r="A2033" s="1230">
        <v>482</v>
      </c>
      <c r="B2033" s="1231"/>
      <c r="C2033" s="1232"/>
      <c r="D2033" s="1233"/>
      <c r="E2033" s="587">
        <f t="shared" si="108"/>
        <v>0</v>
      </c>
      <c r="G2033" s="1230">
        <v>482</v>
      </c>
      <c r="H2033" s="1231"/>
      <c r="I2033" s="1232"/>
      <c r="J2033" s="1233"/>
      <c r="K2033" s="587">
        <f t="shared" si="109"/>
        <v>0</v>
      </c>
      <c r="M2033" s="1230">
        <v>482</v>
      </c>
      <c r="N2033" s="1231"/>
      <c r="O2033" s="1232"/>
      <c r="P2033" s="1233"/>
      <c r="Q2033" s="587">
        <f t="shared" si="110"/>
        <v>0</v>
      </c>
    </row>
    <row r="2034" spans="1:17" s="17" customFormat="1" ht="16.75" hidden="1" customHeight="1" outlineLevel="2">
      <c r="A2034" s="1230">
        <v>483</v>
      </c>
      <c r="B2034" s="1231"/>
      <c r="C2034" s="1232"/>
      <c r="D2034" s="1233"/>
      <c r="E2034" s="587">
        <f t="shared" si="108"/>
        <v>0</v>
      </c>
      <c r="G2034" s="1230">
        <v>483</v>
      </c>
      <c r="H2034" s="1231"/>
      <c r="I2034" s="1232"/>
      <c r="J2034" s="1233"/>
      <c r="K2034" s="587">
        <f t="shared" si="109"/>
        <v>0</v>
      </c>
      <c r="M2034" s="1230">
        <v>483</v>
      </c>
      <c r="N2034" s="1231"/>
      <c r="O2034" s="1232"/>
      <c r="P2034" s="1233"/>
      <c r="Q2034" s="587">
        <f t="shared" si="110"/>
        <v>0</v>
      </c>
    </row>
    <row r="2035" spans="1:17" s="17" customFormat="1" ht="16.75" hidden="1" customHeight="1" outlineLevel="2">
      <c r="A2035" s="1230">
        <v>484</v>
      </c>
      <c r="B2035" s="1231"/>
      <c r="C2035" s="1232"/>
      <c r="D2035" s="1233"/>
      <c r="E2035" s="587">
        <f t="shared" si="108"/>
        <v>0</v>
      </c>
      <c r="G2035" s="1230">
        <v>484</v>
      </c>
      <c r="H2035" s="1231"/>
      <c r="I2035" s="1232"/>
      <c r="J2035" s="1233"/>
      <c r="K2035" s="587">
        <f t="shared" si="109"/>
        <v>0</v>
      </c>
      <c r="M2035" s="1230">
        <v>484</v>
      </c>
      <c r="N2035" s="1231"/>
      <c r="O2035" s="1232"/>
      <c r="P2035" s="1233"/>
      <c r="Q2035" s="587">
        <f t="shared" si="110"/>
        <v>0</v>
      </c>
    </row>
    <row r="2036" spans="1:17" s="17" customFormat="1" ht="16.75" hidden="1" customHeight="1" outlineLevel="2">
      <c r="A2036" s="1230">
        <v>485</v>
      </c>
      <c r="B2036" s="1231"/>
      <c r="C2036" s="1232"/>
      <c r="D2036" s="1233"/>
      <c r="E2036" s="587">
        <f t="shared" si="84"/>
        <v>0</v>
      </c>
      <c r="G2036" s="1230">
        <v>485</v>
      </c>
      <c r="H2036" s="1231"/>
      <c r="I2036" s="1232"/>
      <c r="J2036" s="1233"/>
      <c r="K2036" s="587">
        <f t="shared" si="109"/>
        <v>0</v>
      </c>
      <c r="M2036" s="1230">
        <v>485</v>
      </c>
      <c r="N2036" s="1231"/>
      <c r="O2036" s="1232"/>
      <c r="P2036" s="1233"/>
      <c r="Q2036" s="587">
        <f t="shared" si="110"/>
        <v>0</v>
      </c>
    </row>
    <row r="2037" spans="1:17" s="17" customFormat="1" ht="16.75" hidden="1" customHeight="1" outlineLevel="2">
      <c r="A2037" s="1230">
        <v>486</v>
      </c>
      <c r="B2037" s="1231"/>
      <c r="C2037" s="1232"/>
      <c r="D2037" s="1233"/>
      <c r="E2037" s="587">
        <f t="shared" si="84"/>
        <v>0</v>
      </c>
      <c r="G2037" s="1230">
        <v>486</v>
      </c>
      <c r="H2037" s="1231"/>
      <c r="I2037" s="1232"/>
      <c r="J2037" s="1233"/>
      <c r="K2037" s="587">
        <f t="shared" si="109"/>
        <v>0</v>
      </c>
      <c r="M2037" s="1230">
        <v>486</v>
      </c>
      <c r="N2037" s="1231"/>
      <c r="O2037" s="1232"/>
      <c r="P2037" s="1233"/>
      <c r="Q2037" s="587">
        <f t="shared" si="110"/>
        <v>0</v>
      </c>
    </row>
    <row r="2038" spans="1:17" s="17" customFormat="1" ht="16.75" hidden="1" customHeight="1" outlineLevel="2">
      <c r="A2038" s="1230">
        <v>487</v>
      </c>
      <c r="B2038" s="1231"/>
      <c r="C2038" s="1232"/>
      <c r="D2038" s="1233"/>
      <c r="E2038" s="587">
        <f t="shared" si="84"/>
        <v>0</v>
      </c>
      <c r="G2038" s="1230">
        <v>487</v>
      </c>
      <c r="H2038" s="1231"/>
      <c r="I2038" s="1232"/>
      <c r="J2038" s="1233"/>
      <c r="K2038" s="587">
        <f t="shared" si="109"/>
        <v>0</v>
      </c>
      <c r="M2038" s="1230">
        <v>487</v>
      </c>
      <c r="N2038" s="1231"/>
      <c r="O2038" s="1232"/>
      <c r="P2038" s="1233"/>
      <c r="Q2038" s="587">
        <f t="shared" si="110"/>
        <v>0</v>
      </c>
    </row>
    <row r="2039" spans="1:17" s="17" customFormat="1" ht="16.75" hidden="1" customHeight="1" outlineLevel="2">
      <c r="A2039" s="1230">
        <v>488</v>
      </c>
      <c r="B2039" s="1231"/>
      <c r="C2039" s="1232"/>
      <c r="D2039" s="1233"/>
      <c r="E2039" s="587">
        <f t="shared" si="84"/>
        <v>0</v>
      </c>
      <c r="G2039" s="1230">
        <v>488</v>
      </c>
      <c r="H2039" s="1231"/>
      <c r="I2039" s="1232"/>
      <c r="J2039" s="1233"/>
      <c r="K2039" s="587">
        <f t="shared" si="109"/>
        <v>0</v>
      </c>
      <c r="M2039" s="1230">
        <v>488</v>
      </c>
      <c r="N2039" s="1231"/>
      <c r="O2039" s="1232"/>
      <c r="P2039" s="1233"/>
      <c r="Q2039" s="587">
        <f t="shared" si="110"/>
        <v>0</v>
      </c>
    </row>
    <row r="2040" spans="1:17" s="17" customFormat="1" ht="16.75" hidden="1" customHeight="1" outlineLevel="2">
      <c r="A2040" s="1230">
        <v>489</v>
      </c>
      <c r="B2040" s="1231"/>
      <c r="C2040" s="1232"/>
      <c r="D2040" s="1233"/>
      <c r="E2040" s="587">
        <f t="shared" si="84"/>
        <v>0</v>
      </c>
      <c r="G2040" s="1230">
        <v>489</v>
      </c>
      <c r="H2040" s="1231"/>
      <c r="I2040" s="1232"/>
      <c r="J2040" s="1233"/>
      <c r="K2040" s="587">
        <f t="shared" si="109"/>
        <v>0</v>
      </c>
      <c r="M2040" s="1230">
        <v>489</v>
      </c>
      <c r="N2040" s="1231"/>
      <c r="O2040" s="1232"/>
      <c r="P2040" s="1233"/>
      <c r="Q2040" s="587">
        <f t="shared" si="110"/>
        <v>0</v>
      </c>
    </row>
    <row r="2041" spans="1:17" s="17" customFormat="1" ht="16.75" hidden="1" customHeight="1" outlineLevel="2">
      <c r="A2041" s="1230">
        <v>490</v>
      </c>
      <c r="B2041" s="1231"/>
      <c r="C2041" s="1232"/>
      <c r="D2041" s="1233"/>
      <c r="E2041" s="587">
        <f t="shared" si="84"/>
        <v>0</v>
      </c>
      <c r="G2041" s="1230">
        <v>490</v>
      </c>
      <c r="H2041" s="1231"/>
      <c r="I2041" s="1232"/>
      <c r="J2041" s="1233"/>
      <c r="K2041" s="587">
        <f t="shared" si="109"/>
        <v>0</v>
      </c>
      <c r="M2041" s="1230">
        <v>490</v>
      </c>
      <c r="N2041" s="1231"/>
      <c r="O2041" s="1232"/>
      <c r="P2041" s="1233"/>
      <c r="Q2041" s="587">
        <f t="shared" si="110"/>
        <v>0</v>
      </c>
    </row>
    <row r="2042" spans="1:17" s="17" customFormat="1" ht="16.75" hidden="1" customHeight="1" outlineLevel="2">
      <c r="A2042" s="1230">
        <v>491</v>
      </c>
      <c r="B2042" s="1231"/>
      <c r="C2042" s="1232"/>
      <c r="D2042" s="1233"/>
      <c r="E2042" s="587">
        <f t="shared" si="84"/>
        <v>0</v>
      </c>
      <c r="G2042" s="1230">
        <v>491</v>
      </c>
      <c r="H2042" s="1231"/>
      <c r="I2042" s="1232"/>
      <c r="J2042" s="1233"/>
      <c r="K2042" s="587">
        <f t="shared" si="109"/>
        <v>0</v>
      </c>
      <c r="M2042" s="1230">
        <v>491</v>
      </c>
      <c r="N2042" s="1231"/>
      <c r="O2042" s="1232"/>
      <c r="P2042" s="1233"/>
      <c r="Q2042" s="587">
        <f t="shared" si="110"/>
        <v>0</v>
      </c>
    </row>
    <row r="2043" spans="1:17" s="17" customFormat="1" ht="16.75" hidden="1" customHeight="1" outlineLevel="2">
      <c r="A2043" s="1230">
        <v>492</v>
      </c>
      <c r="B2043" s="1231"/>
      <c r="C2043" s="1232"/>
      <c r="D2043" s="1233"/>
      <c r="E2043" s="587">
        <f t="shared" si="84"/>
        <v>0</v>
      </c>
      <c r="G2043" s="1230">
        <v>492</v>
      </c>
      <c r="H2043" s="1231"/>
      <c r="I2043" s="1232"/>
      <c r="J2043" s="1233"/>
      <c r="K2043" s="587">
        <f t="shared" si="109"/>
        <v>0</v>
      </c>
      <c r="M2043" s="1230">
        <v>492</v>
      </c>
      <c r="N2043" s="1231"/>
      <c r="O2043" s="1232"/>
      <c r="P2043" s="1233"/>
      <c r="Q2043" s="587">
        <f t="shared" si="110"/>
        <v>0</v>
      </c>
    </row>
    <row r="2044" spans="1:17" s="17" customFormat="1" ht="16.75" hidden="1" customHeight="1" outlineLevel="2">
      <c r="A2044" s="1230">
        <v>493</v>
      </c>
      <c r="B2044" s="1231"/>
      <c r="C2044" s="1232"/>
      <c r="D2044" s="1233"/>
      <c r="E2044" s="587">
        <f t="shared" si="84"/>
        <v>0</v>
      </c>
      <c r="G2044" s="1230">
        <v>493</v>
      </c>
      <c r="H2044" s="1231"/>
      <c r="I2044" s="1232"/>
      <c r="J2044" s="1233"/>
      <c r="K2044" s="587">
        <f t="shared" si="109"/>
        <v>0</v>
      </c>
      <c r="M2044" s="1230">
        <v>493</v>
      </c>
      <c r="N2044" s="1231"/>
      <c r="O2044" s="1232"/>
      <c r="P2044" s="1233"/>
      <c r="Q2044" s="587">
        <f t="shared" si="110"/>
        <v>0</v>
      </c>
    </row>
    <row r="2045" spans="1:17" s="17" customFormat="1" ht="16.75" hidden="1" customHeight="1" outlineLevel="2">
      <c r="A2045" s="1230">
        <v>494</v>
      </c>
      <c r="B2045" s="1231"/>
      <c r="C2045" s="1232"/>
      <c r="D2045" s="1233"/>
      <c r="E2045" s="587">
        <f t="shared" si="84"/>
        <v>0</v>
      </c>
      <c r="G2045" s="1230">
        <v>494</v>
      </c>
      <c r="H2045" s="1231"/>
      <c r="I2045" s="1232"/>
      <c r="J2045" s="1233"/>
      <c r="K2045" s="587">
        <f t="shared" si="109"/>
        <v>0</v>
      </c>
      <c r="M2045" s="1230">
        <v>494</v>
      </c>
      <c r="N2045" s="1231"/>
      <c r="O2045" s="1232"/>
      <c r="P2045" s="1233"/>
      <c r="Q2045" s="587">
        <f t="shared" si="110"/>
        <v>0</v>
      </c>
    </row>
    <row r="2046" spans="1:17" s="17" customFormat="1" ht="16.75" hidden="1" customHeight="1" outlineLevel="2">
      <c r="A2046" s="1230">
        <v>495</v>
      </c>
      <c r="B2046" s="1231"/>
      <c r="C2046" s="1232"/>
      <c r="D2046" s="1233"/>
      <c r="E2046" s="587">
        <f t="shared" si="84"/>
        <v>0</v>
      </c>
      <c r="G2046" s="1230">
        <v>495</v>
      </c>
      <c r="H2046" s="1231"/>
      <c r="I2046" s="1232"/>
      <c r="J2046" s="1233"/>
      <c r="K2046" s="587">
        <f t="shared" si="109"/>
        <v>0</v>
      </c>
      <c r="M2046" s="1230">
        <v>495</v>
      </c>
      <c r="N2046" s="1231"/>
      <c r="O2046" s="1232"/>
      <c r="P2046" s="1233"/>
      <c r="Q2046" s="587">
        <f t="shared" si="110"/>
        <v>0</v>
      </c>
    </row>
    <row r="2047" spans="1:17" s="17" customFormat="1" ht="16.75" hidden="1" customHeight="1" outlineLevel="2">
      <c r="A2047" s="1230">
        <v>496</v>
      </c>
      <c r="B2047" s="1231"/>
      <c r="C2047" s="1232"/>
      <c r="D2047" s="1233"/>
      <c r="E2047" s="587">
        <f t="shared" si="84"/>
        <v>0</v>
      </c>
      <c r="G2047" s="1230">
        <v>496</v>
      </c>
      <c r="H2047" s="1231"/>
      <c r="I2047" s="1232"/>
      <c r="J2047" s="1233"/>
      <c r="K2047" s="587">
        <f t="shared" si="109"/>
        <v>0</v>
      </c>
      <c r="M2047" s="1230">
        <v>496</v>
      </c>
      <c r="N2047" s="1231"/>
      <c r="O2047" s="1232"/>
      <c r="P2047" s="1233"/>
      <c r="Q2047" s="587">
        <f t="shared" si="110"/>
        <v>0</v>
      </c>
    </row>
    <row r="2048" spans="1:17" s="17" customFormat="1" ht="16.75" hidden="1" customHeight="1" outlineLevel="2">
      <c r="A2048" s="1230">
        <v>497</v>
      </c>
      <c r="B2048" s="1231"/>
      <c r="C2048" s="1232"/>
      <c r="D2048" s="1233"/>
      <c r="E2048" s="587">
        <f t="shared" si="84"/>
        <v>0</v>
      </c>
      <c r="G2048" s="1230">
        <v>497</v>
      </c>
      <c r="H2048" s="1231"/>
      <c r="I2048" s="1232"/>
      <c r="J2048" s="1233"/>
      <c r="K2048" s="587">
        <f t="shared" si="109"/>
        <v>0</v>
      </c>
      <c r="M2048" s="1230">
        <v>497</v>
      </c>
      <c r="N2048" s="1231"/>
      <c r="O2048" s="1232"/>
      <c r="P2048" s="1233"/>
      <c r="Q2048" s="587">
        <f t="shared" si="110"/>
        <v>0</v>
      </c>
    </row>
    <row r="2049" spans="1:17" s="17" customFormat="1" ht="16.75" hidden="1" customHeight="1" outlineLevel="2">
      <c r="A2049" s="1230">
        <v>498</v>
      </c>
      <c r="B2049" s="1231"/>
      <c r="C2049" s="1232"/>
      <c r="D2049" s="1233"/>
      <c r="E2049" s="587">
        <f t="shared" si="84"/>
        <v>0</v>
      </c>
      <c r="G2049" s="1230">
        <v>498</v>
      </c>
      <c r="H2049" s="1231"/>
      <c r="I2049" s="1232"/>
      <c r="J2049" s="1233"/>
      <c r="K2049" s="587">
        <f t="shared" si="109"/>
        <v>0</v>
      </c>
      <c r="M2049" s="1230">
        <v>498</v>
      </c>
      <c r="N2049" s="1231"/>
      <c r="O2049" s="1232"/>
      <c r="P2049" s="1233"/>
      <c r="Q2049" s="587">
        <f t="shared" si="110"/>
        <v>0</v>
      </c>
    </row>
    <row r="2050" spans="1:17" s="17" customFormat="1" ht="16.75" hidden="1" customHeight="1" outlineLevel="2">
      <c r="A2050" s="1230">
        <v>499</v>
      </c>
      <c r="B2050" s="1231"/>
      <c r="C2050" s="1232"/>
      <c r="D2050" s="1233"/>
      <c r="E2050" s="587">
        <f t="shared" si="84"/>
        <v>0</v>
      </c>
      <c r="G2050" s="1230">
        <v>499</v>
      </c>
      <c r="H2050" s="1231"/>
      <c r="I2050" s="1232"/>
      <c r="J2050" s="1233"/>
      <c r="K2050" s="587">
        <f t="shared" si="109"/>
        <v>0</v>
      </c>
      <c r="M2050" s="1230">
        <v>499</v>
      </c>
      <c r="N2050" s="1231"/>
      <c r="O2050" s="1232"/>
      <c r="P2050" s="1233"/>
      <c r="Q2050" s="587">
        <f t="shared" si="110"/>
        <v>0</v>
      </c>
    </row>
    <row r="2051" spans="1:17" s="17" customFormat="1" ht="16.75" hidden="1" customHeight="1" outlineLevel="2" thickBot="1">
      <c r="A2051" s="1249">
        <v>500</v>
      </c>
      <c r="B2051" s="1250"/>
      <c r="C2051" s="1251"/>
      <c r="D2051" s="1252"/>
      <c r="E2051" s="587">
        <f t="shared" si="84"/>
        <v>0</v>
      </c>
      <c r="G2051" s="1249">
        <v>500</v>
      </c>
      <c r="H2051" s="1250"/>
      <c r="I2051" s="1251"/>
      <c r="J2051" s="1252"/>
      <c r="K2051" s="587">
        <f t="shared" si="109"/>
        <v>0</v>
      </c>
      <c r="M2051" s="1249">
        <v>500</v>
      </c>
      <c r="N2051" s="1250"/>
      <c r="O2051" s="1251"/>
      <c r="P2051" s="1252"/>
      <c r="Q2051" s="587">
        <f t="shared" si="110"/>
        <v>0</v>
      </c>
    </row>
    <row r="2052" spans="1:17" s="20" customFormat="1" ht="32.25" customHeight="1" collapsed="1">
      <c r="A2052" s="1244" t="s">
        <v>30</v>
      </c>
      <c r="B2052" s="1244"/>
      <c r="C2052" s="1244"/>
      <c r="D2052" s="1244"/>
      <c r="G2052" s="1244" t="s">
        <v>30</v>
      </c>
      <c r="H2052" s="1244"/>
      <c r="I2052" s="1244"/>
      <c r="J2052" s="1244"/>
      <c r="M2052" s="1244" t="s">
        <v>30</v>
      </c>
      <c r="N2052" s="1244"/>
      <c r="O2052" s="1244"/>
      <c r="P2052" s="1244"/>
    </row>
    <row r="2053" spans="1:17" s="17" customFormat="1" ht="16.75" hidden="1" customHeight="1" outlineLevel="1">
      <c r="A2053" s="1247" t="s">
        <v>20</v>
      </c>
      <c r="B2053" s="1248"/>
      <c r="C2053" s="1248"/>
      <c r="D2053" s="27">
        <f>MIN(C2064:D2563)</f>
        <v>1650.2</v>
      </c>
      <c r="G2053" s="1247" t="s">
        <v>20</v>
      </c>
      <c r="H2053" s="1248"/>
      <c r="I2053" s="1248"/>
      <c r="J2053" s="27">
        <f>MIN(I2064:J2563)</f>
        <v>1681.5</v>
      </c>
      <c r="M2053" s="1247" t="s">
        <v>20</v>
      </c>
      <c r="N2053" s="1248"/>
      <c r="O2053" s="1248"/>
      <c r="P2053" s="27">
        <f>MIN(O2064:P2563)</f>
        <v>1642.2</v>
      </c>
    </row>
    <row r="2054" spans="1:17" s="17" customFormat="1" ht="16.75" hidden="1" customHeight="1" outlineLevel="1">
      <c r="A2054" s="1240" t="s">
        <v>21</v>
      </c>
      <c r="B2054" s="1241"/>
      <c r="C2054" s="1241"/>
      <c r="D2054" s="22">
        <f>MAX(C2064:D2563)</f>
        <v>1650.2</v>
      </c>
      <c r="G2054" s="1240" t="s">
        <v>21</v>
      </c>
      <c r="H2054" s="1241"/>
      <c r="I2054" s="1241"/>
      <c r="J2054" s="22">
        <f>MAX(I2064:J2563)</f>
        <v>1681.5</v>
      </c>
      <c r="M2054" s="1240" t="s">
        <v>21</v>
      </c>
      <c r="N2054" s="1241"/>
      <c r="O2054" s="1241"/>
      <c r="P2054" s="22">
        <f>MAX(O2064:P2563)</f>
        <v>1642.2</v>
      </c>
    </row>
    <row r="2055" spans="1:17" s="17" customFormat="1" ht="16.75" hidden="1" customHeight="1" outlineLevel="1">
      <c r="A2055" s="1240" t="s">
        <v>22</v>
      </c>
      <c r="B2055" s="1241"/>
      <c r="C2055" s="1241"/>
      <c r="D2055" s="22">
        <f>AVERAGE(C2064:D2563)</f>
        <v>1650.2</v>
      </c>
      <c r="G2055" s="1240" t="s">
        <v>22</v>
      </c>
      <c r="H2055" s="1241"/>
      <c r="I2055" s="1241"/>
      <c r="J2055" s="22">
        <f>AVERAGE(I2064:J2563)</f>
        <v>1681.5</v>
      </c>
      <c r="M2055" s="1240" t="s">
        <v>22</v>
      </c>
      <c r="N2055" s="1241"/>
      <c r="O2055" s="1241"/>
      <c r="P2055" s="22">
        <f>AVERAGE(O2064:P2563)</f>
        <v>1642.2</v>
      </c>
    </row>
    <row r="2056" spans="1:17" s="17" customFormat="1" ht="33.75" hidden="1" customHeight="1" outlineLevel="1">
      <c r="A2056" s="1242" t="s">
        <v>23</v>
      </c>
      <c r="B2056" s="1241"/>
      <c r="C2056" s="1241"/>
      <c r="D2056" s="22">
        <f>D2055*1.1</f>
        <v>1815.2200000000003</v>
      </c>
      <c r="G2056" s="1242" t="s">
        <v>23</v>
      </c>
      <c r="H2056" s="1241"/>
      <c r="I2056" s="1241"/>
      <c r="J2056" s="22">
        <f>J2055*1.1</f>
        <v>1849.65</v>
      </c>
      <c r="M2056" s="1242" t="s">
        <v>23</v>
      </c>
      <c r="N2056" s="1241"/>
      <c r="O2056" s="1241"/>
      <c r="P2056" s="22">
        <f>P2055*1.1</f>
        <v>1806.4200000000003</v>
      </c>
    </row>
    <row r="2057" spans="1:17" s="17" customFormat="1" ht="33.75" hidden="1" customHeight="1" outlineLevel="1">
      <c r="A2057" s="1242" t="s">
        <v>24</v>
      </c>
      <c r="B2057" s="1241"/>
      <c r="C2057" s="1241"/>
      <c r="D2057" s="22">
        <f>D2055*0.9</f>
        <v>1485.18</v>
      </c>
      <c r="G2057" s="1242" t="s">
        <v>24</v>
      </c>
      <c r="H2057" s="1241"/>
      <c r="I2057" s="1241"/>
      <c r="J2057" s="22">
        <f>J2055*0.9</f>
        <v>1513.3500000000001</v>
      </c>
      <c r="M2057" s="1242" t="s">
        <v>24</v>
      </c>
      <c r="N2057" s="1241"/>
      <c r="O2057" s="1241"/>
      <c r="P2057" s="22">
        <f>P2055*0.9</f>
        <v>1477.98</v>
      </c>
    </row>
    <row r="2058" spans="1:17" s="17" customFormat="1" ht="31.5" hidden="1" customHeight="1" outlineLevel="1">
      <c r="A2058" s="1242" t="s">
        <v>25</v>
      </c>
      <c r="B2058" s="1241"/>
      <c r="C2058" s="1241"/>
      <c r="D2058" s="23">
        <f>SUM(E2064:E2563)</f>
        <v>1</v>
      </c>
      <c r="G2058" s="1242" t="s">
        <v>25</v>
      </c>
      <c r="H2058" s="1241"/>
      <c r="I2058" s="1241"/>
      <c r="J2058" s="23">
        <f>SUM(K2064:K2563)</f>
        <v>1</v>
      </c>
      <c r="M2058" s="1242" t="s">
        <v>25</v>
      </c>
      <c r="N2058" s="1241"/>
      <c r="O2058" s="1241"/>
      <c r="P2058" s="23">
        <f>SUM(Q2064:Q2563)</f>
        <v>1</v>
      </c>
    </row>
    <row r="2059" spans="1:17" s="17" customFormat="1" ht="16.75" hidden="1" customHeight="1" outlineLevel="1">
      <c r="A2059" s="1240" t="s">
        <v>26</v>
      </c>
      <c r="B2059" s="1241"/>
      <c r="C2059" s="1241"/>
      <c r="D2059" s="88">
        <f>D2058/COUNTA(C2064:D2563)</f>
        <v>1</v>
      </c>
      <c r="G2059" s="1240" t="s">
        <v>26</v>
      </c>
      <c r="H2059" s="1241"/>
      <c r="I2059" s="1241"/>
      <c r="J2059" s="88">
        <f>J2058/COUNTA(I2064:J2563)</f>
        <v>1</v>
      </c>
      <c r="M2059" s="1240" t="s">
        <v>26</v>
      </c>
      <c r="N2059" s="1241"/>
      <c r="O2059" s="1241"/>
      <c r="P2059" s="88">
        <f>P2058/COUNTA(O2064:P2563)</f>
        <v>1</v>
      </c>
    </row>
    <row r="2060" spans="1:17" s="17" customFormat="1" ht="16.75" hidden="1" customHeight="1" outlineLevel="1">
      <c r="A2060" s="1240" t="s">
        <v>466</v>
      </c>
      <c r="B2060" s="1241"/>
      <c r="C2060" s="1241"/>
      <c r="D2060" s="722"/>
      <c r="G2060" s="1240" t="s">
        <v>466</v>
      </c>
      <c r="H2060" s="1241"/>
      <c r="I2060" s="1241"/>
      <c r="J2060" s="722"/>
      <c r="M2060" s="1240" t="s">
        <v>466</v>
      </c>
      <c r="N2060" s="1241"/>
      <c r="O2060" s="1241"/>
      <c r="P2060" s="722"/>
    </row>
    <row r="2061" spans="1:17" s="17" customFormat="1" ht="17.25" hidden="1" customHeight="1" outlineLevel="1" thickBot="1">
      <c r="A2061" s="1234" t="s">
        <v>407</v>
      </c>
      <c r="B2061" s="1235"/>
      <c r="C2061" s="1235"/>
      <c r="D2061" s="586" t="e">
        <f>STDEV(C2064:C2563)/D2055</f>
        <v>#DIV/0!</v>
      </c>
      <c r="G2061" s="1234" t="s">
        <v>407</v>
      </c>
      <c r="H2061" s="1235"/>
      <c r="I2061" s="1235"/>
      <c r="J2061" s="586" t="e">
        <f>STDEV(I2064:I2563)/J2055</f>
        <v>#DIV/0!</v>
      </c>
      <c r="M2061" s="1234" t="s">
        <v>407</v>
      </c>
      <c r="N2061" s="1235"/>
      <c r="O2061" s="1235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hidden="1" customHeight="1" outlineLevel="2">
      <c r="A2063" s="1236" t="s">
        <v>27</v>
      </c>
      <c r="B2063" s="1237"/>
      <c r="C2063" s="1238" t="s">
        <v>28</v>
      </c>
      <c r="D2063" s="1239"/>
      <c r="G2063" s="1236" t="s">
        <v>27</v>
      </c>
      <c r="H2063" s="1237"/>
      <c r="I2063" s="1238" t="s">
        <v>28</v>
      </c>
      <c r="J2063" s="1239"/>
      <c r="M2063" s="1236" t="s">
        <v>27</v>
      </c>
      <c r="N2063" s="1237"/>
      <c r="O2063" s="1238" t="s">
        <v>28</v>
      </c>
      <c r="P2063" s="1239"/>
    </row>
    <row r="2064" spans="1:17" s="17" customFormat="1" ht="16.75" hidden="1" customHeight="1" outlineLevel="2">
      <c r="A2064" s="1230">
        <v>1</v>
      </c>
      <c r="B2064" s="1231"/>
      <c r="C2064" s="1232">
        <v>1650.2</v>
      </c>
      <c r="D2064" s="1233"/>
      <c r="E2064" s="587">
        <f>IF(AND(C2064&gt;=D$2057,C2064&lt;=D$2056),1,0)</f>
        <v>1</v>
      </c>
      <c r="G2064" s="1230">
        <v>1</v>
      </c>
      <c r="H2064" s="1231"/>
      <c r="I2064" s="1232">
        <v>1681.5</v>
      </c>
      <c r="J2064" s="1233"/>
      <c r="K2064" s="587">
        <f>IF(AND(I2064&gt;=J$2057,I2064&lt;=J$2056),1,0)</f>
        <v>1</v>
      </c>
      <c r="M2064" s="1230">
        <v>1</v>
      </c>
      <c r="N2064" s="1231"/>
      <c r="O2064" s="1232">
        <v>1642.2</v>
      </c>
      <c r="P2064" s="1233"/>
      <c r="Q2064" s="587">
        <f>IF(AND(O2064&gt;=P$2057,O2064&lt;=P$2056),1,0)</f>
        <v>1</v>
      </c>
    </row>
    <row r="2065" spans="1:17" s="17" customFormat="1" ht="16.75" hidden="1" customHeight="1" outlineLevel="2">
      <c r="A2065" s="1230">
        <v>2</v>
      </c>
      <c r="B2065" s="1231"/>
      <c r="C2065" s="1232"/>
      <c r="D2065" s="1233"/>
      <c r="E2065" s="587">
        <f t="shared" ref="E2065:E2128" si="111">IF(AND(C2065&gt;=D$2057,C2065&lt;=D$2056),1,0)</f>
        <v>0</v>
      </c>
      <c r="G2065" s="1230">
        <v>2</v>
      </c>
      <c r="H2065" s="1231"/>
      <c r="I2065" s="1232"/>
      <c r="J2065" s="1233"/>
      <c r="K2065" s="587">
        <f t="shared" ref="K2065:K2128" si="112">IF(AND(I2065&gt;=J$2057,I2065&lt;=J$2056),1,0)</f>
        <v>0</v>
      </c>
      <c r="M2065" s="1230">
        <v>2</v>
      </c>
      <c r="N2065" s="1231"/>
      <c r="O2065" s="1232"/>
      <c r="P2065" s="1233"/>
      <c r="Q2065" s="587">
        <f t="shared" ref="Q2065:Q2128" si="113">IF(AND(O2065&gt;=P$2057,O2065&lt;=P$2056),1,0)</f>
        <v>0</v>
      </c>
    </row>
    <row r="2066" spans="1:17" s="17" customFormat="1" ht="16.75" hidden="1" customHeight="1" outlineLevel="2">
      <c r="A2066" s="1230">
        <v>3</v>
      </c>
      <c r="B2066" s="1231"/>
      <c r="C2066" s="1232"/>
      <c r="D2066" s="1233"/>
      <c r="E2066" s="587">
        <f t="shared" si="111"/>
        <v>0</v>
      </c>
      <c r="G2066" s="1230">
        <v>3</v>
      </c>
      <c r="H2066" s="1231"/>
      <c r="I2066" s="1232"/>
      <c r="J2066" s="1233"/>
      <c r="K2066" s="587">
        <f t="shared" si="112"/>
        <v>0</v>
      </c>
      <c r="M2066" s="1230">
        <v>3</v>
      </c>
      <c r="N2066" s="1231"/>
      <c r="O2066" s="1232"/>
      <c r="P2066" s="1233"/>
      <c r="Q2066" s="587">
        <f t="shared" si="113"/>
        <v>0</v>
      </c>
    </row>
    <row r="2067" spans="1:17" s="17" customFormat="1" ht="16.75" hidden="1" customHeight="1" outlineLevel="2">
      <c r="A2067" s="1230">
        <v>4</v>
      </c>
      <c r="B2067" s="1231"/>
      <c r="C2067" s="1232"/>
      <c r="D2067" s="1233"/>
      <c r="E2067" s="587">
        <f t="shared" si="111"/>
        <v>0</v>
      </c>
      <c r="G2067" s="1230">
        <v>4</v>
      </c>
      <c r="H2067" s="1231"/>
      <c r="I2067" s="1232"/>
      <c r="J2067" s="1233"/>
      <c r="K2067" s="587">
        <f t="shared" si="112"/>
        <v>0</v>
      </c>
      <c r="M2067" s="1230">
        <v>4</v>
      </c>
      <c r="N2067" s="1231"/>
      <c r="O2067" s="1232"/>
      <c r="P2067" s="1233"/>
      <c r="Q2067" s="587">
        <f t="shared" si="113"/>
        <v>0</v>
      </c>
    </row>
    <row r="2068" spans="1:17" s="17" customFormat="1" ht="16.75" hidden="1" customHeight="1" outlineLevel="2">
      <c r="A2068" s="1230">
        <v>5</v>
      </c>
      <c r="B2068" s="1231"/>
      <c r="C2068" s="1232"/>
      <c r="D2068" s="1233"/>
      <c r="E2068" s="587">
        <f t="shared" si="111"/>
        <v>0</v>
      </c>
      <c r="G2068" s="1230">
        <v>5</v>
      </c>
      <c r="H2068" s="1231"/>
      <c r="I2068" s="1232"/>
      <c r="J2068" s="1233"/>
      <c r="K2068" s="587">
        <f t="shared" si="112"/>
        <v>0</v>
      </c>
      <c r="M2068" s="1230">
        <v>5</v>
      </c>
      <c r="N2068" s="1231"/>
      <c r="O2068" s="1232"/>
      <c r="P2068" s="1233"/>
      <c r="Q2068" s="587">
        <f t="shared" si="113"/>
        <v>0</v>
      </c>
    </row>
    <row r="2069" spans="1:17" s="17" customFormat="1" ht="16.75" hidden="1" customHeight="1" outlineLevel="2">
      <c r="A2069" s="1230">
        <v>6</v>
      </c>
      <c r="B2069" s="1231"/>
      <c r="C2069" s="1232"/>
      <c r="D2069" s="1233"/>
      <c r="E2069" s="587">
        <f t="shared" si="111"/>
        <v>0</v>
      </c>
      <c r="G2069" s="1230">
        <v>6</v>
      </c>
      <c r="H2069" s="1231"/>
      <c r="I2069" s="1232"/>
      <c r="J2069" s="1233"/>
      <c r="K2069" s="587">
        <f t="shared" si="112"/>
        <v>0</v>
      </c>
      <c r="M2069" s="1230">
        <v>6</v>
      </c>
      <c r="N2069" s="1231"/>
      <c r="O2069" s="1232"/>
      <c r="P2069" s="1233"/>
      <c r="Q2069" s="587">
        <f t="shared" si="113"/>
        <v>0</v>
      </c>
    </row>
    <row r="2070" spans="1:17" s="17" customFormat="1" ht="16.75" hidden="1" customHeight="1" outlineLevel="2">
      <c r="A2070" s="1230">
        <v>7</v>
      </c>
      <c r="B2070" s="1231"/>
      <c r="C2070" s="1232"/>
      <c r="D2070" s="1233"/>
      <c r="E2070" s="587">
        <f t="shared" si="111"/>
        <v>0</v>
      </c>
      <c r="G2070" s="1230">
        <v>7</v>
      </c>
      <c r="H2070" s="1231"/>
      <c r="I2070" s="1232"/>
      <c r="J2070" s="1233"/>
      <c r="K2070" s="587">
        <f t="shared" si="112"/>
        <v>0</v>
      </c>
      <c r="M2070" s="1230">
        <v>7</v>
      </c>
      <c r="N2070" s="1231"/>
      <c r="O2070" s="1232"/>
      <c r="P2070" s="1233"/>
      <c r="Q2070" s="587">
        <f t="shared" si="113"/>
        <v>0</v>
      </c>
    </row>
    <row r="2071" spans="1:17" s="17" customFormat="1" ht="16.75" hidden="1" customHeight="1" outlineLevel="2">
      <c r="A2071" s="1230">
        <v>8</v>
      </c>
      <c r="B2071" s="1231"/>
      <c r="C2071" s="1232"/>
      <c r="D2071" s="1233"/>
      <c r="E2071" s="587">
        <f t="shared" si="111"/>
        <v>0</v>
      </c>
      <c r="G2071" s="1230">
        <v>8</v>
      </c>
      <c r="H2071" s="1231"/>
      <c r="I2071" s="1232"/>
      <c r="J2071" s="1233"/>
      <c r="K2071" s="587">
        <f t="shared" si="112"/>
        <v>0</v>
      </c>
      <c r="M2071" s="1230">
        <v>8</v>
      </c>
      <c r="N2071" s="1231"/>
      <c r="O2071" s="1232"/>
      <c r="P2071" s="1233"/>
      <c r="Q2071" s="587">
        <f t="shared" si="113"/>
        <v>0</v>
      </c>
    </row>
    <row r="2072" spans="1:17" s="17" customFormat="1" ht="16.75" hidden="1" customHeight="1" outlineLevel="2">
      <c r="A2072" s="1230">
        <v>9</v>
      </c>
      <c r="B2072" s="1231"/>
      <c r="C2072" s="1232"/>
      <c r="D2072" s="1233"/>
      <c r="E2072" s="587">
        <f t="shared" si="111"/>
        <v>0</v>
      </c>
      <c r="G2072" s="1230">
        <v>9</v>
      </c>
      <c r="H2072" s="1231"/>
      <c r="I2072" s="1232"/>
      <c r="J2072" s="1233"/>
      <c r="K2072" s="587">
        <f t="shared" si="112"/>
        <v>0</v>
      </c>
      <c r="M2072" s="1230">
        <v>9</v>
      </c>
      <c r="N2072" s="1231"/>
      <c r="O2072" s="1232"/>
      <c r="P2072" s="1233"/>
      <c r="Q2072" s="587">
        <f t="shared" si="113"/>
        <v>0</v>
      </c>
    </row>
    <row r="2073" spans="1:17" s="17" customFormat="1" ht="16.75" hidden="1" customHeight="1" outlineLevel="2">
      <c r="A2073" s="1230">
        <v>10</v>
      </c>
      <c r="B2073" s="1231"/>
      <c r="C2073" s="1232"/>
      <c r="D2073" s="1233"/>
      <c r="E2073" s="587">
        <f t="shared" si="111"/>
        <v>0</v>
      </c>
      <c r="G2073" s="1230">
        <v>10</v>
      </c>
      <c r="H2073" s="1231"/>
      <c r="I2073" s="1232"/>
      <c r="J2073" s="1233"/>
      <c r="K2073" s="587">
        <f t="shared" si="112"/>
        <v>0</v>
      </c>
      <c r="M2073" s="1230">
        <v>10</v>
      </c>
      <c r="N2073" s="1231"/>
      <c r="O2073" s="1232"/>
      <c r="P2073" s="1233"/>
      <c r="Q2073" s="587">
        <f t="shared" si="113"/>
        <v>0</v>
      </c>
    </row>
    <row r="2074" spans="1:17" s="17" customFormat="1" ht="16.75" hidden="1" customHeight="1" outlineLevel="2">
      <c r="A2074" s="1230">
        <v>11</v>
      </c>
      <c r="B2074" s="1231"/>
      <c r="C2074" s="1232"/>
      <c r="D2074" s="1233"/>
      <c r="E2074" s="587">
        <f t="shared" si="111"/>
        <v>0</v>
      </c>
      <c r="G2074" s="1230">
        <v>11</v>
      </c>
      <c r="H2074" s="1231"/>
      <c r="I2074" s="1232"/>
      <c r="J2074" s="1233"/>
      <c r="K2074" s="587">
        <f t="shared" si="112"/>
        <v>0</v>
      </c>
      <c r="M2074" s="1230">
        <v>11</v>
      </c>
      <c r="N2074" s="1231"/>
      <c r="O2074" s="1232"/>
      <c r="P2074" s="1233"/>
      <c r="Q2074" s="587">
        <f t="shared" si="113"/>
        <v>0</v>
      </c>
    </row>
    <row r="2075" spans="1:17" s="17" customFormat="1" ht="16.75" hidden="1" customHeight="1" outlineLevel="2">
      <c r="A2075" s="1230">
        <v>12</v>
      </c>
      <c r="B2075" s="1231"/>
      <c r="C2075" s="1232"/>
      <c r="D2075" s="1233"/>
      <c r="E2075" s="587">
        <f t="shared" si="111"/>
        <v>0</v>
      </c>
      <c r="G2075" s="1230">
        <v>12</v>
      </c>
      <c r="H2075" s="1231"/>
      <c r="I2075" s="1232"/>
      <c r="J2075" s="1233"/>
      <c r="K2075" s="587">
        <f t="shared" si="112"/>
        <v>0</v>
      </c>
      <c r="M2075" s="1230">
        <v>12</v>
      </c>
      <c r="N2075" s="1231"/>
      <c r="O2075" s="1232"/>
      <c r="P2075" s="1233"/>
      <c r="Q2075" s="587">
        <f t="shared" si="113"/>
        <v>0</v>
      </c>
    </row>
    <row r="2076" spans="1:17" s="17" customFormat="1" ht="16.75" hidden="1" customHeight="1" outlineLevel="2">
      <c r="A2076" s="1230">
        <v>13</v>
      </c>
      <c r="B2076" s="1231"/>
      <c r="C2076" s="1232"/>
      <c r="D2076" s="1233"/>
      <c r="E2076" s="587">
        <f t="shared" si="111"/>
        <v>0</v>
      </c>
      <c r="G2076" s="1230">
        <v>13</v>
      </c>
      <c r="H2076" s="1231"/>
      <c r="I2076" s="1232"/>
      <c r="J2076" s="1233"/>
      <c r="K2076" s="587">
        <f t="shared" si="112"/>
        <v>0</v>
      </c>
      <c r="M2076" s="1230">
        <v>13</v>
      </c>
      <c r="N2076" s="1231"/>
      <c r="O2076" s="1232"/>
      <c r="P2076" s="1233"/>
      <c r="Q2076" s="587">
        <f t="shared" si="113"/>
        <v>0</v>
      </c>
    </row>
    <row r="2077" spans="1:17" s="17" customFormat="1" ht="16.75" hidden="1" customHeight="1" outlineLevel="2">
      <c r="A2077" s="1230">
        <v>14</v>
      </c>
      <c r="B2077" s="1231"/>
      <c r="C2077" s="1232"/>
      <c r="D2077" s="1233"/>
      <c r="E2077" s="587">
        <f t="shared" si="111"/>
        <v>0</v>
      </c>
      <c r="G2077" s="1230">
        <v>14</v>
      </c>
      <c r="H2077" s="1231"/>
      <c r="I2077" s="1232"/>
      <c r="J2077" s="1233"/>
      <c r="K2077" s="587">
        <f t="shared" si="112"/>
        <v>0</v>
      </c>
      <c r="M2077" s="1230">
        <v>14</v>
      </c>
      <c r="N2077" s="1231"/>
      <c r="O2077" s="1232"/>
      <c r="P2077" s="1233"/>
      <c r="Q2077" s="587">
        <f t="shared" si="113"/>
        <v>0</v>
      </c>
    </row>
    <row r="2078" spans="1:17" s="17" customFormat="1" ht="16.75" hidden="1" customHeight="1" outlineLevel="2">
      <c r="A2078" s="1230">
        <v>15</v>
      </c>
      <c r="B2078" s="1231"/>
      <c r="C2078" s="1232"/>
      <c r="D2078" s="1233"/>
      <c r="E2078" s="587">
        <f t="shared" si="111"/>
        <v>0</v>
      </c>
      <c r="G2078" s="1230">
        <v>15</v>
      </c>
      <c r="H2078" s="1231"/>
      <c r="I2078" s="1232"/>
      <c r="J2078" s="1233"/>
      <c r="K2078" s="587">
        <f t="shared" si="112"/>
        <v>0</v>
      </c>
      <c r="M2078" s="1230">
        <v>15</v>
      </c>
      <c r="N2078" s="1231"/>
      <c r="O2078" s="1232"/>
      <c r="P2078" s="1233"/>
      <c r="Q2078" s="587">
        <f t="shared" si="113"/>
        <v>0</v>
      </c>
    </row>
    <row r="2079" spans="1:17" s="17" customFormat="1" ht="16.75" hidden="1" customHeight="1" outlineLevel="2">
      <c r="A2079" s="1230">
        <v>16</v>
      </c>
      <c r="B2079" s="1231"/>
      <c r="C2079" s="1232"/>
      <c r="D2079" s="1233"/>
      <c r="E2079" s="587">
        <f t="shared" si="111"/>
        <v>0</v>
      </c>
      <c r="G2079" s="1230">
        <v>16</v>
      </c>
      <c r="H2079" s="1231"/>
      <c r="I2079" s="1232"/>
      <c r="J2079" s="1233"/>
      <c r="K2079" s="587">
        <f t="shared" si="112"/>
        <v>0</v>
      </c>
      <c r="M2079" s="1230">
        <v>16</v>
      </c>
      <c r="N2079" s="1231"/>
      <c r="O2079" s="1232"/>
      <c r="P2079" s="1233"/>
      <c r="Q2079" s="587">
        <f t="shared" si="113"/>
        <v>0</v>
      </c>
    </row>
    <row r="2080" spans="1:17" s="17" customFormat="1" ht="16.75" hidden="1" customHeight="1" outlineLevel="2">
      <c r="A2080" s="1230">
        <v>17</v>
      </c>
      <c r="B2080" s="1231"/>
      <c r="C2080" s="1232"/>
      <c r="D2080" s="1233"/>
      <c r="E2080" s="587">
        <f t="shared" si="111"/>
        <v>0</v>
      </c>
      <c r="G2080" s="1230">
        <v>17</v>
      </c>
      <c r="H2080" s="1231"/>
      <c r="I2080" s="1232"/>
      <c r="J2080" s="1233"/>
      <c r="K2080" s="587">
        <f t="shared" si="112"/>
        <v>0</v>
      </c>
      <c r="M2080" s="1230">
        <v>17</v>
      </c>
      <c r="N2080" s="1231"/>
      <c r="O2080" s="1232"/>
      <c r="P2080" s="1233"/>
      <c r="Q2080" s="587">
        <f t="shared" si="113"/>
        <v>0</v>
      </c>
    </row>
    <row r="2081" spans="1:17" s="17" customFormat="1" ht="16.75" hidden="1" customHeight="1" outlineLevel="2">
      <c r="A2081" s="1230">
        <v>18</v>
      </c>
      <c r="B2081" s="1231"/>
      <c r="C2081" s="1232"/>
      <c r="D2081" s="1233"/>
      <c r="E2081" s="587">
        <f t="shared" si="111"/>
        <v>0</v>
      </c>
      <c r="G2081" s="1230">
        <v>18</v>
      </c>
      <c r="H2081" s="1231"/>
      <c r="I2081" s="1232"/>
      <c r="J2081" s="1233"/>
      <c r="K2081" s="587">
        <f t="shared" si="112"/>
        <v>0</v>
      </c>
      <c r="M2081" s="1230">
        <v>18</v>
      </c>
      <c r="N2081" s="1231"/>
      <c r="O2081" s="1232"/>
      <c r="P2081" s="1233"/>
      <c r="Q2081" s="587">
        <f t="shared" si="113"/>
        <v>0</v>
      </c>
    </row>
    <row r="2082" spans="1:17" s="17" customFormat="1" ht="16.75" hidden="1" customHeight="1" outlineLevel="2">
      <c r="A2082" s="1230">
        <v>19</v>
      </c>
      <c r="B2082" s="1231"/>
      <c r="C2082" s="1232"/>
      <c r="D2082" s="1233"/>
      <c r="E2082" s="587">
        <f t="shared" si="111"/>
        <v>0</v>
      </c>
      <c r="G2082" s="1230">
        <v>19</v>
      </c>
      <c r="H2082" s="1231"/>
      <c r="I2082" s="1232"/>
      <c r="J2082" s="1233"/>
      <c r="K2082" s="587">
        <f t="shared" si="112"/>
        <v>0</v>
      </c>
      <c r="M2082" s="1230">
        <v>19</v>
      </c>
      <c r="N2082" s="1231"/>
      <c r="O2082" s="1232"/>
      <c r="P2082" s="1233"/>
      <c r="Q2082" s="587">
        <f t="shared" si="113"/>
        <v>0</v>
      </c>
    </row>
    <row r="2083" spans="1:17" s="17" customFormat="1" ht="16.75" hidden="1" customHeight="1" outlineLevel="2">
      <c r="A2083" s="1230">
        <v>20</v>
      </c>
      <c r="B2083" s="1231"/>
      <c r="C2083" s="1232"/>
      <c r="D2083" s="1233"/>
      <c r="E2083" s="587">
        <f t="shared" si="111"/>
        <v>0</v>
      </c>
      <c r="G2083" s="1230">
        <v>20</v>
      </c>
      <c r="H2083" s="1231"/>
      <c r="I2083" s="1232"/>
      <c r="J2083" s="1233"/>
      <c r="K2083" s="587">
        <f t="shared" si="112"/>
        <v>0</v>
      </c>
      <c r="M2083" s="1230">
        <v>20</v>
      </c>
      <c r="N2083" s="1231"/>
      <c r="O2083" s="1232"/>
      <c r="P2083" s="1233"/>
      <c r="Q2083" s="587">
        <f t="shared" si="113"/>
        <v>0</v>
      </c>
    </row>
    <row r="2084" spans="1:17" s="17" customFormat="1" ht="16.75" hidden="1" customHeight="1" outlineLevel="2">
      <c r="A2084" s="1230">
        <v>21</v>
      </c>
      <c r="B2084" s="1231"/>
      <c r="C2084" s="1232"/>
      <c r="D2084" s="1233"/>
      <c r="E2084" s="587">
        <f t="shared" si="111"/>
        <v>0</v>
      </c>
      <c r="G2084" s="1230">
        <v>21</v>
      </c>
      <c r="H2084" s="1231"/>
      <c r="I2084" s="1232"/>
      <c r="J2084" s="1233"/>
      <c r="K2084" s="587">
        <f t="shared" si="112"/>
        <v>0</v>
      </c>
      <c r="M2084" s="1230">
        <v>21</v>
      </c>
      <c r="N2084" s="1231"/>
      <c r="O2084" s="1232"/>
      <c r="P2084" s="1233"/>
      <c r="Q2084" s="587">
        <f t="shared" si="113"/>
        <v>0</v>
      </c>
    </row>
    <row r="2085" spans="1:17" s="17" customFormat="1" ht="16.75" hidden="1" customHeight="1" outlineLevel="2">
      <c r="A2085" s="1230">
        <v>22</v>
      </c>
      <c r="B2085" s="1231"/>
      <c r="C2085" s="1232"/>
      <c r="D2085" s="1233"/>
      <c r="E2085" s="587">
        <f t="shared" si="111"/>
        <v>0</v>
      </c>
      <c r="G2085" s="1230">
        <v>22</v>
      </c>
      <c r="H2085" s="1231"/>
      <c r="I2085" s="1232"/>
      <c r="J2085" s="1233"/>
      <c r="K2085" s="587">
        <f t="shared" si="112"/>
        <v>0</v>
      </c>
      <c r="M2085" s="1230">
        <v>22</v>
      </c>
      <c r="N2085" s="1231"/>
      <c r="O2085" s="1232"/>
      <c r="P2085" s="1233"/>
      <c r="Q2085" s="587">
        <f t="shared" si="113"/>
        <v>0</v>
      </c>
    </row>
    <row r="2086" spans="1:17" s="17" customFormat="1" ht="16.75" hidden="1" customHeight="1" outlineLevel="2">
      <c r="A2086" s="1230">
        <v>23</v>
      </c>
      <c r="B2086" s="1231"/>
      <c r="C2086" s="1232"/>
      <c r="D2086" s="1233"/>
      <c r="E2086" s="587">
        <f t="shared" si="111"/>
        <v>0</v>
      </c>
      <c r="G2086" s="1230">
        <v>23</v>
      </c>
      <c r="H2086" s="1231"/>
      <c r="I2086" s="1232"/>
      <c r="J2086" s="1233"/>
      <c r="K2086" s="587">
        <f t="shared" si="112"/>
        <v>0</v>
      </c>
      <c r="M2086" s="1230">
        <v>23</v>
      </c>
      <c r="N2086" s="1231"/>
      <c r="O2086" s="1232"/>
      <c r="P2086" s="1233"/>
      <c r="Q2086" s="587">
        <f t="shared" si="113"/>
        <v>0</v>
      </c>
    </row>
    <row r="2087" spans="1:17" s="17" customFormat="1" ht="16.75" hidden="1" customHeight="1" outlineLevel="2">
      <c r="A2087" s="1230">
        <v>24</v>
      </c>
      <c r="B2087" s="1231"/>
      <c r="C2087" s="1232"/>
      <c r="D2087" s="1233"/>
      <c r="E2087" s="587">
        <f t="shared" si="111"/>
        <v>0</v>
      </c>
      <c r="G2087" s="1230">
        <v>24</v>
      </c>
      <c r="H2087" s="1231"/>
      <c r="I2087" s="1232"/>
      <c r="J2087" s="1233"/>
      <c r="K2087" s="587">
        <f t="shared" si="112"/>
        <v>0</v>
      </c>
      <c r="M2087" s="1230">
        <v>24</v>
      </c>
      <c r="N2087" s="1231"/>
      <c r="O2087" s="1232"/>
      <c r="P2087" s="1233"/>
      <c r="Q2087" s="587">
        <f t="shared" si="113"/>
        <v>0</v>
      </c>
    </row>
    <row r="2088" spans="1:17" s="17" customFormat="1" ht="16.75" hidden="1" customHeight="1" outlineLevel="2">
      <c r="A2088" s="1230">
        <v>25</v>
      </c>
      <c r="B2088" s="1231"/>
      <c r="C2088" s="1232"/>
      <c r="D2088" s="1233"/>
      <c r="E2088" s="587">
        <f t="shared" si="111"/>
        <v>0</v>
      </c>
      <c r="G2088" s="1230">
        <v>25</v>
      </c>
      <c r="H2088" s="1231"/>
      <c r="I2088" s="1232"/>
      <c r="J2088" s="1233"/>
      <c r="K2088" s="587">
        <f t="shared" si="112"/>
        <v>0</v>
      </c>
      <c r="M2088" s="1230">
        <v>25</v>
      </c>
      <c r="N2088" s="1231"/>
      <c r="O2088" s="1232"/>
      <c r="P2088" s="1233"/>
      <c r="Q2088" s="587">
        <f t="shared" si="113"/>
        <v>0</v>
      </c>
    </row>
    <row r="2089" spans="1:17" s="17" customFormat="1" ht="16.75" hidden="1" customHeight="1" outlineLevel="2">
      <c r="A2089" s="1230">
        <v>26</v>
      </c>
      <c r="B2089" s="1231"/>
      <c r="C2089" s="1232"/>
      <c r="D2089" s="1233"/>
      <c r="E2089" s="587">
        <f t="shared" si="111"/>
        <v>0</v>
      </c>
      <c r="G2089" s="1230">
        <v>26</v>
      </c>
      <c r="H2089" s="1231"/>
      <c r="I2089" s="1232"/>
      <c r="J2089" s="1233"/>
      <c r="K2089" s="587">
        <f t="shared" si="112"/>
        <v>0</v>
      </c>
      <c r="M2089" s="1230">
        <v>26</v>
      </c>
      <c r="N2089" s="1231"/>
      <c r="O2089" s="1232"/>
      <c r="P2089" s="1233"/>
      <c r="Q2089" s="587">
        <f t="shared" si="113"/>
        <v>0</v>
      </c>
    </row>
    <row r="2090" spans="1:17" s="17" customFormat="1" ht="16.75" hidden="1" customHeight="1" outlineLevel="2">
      <c r="A2090" s="1230">
        <v>27</v>
      </c>
      <c r="B2090" s="1231"/>
      <c r="C2090" s="1232"/>
      <c r="D2090" s="1233"/>
      <c r="E2090" s="587">
        <f t="shared" si="111"/>
        <v>0</v>
      </c>
      <c r="G2090" s="1230">
        <v>27</v>
      </c>
      <c r="H2090" s="1231"/>
      <c r="I2090" s="1232"/>
      <c r="J2090" s="1233"/>
      <c r="K2090" s="587">
        <f t="shared" si="112"/>
        <v>0</v>
      </c>
      <c r="M2090" s="1230">
        <v>27</v>
      </c>
      <c r="N2090" s="1231"/>
      <c r="O2090" s="1232"/>
      <c r="P2090" s="1233"/>
      <c r="Q2090" s="587">
        <f t="shared" si="113"/>
        <v>0</v>
      </c>
    </row>
    <row r="2091" spans="1:17" s="17" customFormat="1" ht="16.75" hidden="1" customHeight="1" outlineLevel="2">
      <c r="A2091" s="1230">
        <v>28</v>
      </c>
      <c r="B2091" s="1231"/>
      <c r="C2091" s="1232"/>
      <c r="D2091" s="1233"/>
      <c r="E2091" s="587">
        <f t="shared" si="111"/>
        <v>0</v>
      </c>
      <c r="G2091" s="1230">
        <v>28</v>
      </c>
      <c r="H2091" s="1231"/>
      <c r="I2091" s="1232"/>
      <c r="J2091" s="1233"/>
      <c r="K2091" s="587">
        <f t="shared" si="112"/>
        <v>0</v>
      </c>
      <c r="M2091" s="1230">
        <v>28</v>
      </c>
      <c r="N2091" s="1231"/>
      <c r="O2091" s="1232"/>
      <c r="P2091" s="1233"/>
      <c r="Q2091" s="587">
        <f t="shared" si="113"/>
        <v>0</v>
      </c>
    </row>
    <row r="2092" spans="1:17" s="17" customFormat="1" ht="16.75" hidden="1" customHeight="1" outlineLevel="2">
      <c r="A2092" s="1230">
        <v>29</v>
      </c>
      <c r="B2092" s="1231"/>
      <c r="C2092" s="1232"/>
      <c r="D2092" s="1233"/>
      <c r="E2092" s="587">
        <f t="shared" si="111"/>
        <v>0</v>
      </c>
      <c r="G2092" s="1230">
        <v>29</v>
      </c>
      <c r="H2092" s="1231"/>
      <c r="I2092" s="1232"/>
      <c r="J2092" s="1233"/>
      <c r="K2092" s="587">
        <f t="shared" si="112"/>
        <v>0</v>
      </c>
      <c r="M2092" s="1230">
        <v>29</v>
      </c>
      <c r="N2092" s="1231"/>
      <c r="O2092" s="1232"/>
      <c r="P2092" s="1233"/>
      <c r="Q2092" s="587">
        <f t="shared" si="113"/>
        <v>0</v>
      </c>
    </row>
    <row r="2093" spans="1:17" s="17" customFormat="1" ht="16.75" hidden="1" customHeight="1" outlineLevel="2">
      <c r="A2093" s="1230">
        <v>30</v>
      </c>
      <c r="B2093" s="1231"/>
      <c r="C2093" s="1232"/>
      <c r="D2093" s="1233"/>
      <c r="E2093" s="587">
        <f t="shared" si="111"/>
        <v>0</v>
      </c>
      <c r="G2093" s="1230">
        <v>30</v>
      </c>
      <c r="H2093" s="1231"/>
      <c r="I2093" s="1232"/>
      <c r="J2093" s="1233"/>
      <c r="K2093" s="587">
        <f t="shared" si="112"/>
        <v>0</v>
      </c>
      <c r="M2093" s="1230">
        <v>30</v>
      </c>
      <c r="N2093" s="1231"/>
      <c r="O2093" s="1232"/>
      <c r="P2093" s="1233"/>
      <c r="Q2093" s="587">
        <f t="shared" si="113"/>
        <v>0</v>
      </c>
    </row>
    <row r="2094" spans="1:17" s="17" customFormat="1" ht="16.75" hidden="1" customHeight="1" outlineLevel="2">
      <c r="A2094" s="1230">
        <v>31</v>
      </c>
      <c r="B2094" s="1231"/>
      <c r="C2094" s="1232"/>
      <c r="D2094" s="1233"/>
      <c r="E2094" s="587">
        <f t="shared" si="111"/>
        <v>0</v>
      </c>
      <c r="G2094" s="1230">
        <v>31</v>
      </c>
      <c r="H2094" s="1231"/>
      <c r="I2094" s="1232"/>
      <c r="J2094" s="1233"/>
      <c r="K2094" s="587">
        <f t="shared" si="112"/>
        <v>0</v>
      </c>
      <c r="M2094" s="1230">
        <v>31</v>
      </c>
      <c r="N2094" s="1231"/>
      <c r="O2094" s="1232"/>
      <c r="P2094" s="1233"/>
      <c r="Q2094" s="587">
        <f t="shared" si="113"/>
        <v>0</v>
      </c>
    </row>
    <row r="2095" spans="1:17" s="17" customFormat="1" ht="16.75" hidden="1" customHeight="1" outlineLevel="2">
      <c r="A2095" s="1230">
        <v>32</v>
      </c>
      <c r="B2095" s="1231"/>
      <c r="C2095" s="1232"/>
      <c r="D2095" s="1233"/>
      <c r="E2095" s="587">
        <f t="shared" si="111"/>
        <v>0</v>
      </c>
      <c r="G2095" s="1230">
        <v>32</v>
      </c>
      <c r="H2095" s="1231"/>
      <c r="I2095" s="1232"/>
      <c r="J2095" s="1233"/>
      <c r="K2095" s="587">
        <f t="shared" si="112"/>
        <v>0</v>
      </c>
      <c r="M2095" s="1230">
        <v>32</v>
      </c>
      <c r="N2095" s="1231"/>
      <c r="O2095" s="1232"/>
      <c r="P2095" s="1233"/>
      <c r="Q2095" s="587">
        <f t="shared" si="113"/>
        <v>0</v>
      </c>
    </row>
    <row r="2096" spans="1:17" s="17" customFormat="1" ht="16.75" hidden="1" customHeight="1" outlineLevel="2">
      <c r="A2096" s="1230">
        <v>33</v>
      </c>
      <c r="B2096" s="1231"/>
      <c r="C2096" s="1232"/>
      <c r="D2096" s="1233"/>
      <c r="E2096" s="587">
        <f t="shared" si="111"/>
        <v>0</v>
      </c>
      <c r="G2096" s="1230">
        <v>33</v>
      </c>
      <c r="H2096" s="1231"/>
      <c r="I2096" s="1232"/>
      <c r="J2096" s="1233"/>
      <c r="K2096" s="587">
        <f t="shared" si="112"/>
        <v>0</v>
      </c>
      <c r="M2096" s="1230">
        <v>33</v>
      </c>
      <c r="N2096" s="1231"/>
      <c r="O2096" s="1232"/>
      <c r="P2096" s="1233"/>
      <c r="Q2096" s="587">
        <f t="shared" si="113"/>
        <v>0</v>
      </c>
    </row>
    <row r="2097" spans="1:17" s="17" customFormat="1" ht="16.75" hidden="1" customHeight="1" outlineLevel="2">
      <c r="A2097" s="1230">
        <v>34</v>
      </c>
      <c r="B2097" s="1231"/>
      <c r="C2097" s="1232"/>
      <c r="D2097" s="1233"/>
      <c r="E2097" s="587">
        <f t="shared" si="111"/>
        <v>0</v>
      </c>
      <c r="G2097" s="1230">
        <v>34</v>
      </c>
      <c r="H2097" s="1231"/>
      <c r="I2097" s="1232"/>
      <c r="J2097" s="1233"/>
      <c r="K2097" s="587">
        <f t="shared" si="112"/>
        <v>0</v>
      </c>
      <c r="M2097" s="1230">
        <v>34</v>
      </c>
      <c r="N2097" s="1231"/>
      <c r="O2097" s="1232"/>
      <c r="P2097" s="1233"/>
      <c r="Q2097" s="587">
        <f t="shared" si="113"/>
        <v>0</v>
      </c>
    </row>
    <row r="2098" spans="1:17" s="17" customFormat="1" ht="16.75" hidden="1" customHeight="1" outlineLevel="2">
      <c r="A2098" s="1230">
        <v>35</v>
      </c>
      <c r="B2098" s="1231"/>
      <c r="C2098" s="1232"/>
      <c r="D2098" s="1233"/>
      <c r="E2098" s="587">
        <f t="shared" si="111"/>
        <v>0</v>
      </c>
      <c r="G2098" s="1230">
        <v>35</v>
      </c>
      <c r="H2098" s="1231"/>
      <c r="I2098" s="1232"/>
      <c r="J2098" s="1233"/>
      <c r="K2098" s="587">
        <f t="shared" si="112"/>
        <v>0</v>
      </c>
      <c r="M2098" s="1230">
        <v>35</v>
      </c>
      <c r="N2098" s="1231"/>
      <c r="O2098" s="1232"/>
      <c r="P2098" s="1233"/>
      <c r="Q2098" s="587">
        <f t="shared" si="113"/>
        <v>0</v>
      </c>
    </row>
    <row r="2099" spans="1:17" s="17" customFormat="1" ht="16.75" hidden="1" customHeight="1" outlineLevel="2">
      <c r="A2099" s="1230">
        <v>36</v>
      </c>
      <c r="B2099" s="1231"/>
      <c r="C2099" s="1232"/>
      <c r="D2099" s="1233"/>
      <c r="E2099" s="587">
        <f t="shared" si="111"/>
        <v>0</v>
      </c>
      <c r="G2099" s="1230">
        <v>36</v>
      </c>
      <c r="H2099" s="1231"/>
      <c r="I2099" s="1232"/>
      <c r="J2099" s="1233"/>
      <c r="K2099" s="587">
        <f t="shared" si="112"/>
        <v>0</v>
      </c>
      <c r="M2099" s="1230">
        <v>36</v>
      </c>
      <c r="N2099" s="1231"/>
      <c r="O2099" s="1232"/>
      <c r="P2099" s="1233"/>
      <c r="Q2099" s="587">
        <f t="shared" si="113"/>
        <v>0</v>
      </c>
    </row>
    <row r="2100" spans="1:17" s="17" customFormat="1" ht="16.75" hidden="1" customHeight="1" outlineLevel="2">
      <c r="A2100" s="1230">
        <v>37</v>
      </c>
      <c r="B2100" s="1231"/>
      <c r="C2100" s="1232"/>
      <c r="D2100" s="1233"/>
      <c r="E2100" s="587">
        <f t="shared" si="111"/>
        <v>0</v>
      </c>
      <c r="G2100" s="1230">
        <v>37</v>
      </c>
      <c r="H2100" s="1231"/>
      <c r="I2100" s="1232"/>
      <c r="J2100" s="1233"/>
      <c r="K2100" s="587">
        <f t="shared" si="112"/>
        <v>0</v>
      </c>
      <c r="M2100" s="1230">
        <v>37</v>
      </c>
      <c r="N2100" s="1231"/>
      <c r="O2100" s="1232"/>
      <c r="P2100" s="1233"/>
      <c r="Q2100" s="587">
        <f t="shared" si="113"/>
        <v>0</v>
      </c>
    </row>
    <row r="2101" spans="1:17" s="17" customFormat="1" ht="16.75" hidden="1" customHeight="1" outlineLevel="2">
      <c r="A2101" s="1230">
        <v>38</v>
      </c>
      <c r="B2101" s="1231"/>
      <c r="C2101" s="1232"/>
      <c r="D2101" s="1233"/>
      <c r="E2101" s="587">
        <f t="shared" si="111"/>
        <v>0</v>
      </c>
      <c r="G2101" s="1230">
        <v>38</v>
      </c>
      <c r="H2101" s="1231"/>
      <c r="I2101" s="1232"/>
      <c r="J2101" s="1233"/>
      <c r="K2101" s="587">
        <f t="shared" si="112"/>
        <v>0</v>
      </c>
      <c r="M2101" s="1230">
        <v>38</v>
      </c>
      <c r="N2101" s="1231"/>
      <c r="O2101" s="1232"/>
      <c r="P2101" s="1233"/>
      <c r="Q2101" s="587">
        <f t="shared" si="113"/>
        <v>0</v>
      </c>
    </row>
    <row r="2102" spans="1:17" s="17" customFormat="1" ht="16.75" hidden="1" customHeight="1" outlineLevel="2">
      <c r="A2102" s="1230">
        <v>39</v>
      </c>
      <c r="B2102" s="1231"/>
      <c r="C2102" s="1232"/>
      <c r="D2102" s="1233"/>
      <c r="E2102" s="587">
        <f t="shared" si="111"/>
        <v>0</v>
      </c>
      <c r="G2102" s="1230">
        <v>39</v>
      </c>
      <c r="H2102" s="1231"/>
      <c r="I2102" s="1232"/>
      <c r="J2102" s="1233"/>
      <c r="K2102" s="587">
        <f t="shared" si="112"/>
        <v>0</v>
      </c>
      <c r="M2102" s="1230">
        <v>39</v>
      </c>
      <c r="N2102" s="1231"/>
      <c r="O2102" s="1232"/>
      <c r="P2102" s="1233"/>
      <c r="Q2102" s="587">
        <f t="shared" si="113"/>
        <v>0</v>
      </c>
    </row>
    <row r="2103" spans="1:17" s="17" customFormat="1" ht="16.75" hidden="1" customHeight="1" outlineLevel="2">
      <c r="A2103" s="1230">
        <v>40</v>
      </c>
      <c r="B2103" s="1231"/>
      <c r="C2103" s="1232"/>
      <c r="D2103" s="1233"/>
      <c r="E2103" s="587">
        <f t="shared" si="111"/>
        <v>0</v>
      </c>
      <c r="G2103" s="1230">
        <v>40</v>
      </c>
      <c r="H2103" s="1231"/>
      <c r="I2103" s="1232"/>
      <c r="J2103" s="1233"/>
      <c r="K2103" s="587">
        <f t="shared" si="112"/>
        <v>0</v>
      </c>
      <c r="M2103" s="1230">
        <v>40</v>
      </c>
      <c r="N2103" s="1231"/>
      <c r="O2103" s="1232"/>
      <c r="P2103" s="1233"/>
      <c r="Q2103" s="587">
        <f t="shared" si="113"/>
        <v>0</v>
      </c>
    </row>
    <row r="2104" spans="1:17" s="17" customFormat="1" ht="16.75" hidden="1" customHeight="1" outlineLevel="2">
      <c r="A2104" s="1230">
        <v>41</v>
      </c>
      <c r="B2104" s="1231"/>
      <c r="C2104" s="1232"/>
      <c r="D2104" s="1233"/>
      <c r="E2104" s="587">
        <f t="shared" si="111"/>
        <v>0</v>
      </c>
      <c r="G2104" s="1230">
        <v>41</v>
      </c>
      <c r="H2104" s="1231"/>
      <c r="I2104" s="1232"/>
      <c r="J2104" s="1233"/>
      <c r="K2104" s="587">
        <f t="shared" si="112"/>
        <v>0</v>
      </c>
      <c r="M2104" s="1230">
        <v>41</v>
      </c>
      <c r="N2104" s="1231"/>
      <c r="O2104" s="1232"/>
      <c r="P2104" s="1233"/>
      <c r="Q2104" s="587">
        <f t="shared" si="113"/>
        <v>0</v>
      </c>
    </row>
    <row r="2105" spans="1:17" s="17" customFormat="1" ht="16.75" hidden="1" customHeight="1" outlineLevel="2">
      <c r="A2105" s="1230">
        <v>42</v>
      </c>
      <c r="B2105" s="1231"/>
      <c r="C2105" s="1232"/>
      <c r="D2105" s="1233"/>
      <c r="E2105" s="587">
        <f t="shared" si="111"/>
        <v>0</v>
      </c>
      <c r="G2105" s="1230">
        <v>42</v>
      </c>
      <c r="H2105" s="1231"/>
      <c r="I2105" s="1232"/>
      <c r="J2105" s="1233"/>
      <c r="K2105" s="587">
        <f t="shared" si="112"/>
        <v>0</v>
      </c>
      <c r="M2105" s="1230">
        <v>42</v>
      </c>
      <c r="N2105" s="1231"/>
      <c r="O2105" s="1232"/>
      <c r="P2105" s="1233"/>
      <c r="Q2105" s="587">
        <f t="shared" si="113"/>
        <v>0</v>
      </c>
    </row>
    <row r="2106" spans="1:17" s="17" customFormat="1" ht="16.75" hidden="1" customHeight="1" outlineLevel="2">
      <c r="A2106" s="1230">
        <v>43</v>
      </c>
      <c r="B2106" s="1231"/>
      <c r="C2106" s="1232"/>
      <c r="D2106" s="1233"/>
      <c r="E2106" s="587">
        <f t="shared" si="111"/>
        <v>0</v>
      </c>
      <c r="G2106" s="1230">
        <v>43</v>
      </c>
      <c r="H2106" s="1231"/>
      <c r="I2106" s="1232"/>
      <c r="J2106" s="1233"/>
      <c r="K2106" s="587">
        <f t="shared" si="112"/>
        <v>0</v>
      </c>
      <c r="M2106" s="1230">
        <v>43</v>
      </c>
      <c r="N2106" s="1231"/>
      <c r="O2106" s="1232"/>
      <c r="P2106" s="1233"/>
      <c r="Q2106" s="587">
        <f t="shared" si="113"/>
        <v>0</v>
      </c>
    </row>
    <row r="2107" spans="1:17" s="17" customFormat="1" ht="16.75" hidden="1" customHeight="1" outlineLevel="2">
      <c r="A2107" s="1230">
        <v>44</v>
      </c>
      <c r="B2107" s="1231"/>
      <c r="C2107" s="1232"/>
      <c r="D2107" s="1233"/>
      <c r="E2107" s="587">
        <f t="shared" si="111"/>
        <v>0</v>
      </c>
      <c r="G2107" s="1230">
        <v>44</v>
      </c>
      <c r="H2107" s="1231"/>
      <c r="I2107" s="1232"/>
      <c r="J2107" s="1233"/>
      <c r="K2107" s="587">
        <f t="shared" si="112"/>
        <v>0</v>
      </c>
      <c r="M2107" s="1230">
        <v>44</v>
      </c>
      <c r="N2107" s="1231"/>
      <c r="O2107" s="1232"/>
      <c r="P2107" s="1233"/>
      <c r="Q2107" s="587">
        <f t="shared" si="113"/>
        <v>0</v>
      </c>
    </row>
    <row r="2108" spans="1:17" s="17" customFormat="1" ht="16.75" hidden="1" customHeight="1" outlineLevel="2">
      <c r="A2108" s="1230">
        <v>45</v>
      </c>
      <c r="B2108" s="1231"/>
      <c r="C2108" s="1232"/>
      <c r="D2108" s="1233"/>
      <c r="E2108" s="587">
        <f t="shared" si="111"/>
        <v>0</v>
      </c>
      <c r="G2108" s="1230">
        <v>45</v>
      </c>
      <c r="H2108" s="1231"/>
      <c r="I2108" s="1232"/>
      <c r="J2108" s="1233"/>
      <c r="K2108" s="587">
        <f t="shared" si="112"/>
        <v>0</v>
      </c>
      <c r="M2108" s="1230">
        <v>45</v>
      </c>
      <c r="N2108" s="1231"/>
      <c r="O2108" s="1232"/>
      <c r="P2108" s="1233"/>
      <c r="Q2108" s="587">
        <f t="shared" si="113"/>
        <v>0</v>
      </c>
    </row>
    <row r="2109" spans="1:17" s="17" customFormat="1" ht="16.75" hidden="1" customHeight="1" outlineLevel="2">
      <c r="A2109" s="1230">
        <v>46</v>
      </c>
      <c r="B2109" s="1231"/>
      <c r="C2109" s="1232"/>
      <c r="D2109" s="1233"/>
      <c r="E2109" s="587">
        <f t="shared" si="111"/>
        <v>0</v>
      </c>
      <c r="G2109" s="1230">
        <v>46</v>
      </c>
      <c r="H2109" s="1231"/>
      <c r="I2109" s="1232"/>
      <c r="J2109" s="1233"/>
      <c r="K2109" s="587">
        <f t="shared" si="112"/>
        <v>0</v>
      </c>
      <c r="M2109" s="1230">
        <v>46</v>
      </c>
      <c r="N2109" s="1231"/>
      <c r="O2109" s="1232"/>
      <c r="P2109" s="1233"/>
      <c r="Q2109" s="587">
        <f t="shared" si="113"/>
        <v>0</v>
      </c>
    </row>
    <row r="2110" spans="1:17" s="17" customFormat="1" ht="16.75" hidden="1" customHeight="1" outlineLevel="2">
      <c r="A2110" s="1230">
        <v>47</v>
      </c>
      <c r="B2110" s="1231"/>
      <c r="C2110" s="1232"/>
      <c r="D2110" s="1233"/>
      <c r="E2110" s="587">
        <f t="shared" si="111"/>
        <v>0</v>
      </c>
      <c r="G2110" s="1230">
        <v>47</v>
      </c>
      <c r="H2110" s="1231"/>
      <c r="I2110" s="1232"/>
      <c r="J2110" s="1233"/>
      <c r="K2110" s="587">
        <f t="shared" si="112"/>
        <v>0</v>
      </c>
      <c r="M2110" s="1230">
        <v>47</v>
      </c>
      <c r="N2110" s="1231"/>
      <c r="O2110" s="1232"/>
      <c r="P2110" s="1233"/>
      <c r="Q2110" s="587">
        <f t="shared" si="113"/>
        <v>0</v>
      </c>
    </row>
    <row r="2111" spans="1:17" s="17" customFormat="1" ht="16.75" hidden="1" customHeight="1" outlineLevel="2">
      <c r="A2111" s="1230">
        <v>48</v>
      </c>
      <c r="B2111" s="1231"/>
      <c r="C2111" s="1232"/>
      <c r="D2111" s="1233"/>
      <c r="E2111" s="587">
        <f t="shared" si="111"/>
        <v>0</v>
      </c>
      <c r="G2111" s="1230">
        <v>48</v>
      </c>
      <c r="H2111" s="1231"/>
      <c r="I2111" s="1232"/>
      <c r="J2111" s="1233"/>
      <c r="K2111" s="587">
        <f t="shared" si="112"/>
        <v>0</v>
      </c>
      <c r="M2111" s="1230">
        <v>48</v>
      </c>
      <c r="N2111" s="1231"/>
      <c r="O2111" s="1232"/>
      <c r="P2111" s="1233"/>
      <c r="Q2111" s="587">
        <f t="shared" si="113"/>
        <v>0</v>
      </c>
    </row>
    <row r="2112" spans="1:17" s="17" customFormat="1" ht="16.75" hidden="1" customHeight="1" outlineLevel="2">
      <c r="A2112" s="1230">
        <v>49</v>
      </c>
      <c r="B2112" s="1231"/>
      <c r="C2112" s="1232"/>
      <c r="D2112" s="1233"/>
      <c r="E2112" s="587">
        <f t="shared" si="111"/>
        <v>0</v>
      </c>
      <c r="G2112" s="1230">
        <v>49</v>
      </c>
      <c r="H2112" s="1231"/>
      <c r="I2112" s="1232"/>
      <c r="J2112" s="1233"/>
      <c r="K2112" s="587">
        <f t="shared" si="112"/>
        <v>0</v>
      </c>
      <c r="M2112" s="1230">
        <v>49</v>
      </c>
      <c r="N2112" s="1231"/>
      <c r="O2112" s="1232"/>
      <c r="P2112" s="1233"/>
      <c r="Q2112" s="587">
        <f t="shared" si="113"/>
        <v>0</v>
      </c>
    </row>
    <row r="2113" spans="1:17" s="17" customFormat="1" ht="16.75" hidden="1" customHeight="1" outlineLevel="2">
      <c r="A2113" s="1230">
        <v>50</v>
      </c>
      <c r="B2113" s="1231"/>
      <c r="C2113" s="1232"/>
      <c r="D2113" s="1233"/>
      <c r="E2113" s="587">
        <f t="shared" si="111"/>
        <v>0</v>
      </c>
      <c r="G2113" s="1230">
        <v>50</v>
      </c>
      <c r="H2113" s="1231"/>
      <c r="I2113" s="1232"/>
      <c r="J2113" s="1233"/>
      <c r="K2113" s="587">
        <f t="shared" si="112"/>
        <v>0</v>
      </c>
      <c r="M2113" s="1230">
        <v>50</v>
      </c>
      <c r="N2113" s="1231"/>
      <c r="O2113" s="1232"/>
      <c r="P2113" s="1233"/>
      <c r="Q2113" s="587">
        <f t="shared" si="113"/>
        <v>0</v>
      </c>
    </row>
    <row r="2114" spans="1:17" s="17" customFormat="1" ht="16.75" hidden="1" customHeight="1" outlineLevel="2">
      <c r="A2114" s="1230">
        <v>51</v>
      </c>
      <c r="B2114" s="1231"/>
      <c r="C2114" s="1232"/>
      <c r="D2114" s="1233"/>
      <c r="E2114" s="587">
        <f t="shared" si="111"/>
        <v>0</v>
      </c>
      <c r="G2114" s="1230">
        <v>51</v>
      </c>
      <c r="H2114" s="1231"/>
      <c r="I2114" s="1232"/>
      <c r="J2114" s="1233"/>
      <c r="K2114" s="587">
        <f t="shared" si="112"/>
        <v>0</v>
      </c>
      <c r="M2114" s="1230">
        <v>51</v>
      </c>
      <c r="N2114" s="1231"/>
      <c r="O2114" s="1232"/>
      <c r="P2114" s="1233"/>
      <c r="Q2114" s="587">
        <f t="shared" si="113"/>
        <v>0</v>
      </c>
    </row>
    <row r="2115" spans="1:17" s="17" customFormat="1" ht="16.75" hidden="1" customHeight="1" outlineLevel="2">
      <c r="A2115" s="1230">
        <v>52</v>
      </c>
      <c r="B2115" s="1231"/>
      <c r="C2115" s="1232"/>
      <c r="D2115" s="1233"/>
      <c r="E2115" s="587">
        <f t="shared" si="111"/>
        <v>0</v>
      </c>
      <c r="G2115" s="1230">
        <v>52</v>
      </c>
      <c r="H2115" s="1231"/>
      <c r="I2115" s="1232"/>
      <c r="J2115" s="1233"/>
      <c r="K2115" s="587">
        <f t="shared" si="112"/>
        <v>0</v>
      </c>
      <c r="M2115" s="1230">
        <v>52</v>
      </c>
      <c r="N2115" s="1231"/>
      <c r="O2115" s="1232"/>
      <c r="P2115" s="1233"/>
      <c r="Q2115" s="587">
        <f t="shared" si="113"/>
        <v>0</v>
      </c>
    </row>
    <row r="2116" spans="1:17" s="17" customFormat="1" ht="16.75" hidden="1" customHeight="1" outlineLevel="2">
      <c r="A2116" s="1230">
        <v>53</v>
      </c>
      <c r="B2116" s="1231"/>
      <c r="C2116" s="1232"/>
      <c r="D2116" s="1233"/>
      <c r="E2116" s="587">
        <f t="shared" si="111"/>
        <v>0</v>
      </c>
      <c r="G2116" s="1230">
        <v>53</v>
      </c>
      <c r="H2116" s="1231"/>
      <c r="I2116" s="1232"/>
      <c r="J2116" s="1233"/>
      <c r="K2116" s="587">
        <f t="shared" si="112"/>
        <v>0</v>
      </c>
      <c r="M2116" s="1230">
        <v>53</v>
      </c>
      <c r="N2116" s="1231"/>
      <c r="O2116" s="1232"/>
      <c r="P2116" s="1233"/>
      <c r="Q2116" s="587">
        <f t="shared" si="113"/>
        <v>0</v>
      </c>
    </row>
    <row r="2117" spans="1:17" s="17" customFormat="1" ht="16.75" hidden="1" customHeight="1" outlineLevel="2">
      <c r="A2117" s="1230">
        <v>54</v>
      </c>
      <c r="B2117" s="1231"/>
      <c r="C2117" s="1232"/>
      <c r="D2117" s="1233"/>
      <c r="E2117" s="587">
        <f t="shared" si="111"/>
        <v>0</v>
      </c>
      <c r="G2117" s="1230">
        <v>54</v>
      </c>
      <c r="H2117" s="1231"/>
      <c r="I2117" s="1232"/>
      <c r="J2117" s="1233"/>
      <c r="K2117" s="587">
        <f t="shared" si="112"/>
        <v>0</v>
      </c>
      <c r="M2117" s="1230">
        <v>54</v>
      </c>
      <c r="N2117" s="1231"/>
      <c r="O2117" s="1232"/>
      <c r="P2117" s="1233"/>
      <c r="Q2117" s="587">
        <f t="shared" si="113"/>
        <v>0</v>
      </c>
    </row>
    <row r="2118" spans="1:17" s="17" customFormat="1" ht="16.75" hidden="1" customHeight="1" outlineLevel="2">
      <c r="A2118" s="1230">
        <v>55</v>
      </c>
      <c r="B2118" s="1231"/>
      <c r="C2118" s="1232"/>
      <c r="D2118" s="1233"/>
      <c r="E2118" s="587">
        <f t="shared" si="111"/>
        <v>0</v>
      </c>
      <c r="G2118" s="1230">
        <v>55</v>
      </c>
      <c r="H2118" s="1231"/>
      <c r="I2118" s="1232"/>
      <c r="J2118" s="1233"/>
      <c r="K2118" s="587">
        <f t="shared" si="112"/>
        <v>0</v>
      </c>
      <c r="M2118" s="1230">
        <v>55</v>
      </c>
      <c r="N2118" s="1231"/>
      <c r="O2118" s="1232"/>
      <c r="P2118" s="1233"/>
      <c r="Q2118" s="587">
        <f t="shared" si="113"/>
        <v>0</v>
      </c>
    </row>
    <row r="2119" spans="1:17" s="17" customFormat="1" ht="16.75" hidden="1" customHeight="1" outlineLevel="2">
      <c r="A2119" s="1230">
        <v>56</v>
      </c>
      <c r="B2119" s="1231"/>
      <c r="C2119" s="1232"/>
      <c r="D2119" s="1233"/>
      <c r="E2119" s="587">
        <f t="shared" si="111"/>
        <v>0</v>
      </c>
      <c r="G2119" s="1230">
        <v>56</v>
      </c>
      <c r="H2119" s="1231"/>
      <c r="I2119" s="1232"/>
      <c r="J2119" s="1233"/>
      <c r="K2119" s="587">
        <f t="shared" si="112"/>
        <v>0</v>
      </c>
      <c r="M2119" s="1230">
        <v>56</v>
      </c>
      <c r="N2119" s="1231"/>
      <c r="O2119" s="1232"/>
      <c r="P2119" s="1233"/>
      <c r="Q2119" s="587">
        <f t="shared" si="113"/>
        <v>0</v>
      </c>
    </row>
    <row r="2120" spans="1:17" s="17" customFormat="1" ht="16.75" hidden="1" customHeight="1" outlineLevel="2">
      <c r="A2120" s="1230">
        <v>57</v>
      </c>
      <c r="B2120" s="1231"/>
      <c r="C2120" s="1232"/>
      <c r="D2120" s="1233"/>
      <c r="E2120" s="587">
        <f t="shared" si="111"/>
        <v>0</v>
      </c>
      <c r="G2120" s="1230">
        <v>57</v>
      </c>
      <c r="H2120" s="1231"/>
      <c r="I2120" s="1232"/>
      <c r="J2120" s="1233"/>
      <c r="K2120" s="587">
        <f t="shared" si="112"/>
        <v>0</v>
      </c>
      <c r="M2120" s="1230">
        <v>57</v>
      </c>
      <c r="N2120" s="1231"/>
      <c r="O2120" s="1232"/>
      <c r="P2120" s="1233"/>
      <c r="Q2120" s="587">
        <f t="shared" si="113"/>
        <v>0</v>
      </c>
    </row>
    <row r="2121" spans="1:17" s="17" customFormat="1" ht="16.75" hidden="1" customHeight="1" outlineLevel="2">
      <c r="A2121" s="1230">
        <v>58</v>
      </c>
      <c r="B2121" s="1231"/>
      <c r="C2121" s="1232"/>
      <c r="D2121" s="1233"/>
      <c r="E2121" s="587">
        <f t="shared" si="111"/>
        <v>0</v>
      </c>
      <c r="G2121" s="1230">
        <v>58</v>
      </c>
      <c r="H2121" s="1231"/>
      <c r="I2121" s="1232"/>
      <c r="J2121" s="1233"/>
      <c r="K2121" s="587">
        <f t="shared" si="112"/>
        <v>0</v>
      </c>
      <c r="M2121" s="1230">
        <v>58</v>
      </c>
      <c r="N2121" s="1231"/>
      <c r="O2121" s="1232"/>
      <c r="P2121" s="1233"/>
      <c r="Q2121" s="587">
        <f t="shared" si="113"/>
        <v>0</v>
      </c>
    </row>
    <row r="2122" spans="1:17" s="17" customFormat="1" ht="16.75" hidden="1" customHeight="1" outlineLevel="2">
      <c r="A2122" s="1230">
        <v>59</v>
      </c>
      <c r="B2122" s="1231"/>
      <c r="C2122" s="1232"/>
      <c r="D2122" s="1233"/>
      <c r="E2122" s="587">
        <f t="shared" si="111"/>
        <v>0</v>
      </c>
      <c r="G2122" s="1230">
        <v>59</v>
      </c>
      <c r="H2122" s="1231"/>
      <c r="I2122" s="1232"/>
      <c r="J2122" s="1233"/>
      <c r="K2122" s="587">
        <f t="shared" si="112"/>
        <v>0</v>
      </c>
      <c r="M2122" s="1230">
        <v>59</v>
      </c>
      <c r="N2122" s="1231"/>
      <c r="O2122" s="1232"/>
      <c r="P2122" s="1233"/>
      <c r="Q2122" s="587">
        <f t="shared" si="113"/>
        <v>0</v>
      </c>
    </row>
    <row r="2123" spans="1:17" s="17" customFormat="1" ht="16.75" hidden="1" customHeight="1" outlineLevel="2">
      <c r="A2123" s="1230">
        <v>60</v>
      </c>
      <c r="B2123" s="1231"/>
      <c r="C2123" s="1232"/>
      <c r="D2123" s="1233"/>
      <c r="E2123" s="587">
        <f t="shared" si="111"/>
        <v>0</v>
      </c>
      <c r="G2123" s="1230">
        <v>60</v>
      </c>
      <c r="H2123" s="1231"/>
      <c r="I2123" s="1232"/>
      <c r="J2123" s="1233"/>
      <c r="K2123" s="587">
        <f t="shared" si="112"/>
        <v>0</v>
      </c>
      <c r="M2123" s="1230">
        <v>60</v>
      </c>
      <c r="N2123" s="1231"/>
      <c r="O2123" s="1232"/>
      <c r="P2123" s="1233"/>
      <c r="Q2123" s="587">
        <f t="shared" si="113"/>
        <v>0</v>
      </c>
    </row>
    <row r="2124" spans="1:17" s="17" customFormat="1" ht="16.75" hidden="1" customHeight="1" outlineLevel="2">
      <c r="A2124" s="1230">
        <v>61</v>
      </c>
      <c r="B2124" s="1231"/>
      <c r="C2124" s="1232"/>
      <c r="D2124" s="1233"/>
      <c r="E2124" s="587">
        <f t="shared" si="111"/>
        <v>0</v>
      </c>
      <c r="G2124" s="1230">
        <v>61</v>
      </c>
      <c r="H2124" s="1231"/>
      <c r="I2124" s="1232"/>
      <c r="J2124" s="1233"/>
      <c r="K2124" s="587">
        <f t="shared" si="112"/>
        <v>0</v>
      </c>
      <c r="M2124" s="1230">
        <v>61</v>
      </c>
      <c r="N2124" s="1231"/>
      <c r="O2124" s="1232"/>
      <c r="P2124" s="1233"/>
      <c r="Q2124" s="587">
        <f t="shared" si="113"/>
        <v>0</v>
      </c>
    </row>
    <row r="2125" spans="1:17" s="17" customFormat="1" ht="16.75" hidden="1" customHeight="1" outlineLevel="2">
      <c r="A2125" s="1230">
        <v>62</v>
      </c>
      <c r="B2125" s="1231"/>
      <c r="C2125" s="1232"/>
      <c r="D2125" s="1233"/>
      <c r="E2125" s="587">
        <f t="shared" si="111"/>
        <v>0</v>
      </c>
      <c r="G2125" s="1230">
        <v>62</v>
      </c>
      <c r="H2125" s="1231"/>
      <c r="I2125" s="1232"/>
      <c r="J2125" s="1233"/>
      <c r="K2125" s="587">
        <f t="shared" si="112"/>
        <v>0</v>
      </c>
      <c r="M2125" s="1230">
        <v>62</v>
      </c>
      <c r="N2125" s="1231"/>
      <c r="O2125" s="1232"/>
      <c r="P2125" s="1233"/>
      <c r="Q2125" s="587">
        <f t="shared" si="113"/>
        <v>0</v>
      </c>
    </row>
    <row r="2126" spans="1:17" s="17" customFormat="1" ht="16.75" hidden="1" customHeight="1" outlineLevel="2">
      <c r="A2126" s="1230">
        <v>63</v>
      </c>
      <c r="B2126" s="1231"/>
      <c r="C2126" s="1232"/>
      <c r="D2126" s="1233"/>
      <c r="E2126" s="587">
        <f t="shared" si="111"/>
        <v>0</v>
      </c>
      <c r="G2126" s="1230">
        <v>63</v>
      </c>
      <c r="H2126" s="1231"/>
      <c r="I2126" s="1232"/>
      <c r="J2126" s="1233"/>
      <c r="K2126" s="587">
        <f t="shared" si="112"/>
        <v>0</v>
      </c>
      <c r="M2126" s="1230">
        <v>63</v>
      </c>
      <c r="N2126" s="1231"/>
      <c r="O2126" s="1232"/>
      <c r="P2126" s="1233"/>
      <c r="Q2126" s="587">
        <f t="shared" si="113"/>
        <v>0</v>
      </c>
    </row>
    <row r="2127" spans="1:17" s="17" customFormat="1" ht="16.75" hidden="1" customHeight="1" outlineLevel="2">
      <c r="A2127" s="1230">
        <v>64</v>
      </c>
      <c r="B2127" s="1231"/>
      <c r="C2127" s="1232"/>
      <c r="D2127" s="1233"/>
      <c r="E2127" s="587">
        <f t="shared" si="111"/>
        <v>0</v>
      </c>
      <c r="G2127" s="1230">
        <v>64</v>
      </c>
      <c r="H2127" s="1231"/>
      <c r="I2127" s="1232"/>
      <c r="J2127" s="1233"/>
      <c r="K2127" s="587">
        <f t="shared" si="112"/>
        <v>0</v>
      </c>
      <c r="M2127" s="1230">
        <v>64</v>
      </c>
      <c r="N2127" s="1231"/>
      <c r="O2127" s="1232"/>
      <c r="P2127" s="1233"/>
      <c r="Q2127" s="587">
        <f t="shared" si="113"/>
        <v>0</v>
      </c>
    </row>
    <row r="2128" spans="1:17" s="17" customFormat="1" ht="16.75" hidden="1" customHeight="1" outlineLevel="2">
      <c r="A2128" s="1230">
        <v>65</v>
      </c>
      <c r="B2128" s="1231"/>
      <c r="C2128" s="1232"/>
      <c r="D2128" s="1233"/>
      <c r="E2128" s="587">
        <f t="shared" si="111"/>
        <v>0</v>
      </c>
      <c r="G2128" s="1230">
        <v>65</v>
      </c>
      <c r="H2128" s="1231"/>
      <c r="I2128" s="1232"/>
      <c r="J2128" s="1233"/>
      <c r="K2128" s="587">
        <f t="shared" si="112"/>
        <v>0</v>
      </c>
      <c r="M2128" s="1230">
        <v>65</v>
      </c>
      <c r="N2128" s="1231"/>
      <c r="O2128" s="1232"/>
      <c r="P2128" s="1233"/>
      <c r="Q2128" s="587">
        <f t="shared" si="113"/>
        <v>0</v>
      </c>
    </row>
    <row r="2129" spans="1:17" s="17" customFormat="1" ht="16.75" hidden="1" customHeight="1" outlineLevel="2">
      <c r="A2129" s="1230">
        <v>66</v>
      </c>
      <c r="B2129" s="1231"/>
      <c r="C2129" s="1232"/>
      <c r="D2129" s="1233"/>
      <c r="E2129" s="587">
        <f t="shared" ref="E2129:E2192" si="114">IF(AND(C2129&gt;=D$2057,C2129&lt;=D$2056),1,0)</f>
        <v>0</v>
      </c>
      <c r="G2129" s="1230">
        <v>66</v>
      </c>
      <c r="H2129" s="1231"/>
      <c r="I2129" s="1232"/>
      <c r="J2129" s="1233"/>
      <c r="K2129" s="587">
        <f t="shared" ref="K2129:K2192" si="115">IF(AND(I2129&gt;=J$2057,I2129&lt;=J$2056),1,0)</f>
        <v>0</v>
      </c>
      <c r="M2129" s="1230">
        <v>66</v>
      </c>
      <c r="N2129" s="1231"/>
      <c r="O2129" s="1232"/>
      <c r="P2129" s="1233"/>
      <c r="Q2129" s="587">
        <f t="shared" ref="Q2129:Q2192" si="116">IF(AND(O2129&gt;=P$2057,O2129&lt;=P$2056),1,0)</f>
        <v>0</v>
      </c>
    </row>
    <row r="2130" spans="1:17" s="17" customFormat="1" ht="16.75" hidden="1" customHeight="1" outlineLevel="2">
      <c r="A2130" s="1230">
        <v>67</v>
      </c>
      <c r="B2130" s="1231"/>
      <c r="C2130" s="1232"/>
      <c r="D2130" s="1233"/>
      <c r="E2130" s="587">
        <f t="shared" si="114"/>
        <v>0</v>
      </c>
      <c r="G2130" s="1230">
        <v>67</v>
      </c>
      <c r="H2130" s="1231"/>
      <c r="I2130" s="1232"/>
      <c r="J2130" s="1233"/>
      <c r="K2130" s="587">
        <f t="shared" si="115"/>
        <v>0</v>
      </c>
      <c r="M2130" s="1230">
        <v>67</v>
      </c>
      <c r="N2130" s="1231"/>
      <c r="O2130" s="1232"/>
      <c r="P2130" s="1233"/>
      <c r="Q2130" s="587">
        <f t="shared" si="116"/>
        <v>0</v>
      </c>
    </row>
    <row r="2131" spans="1:17" s="17" customFormat="1" ht="16.75" hidden="1" customHeight="1" outlineLevel="2">
      <c r="A2131" s="1230">
        <v>68</v>
      </c>
      <c r="B2131" s="1231"/>
      <c r="C2131" s="1232"/>
      <c r="D2131" s="1233"/>
      <c r="E2131" s="587">
        <f t="shared" si="114"/>
        <v>0</v>
      </c>
      <c r="G2131" s="1230">
        <v>68</v>
      </c>
      <c r="H2131" s="1231"/>
      <c r="I2131" s="1232"/>
      <c r="J2131" s="1233"/>
      <c r="K2131" s="587">
        <f t="shared" si="115"/>
        <v>0</v>
      </c>
      <c r="M2131" s="1230">
        <v>68</v>
      </c>
      <c r="N2131" s="1231"/>
      <c r="O2131" s="1232"/>
      <c r="P2131" s="1233"/>
      <c r="Q2131" s="587">
        <f t="shared" si="116"/>
        <v>0</v>
      </c>
    </row>
    <row r="2132" spans="1:17" s="17" customFormat="1" ht="16.75" hidden="1" customHeight="1" outlineLevel="2">
      <c r="A2132" s="1230">
        <v>69</v>
      </c>
      <c r="B2132" s="1231"/>
      <c r="C2132" s="1232"/>
      <c r="D2132" s="1233"/>
      <c r="E2132" s="587">
        <f t="shared" si="114"/>
        <v>0</v>
      </c>
      <c r="G2132" s="1230">
        <v>69</v>
      </c>
      <c r="H2132" s="1231"/>
      <c r="I2132" s="1232"/>
      <c r="J2132" s="1233"/>
      <c r="K2132" s="587">
        <f t="shared" si="115"/>
        <v>0</v>
      </c>
      <c r="M2132" s="1230">
        <v>69</v>
      </c>
      <c r="N2132" s="1231"/>
      <c r="O2132" s="1232"/>
      <c r="P2132" s="1233"/>
      <c r="Q2132" s="587">
        <f t="shared" si="116"/>
        <v>0</v>
      </c>
    </row>
    <row r="2133" spans="1:17" s="17" customFormat="1" ht="16.75" hidden="1" customHeight="1" outlineLevel="2">
      <c r="A2133" s="1230">
        <v>70</v>
      </c>
      <c r="B2133" s="1231"/>
      <c r="C2133" s="1232"/>
      <c r="D2133" s="1233"/>
      <c r="E2133" s="587">
        <f t="shared" si="114"/>
        <v>0</v>
      </c>
      <c r="G2133" s="1230">
        <v>70</v>
      </c>
      <c r="H2133" s="1231"/>
      <c r="I2133" s="1232"/>
      <c r="J2133" s="1233"/>
      <c r="K2133" s="587">
        <f t="shared" si="115"/>
        <v>0</v>
      </c>
      <c r="M2133" s="1230">
        <v>70</v>
      </c>
      <c r="N2133" s="1231"/>
      <c r="O2133" s="1232"/>
      <c r="P2133" s="1233"/>
      <c r="Q2133" s="587">
        <f t="shared" si="116"/>
        <v>0</v>
      </c>
    </row>
    <row r="2134" spans="1:17" s="17" customFormat="1" ht="16.75" hidden="1" customHeight="1" outlineLevel="2">
      <c r="A2134" s="1230">
        <v>71</v>
      </c>
      <c r="B2134" s="1231"/>
      <c r="C2134" s="1232"/>
      <c r="D2134" s="1233"/>
      <c r="E2134" s="587">
        <f t="shared" si="114"/>
        <v>0</v>
      </c>
      <c r="G2134" s="1230">
        <v>71</v>
      </c>
      <c r="H2134" s="1231"/>
      <c r="I2134" s="1232"/>
      <c r="J2134" s="1233"/>
      <c r="K2134" s="587">
        <f t="shared" si="115"/>
        <v>0</v>
      </c>
      <c r="M2134" s="1230">
        <v>71</v>
      </c>
      <c r="N2134" s="1231"/>
      <c r="O2134" s="1232"/>
      <c r="P2134" s="1233"/>
      <c r="Q2134" s="587">
        <f t="shared" si="116"/>
        <v>0</v>
      </c>
    </row>
    <row r="2135" spans="1:17" s="17" customFormat="1" ht="16.75" hidden="1" customHeight="1" outlineLevel="2">
      <c r="A2135" s="1230">
        <v>72</v>
      </c>
      <c r="B2135" s="1231"/>
      <c r="C2135" s="1232"/>
      <c r="D2135" s="1233"/>
      <c r="E2135" s="587">
        <f t="shared" si="114"/>
        <v>0</v>
      </c>
      <c r="G2135" s="1230">
        <v>72</v>
      </c>
      <c r="H2135" s="1231"/>
      <c r="I2135" s="1232"/>
      <c r="J2135" s="1233"/>
      <c r="K2135" s="587">
        <f t="shared" si="115"/>
        <v>0</v>
      </c>
      <c r="M2135" s="1230">
        <v>72</v>
      </c>
      <c r="N2135" s="1231"/>
      <c r="O2135" s="1232"/>
      <c r="P2135" s="1233"/>
      <c r="Q2135" s="587">
        <f t="shared" si="116"/>
        <v>0</v>
      </c>
    </row>
    <row r="2136" spans="1:17" s="17" customFormat="1" ht="16.75" hidden="1" customHeight="1" outlineLevel="2">
      <c r="A2136" s="1230">
        <v>73</v>
      </c>
      <c r="B2136" s="1231"/>
      <c r="C2136" s="1232"/>
      <c r="D2136" s="1233"/>
      <c r="E2136" s="587">
        <f t="shared" si="114"/>
        <v>0</v>
      </c>
      <c r="G2136" s="1230">
        <v>73</v>
      </c>
      <c r="H2136" s="1231"/>
      <c r="I2136" s="1232"/>
      <c r="J2136" s="1233"/>
      <c r="K2136" s="587">
        <f t="shared" si="115"/>
        <v>0</v>
      </c>
      <c r="M2136" s="1230">
        <v>73</v>
      </c>
      <c r="N2136" s="1231"/>
      <c r="O2136" s="1232"/>
      <c r="P2136" s="1233"/>
      <c r="Q2136" s="587">
        <f t="shared" si="116"/>
        <v>0</v>
      </c>
    </row>
    <row r="2137" spans="1:17" s="17" customFormat="1" ht="16.75" hidden="1" customHeight="1" outlineLevel="2">
      <c r="A2137" s="1230">
        <v>74</v>
      </c>
      <c r="B2137" s="1231"/>
      <c r="C2137" s="1232"/>
      <c r="D2137" s="1233"/>
      <c r="E2137" s="587">
        <f t="shared" si="114"/>
        <v>0</v>
      </c>
      <c r="G2137" s="1230">
        <v>74</v>
      </c>
      <c r="H2137" s="1231"/>
      <c r="I2137" s="1232"/>
      <c r="J2137" s="1233"/>
      <c r="K2137" s="587">
        <f t="shared" si="115"/>
        <v>0</v>
      </c>
      <c r="M2137" s="1230">
        <v>74</v>
      </c>
      <c r="N2137" s="1231"/>
      <c r="O2137" s="1232"/>
      <c r="P2137" s="1233"/>
      <c r="Q2137" s="587">
        <f t="shared" si="116"/>
        <v>0</v>
      </c>
    </row>
    <row r="2138" spans="1:17" s="17" customFormat="1" ht="16.75" hidden="1" customHeight="1" outlineLevel="2">
      <c r="A2138" s="1230">
        <v>75</v>
      </c>
      <c r="B2138" s="1231"/>
      <c r="C2138" s="1232"/>
      <c r="D2138" s="1233"/>
      <c r="E2138" s="587">
        <f t="shared" si="114"/>
        <v>0</v>
      </c>
      <c r="G2138" s="1230">
        <v>75</v>
      </c>
      <c r="H2138" s="1231"/>
      <c r="I2138" s="1232"/>
      <c r="J2138" s="1233"/>
      <c r="K2138" s="587">
        <f t="shared" si="115"/>
        <v>0</v>
      </c>
      <c r="M2138" s="1230">
        <v>75</v>
      </c>
      <c r="N2138" s="1231"/>
      <c r="O2138" s="1232"/>
      <c r="P2138" s="1233"/>
      <c r="Q2138" s="587">
        <f t="shared" si="116"/>
        <v>0</v>
      </c>
    </row>
    <row r="2139" spans="1:17" s="17" customFormat="1" ht="16.75" hidden="1" customHeight="1" outlineLevel="2">
      <c r="A2139" s="1230">
        <v>76</v>
      </c>
      <c r="B2139" s="1231"/>
      <c r="C2139" s="1232"/>
      <c r="D2139" s="1233"/>
      <c r="E2139" s="587">
        <f t="shared" si="114"/>
        <v>0</v>
      </c>
      <c r="G2139" s="1230">
        <v>76</v>
      </c>
      <c r="H2139" s="1231"/>
      <c r="I2139" s="1232"/>
      <c r="J2139" s="1233"/>
      <c r="K2139" s="587">
        <f t="shared" si="115"/>
        <v>0</v>
      </c>
      <c r="M2139" s="1230">
        <v>76</v>
      </c>
      <c r="N2139" s="1231"/>
      <c r="O2139" s="1232"/>
      <c r="P2139" s="1233"/>
      <c r="Q2139" s="587">
        <f t="shared" si="116"/>
        <v>0</v>
      </c>
    </row>
    <row r="2140" spans="1:17" s="17" customFormat="1" ht="16.75" hidden="1" customHeight="1" outlineLevel="2">
      <c r="A2140" s="1230">
        <v>77</v>
      </c>
      <c r="B2140" s="1231"/>
      <c r="C2140" s="1232"/>
      <c r="D2140" s="1233"/>
      <c r="E2140" s="587">
        <f t="shared" si="114"/>
        <v>0</v>
      </c>
      <c r="G2140" s="1230">
        <v>77</v>
      </c>
      <c r="H2140" s="1231"/>
      <c r="I2140" s="1232"/>
      <c r="J2140" s="1233"/>
      <c r="K2140" s="587">
        <f t="shared" si="115"/>
        <v>0</v>
      </c>
      <c r="M2140" s="1230">
        <v>77</v>
      </c>
      <c r="N2140" s="1231"/>
      <c r="O2140" s="1232"/>
      <c r="P2140" s="1233"/>
      <c r="Q2140" s="587">
        <f t="shared" si="116"/>
        <v>0</v>
      </c>
    </row>
    <row r="2141" spans="1:17" s="17" customFormat="1" ht="16.75" hidden="1" customHeight="1" outlineLevel="2">
      <c r="A2141" s="1230">
        <v>78</v>
      </c>
      <c r="B2141" s="1231"/>
      <c r="C2141" s="1232"/>
      <c r="D2141" s="1233"/>
      <c r="E2141" s="587">
        <f t="shared" si="114"/>
        <v>0</v>
      </c>
      <c r="G2141" s="1230">
        <v>78</v>
      </c>
      <c r="H2141" s="1231"/>
      <c r="I2141" s="1232"/>
      <c r="J2141" s="1233"/>
      <c r="K2141" s="587">
        <f t="shared" si="115"/>
        <v>0</v>
      </c>
      <c r="M2141" s="1230">
        <v>78</v>
      </c>
      <c r="N2141" s="1231"/>
      <c r="O2141" s="1232"/>
      <c r="P2141" s="1233"/>
      <c r="Q2141" s="587">
        <f t="shared" si="116"/>
        <v>0</v>
      </c>
    </row>
    <row r="2142" spans="1:17" s="17" customFormat="1" ht="16.75" hidden="1" customHeight="1" outlineLevel="2">
      <c r="A2142" s="1230">
        <v>79</v>
      </c>
      <c r="B2142" s="1231"/>
      <c r="C2142" s="1232"/>
      <c r="D2142" s="1233"/>
      <c r="E2142" s="587">
        <f t="shared" si="114"/>
        <v>0</v>
      </c>
      <c r="G2142" s="1230">
        <v>79</v>
      </c>
      <c r="H2142" s="1231"/>
      <c r="I2142" s="1232"/>
      <c r="J2142" s="1233"/>
      <c r="K2142" s="587">
        <f t="shared" si="115"/>
        <v>0</v>
      </c>
      <c r="M2142" s="1230">
        <v>79</v>
      </c>
      <c r="N2142" s="1231"/>
      <c r="O2142" s="1232"/>
      <c r="P2142" s="1233"/>
      <c r="Q2142" s="587">
        <f t="shared" si="116"/>
        <v>0</v>
      </c>
    </row>
    <row r="2143" spans="1:17" s="17" customFormat="1" ht="16.75" hidden="1" customHeight="1" outlineLevel="2">
      <c r="A2143" s="1230">
        <v>80</v>
      </c>
      <c r="B2143" s="1231"/>
      <c r="C2143" s="1232"/>
      <c r="D2143" s="1233"/>
      <c r="E2143" s="587">
        <f t="shared" si="114"/>
        <v>0</v>
      </c>
      <c r="G2143" s="1230">
        <v>80</v>
      </c>
      <c r="H2143" s="1231"/>
      <c r="I2143" s="1232"/>
      <c r="J2143" s="1233"/>
      <c r="K2143" s="587">
        <f t="shared" si="115"/>
        <v>0</v>
      </c>
      <c r="M2143" s="1230">
        <v>80</v>
      </c>
      <c r="N2143" s="1231"/>
      <c r="O2143" s="1232"/>
      <c r="P2143" s="1233"/>
      <c r="Q2143" s="587">
        <f t="shared" si="116"/>
        <v>0</v>
      </c>
    </row>
    <row r="2144" spans="1:17" s="17" customFormat="1" ht="16.75" hidden="1" customHeight="1" outlineLevel="2">
      <c r="A2144" s="1230">
        <v>81</v>
      </c>
      <c r="B2144" s="1231"/>
      <c r="C2144" s="1232"/>
      <c r="D2144" s="1233"/>
      <c r="E2144" s="587">
        <f t="shared" si="114"/>
        <v>0</v>
      </c>
      <c r="G2144" s="1230">
        <v>81</v>
      </c>
      <c r="H2144" s="1231"/>
      <c r="I2144" s="1232"/>
      <c r="J2144" s="1233"/>
      <c r="K2144" s="587">
        <f t="shared" si="115"/>
        <v>0</v>
      </c>
      <c r="M2144" s="1230">
        <v>81</v>
      </c>
      <c r="N2144" s="1231"/>
      <c r="O2144" s="1232"/>
      <c r="P2144" s="1233"/>
      <c r="Q2144" s="587">
        <f t="shared" si="116"/>
        <v>0</v>
      </c>
    </row>
    <row r="2145" spans="1:17" s="17" customFormat="1" ht="16.75" hidden="1" customHeight="1" outlineLevel="2">
      <c r="A2145" s="1230">
        <v>82</v>
      </c>
      <c r="B2145" s="1231"/>
      <c r="C2145" s="1232"/>
      <c r="D2145" s="1233"/>
      <c r="E2145" s="587">
        <f t="shared" si="114"/>
        <v>0</v>
      </c>
      <c r="G2145" s="1230">
        <v>82</v>
      </c>
      <c r="H2145" s="1231"/>
      <c r="I2145" s="1232"/>
      <c r="J2145" s="1233"/>
      <c r="K2145" s="587">
        <f t="shared" si="115"/>
        <v>0</v>
      </c>
      <c r="M2145" s="1230">
        <v>82</v>
      </c>
      <c r="N2145" s="1231"/>
      <c r="O2145" s="1232"/>
      <c r="P2145" s="1233"/>
      <c r="Q2145" s="587">
        <f t="shared" si="116"/>
        <v>0</v>
      </c>
    </row>
    <row r="2146" spans="1:17" s="17" customFormat="1" ht="16.75" hidden="1" customHeight="1" outlineLevel="2">
      <c r="A2146" s="1230">
        <v>83</v>
      </c>
      <c r="B2146" s="1231"/>
      <c r="C2146" s="1232"/>
      <c r="D2146" s="1233"/>
      <c r="E2146" s="587">
        <f t="shared" si="114"/>
        <v>0</v>
      </c>
      <c r="G2146" s="1230">
        <v>83</v>
      </c>
      <c r="H2146" s="1231"/>
      <c r="I2146" s="1232"/>
      <c r="J2146" s="1233"/>
      <c r="K2146" s="587">
        <f t="shared" si="115"/>
        <v>0</v>
      </c>
      <c r="M2146" s="1230">
        <v>83</v>
      </c>
      <c r="N2146" s="1231"/>
      <c r="O2146" s="1232"/>
      <c r="P2146" s="1233"/>
      <c r="Q2146" s="587">
        <f t="shared" si="116"/>
        <v>0</v>
      </c>
    </row>
    <row r="2147" spans="1:17" s="17" customFormat="1" ht="16.75" hidden="1" customHeight="1" outlineLevel="2">
      <c r="A2147" s="1230">
        <v>84</v>
      </c>
      <c r="B2147" s="1231"/>
      <c r="C2147" s="1232"/>
      <c r="D2147" s="1233"/>
      <c r="E2147" s="587">
        <f t="shared" si="114"/>
        <v>0</v>
      </c>
      <c r="G2147" s="1230">
        <v>84</v>
      </c>
      <c r="H2147" s="1231"/>
      <c r="I2147" s="1232"/>
      <c r="J2147" s="1233"/>
      <c r="K2147" s="587">
        <f t="shared" si="115"/>
        <v>0</v>
      </c>
      <c r="M2147" s="1230">
        <v>84</v>
      </c>
      <c r="N2147" s="1231"/>
      <c r="O2147" s="1232"/>
      <c r="P2147" s="1233"/>
      <c r="Q2147" s="587">
        <f t="shared" si="116"/>
        <v>0</v>
      </c>
    </row>
    <row r="2148" spans="1:17" s="17" customFormat="1" ht="16.75" hidden="1" customHeight="1" outlineLevel="2">
      <c r="A2148" s="1230">
        <v>85</v>
      </c>
      <c r="B2148" s="1231"/>
      <c r="C2148" s="1232"/>
      <c r="D2148" s="1233"/>
      <c r="E2148" s="587">
        <f t="shared" si="114"/>
        <v>0</v>
      </c>
      <c r="G2148" s="1230">
        <v>85</v>
      </c>
      <c r="H2148" s="1231"/>
      <c r="I2148" s="1232"/>
      <c r="J2148" s="1233"/>
      <c r="K2148" s="587">
        <f t="shared" si="115"/>
        <v>0</v>
      </c>
      <c r="M2148" s="1230">
        <v>85</v>
      </c>
      <c r="N2148" s="1231"/>
      <c r="O2148" s="1232"/>
      <c r="P2148" s="1233"/>
      <c r="Q2148" s="587">
        <f t="shared" si="116"/>
        <v>0</v>
      </c>
    </row>
    <row r="2149" spans="1:17" s="17" customFormat="1" ht="16.75" hidden="1" customHeight="1" outlineLevel="2">
      <c r="A2149" s="1230">
        <v>86</v>
      </c>
      <c r="B2149" s="1231"/>
      <c r="C2149" s="1232"/>
      <c r="D2149" s="1233"/>
      <c r="E2149" s="587">
        <f t="shared" si="114"/>
        <v>0</v>
      </c>
      <c r="G2149" s="1230">
        <v>86</v>
      </c>
      <c r="H2149" s="1231"/>
      <c r="I2149" s="1232"/>
      <c r="J2149" s="1233"/>
      <c r="K2149" s="587">
        <f t="shared" si="115"/>
        <v>0</v>
      </c>
      <c r="M2149" s="1230">
        <v>86</v>
      </c>
      <c r="N2149" s="1231"/>
      <c r="O2149" s="1232"/>
      <c r="P2149" s="1233"/>
      <c r="Q2149" s="587">
        <f t="shared" si="116"/>
        <v>0</v>
      </c>
    </row>
    <row r="2150" spans="1:17" s="17" customFormat="1" ht="16.75" hidden="1" customHeight="1" outlineLevel="2">
      <c r="A2150" s="1230">
        <v>87</v>
      </c>
      <c r="B2150" s="1231"/>
      <c r="C2150" s="1232"/>
      <c r="D2150" s="1233"/>
      <c r="E2150" s="587">
        <f t="shared" si="114"/>
        <v>0</v>
      </c>
      <c r="G2150" s="1230">
        <v>87</v>
      </c>
      <c r="H2150" s="1231"/>
      <c r="I2150" s="1232"/>
      <c r="J2150" s="1233"/>
      <c r="K2150" s="587">
        <f t="shared" si="115"/>
        <v>0</v>
      </c>
      <c r="M2150" s="1230">
        <v>87</v>
      </c>
      <c r="N2150" s="1231"/>
      <c r="O2150" s="1232"/>
      <c r="P2150" s="1233"/>
      <c r="Q2150" s="587">
        <f t="shared" si="116"/>
        <v>0</v>
      </c>
    </row>
    <row r="2151" spans="1:17" s="17" customFormat="1" ht="16.75" hidden="1" customHeight="1" outlineLevel="2">
      <c r="A2151" s="1230">
        <v>88</v>
      </c>
      <c r="B2151" s="1231"/>
      <c r="C2151" s="1232"/>
      <c r="D2151" s="1233"/>
      <c r="E2151" s="587">
        <f t="shared" si="114"/>
        <v>0</v>
      </c>
      <c r="G2151" s="1230">
        <v>88</v>
      </c>
      <c r="H2151" s="1231"/>
      <c r="I2151" s="1232"/>
      <c r="J2151" s="1233"/>
      <c r="K2151" s="587">
        <f t="shared" si="115"/>
        <v>0</v>
      </c>
      <c r="M2151" s="1230">
        <v>88</v>
      </c>
      <c r="N2151" s="1231"/>
      <c r="O2151" s="1232"/>
      <c r="P2151" s="1233"/>
      <c r="Q2151" s="587">
        <f t="shared" si="116"/>
        <v>0</v>
      </c>
    </row>
    <row r="2152" spans="1:17" s="17" customFormat="1" ht="16.75" hidden="1" customHeight="1" outlineLevel="2">
      <c r="A2152" s="1230">
        <v>89</v>
      </c>
      <c r="B2152" s="1231"/>
      <c r="C2152" s="1232"/>
      <c r="D2152" s="1233"/>
      <c r="E2152" s="587">
        <f t="shared" si="114"/>
        <v>0</v>
      </c>
      <c r="G2152" s="1230">
        <v>89</v>
      </c>
      <c r="H2152" s="1231"/>
      <c r="I2152" s="1232"/>
      <c r="J2152" s="1233"/>
      <c r="K2152" s="587">
        <f t="shared" si="115"/>
        <v>0</v>
      </c>
      <c r="M2152" s="1230">
        <v>89</v>
      </c>
      <c r="N2152" s="1231"/>
      <c r="O2152" s="1232"/>
      <c r="P2152" s="1233"/>
      <c r="Q2152" s="587">
        <f t="shared" si="116"/>
        <v>0</v>
      </c>
    </row>
    <row r="2153" spans="1:17" s="17" customFormat="1" ht="16.75" hidden="1" customHeight="1" outlineLevel="2">
      <c r="A2153" s="1230">
        <v>90</v>
      </c>
      <c r="B2153" s="1231"/>
      <c r="C2153" s="1232"/>
      <c r="D2153" s="1233"/>
      <c r="E2153" s="587">
        <f t="shared" si="114"/>
        <v>0</v>
      </c>
      <c r="G2153" s="1230">
        <v>90</v>
      </c>
      <c r="H2153" s="1231"/>
      <c r="I2153" s="1232"/>
      <c r="J2153" s="1233"/>
      <c r="K2153" s="587">
        <f t="shared" si="115"/>
        <v>0</v>
      </c>
      <c r="M2153" s="1230">
        <v>90</v>
      </c>
      <c r="N2153" s="1231"/>
      <c r="O2153" s="1232"/>
      <c r="P2153" s="1233"/>
      <c r="Q2153" s="587">
        <f t="shared" si="116"/>
        <v>0</v>
      </c>
    </row>
    <row r="2154" spans="1:17" s="17" customFormat="1" ht="16.75" hidden="1" customHeight="1" outlineLevel="2">
      <c r="A2154" s="1230">
        <v>91</v>
      </c>
      <c r="B2154" s="1231"/>
      <c r="C2154" s="1232"/>
      <c r="D2154" s="1233"/>
      <c r="E2154" s="587">
        <f t="shared" si="114"/>
        <v>0</v>
      </c>
      <c r="G2154" s="1230">
        <v>91</v>
      </c>
      <c r="H2154" s="1231"/>
      <c r="I2154" s="1232"/>
      <c r="J2154" s="1233"/>
      <c r="K2154" s="587">
        <f t="shared" si="115"/>
        <v>0</v>
      </c>
      <c r="M2154" s="1230">
        <v>91</v>
      </c>
      <c r="N2154" s="1231"/>
      <c r="O2154" s="1232"/>
      <c r="P2154" s="1233"/>
      <c r="Q2154" s="587">
        <f t="shared" si="116"/>
        <v>0</v>
      </c>
    </row>
    <row r="2155" spans="1:17" s="17" customFormat="1" ht="16.75" hidden="1" customHeight="1" outlineLevel="2">
      <c r="A2155" s="1230">
        <v>92</v>
      </c>
      <c r="B2155" s="1231"/>
      <c r="C2155" s="1232"/>
      <c r="D2155" s="1233"/>
      <c r="E2155" s="587">
        <f t="shared" si="114"/>
        <v>0</v>
      </c>
      <c r="G2155" s="1230">
        <v>92</v>
      </c>
      <c r="H2155" s="1231"/>
      <c r="I2155" s="1232"/>
      <c r="J2155" s="1233"/>
      <c r="K2155" s="587">
        <f t="shared" si="115"/>
        <v>0</v>
      </c>
      <c r="M2155" s="1230">
        <v>92</v>
      </c>
      <c r="N2155" s="1231"/>
      <c r="O2155" s="1232"/>
      <c r="P2155" s="1233"/>
      <c r="Q2155" s="587">
        <f t="shared" si="116"/>
        <v>0</v>
      </c>
    </row>
    <row r="2156" spans="1:17" s="17" customFormat="1" ht="16.75" hidden="1" customHeight="1" outlineLevel="2">
      <c r="A2156" s="1230">
        <v>93</v>
      </c>
      <c r="B2156" s="1231"/>
      <c r="C2156" s="1232"/>
      <c r="D2156" s="1233"/>
      <c r="E2156" s="587">
        <f t="shared" si="114"/>
        <v>0</v>
      </c>
      <c r="G2156" s="1230">
        <v>93</v>
      </c>
      <c r="H2156" s="1231"/>
      <c r="I2156" s="1232"/>
      <c r="J2156" s="1233"/>
      <c r="K2156" s="587">
        <f t="shared" si="115"/>
        <v>0</v>
      </c>
      <c r="M2156" s="1230">
        <v>93</v>
      </c>
      <c r="N2156" s="1231"/>
      <c r="O2156" s="1232"/>
      <c r="P2156" s="1233"/>
      <c r="Q2156" s="587">
        <f t="shared" si="116"/>
        <v>0</v>
      </c>
    </row>
    <row r="2157" spans="1:17" s="17" customFormat="1" ht="16.75" hidden="1" customHeight="1" outlineLevel="2">
      <c r="A2157" s="1230">
        <v>94</v>
      </c>
      <c r="B2157" s="1231"/>
      <c r="C2157" s="1232"/>
      <c r="D2157" s="1233"/>
      <c r="E2157" s="587">
        <f t="shared" si="114"/>
        <v>0</v>
      </c>
      <c r="G2157" s="1230">
        <v>94</v>
      </c>
      <c r="H2157" s="1231"/>
      <c r="I2157" s="1232"/>
      <c r="J2157" s="1233"/>
      <c r="K2157" s="587">
        <f t="shared" si="115"/>
        <v>0</v>
      </c>
      <c r="M2157" s="1230">
        <v>94</v>
      </c>
      <c r="N2157" s="1231"/>
      <c r="O2157" s="1232"/>
      <c r="P2157" s="1233"/>
      <c r="Q2157" s="587">
        <f t="shared" si="116"/>
        <v>0</v>
      </c>
    </row>
    <row r="2158" spans="1:17" s="17" customFormat="1" ht="16.75" hidden="1" customHeight="1" outlineLevel="2">
      <c r="A2158" s="1230">
        <v>95</v>
      </c>
      <c r="B2158" s="1231"/>
      <c r="C2158" s="1232"/>
      <c r="D2158" s="1233"/>
      <c r="E2158" s="587">
        <f t="shared" si="114"/>
        <v>0</v>
      </c>
      <c r="G2158" s="1230">
        <v>95</v>
      </c>
      <c r="H2158" s="1231"/>
      <c r="I2158" s="1232"/>
      <c r="J2158" s="1233"/>
      <c r="K2158" s="587">
        <f t="shared" si="115"/>
        <v>0</v>
      </c>
      <c r="M2158" s="1230">
        <v>95</v>
      </c>
      <c r="N2158" s="1231"/>
      <c r="O2158" s="1232"/>
      <c r="P2158" s="1233"/>
      <c r="Q2158" s="587">
        <f t="shared" si="116"/>
        <v>0</v>
      </c>
    </row>
    <row r="2159" spans="1:17" s="17" customFormat="1" ht="16.75" hidden="1" customHeight="1" outlineLevel="2">
      <c r="A2159" s="1230">
        <v>96</v>
      </c>
      <c r="B2159" s="1231"/>
      <c r="C2159" s="1232"/>
      <c r="D2159" s="1233"/>
      <c r="E2159" s="587">
        <f t="shared" si="114"/>
        <v>0</v>
      </c>
      <c r="G2159" s="1230">
        <v>96</v>
      </c>
      <c r="H2159" s="1231"/>
      <c r="I2159" s="1232"/>
      <c r="J2159" s="1233"/>
      <c r="K2159" s="587">
        <f t="shared" si="115"/>
        <v>0</v>
      </c>
      <c r="M2159" s="1230">
        <v>96</v>
      </c>
      <c r="N2159" s="1231"/>
      <c r="O2159" s="1232"/>
      <c r="P2159" s="1233"/>
      <c r="Q2159" s="587">
        <f t="shared" si="116"/>
        <v>0</v>
      </c>
    </row>
    <row r="2160" spans="1:17" s="17" customFormat="1" ht="16.75" hidden="1" customHeight="1" outlineLevel="2">
      <c r="A2160" s="1230">
        <v>97</v>
      </c>
      <c r="B2160" s="1231"/>
      <c r="C2160" s="1232"/>
      <c r="D2160" s="1233"/>
      <c r="E2160" s="587">
        <f t="shared" si="114"/>
        <v>0</v>
      </c>
      <c r="G2160" s="1230">
        <v>97</v>
      </c>
      <c r="H2160" s="1231"/>
      <c r="I2160" s="1232"/>
      <c r="J2160" s="1233"/>
      <c r="K2160" s="587">
        <f t="shared" si="115"/>
        <v>0</v>
      </c>
      <c r="M2160" s="1230">
        <v>97</v>
      </c>
      <c r="N2160" s="1231"/>
      <c r="O2160" s="1232"/>
      <c r="P2160" s="1233"/>
      <c r="Q2160" s="587">
        <f t="shared" si="116"/>
        <v>0</v>
      </c>
    </row>
    <row r="2161" spans="1:17" s="17" customFormat="1" ht="16.75" hidden="1" customHeight="1" outlineLevel="2">
      <c r="A2161" s="1230">
        <v>98</v>
      </c>
      <c r="B2161" s="1231"/>
      <c r="C2161" s="1232"/>
      <c r="D2161" s="1233"/>
      <c r="E2161" s="587">
        <f t="shared" si="114"/>
        <v>0</v>
      </c>
      <c r="G2161" s="1230">
        <v>98</v>
      </c>
      <c r="H2161" s="1231"/>
      <c r="I2161" s="1232"/>
      <c r="J2161" s="1233"/>
      <c r="K2161" s="587">
        <f t="shared" si="115"/>
        <v>0</v>
      </c>
      <c r="M2161" s="1230">
        <v>98</v>
      </c>
      <c r="N2161" s="1231"/>
      <c r="O2161" s="1232"/>
      <c r="P2161" s="1233"/>
      <c r="Q2161" s="587">
        <f t="shared" si="116"/>
        <v>0</v>
      </c>
    </row>
    <row r="2162" spans="1:17" s="17" customFormat="1" ht="16.75" hidden="1" customHeight="1" outlineLevel="2">
      <c r="A2162" s="1230">
        <v>99</v>
      </c>
      <c r="B2162" s="1231"/>
      <c r="C2162" s="1232"/>
      <c r="D2162" s="1233"/>
      <c r="E2162" s="587">
        <f t="shared" si="114"/>
        <v>0</v>
      </c>
      <c r="G2162" s="1230">
        <v>99</v>
      </c>
      <c r="H2162" s="1231"/>
      <c r="I2162" s="1232"/>
      <c r="J2162" s="1233"/>
      <c r="K2162" s="587">
        <f t="shared" si="115"/>
        <v>0</v>
      </c>
      <c r="M2162" s="1230">
        <v>99</v>
      </c>
      <c r="N2162" s="1231"/>
      <c r="O2162" s="1232"/>
      <c r="P2162" s="1233"/>
      <c r="Q2162" s="587">
        <f t="shared" si="116"/>
        <v>0</v>
      </c>
    </row>
    <row r="2163" spans="1:17" s="17" customFormat="1" ht="16.75" hidden="1" customHeight="1" outlineLevel="2">
      <c r="A2163" s="1230">
        <v>100</v>
      </c>
      <c r="B2163" s="1231"/>
      <c r="C2163" s="1232"/>
      <c r="D2163" s="1233"/>
      <c r="E2163" s="587">
        <f t="shared" si="114"/>
        <v>0</v>
      </c>
      <c r="G2163" s="1230">
        <v>100</v>
      </c>
      <c r="H2163" s="1231"/>
      <c r="I2163" s="1232"/>
      <c r="J2163" s="1233"/>
      <c r="K2163" s="587">
        <f t="shared" si="115"/>
        <v>0</v>
      </c>
      <c r="M2163" s="1230">
        <v>100</v>
      </c>
      <c r="N2163" s="1231"/>
      <c r="O2163" s="1232"/>
      <c r="P2163" s="1233"/>
      <c r="Q2163" s="587">
        <f t="shared" si="116"/>
        <v>0</v>
      </c>
    </row>
    <row r="2164" spans="1:17" s="17" customFormat="1" ht="16.75" hidden="1" customHeight="1" outlineLevel="2">
      <c r="A2164" s="1230">
        <v>101</v>
      </c>
      <c r="B2164" s="1231"/>
      <c r="C2164" s="1232"/>
      <c r="D2164" s="1233"/>
      <c r="E2164" s="587">
        <f t="shared" si="114"/>
        <v>0</v>
      </c>
      <c r="G2164" s="1230">
        <v>101</v>
      </c>
      <c r="H2164" s="1231"/>
      <c r="I2164" s="1232"/>
      <c r="J2164" s="1233"/>
      <c r="K2164" s="587">
        <f t="shared" si="115"/>
        <v>0</v>
      </c>
      <c r="M2164" s="1230">
        <v>101</v>
      </c>
      <c r="N2164" s="1231"/>
      <c r="O2164" s="1232"/>
      <c r="P2164" s="1233"/>
      <c r="Q2164" s="587">
        <f t="shared" si="116"/>
        <v>0</v>
      </c>
    </row>
    <row r="2165" spans="1:17" s="17" customFormat="1" ht="16.75" hidden="1" customHeight="1" outlineLevel="2">
      <c r="A2165" s="1230">
        <v>102</v>
      </c>
      <c r="B2165" s="1231"/>
      <c r="C2165" s="1232"/>
      <c r="D2165" s="1233"/>
      <c r="E2165" s="587">
        <f t="shared" si="114"/>
        <v>0</v>
      </c>
      <c r="G2165" s="1230">
        <v>102</v>
      </c>
      <c r="H2165" s="1231"/>
      <c r="I2165" s="1232"/>
      <c r="J2165" s="1233"/>
      <c r="K2165" s="587">
        <f t="shared" si="115"/>
        <v>0</v>
      </c>
      <c r="M2165" s="1230">
        <v>102</v>
      </c>
      <c r="N2165" s="1231"/>
      <c r="O2165" s="1232"/>
      <c r="P2165" s="1233"/>
      <c r="Q2165" s="587">
        <f t="shared" si="116"/>
        <v>0</v>
      </c>
    </row>
    <row r="2166" spans="1:17" s="17" customFormat="1" ht="16.75" hidden="1" customHeight="1" outlineLevel="2">
      <c r="A2166" s="1230">
        <v>103</v>
      </c>
      <c r="B2166" s="1231"/>
      <c r="C2166" s="1232"/>
      <c r="D2166" s="1233"/>
      <c r="E2166" s="587">
        <f t="shared" si="114"/>
        <v>0</v>
      </c>
      <c r="G2166" s="1230">
        <v>103</v>
      </c>
      <c r="H2166" s="1231"/>
      <c r="I2166" s="1232"/>
      <c r="J2166" s="1233"/>
      <c r="K2166" s="587">
        <f t="shared" si="115"/>
        <v>0</v>
      </c>
      <c r="M2166" s="1230">
        <v>103</v>
      </c>
      <c r="N2166" s="1231"/>
      <c r="O2166" s="1232"/>
      <c r="P2166" s="1233"/>
      <c r="Q2166" s="587">
        <f t="shared" si="116"/>
        <v>0</v>
      </c>
    </row>
    <row r="2167" spans="1:17" s="17" customFormat="1" ht="16.75" hidden="1" customHeight="1" outlineLevel="2">
      <c r="A2167" s="1230">
        <v>104</v>
      </c>
      <c r="B2167" s="1231"/>
      <c r="C2167" s="1232"/>
      <c r="D2167" s="1233"/>
      <c r="E2167" s="587">
        <f t="shared" si="114"/>
        <v>0</v>
      </c>
      <c r="G2167" s="1230">
        <v>104</v>
      </c>
      <c r="H2167" s="1231"/>
      <c r="I2167" s="1232"/>
      <c r="J2167" s="1233"/>
      <c r="K2167" s="587">
        <f t="shared" si="115"/>
        <v>0</v>
      </c>
      <c r="M2167" s="1230">
        <v>104</v>
      </c>
      <c r="N2167" s="1231"/>
      <c r="O2167" s="1232"/>
      <c r="P2167" s="1233"/>
      <c r="Q2167" s="587">
        <f t="shared" si="116"/>
        <v>0</v>
      </c>
    </row>
    <row r="2168" spans="1:17" s="17" customFormat="1" ht="16.75" hidden="1" customHeight="1" outlineLevel="2">
      <c r="A2168" s="1230">
        <v>105</v>
      </c>
      <c r="B2168" s="1231"/>
      <c r="C2168" s="1232"/>
      <c r="D2168" s="1233"/>
      <c r="E2168" s="587">
        <f t="shared" si="114"/>
        <v>0</v>
      </c>
      <c r="G2168" s="1230">
        <v>105</v>
      </c>
      <c r="H2168" s="1231"/>
      <c r="I2168" s="1232"/>
      <c r="J2168" s="1233"/>
      <c r="K2168" s="587">
        <f t="shared" si="115"/>
        <v>0</v>
      </c>
      <c r="M2168" s="1230">
        <v>105</v>
      </c>
      <c r="N2168" s="1231"/>
      <c r="O2168" s="1232"/>
      <c r="P2168" s="1233"/>
      <c r="Q2168" s="587">
        <f t="shared" si="116"/>
        <v>0</v>
      </c>
    </row>
    <row r="2169" spans="1:17" s="17" customFormat="1" ht="16.75" hidden="1" customHeight="1" outlineLevel="2">
      <c r="A2169" s="1230">
        <v>106</v>
      </c>
      <c r="B2169" s="1231"/>
      <c r="C2169" s="1232"/>
      <c r="D2169" s="1233"/>
      <c r="E2169" s="587">
        <f t="shared" si="114"/>
        <v>0</v>
      </c>
      <c r="G2169" s="1230">
        <v>106</v>
      </c>
      <c r="H2169" s="1231"/>
      <c r="I2169" s="1232"/>
      <c r="J2169" s="1233"/>
      <c r="K2169" s="587">
        <f t="shared" si="115"/>
        <v>0</v>
      </c>
      <c r="M2169" s="1230">
        <v>106</v>
      </c>
      <c r="N2169" s="1231"/>
      <c r="O2169" s="1232"/>
      <c r="P2169" s="1233"/>
      <c r="Q2169" s="587">
        <f t="shared" si="116"/>
        <v>0</v>
      </c>
    </row>
    <row r="2170" spans="1:17" s="17" customFormat="1" ht="16.75" hidden="1" customHeight="1" outlineLevel="2">
      <c r="A2170" s="1230">
        <v>107</v>
      </c>
      <c r="B2170" s="1231"/>
      <c r="C2170" s="1232"/>
      <c r="D2170" s="1233"/>
      <c r="E2170" s="587">
        <f t="shared" si="114"/>
        <v>0</v>
      </c>
      <c r="G2170" s="1230">
        <v>107</v>
      </c>
      <c r="H2170" s="1231"/>
      <c r="I2170" s="1232"/>
      <c r="J2170" s="1233"/>
      <c r="K2170" s="587">
        <f t="shared" si="115"/>
        <v>0</v>
      </c>
      <c r="M2170" s="1230">
        <v>107</v>
      </c>
      <c r="N2170" s="1231"/>
      <c r="O2170" s="1232"/>
      <c r="P2170" s="1233"/>
      <c r="Q2170" s="587">
        <f t="shared" si="116"/>
        <v>0</v>
      </c>
    </row>
    <row r="2171" spans="1:17" s="17" customFormat="1" ht="16.75" hidden="1" customHeight="1" outlineLevel="2">
      <c r="A2171" s="1230">
        <v>108</v>
      </c>
      <c r="B2171" s="1231"/>
      <c r="C2171" s="1232"/>
      <c r="D2171" s="1233"/>
      <c r="E2171" s="587">
        <f t="shared" si="114"/>
        <v>0</v>
      </c>
      <c r="G2171" s="1230">
        <v>108</v>
      </c>
      <c r="H2171" s="1231"/>
      <c r="I2171" s="1232"/>
      <c r="J2171" s="1233"/>
      <c r="K2171" s="587">
        <f t="shared" si="115"/>
        <v>0</v>
      </c>
      <c r="M2171" s="1230">
        <v>108</v>
      </c>
      <c r="N2171" s="1231"/>
      <c r="O2171" s="1232"/>
      <c r="P2171" s="1233"/>
      <c r="Q2171" s="587">
        <f t="shared" si="116"/>
        <v>0</v>
      </c>
    </row>
    <row r="2172" spans="1:17" s="17" customFormat="1" ht="16.75" hidden="1" customHeight="1" outlineLevel="2">
      <c r="A2172" s="1230">
        <v>109</v>
      </c>
      <c r="B2172" s="1231"/>
      <c r="C2172" s="1232"/>
      <c r="D2172" s="1233"/>
      <c r="E2172" s="587">
        <f t="shared" si="114"/>
        <v>0</v>
      </c>
      <c r="G2172" s="1230">
        <v>109</v>
      </c>
      <c r="H2172" s="1231"/>
      <c r="I2172" s="1232"/>
      <c r="J2172" s="1233"/>
      <c r="K2172" s="587">
        <f t="shared" si="115"/>
        <v>0</v>
      </c>
      <c r="M2172" s="1230">
        <v>109</v>
      </c>
      <c r="N2172" s="1231"/>
      <c r="O2172" s="1232"/>
      <c r="P2172" s="1233"/>
      <c r="Q2172" s="587">
        <f t="shared" si="116"/>
        <v>0</v>
      </c>
    </row>
    <row r="2173" spans="1:17" s="17" customFormat="1" ht="16.75" hidden="1" customHeight="1" outlineLevel="2">
      <c r="A2173" s="1230">
        <v>110</v>
      </c>
      <c r="B2173" s="1231"/>
      <c r="C2173" s="1232"/>
      <c r="D2173" s="1233"/>
      <c r="E2173" s="587">
        <f t="shared" si="114"/>
        <v>0</v>
      </c>
      <c r="G2173" s="1230">
        <v>110</v>
      </c>
      <c r="H2173" s="1231"/>
      <c r="I2173" s="1232"/>
      <c r="J2173" s="1233"/>
      <c r="K2173" s="587">
        <f t="shared" si="115"/>
        <v>0</v>
      </c>
      <c r="M2173" s="1230">
        <v>110</v>
      </c>
      <c r="N2173" s="1231"/>
      <c r="O2173" s="1232"/>
      <c r="P2173" s="1233"/>
      <c r="Q2173" s="587">
        <f t="shared" si="116"/>
        <v>0</v>
      </c>
    </row>
    <row r="2174" spans="1:17" s="17" customFormat="1" ht="16.75" hidden="1" customHeight="1" outlineLevel="2">
      <c r="A2174" s="1230">
        <v>111</v>
      </c>
      <c r="B2174" s="1231"/>
      <c r="C2174" s="1232"/>
      <c r="D2174" s="1233"/>
      <c r="E2174" s="587">
        <f t="shared" si="114"/>
        <v>0</v>
      </c>
      <c r="G2174" s="1230">
        <v>111</v>
      </c>
      <c r="H2174" s="1231"/>
      <c r="I2174" s="1232"/>
      <c r="J2174" s="1233"/>
      <c r="K2174" s="587">
        <f t="shared" si="115"/>
        <v>0</v>
      </c>
      <c r="M2174" s="1230">
        <v>111</v>
      </c>
      <c r="N2174" s="1231"/>
      <c r="O2174" s="1232"/>
      <c r="P2174" s="1233"/>
      <c r="Q2174" s="587">
        <f t="shared" si="116"/>
        <v>0</v>
      </c>
    </row>
    <row r="2175" spans="1:17" s="17" customFormat="1" ht="16.75" hidden="1" customHeight="1" outlineLevel="2">
      <c r="A2175" s="1230">
        <v>112</v>
      </c>
      <c r="B2175" s="1231"/>
      <c r="C2175" s="1232"/>
      <c r="D2175" s="1233"/>
      <c r="E2175" s="587">
        <f t="shared" si="114"/>
        <v>0</v>
      </c>
      <c r="G2175" s="1230">
        <v>112</v>
      </c>
      <c r="H2175" s="1231"/>
      <c r="I2175" s="1232"/>
      <c r="J2175" s="1233"/>
      <c r="K2175" s="587">
        <f t="shared" si="115"/>
        <v>0</v>
      </c>
      <c r="M2175" s="1230">
        <v>112</v>
      </c>
      <c r="N2175" s="1231"/>
      <c r="O2175" s="1232"/>
      <c r="P2175" s="1233"/>
      <c r="Q2175" s="587">
        <f t="shared" si="116"/>
        <v>0</v>
      </c>
    </row>
    <row r="2176" spans="1:17" s="17" customFormat="1" ht="16.75" hidden="1" customHeight="1" outlineLevel="2">
      <c r="A2176" s="1230">
        <v>113</v>
      </c>
      <c r="B2176" s="1231"/>
      <c r="C2176" s="1232"/>
      <c r="D2176" s="1233"/>
      <c r="E2176" s="587">
        <f t="shared" si="114"/>
        <v>0</v>
      </c>
      <c r="G2176" s="1230">
        <v>113</v>
      </c>
      <c r="H2176" s="1231"/>
      <c r="I2176" s="1232"/>
      <c r="J2176" s="1233"/>
      <c r="K2176" s="587">
        <f t="shared" si="115"/>
        <v>0</v>
      </c>
      <c r="M2176" s="1230">
        <v>113</v>
      </c>
      <c r="N2176" s="1231"/>
      <c r="O2176" s="1232"/>
      <c r="P2176" s="1233"/>
      <c r="Q2176" s="587">
        <f t="shared" si="116"/>
        <v>0</v>
      </c>
    </row>
    <row r="2177" spans="1:17" s="17" customFormat="1" ht="16.75" hidden="1" customHeight="1" outlineLevel="2">
      <c r="A2177" s="1230">
        <v>114</v>
      </c>
      <c r="B2177" s="1231"/>
      <c r="C2177" s="1232"/>
      <c r="D2177" s="1233"/>
      <c r="E2177" s="587">
        <f t="shared" si="114"/>
        <v>0</v>
      </c>
      <c r="G2177" s="1230">
        <v>114</v>
      </c>
      <c r="H2177" s="1231"/>
      <c r="I2177" s="1232"/>
      <c r="J2177" s="1233"/>
      <c r="K2177" s="587">
        <f t="shared" si="115"/>
        <v>0</v>
      </c>
      <c r="M2177" s="1230">
        <v>114</v>
      </c>
      <c r="N2177" s="1231"/>
      <c r="O2177" s="1232"/>
      <c r="P2177" s="1233"/>
      <c r="Q2177" s="587">
        <f t="shared" si="116"/>
        <v>0</v>
      </c>
    </row>
    <row r="2178" spans="1:17" s="17" customFormat="1" ht="16.75" hidden="1" customHeight="1" outlineLevel="2">
      <c r="A2178" s="1230">
        <v>115</v>
      </c>
      <c r="B2178" s="1231"/>
      <c r="C2178" s="1232"/>
      <c r="D2178" s="1233"/>
      <c r="E2178" s="587">
        <f t="shared" si="114"/>
        <v>0</v>
      </c>
      <c r="G2178" s="1230">
        <v>115</v>
      </c>
      <c r="H2178" s="1231"/>
      <c r="I2178" s="1232"/>
      <c r="J2178" s="1233"/>
      <c r="K2178" s="587">
        <f t="shared" si="115"/>
        <v>0</v>
      </c>
      <c r="M2178" s="1230">
        <v>115</v>
      </c>
      <c r="N2178" s="1231"/>
      <c r="O2178" s="1232"/>
      <c r="P2178" s="1233"/>
      <c r="Q2178" s="587">
        <f t="shared" si="116"/>
        <v>0</v>
      </c>
    </row>
    <row r="2179" spans="1:17" s="17" customFormat="1" ht="16.75" hidden="1" customHeight="1" outlineLevel="2">
      <c r="A2179" s="1230">
        <v>116</v>
      </c>
      <c r="B2179" s="1231"/>
      <c r="C2179" s="1232"/>
      <c r="D2179" s="1233"/>
      <c r="E2179" s="587">
        <f t="shared" si="114"/>
        <v>0</v>
      </c>
      <c r="G2179" s="1230">
        <v>116</v>
      </c>
      <c r="H2179" s="1231"/>
      <c r="I2179" s="1232"/>
      <c r="J2179" s="1233"/>
      <c r="K2179" s="587">
        <f t="shared" si="115"/>
        <v>0</v>
      </c>
      <c r="M2179" s="1230">
        <v>116</v>
      </c>
      <c r="N2179" s="1231"/>
      <c r="O2179" s="1232"/>
      <c r="P2179" s="1233"/>
      <c r="Q2179" s="587">
        <f t="shared" si="116"/>
        <v>0</v>
      </c>
    </row>
    <row r="2180" spans="1:17" s="17" customFormat="1" ht="16.75" hidden="1" customHeight="1" outlineLevel="2">
      <c r="A2180" s="1230">
        <v>117</v>
      </c>
      <c r="B2180" s="1231"/>
      <c r="C2180" s="1232"/>
      <c r="D2180" s="1233"/>
      <c r="E2180" s="587">
        <f t="shared" si="114"/>
        <v>0</v>
      </c>
      <c r="G2180" s="1230">
        <v>117</v>
      </c>
      <c r="H2180" s="1231"/>
      <c r="I2180" s="1232"/>
      <c r="J2180" s="1233"/>
      <c r="K2180" s="587">
        <f t="shared" si="115"/>
        <v>0</v>
      </c>
      <c r="M2180" s="1230">
        <v>117</v>
      </c>
      <c r="N2180" s="1231"/>
      <c r="O2180" s="1232"/>
      <c r="P2180" s="1233"/>
      <c r="Q2180" s="587">
        <f t="shared" si="116"/>
        <v>0</v>
      </c>
    </row>
    <row r="2181" spans="1:17" s="17" customFormat="1" ht="16.75" hidden="1" customHeight="1" outlineLevel="2">
      <c r="A2181" s="1230">
        <v>118</v>
      </c>
      <c r="B2181" s="1231"/>
      <c r="C2181" s="1232"/>
      <c r="D2181" s="1233"/>
      <c r="E2181" s="587">
        <f t="shared" si="114"/>
        <v>0</v>
      </c>
      <c r="G2181" s="1230">
        <v>118</v>
      </c>
      <c r="H2181" s="1231"/>
      <c r="I2181" s="1232"/>
      <c r="J2181" s="1233"/>
      <c r="K2181" s="587">
        <f t="shared" si="115"/>
        <v>0</v>
      </c>
      <c r="M2181" s="1230">
        <v>118</v>
      </c>
      <c r="N2181" s="1231"/>
      <c r="O2181" s="1232"/>
      <c r="P2181" s="1233"/>
      <c r="Q2181" s="587">
        <f t="shared" si="116"/>
        <v>0</v>
      </c>
    </row>
    <row r="2182" spans="1:17" s="17" customFormat="1" ht="16.75" hidden="1" customHeight="1" outlineLevel="2">
      <c r="A2182" s="1230">
        <v>119</v>
      </c>
      <c r="B2182" s="1231"/>
      <c r="C2182" s="1232"/>
      <c r="D2182" s="1233"/>
      <c r="E2182" s="587">
        <f t="shared" si="114"/>
        <v>0</v>
      </c>
      <c r="G2182" s="1230">
        <v>119</v>
      </c>
      <c r="H2182" s="1231"/>
      <c r="I2182" s="1232"/>
      <c r="J2182" s="1233"/>
      <c r="K2182" s="587">
        <f t="shared" si="115"/>
        <v>0</v>
      </c>
      <c r="M2182" s="1230">
        <v>119</v>
      </c>
      <c r="N2182" s="1231"/>
      <c r="O2182" s="1232"/>
      <c r="P2182" s="1233"/>
      <c r="Q2182" s="587">
        <f t="shared" si="116"/>
        <v>0</v>
      </c>
    </row>
    <row r="2183" spans="1:17" s="17" customFormat="1" ht="16.75" hidden="1" customHeight="1" outlineLevel="2">
      <c r="A2183" s="1230">
        <v>120</v>
      </c>
      <c r="B2183" s="1231"/>
      <c r="C2183" s="1232"/>
      <c r="D2183" s="1233"/>
      <c r="E2183" s="587">
        <f t="shared" si="114"/>
        <v>0</v>
      </c>
      <c r="G2183" s="1230">
        <v>120</v>
      </c>
      <c r="H2183" s="1231"/>
      <c r="I2183" s="1232"/>
      <c r="J2183" s="1233"/>
      <c r="K2183" s="587">
        <f t="shared" si="115"/>
        <v>0</v>
      </c>
      <c r="M2183" s="1230">
        <v>120</v>
      </c>
      <c r="N2183" s="1231"/>
      <c r="O2183" s="1232"/>
      <c r="P2183" s="1233"/>
      <c r="Q2183" s="587">
        <f t="shared" si="116"/>
        <v>0</v>
      </c>
    </row>
    <row r="2184" spans="1:17" s="17" customFormat="1" ht="16.75" hidden="1" customHeight="1" outlineLevel="2">
      <c r="A2184" s="1230">
        <v>121</v>
      </c>
      <c r="B2184" s="1231"/>
      <c r="C2184" s="1232"/>
      <c r="D2184" s="1233"/>
      <c r="E2184" s="587">
        <f t="shared" si="114"/>
        <v>0</v>
      </c>
      <c r="G2184" s="1230">
        <v>121</v>
      </c>
      <c r="H2184" s="1231"/>
      <c r="I2184" s="1232"/>
      <c r="J2184" s="1233"/>
      <c r="K2184" s="587">
        <f t="shared" si="115"/>
        <v>0</v>
      </c>
      <c r="M2184" s="1230">
        <v>121</v>
      </c>
      <c r="N2184" s="1231"/>
      <c r="O2184" s="1232"/>
      <c r="P2184" s="1233"/>
      <c r="Q2184" s="587">
        <f t="shared" si="116"/>
        <v>0</v>
      </c>
    </row>
    <row r="2185" spans="1:17" s="17" customFormat="1" ht="16.75" hidden="1" customHeight="1" outlineLevel="2">
      <c r="A2185" s="1230">
        <v>122</v>
      </c>
      <c r="B2185" s="1231"/>
      <c r="C2185" s="1232"/>
      <c r="D2185" s="1233"/>
      <c r="E2185" s="587">
        <f t="shared" si="114"/>
        <v>0</v>
      </c>
      <c r="G2185" s="1230">
        <v>122</v>
      </c>
      <c r="H2185" s="1231"/>
      <c r="I2185" s="1232"/>
      <c r="J2185" s="1233"/>
      <c r="K2185" s="587">
        <f t="shared" si="115"/>
        <v>0</v>
      </c>
      <c r="M2185" s="1230">
        <v>122</v>
      </c>
      <c r="N2185" s="1231"/>
      <c r="O2185" s="1232"/>
      <c r="P2185" s="1233"/>
      <c r="Q2185" s="587">
        <f t="shared" si="116"/>
        <v>0</v>
      </c>
    </row>
    <row r="2186" spans="1:17" s="17" customFormat="1" ht="16.75" hidden="1" customHeight="1" outlineLevel="2">
      <c r="A2186" s="1230">
        <v>123</v>
      </c>
      <c r="B2186" s="1231"/>
      <c r="C2186" s="1232"/>
      <c r="D2186" s="1233"/>
      <c r="E2186" s="587">
        <f t="shared" si="114"/>
        <v>0</v>
      </c>
      <c r="G2186" s="1230">
        <v>123</v>
      </c>
      <c r="H2186" s="1231"/>
      <c r="I2186" s="1232"/>
      <c r="J2186" s="1233"/>
      <c r="K2186" s="587">
        <f t="shared" si="115"/>
        <v>0</v>
      </c>
      <c r="M2186" s="1230">
        <v>123</v>
      </c>
      <c r="N2186" s="1231"/>
      <c r="O2186" s="1232"/>
      <c r="P2186" s="1233"/>
      <c r="Q2186" s="587">
        <f t="shared" si="116"/>
        <v>0</v>
      </c>
    </row>
    <row r="2187" spans="1:17" s="17" customFormat="1" ht="16.75" hidden="1" customHeight="1" outlineLevel="2">
      <c r="A2187" s="1230">
        <v>124</v>
      </c>
      <c r="B2187" s="1231"/>
      <c r="C2187" s="1232"/>
      <c r="D2187" s="1233"/>
      <c r="E2187" s="587">
        <f t="shared" si="114"/>
        <v>0</v>
      </c>
      <c r="G2187" s="1230">
        <v>124</v>
      </c>
      <c r="H2187" s="1231"/>
      <c r="I2187" s="1232"/>
      <c r="J2187" s="1233"/>
      <c r="K2187" s="587">
        <f t="shared" si="115"/>
        <v>0</v>
      </c>
      <c r="M2187" s="1230">
        <v>124</v>
      </c>
      <c r="N2187" s="1231"/>
      <c r="O2187" s="1232"/>
      <c r="P2187" s="1233"/>
      <c r="Q2187" s="587">
        <f t="shared" si="116"/>
        <v>0</v>
      </c>
    </row>
    <row r="2188" spans="1:17" s="17" customFormat="1" ht="16.75" hidden="1" customHeight="1" outlineLevel="2">
      <c r="A2188" s="1230">
        <v>125</v>
      </c>
      <c r="B2188" s="1231"/>
      <c r="C2188" s="1232"/>
      <c r="D2188" s="1233"/>
      <c r="E2188" s="587">
        <f t="shared" si="114"/>
        <v>0</v>
      </c>
      <c r="G2188" s="1230">
        <v>125</v>
      </c>
      <c r="H2188" s="1231"/>
      <c r="I2188" s="1232"/>
      <c r="J2188" s="1233"/>
      <c r="K2188" s="587">
        <f t="shared" si="115"/>
        <v>0</v>
      </c>
      <c r="M2188" s="1230">
        <v>125</v>
      </c>
      <c r="N2188" s="1231"/>
      <c r="O2188" s="1232"/>
      <c r="P2188" s="1233"/>
      <c r="Q2188" s="587">
        <f t="shared" si="116"/>
        <v>0</v>
      </c>
    </row>
    <row r="2189" spans="1:17" s="17" customFormat="1" ht="16.75" hidden="1" customHeight="1" outlineLevel="2">
      <c r="A2189" s="1230">
        <v>126</v>
      </c>
      <c r="B2189" s="1231"/>
      <c r="C2189" s="1232"/>
      <c r="D2189" s="1233"/>
      <c r="E2189" s="587">
        <f t="shared" si="114"/>
        <v>0</v>
      </c>
      <c r="G2189" s="1230">
        <v>126</v>
      </c>
      <c r="H2189" s="1231"/>
      <c r="I2189" s="1232"/>
      <c r="J2189" s="1233"/>
      <c r="K2189" s="587">
        <f t="shared" si="115"/>
        <v>0</v>
      </c>
      <c r="M2189" s="1230">
        <v>126</v>
      </c>
      <c r="N2189" s="1231"/>
      <c r="O2189" s="1232"/>
      <c r="P2189" s="1233"/>
      <c r="Q2189" s="587">
        <f t="shared" si="116"/>
        <v>0</v>
      </c>
    </row>
    <row r="2190" spans="1:17" s="17" customFormat="1" ht="16.75" hidden="1" customHeight="1" outlineLevel="2">
      <c r="A2190" s="1230">
        <v>127</v>
      </c>
      <c r="B2190" s="1231"/>
      <c r="C2190" s="1232"/>
      <c r="D2190" s="1233"/>
      <c r="E2190" s="587">
        <f t="shared" si="114"/>
        <v>0</v>
      </c>
      <c r="G2190" s="1230">
        <v>127</v>
      </c>
      <c r="H2190" s="1231"/>
      <c r="I2190" s="1232"/>
      <c r="J2190" s="1233"/>
      <c r="K2190" s="587">
        <f t="shared" si="115"/>
        <v>0</v>
      </c>
      <c r="M2190" s="1230">
        <v>127</v>
      </c>
      <c r="N2190" s="1231"/>
      <c r="O2190" s="1232"/>
      <c r="P2190" s="1233"/>
      <c r="Q2190" s="587">
        <f t="shared" si="116"/>
        <v>0</v>
      </c>
    </row>
    <row r="2191" spans="1:17" s="17" customFormat="1" ht="16.75" hidden="1" customHeight="1" outlineLevel="2">
      <c r="A2191" s="1230">
        <v>128</v>
      </c>
      <c r="B2191" s="1231"/>
      <c r="C2191" s="1232"/>
      <c r="D2191" s="1233"/>
      <c r="E2191" s="587">
        <f t="shared" si="114"/>
        <v>0</v>
      </c>
      <c r="G2191" s="1230">
        <v>128</v>
      </c>
      <c r="H2191" s="1231"/>
      <c r="I2191" s="1232"/>
      <c r="J2191" s="1233"/>
      <c r="K2191" s="587">
        <f t="shared" si="115"/>
        <v>0</v>
      </c>
      <c r="M2191" s="1230">
        <v>128</v>
      </c>
      <c r="N2191" s="1231"/>
      <c r="O2191" s="1232"/>
      <c r="P2191" s="1233"/>
      <c r="Q2191" s="587">
        <f t="shared" si="116"/>
        <v>0</v>
      </c>
    </row>
    <row r="2192" spans="1:17" s="17" customFormat="1" ht="16.75" hidden="1" customHeight="1" outlineLevel="2">
      <c r="A2192" s="1230">
        <v>129</v>
      </c>
      <c r="B2192" s="1231"/>
      <c r="C2192" s="1232"/>
      <c r="D2192" s="1233"/>
      <c r="E2192" s="587">
        <f t="shared" si="114"/>
        <v>0</v>
      </c>
      <c r="G2192" s="1230">
        <v>129</v>
      </c>
      <c r="H2192" s="1231"/>
      <c r="I2192" s="1232"/>
      <c r="J2192" s="1233"/>
      <c r="K2192" s="587">
        <f t="shared" si="115"/>
        <v>0</v>
      </c>
      <c r="M2192" s="1230">
        <v>129</v>
      </c>
      <c r="N2192" s="1231"/>
      <c r="O2192" s="1232"/>
      <c r="P2192" s="1233"/>
      <c r="Q2192" s="587">
        <f t="shared" si="116"/>
        <v>0</v>
      </c>
    </row>
    <row r="2193" spans="1:17" s="17" customFormat="1" ht="16.75" hidden="1" customHeight="1" outlineLevel="2">
      <c r="A2193" s="1230">
        <v>130</v>
      </c>
      <c r="B2193" s="1231"/>
      <c r="C2193" s="1232"/>
      <c r="D2193" s="1233"/>
      <c r="E2193" s="587">
        <f t="shared" ref="E2193:E2212" si="117">IF(AND(C2193&gt;=D$2057,C2193&lt;=D$2056),1,0)</f>
        <v>0</v>
      </c>
      <c r="G2193" s="1230">
        <v>130</v>
      </c>
      <c r="H2193" s="1231"/>
      <c r="I2193" s="1232"/>
      <c r="J2193" s="1233"/>
      <c r="K2193" s="587">
        <f t="shared" ref="K2193:K2212" si="118">IF(AND(I2193&gt;=J$2057,I2193&lt;=J$2056),1,0)</f>
        <v>0</v>
      </c>
      <c r="M2193" s="1230">
        <v>130</v>
      </c>
      <c r="N2193" s="1231"/>
      <c r="O2193" s="1232"/>
      <c r="P2193" s="1233"/>
      <c r="Q2193" s="587">
        <f t="shared" ref="Q2193:Q2212" si="119">IF(AND(O2193&gt;=P$2057,O2193&lt;=P$2056),1,0)</f>
        <v>0</v>
      </c>
    </row>
    <row r="2194" spans="1:17" s="17" customFormat="1" ht="16.75" hidden="1" customHeight="1" outlineLevel="2">
      <c r="A2194" s="1230">
        <v>131</v>
      </c>
      <c r="B2194" s="1231"/>
      <c r="C2194" s="1232"/>
      <c r="D2194" s="1233"/>
      <c r="E2194" s="587">
        <f t="shared" si="117"/>
        <v>0</v>
      </c>
      <c r="G2194" s="1230">
        <v>131</v>
      </c>
      <c r="H2194" s="1231"/>
      <c r="I2194" s="1232"/>
      <c r="J2194" s="1233"/>
      <c r="K2194" s="587">
        <f t="shared" si="118"/>
        <v>0</v>
      </c>
      <c r="M2194" s="1230">
        <v>131</v>
      </c>
      <c r="N2194" s="1231"/>
      <c r="O2194" s="1232"/>
      <c r="P2194" s="1233"/>
      <c r="Q2194" s="587">
        <f t="shared" si="119"/>
        <v>0</v>
      </c>
    </row>
    <row r="2195" spans="1:17" s="17" customFormat="1" ht="16.75" hidden="1" customHeight="1" outlineLevel="2">
      <c r="A2195" s="1230">
        <v>132</v>
      </c>
      <c r="B2195" s="1231"/>
      <c r="C2195" s="1232"/>
      <c r="D2195" s="1233"/>
      <c r="E2195" s="587">
        <f t="shared" si="117"/>
        <v>0</v>
      </c>
      <c r="G2195" s="1230">
        <v>132</v>
      </c>
      <c r="H2195" s="1231"/>
      <c r="I2195" s="1232"/>
      <c r="J2195" s="1233"/>
      <c r="K2195" s="587">
        <f t="shared" si="118"/>
        <v>0</v>
      </c>
      <c r="M2195" s="1230">
        <v>132</v>
      </c>
      <c r="N2195" s="1231"/>
      <c r="O2195" s="1232"/>
      <c r="P2195" s="1233"/>
      <c r="Q2195" s="587">
        <f t="shared" si="119"/>
        <v>0</v>
      </c>
    </row>
    <row r="2196" spans="1:17" s="17" customFormat="1" ht="16.75" hidden="1" customHeight="1" outlineLevel="2">
      <c r="A2196" s="1230">
        <v>133</v>
      </c>
      <c r="B2196" s="1231"/>
      <c r="C2196" s="1232"/>
      <c r="D2196" s="1233"/>
      <c r="E2196" s="587">
        <f t="shared" si="117"/>
        <v>0</v>
      </c>
      <c r="G2196" s="1230">
        <v>133</v>
      </c>
      <c r="H2196" s="1231"/>
      <c r="I2196" s="1232"/>
      <c r="J2196" s="1233"/>
      <c r="K2196" s="587">
        <f t="shared" si="118"/>
        <v>0</v>
      </c>
      <c r="M2196" s="1230">
        <v>133</v>
      </c>
      <c r="N2196" s="1231"/>
      <c r="O2196" s="1232"/>
      <c r="P2196" s="1233"/>
      <c r="Q2196" s="587">
        <f t="shared" si="119"/>
        <v>0</v>
      </c>
    </row>
    <row r="2197" spans="1:17" s="17" customFormat="1" ht="16.75" hidden="1" customHeight="1" outlineLevel="2">
      <c r="A2197" s="1230">
        <v>134</v>
      </c>
      <c r="B2197" s="1231"/>
      <c r="C2197" s="1232"/>
      <c r="D2197" s="1233"/>
      <c r="E2197" s="587">
        <f t="shared" si="117"/>
        <v>0</v>
      </c>
      <c r="G2197" s="1230">
        <v>134</v>
      </c>
      <c r="H2197" s="1231"/>
      <c r="I2197" s="1232"/>
      <c r="J2197" s="1233"/>
      <c r="K2197" s="587">
        <f t="shared" si="118"/>
        <v>0</v>
      </c>
      <c r="M2197" s="1230">
        <v>134</v>
      </c>
      <c r="N2197" s="1231"/>
      <c r="O2197" s="1232"/>
      <c r="P2197" s="1233"/>
      <c r="Q2197" s="587">
        <f t="shared" si="119"/>
        <v>0</v>
      </c>
    </row>
    <row r="2198" spans="1:17" s="17" customFormat="1" ht="16.75" hidden="1" customHeight="1" outlineLevel="2">
      <c r="A2198" s="1230">
        <v>135</v>
      </c>
      <c r="B2198" s="1231"/>
      <c r="C2198" s="1232"/>
      <c r="D2198" s="1233"/>
      <c r="E2198" s="587">
        <f t="shared" si="117"/>
        <v>0</v>
      </c>
      <c r="G2198" s="1230">
        <v>135</v>
      </c>
      <c r="H2198" s="1231"/>
      <c r="I2198" s="1232"/>
      <c r="J2198" s="1233"/>
      <c r="K2198" s="587">
        <f t="shared" si="118"/>
        <v>0</v>
      </c>
      <c r="M2198" s="1230">
        <v>135</v>
      </c>
      <c r="N2198" s="1231"/>
      <c r="O2198" s="1232"/>
      <c r="P2198" s="1233"/>
      <c r="Q2198" s="587">
        <f t="shared" si="119"/>
        <v>0</v>
      </c>
    </row>
    <row r="2199" spans="1:17" s="17" customFormat="1" ht="16.75" hidden="1" customHeight="1" outlineLevel="2">
      <c r="A2199" s="1230">
        <v>136</v>
      </c>
      <c r="B2199" s="1231"/>
      <c r="C2199" s="1232"/>
      <c r="D2199" s="1233"/>
      <c r="E2199" s="587">
        <f t="shared" si="117"/>
        <v>0</v>
      </c>
      <c r="G2199" s="1230">
        <v>136</v>
      </c>
      <c r="H2199" s="1231"/>
      <c r="I2199" s="1232"/>
      <c r="J2199" s="1233"/>
      <c r="K2199" s="587">
        <f t="shared" si="118"/>
        <v>0</v>
      </c>
      <c r="M2199" s="1230">
        <v>136</v>
      </c>
      <c r="N2199" s="1231"/>
      <c r="O2199" s="1232"/>
      <c r="P2199" s="1233"/>
      <c r="Q2199" s="587">
        <f t="shared" si="119"/>
        <v>0</v>
      </c>
    </row>
    <row r="2200" spans="1:17" s="17" customFormat="1" ht="16.75" hidden="1" customHeight="1" outlineLevel="2">
      <c r="A2200" s="1230">
        <v>137</v>
      </c>
      <c r="B2200" s="1231"/>
      <c r="C2200" s="1232"/>
      <c r="D2200" s="1233"/>
      <c r="E2200" s="587">
        <f t="shared" si="117"/>
        <v>0</v>
      </c>
      <c r="G2200" s="1230">
        <v>137</v>
      </c>
      <c r="H2200" s="1231"/>
      <c r="I2200" s="1232"/>
      <c r="J2200" s="1233"/>
      <c r="K2200" s="587">
        <f t="shared" si="118"/>
        <v>0</v>
      </c>
      <c r="M2200" s="1230">
        <v>137</v>
      </c>
      <c r="N2200" s="1231"/>
      <c r="O2200" s="1232"/>
      <c r="P2200" s="1233"/>
      <c r="Q2200" s="587">
        <f t="shared" si="119"/>
        <v>0</v>
      </c>
    </row>
    <row r="2201" spans="1:17" s="17" customFormat="1" ht="16.75" hidden="1" customHeight="1" outlineLevel="2">
      <c r="A2201" s="1230">
        <v>138</v>
      </c>
      <c r="B2201" s="1231"/>
      <c r="C2201" s="1232"/>
      <c r="D2201" s="1233"/>
      <c r="E2201" s="587">
        <f t="shared" si="117"/>
        <v>0</v>
      </c>
      <c r="G2201" s="1230">
        <v>138</v>
      </c>
      <c r="H2201" s="1231"/>
      <c r="I2201" s="1232"/>
      <c r="J2201" s="1233"/>
      <c r="K2201" s="587">
        <f t="shared" si="118"/>
        <v>0</v>
      </c>
      <c r="M2201" s="1230">
        <v>138</v>
      </c>
      <c r="N2201" s="1231"/>
      <c r="O2201" s="1232"/>
      <c r="P2201" s="1233"/>
      <c r="Q2201" s="587">
        <f t="shared" si="119"/>
        <v>0</v>
      </c>
    </row>
    <row r="2202" spans="1:17" s="17" customFormat="1" ht="16.75" hidden="1" customHeight="1" outlineLevel="2">
      <c r="A2202" s="1230">
        <v>139</v>
      </c>
      <c r="B2202" s="1231"/>
      <c r="C2202" s="1232"/>
      <c r="D2202" s="1233"/>
      <c r="E2202" s="587">
        <f t="shared" si="117"/>
        <v>0</v>
      </c>
      <c r="G2202" s="1230">
        <v>139</v>
      </c>
      <c r="H2202" s="1231"/>
      <c r="I2202" s="1232"/>
      <c r="J2202" s="1233"/>
      <c r="K2202" s="587">
        <f t="shared" si="118"/>
        <v>0</v>
      </c>
      <c r="M2202" s="1230">
        <v>139</v>
      </c>
      <c r="N2202" s="1231"/>
      <c r="O2202" s="1232"/>
      <c r="P2202" s="1233"/>
      <c r="Q2202" s="587">
        <f t="shared" si="119"/>
        <v>0</v>
      </c>
    </row>
    <row r="2203" spans="1:17" s="17" customFormat="1" ht="16.75" hidden="1" customHeight="1" outlineLevel="2">
      <c r="A2203" s="1230">
        <v>140</v>
      </c>
      <c r="B2203" s="1231"/>
      <c r="C2203" s="1232"/>
      <c r="D2203" s="1233"/>
      <c r="E2203" s="587">
        <f t="shared" si="117"/>
        <v>0</v>
      </c>
      <c r="G2203" s="1230">
        <v>140</v>
      </c>
      <c r="H2203" s="1231"/>
      <c r="I2203" s="1232"/>
      <c r="J2203" s="1233"/>
      <c r="K2203" s="587">
        <f t="shared" si="118"/>
        <v>0</v>
      </c>
      <c r="M2203" s="1230">
        <v>140</v>
      </c>
      <c r="N2203" s="1231"/>
      <c r="O2203" s="1232"/>
      <c r="P2203" s="1233"/>
      <c r="Q2203" s="587">
        <f t="shared" si="119"/>
        <v>0</v>
      </c>
    </row>
    <row r="2204" spans="1:17" s="17" customFormat="1" ht="16.75" hidden="1" customHeight="1" outlineLevel="2">
      <c r="A2204" s="1230">
        <v>141</v>
      </c>
      <c r="B2204" s="1231"/>
      <c r="C2204" s="1232"/>
      <c r="D2204" s="1233"/>
      <c r="E2204" s="587">
        <f t="shared" si="117"/>
        <v>0</v>
      </c>
      <c r="G2204" s="1230">
        <v>141</v>
      </c>
      <c r="H2204" s="1231"/>
      <c r="I2204" s="1232"/>
      <c r="J2204" s="1233"/>
      <c r="K2204" s="587">
        <f t="shared" si="118"/>
        <v>0</v>
      </c>
      <c r="M2204" s="1230">
        <v>141</v>
      </c>
      <c r="N2204" s="1231"/>
      <c r="O2204" s="1232"/>
      <c r="P2204" s="1233"/>
      <c r="Q2204" s="587">
        <f t="shared" si="119"/>
        <v>0</v>
      </c>
    </row>
    <row r="2205" spans="1:17" s="17" customFormat="1" ht="16.75" hidden="1" customHeight="1" outlineLevel="2">
      <c r="A2205" s="1230">
        <v>142</v>
      </c>
      <c r="B2205" s="1231"/>
      <c r="C2205" s="1232"/>
      <c r="D2205" s="1233"/>
      <c r="E2205" s="587">
        <f t="shared" si="117"/>
        <v>0</v>
      </c>
      <c r="G2205" s="1230">
        <v>142</v>
      </c>
      <c r="H2205" s="1231"/>
      <c r="I2205" s="1232"/>
      <c r="J2205" s="1233"/>
      <c r="K2205" s="587">
        <f t="shared" si="118"/>
        <v>0</v>
      </c>
      <c r="M2205" s="1230">
        <v>142</v>
      </c>
      <c r="N2205" s="1231"/>
      <c r="O2205" s="1232"/>
      <c r="P2205" s="1233"/>
      <c r="Q2205" s="587">
        <f t="shared" si="119"/>
        <v>0</v>
      </c>
    </row>
    <row r="2206" spans="1:17" s="17" customFormat="1" ht="16.75" hidden="1" customHeight="1" outlineLevel="2">
      <c r="A2206" s="1230">
        <v>143</v>
      </c>
      <c r="B2206" s="1231"/>
      <c r="C2206" s="1232"/>
      <c r="D2206" s="1233"/>
      <c r="E2206" s="587">
        <f t="shared" si="117"/>
        <v>0</v>
      </c>
      <c r="G2206" s="1230">
        <v>143</v>
      </c>
      <c r="H2206" s="1231"/>
      <c r="I2206" s="1232"/>
      <c r="J2206" s="1233"/>
      <c r="K2206" s="587">
        <f t="shared" si="118"/>
        <v>0</v>
      </c>
      <c r="M2206" s="1230">
        <v>143</v>
      </c>
      <c r="N2206" s="1231"/>
      <c r="O2206" s="1232"/>
      <c r="P2206" s="1233"/>
      <c r="Q2206" s="587">
        <f t="shared" si="119"/>
        <v>0</v>
      </c>
    </row>
    <row r="2207" spans="1:17" s="17" customFormat="1" ht="16.75" hidden="1" customHeight="1" outlineLevel="2">
      <c r="A2207" s="1230">
        <v>144</v>
      </c>
      <c r="B2207" s="1231"/>
      <c r="C2207" s="1232"/>
      <c r="D2207" s="1233"/>
      <c r="E2207" s="587">
        <f t="shared" si="117"/>
        <v>0</v>
      </c>
      <c r="G2207" s="1230">
        <v>144</v>
      </c>
      <c r="H2207" s="1231"/>
      <c r="I2207" s="1232"/>
      <c r="J2207" s="1233"/>
      <c r="K2207" s="587">
        <f t="shared" si="118"/>
        <v>0</v>
      </c>
      <c r="M2207" s="1230">
        <v>144</v>
      </c>
      <c r="N2207" s="1231"/>
      <c r="O2207" s="1232"/>
      <c r="P2207" s="1233"/>
      <c r="Q2207" s="587">
        <f t="shared" si="119"/>
        <v>0</v>
      </c>
    </row>
    <row r="2208" spans="1:17" s="17" customFormat="1" ht="16.75" hidden="1" customHeight="1" outlineLevel="2">
      <c r="A2208" s="1230">
        <v>145</v>
      </c>
      <c r="B2208" s="1231"/>
      <c r="C2208" s="1232"/>
      <c r="D2208" s="1233"/>
      <c r="E2208" s="587">
        <f t="shared" si="117"/>
        <v>0</v>
      </c>
      <c r="G2208" s="1230">
        <v>145</v>
      </c>
      <c r="H2208" s="1231"/>
      <c r="I2208" s="1232"/>
      <c r="J2208" s="1233"/>
      <c r="K2208" s="587">
        <f t="shared" si="118"/>
        <v>0</v>
      </c>
      <c r="M2208" s="1230">
        <v>145</v>
      </c>
      <c r="N2208" s="1231"/>
      <c r="O2208" s="1232"/>
      <c r="P2208" s="1233"/>
      <c r="Q2208" s="587">
        <f t="shared" si="119"/>
        <v>0</v>
      </c>
    </row>
    <row r="2209" spans="1:17" s="17" customFormat="1" ht="16.75" hidden="1" customHeight="1" outlineLevel="2">
      <c r="A2209" s="1230">
        <v>146</v>
      </c>
      <c r="B2209" s="1231"/>
      <c r="C2209" s="1232"/>
      <c r="D2209" s="1233"/>
      <c r="E2209" s="587">
        <f t="shared" si="117"/>
        <v>0</v>
      </c>
      <c r="G2209" s="1230">
        <v>146</v>
      </c>
      <c r="H2209" s="1231"/>
      <c r="I2209" s="1232"/>
      <c r="J2209" s="1233"/>
      <c r="K2209" s="587">
        <f t="shared" si="118"/>
        <v>0</v>
      </c>
      <c r="M2209" s="1230">
        <v>146</v>
      </c>
      <c r="N2209" s="1231"/>
      <c r="O2209" s="1232"/>
      <c r="P2209" s="1233"/>
      <c r="Q2209" s="587">
        <f t="shared" si="119"/>
        <v>0</v>
      </c>
    </row>
    <row r="2210" spans="1:17" s="17" customFormat="1" ht="16.75" hidden="1" customHeight="1" outlineLevel="2">
      <c r="A2210" s="1230">
        <v>147</v>
      </c>
      <c r="B2210" s="1231"/>
      <c r="C2210" s="1232"/>
      <c r="D2210" s="1233"/>
      <c r="E2210" s="587">
        <f t="shared" si="117"/>
        <v>0</v>
      </c>
      <c r="G2210" s="1230">
        <v>147</v>
      </c>
      <c r="H2210" s="1231"/>
      <c r="I2210" s="1232"/>
      <c r="J2210" s="1233"/>
      <c r="K2210" s="587">
        <f t="shared" si="118"/>
        <v>0</v>
      </c>
      <c r="M2210" s="1230">
        <v>147</v>
      </c>
      <c r="N2210" s="1231"/>
      <c r="O2210" s="1232"/>
      <c r="P2210" s="1233"/>
      <c r="Q2210" s="587">
        <f t="shared" si="119"/>
        <v>0</v>
      </c>
    </row>
    <row r="2211" spans="1:17" s="17" customFormat="1" ht="16.75" hidden="1" customHeight="1" outlineLevel="2">
      <c r="A2211" s="1230">
        <v>148</v>
      </c>
      <c r="B2211" s="1231"/>
      <c r="C2211" s="1232"/>
      <c r="D2211" s="1233"/>
      <c r="E2211" s="587">
        <f t="shared" si="117"/>
        <v>0</v>
      </c>
      <c r="G2211" s="1230">
        <v>148</v>
      </c>
      <c r="H2211" s="1231"/>
      <c r="I2211" s="1232"/>
      <c r="J2211" s="1233"/>
      <c r="K2211" s="587">
        <f t="shared" si="118"/>
        <v>0</v>
      </c>
      <c r="M2211" s="1230">
        <v>148</v>
      </c>
      <c r="N2211" s="1231"/>
      <c r="O2211" s="1232"/>
      <c r="P2211" s="1233"/>
      <c r="Q2211" s="587">
        <f t="shared" si="119"/>
        <v>0</v>
      </c>
    </row>
    <row r="2212" spans="1:17" s="17" customFormat="1" ht="16.75" hidden="1" customHeight="1" outlineLevel="2">
      <c r="A2212" s="1230">
        <v>149</v>
      </c>
      <c r="B2212" s="1231"/>
      <c r="C2212" s="1232"/>
      <c r="D2212" s="1233"/>
      <c r="E2212" s="587">
        <f t="shared" si="117"/>
        <v>0</v>
      </c>
      <c r="G2212" s="1230">
        <v>149</v>
      </c>
      <c r="H2212" s="1231"/>
      <c r="I2212" s="1232"/>
      <c r="J2212" s="1233"/>
      <c r="K2212" s="587">
        <f t="shared" si="118"/>
        <v>0</v>
      </c>
      <c r="M2212" s="1230">
        <v>149</v>
      </c>
      <c r="N2212" s="1231"/>
      <c r="O2212" s="1232"/>
      <c r="P2212" s="1233"/>
      <c r="Q2212" s="587">
        <f t="shared" si="119"/>
        <v>0</v>
      </c>
    </row>
    <row r="2213" spans="1:17" s="17" customFormat="1" ht="16.75" hidden="1" customHeight="1" outlineLevel="2">
      <c r="A2213" s="1230">
        <v>150</v>
      </c>
      <c r="B2213" s="1231"/>
      <c r="C2213" s="1232"/>
      <c r="D2213" s="1233"/>
      <c r="E2213" s="587">
        <f>IF(AND(C2213&gt;=D$2057,C2213&lt;=D$2056),1,0)</f>
        <v>0</v>
      </c>
      <c r="G2213" s="1230">
        <v>150</v>
      </c>
      <c r="H2213" s="1231"/>
      <c r="I2213" s="1232"/>
      <c r="J2213" s="1233"/>
      <c r="K2213" s="587">
        <f>IF(AND(I2213&gt;=J$2057,I2213&lt;=J$2056),1,0)</f>
        <v>0</v>
      </c>
      <c r="M2213" s="1230">
        <v>150</v>
      </c>
      <c r="N2213" s="1231"/>
      <c r="O2213" s="1232"/>
      <c r="P2213" s="1233"/>
      <c r="Q2213" s="587">
        <f>IF(AND(O2213&gt;=P$2057,O2213&lt;=P$2056),1,0)</f>
        <v>0</v>
      </c>
    </row>
    <row r="2214" spans="1:17" s="17" customFormat="1" ht="16.75" hidden="1" customHeight="1" outlineLevel="2">
      <c r="A2214" s="1230">
        <v>151</v>
      </c>
      <c r="B2214" s="1231"/>
      <c r="C2214" s="1232"/>
      <c r="D2214" s="1233"/>
      <c r="E2214" s="587">
        <f t="shared" ref="E2214:E2277" si="120">IF(AND(C2214&gt;=D$2057,C2214&lt;=D$2056),1,0)</f>
        <v>0</v>
      </c>
      <c r="G2214" s="1230">
        <v>151</v>
      </c>
      <c r="H2214" s="1231"/>
      <c r="I2214" s="1232"/>
      <c r="J2214" s="1233"/>
      <c r="K2214" s="587">
        <f t="shared" ref="K2214:K2277" si="121">IF(AND(I2214&gt;=J$2057,I2214&lt;=J$2056),1,0)</f>
        <v>0</v>
      </c>
      <c r="M2214" s="1230">
        <v>151</v>
      </c>
      <c r="N2214" s="1231"/>
      <c r="O2214" s="1232"/>
      <c r="P2214" s="1233"/>
      <c r="Q2214" s="587">
        <f t="shared" ref="Q2214:Q2277" si="122">IF(AND(O2214&gt;=P$2057,O2214&lt;=P$2056),1,0)</f>
        <v>0</v>
      </c>
    </row>
    <row r="2215" spans="1:17" s="17" customFormat="1" ht="16.75" hidden="1" customHeight="1" outlineLevel="2">
      <c r="A2215" s="1230">
        <v>152</v>
      </c>
      <c r="B2215" s="1231"/>
      <c r="C2215" s="1232"/>
      <c r="D2215" s="1233"/>
      <c r="E2215" s="587">
        <f t="shared" si="120"/>
        <v>0</v>
      </c>
      <c r="G2215" s="1230">
        <v>152</v>
      </c>
      <c r="H2215" s="1231"/>
      <c r="I2215" s="1232"/>
      <c r="J2215" s="1233"/>
      <c r="K2215" s="587">
        <f t="shared" si="121"/>
        <v>0</v>
      </c>
      <c r="M2215" s="1230">
        <v>152</v>
      </c>
      <c r="N2215" s="1231"/>
      <c r="O2215" s="1232"/>
      <c r="P2215" s="1233"/>
      <c r="Q2215" s="587">
        <f t="shared" si="122"/>
        <v>0</v>
      </c>
    </row>
    <row r="2216" spans="1:17" s="17" customFormat="1" ht="16.75" hidden="1" customHeight="1" outlineLevel="2">
      <c r="A2216" s="1230">
        <v>153</v>
      </c>
      <c r="B2216" s="1231"/>
      <c r="C2216" s="1232"/>
      <c r="D2216" s="1233"/>
      <c r="E2216" s="587">
        <f t="shared" si="120"/>
        <v>0</v>
      </c>
      <c r="G2216" s="1230">
        <v>153</v>
      </c>
      <c r="H2216" s="1231"/>
      <c r="I2216" s="1232"/>
      <c r="J2216" s="1233"/>
      <c r="K2216" s="587">
        <f t="shared" si="121"/>
        <v>0</v>
      </c>
      <c r="M2216" s="1230">
        <v>153</v>
      </c>
      <c r="N2216" s="1231"/>
      <c r="O2216" s="1232"/>
      <c r="P2216" s="1233"/>
      <c r="Q2216" s="587">
        <f t="shared" si="122"/>
        <v>0</v>
      </c>
    </row>
    <row r="2217" spans="1:17" s="17" customFormat="1" ht="16.75" hidden="1" customHeight="1" outlineLevel="2">
      <c r="A2217" s="1230">
        <v>154</v>
      </c>
      <c r="B2217" s="1231"/>
      <c r="C2217" s="1232"/>
      <c r="D2217" s="1233"/>
      <c r="E2217" s="587">
        <f t="shared" si="120"/>
        <v>0</v>
      </c>
      <c r="G2217" s="1230">
        <v>154</v>
      </c>
      <c r="H2217" s="1231"/>
      <c r="I2217" s="1232"/>
      <c r="J2217" s="1233"/>
      <c r="K2217" s="587">
        <f t="shared" si="121"/>
        <v>0</v>
      </c>
      <c r="M2217" s="1230">
        <v>154</v>
      </c>
      <c r="N2217" s="1231"/>
      <c r="O2217" s="1232"/>
      <c r="P2217" s="1233"/>
      <c r="Q2217" s="587">
        <f t="shared" si="122"/>
        <v>0</v>
      </c>
    </row>
    <row r="2218" spans="1:17" s="17" customFormat="1" ht="16.75" hidden="1" customHeight="1" outlineLevel="2">
      <c r="A2218" s="1230">
        <v>155</v>
      </c>
      <c r="B2218" s="1231"/>
      <c r="C2218" s="1232"/>
      <c r="D2218" s="1233"/>
      <c r="E2218" s="587">
        <f t="shared" si="120"/>
        <v>0</v>
      </c>
      <c r="G2218" s="1230">
        <v>155</v>
      </c>
      <c r="H2218" s="1231"/>
      <c r="I2218" s="1232"/>
      <c r="J2218" s="1233"/>
      <c r="K2218" s="587">
        <f t="shared" si="121"/>
        <v>0</v>
      </c>
      <c r="M2218" s="1230">
        <v>155</v>
      </c>
      <c r="N2218" s="1231"/>
      <c r="O2218" s="1232"/>
      <c r="P2218" s="1233"/>
      <c r="Q2218" s="587">
        <f t="shared" si="122"/>
        <v>0</v>
      </c>
    </row>
    <row r="2219" spans="1:17" s="17" customFormat="1" ht="16.75" hidden="1" customHeight="1" outlineLevel="2">
      <c r="A2219" s="1230">
        <v>156</v>
      </c>
      <c r="B2219" s="1231"/>
      <c r="C2219" s="1232"/>
      <c r="D2219" s="1233"/>
      <c r="E2219" s="587">
        <f t="shared" si="120"/>
        <v>0</v>
      </c>
      <c r="G2219" s="1230">
        <v>156</v>
      </c>
      <c r="H2219" s="1231"/>
      <c r="I2219" s="1232"/>
      <c r="J2219" s="1233"/>
      <c r="K2219" s="587">
        <f t="shared" si="121"/>
        <v>0</v>
      </c>
      <c r="M2219" s="1230">
        <v>156</v>
      </c>
      <c r="N2219" s="1231"/>
      <c r="O2219" s="1232"/>
      <c r="P2219" s="1233"/>
      <c r="Q2219" s="587">
        <f t="shared" si="122"/>
        <v>0</v>
      </c>
    </row>
    <row r="2220" spans="1:17" s="17" customFormat="1" ht="16.75" hidden="1" customHeight="1" outlineLevel="2">
      <c r="A2220" s="1230">
        <v>157</v>
      </c>
      <c r="B2220" s="1231"/>
      <c r="C2220" s="1232"/>
      <c r="D2220" s="1233"/>
      <c r="E2220" s="587">
        <f t="shared" si="120"/>
        <v>0</v>
      </c>
      <c r="G2220" s="1230">
        <v>157</v>
      </c>
      <c r="H2220" s="1231"/>
      <c r="I2220" s="1232"/>
      <c r="J2220" s="1233"/>
      <c r="K2220" s="587">
        <f t="shared" si="121"/>
        <v>0</v>
      </c>
      <c r="M2220" s="1230">
        <v>157</v>
      </c>
      <c r="N2220" s="1231"/>
      <c r="O2220" s="1232"/>
      <c r="P2220" s="1233"/>
      <c r="Q2220" s="587">
        <f t="shared" si="122"/>
        <v>0</v>
      </c>
    </row>
    <row r="2221" spans="1:17" s="17" customFormat="1" ht="16.75" hidden="1" customHeight="1" outlineLevel="2">
      <c r="A2221" s="1230">
        <v>158</v>
      </c>
      <c r="B2221" s="1231"/>
      <c r="C2221" s="1232"/>
      <c r="D2221" s="1233"/>
      <c r="E2221" s="587">
        <f t="shared" si="120"/>
        <v>0</v>
      </c>
      <c r="G2221" s="1230">
        <v>158</v>
      </c>
      <c r="H2221" s="1231"/>
      <c r="I2221" s="1232"/>
      <c r="J2221" s="1233"/>
      <c r="K2221" s="587">
        <f t="shared" si="121"/>
        <v>0</v>
      </c>
      <c r="M2221" s="1230">
        <v>158</v>
      </c>
      <c r="N2221" s="1231"/>
      <c r="O2221" s="1232"/>
      <c r="P2221" s="1233"/>
      <c r="Q2221" s="587">
        <f t="shared" si="122"/>
        <v>0</v>
      </c>
    </row>
    <row r="2222" spans="1:17" s="17" customFormat="1" ht="16.75" hidden="1" customHeight="1" outlineLevel="2">
      <c r="A2222" s="1230">
        <v>159</v>
      </c>
      <c r="B2222" s="1231"/>
      <c r="C2222" s="1232"/>
      <c r="D2222" s="1233"/>
      <c r="E2222" s="587">
        <f t="shared" si="120"/>
        <v>0</v>
      </c>
      <c r="G2222" s="1230">
        <v>159</v>
      </c>
      <c r="H2222" s="1231"/>
      <c r="I2222" s="1232"/>
      <c r="J2222" s="1233"/>
      <c r="K2222" s="587">
        <f t="shared" si="121"/>
        <v>0</v>
      </c>
      <c r="M2222" s="1230">
        <v>159</v>
      </c>
      <c r="N2222" s="1231"/>
      <c r="O2222" s="1232"/>
      <c r="P2222" s="1233"/>
      <c r="Q2222" s="587">
        <f t="shared" si="122"/>
        <v>0</v>
      </c>
    </row>
    <row r="2223" spans="1:17" s="17" customFormat="1" ht="16.75" hidden="1" customHeight="1" outlineLevel="2">
      <c r="A2223" s="1230">
        <v>160</v>
      </c>
      <c r="B2223" s="1231"/>
      <c r="C2223" s="1232"/>
      <c r="D2223" s="1233"/>
      <c r="E2223" s="587">
        <f t="shared" si="120"/>
        <v>0</v>
      </c>
      <c r="G2223" s="1230">
        <v>160</v>
      </c>
      <c r="H2223" s="1231"/>
      <c r="I2223" s="1232"/>
      <c r="J2223" s="1233"/>
      <c r="K2223" s="587">
        <f t="shared" si="121"/>
        <v>0</v>
      </c>
      <c r="M2223" s="1230">
        <v>160</v>
      </c>
      <c r="N2223" s="1231"/>
      <c r="O2223" s="1232"/>
      <c r="P2223" s="1233"/>
      <c r="Q2223" s="587">
        <f t="shared" si="122"/>
        <v>0</v>
      </c>
    </row>
    <row r="2224" spans="1:17" s="17" customFormat="1" ht="16.75" hidden="1" customHeight="1" outlineLevel="2">
      <c r="A2224" s="1230">
        <v>161</v>
      </c>
      <c r="B2224" s="1231"/>
      <c r="C2224" s="1232"/>
      <c r="D2224" s="1233"/>
      <c r="E2224" s="587">
        <f t="shared" si="120"/>
        <v>0</v>
      </c>
      <c r="G2224" s="1230">
        <v>161</v>
      </c>
      <c r="H2224" s="1231"/>
      <c r="I2224" s="1232"/>
      <c r="J2224" s="1233"/>
      <c r="K2224" s="587">
        <f t="shared" si="121"/>
        <v>0</v>
      </c>
      <c r="M2224" s="1230">
        <v>161</v>
      </c>
      <c r="N2224" s="1231"/>
      <c r="O2224" s="1232"/>
      <c r="P2224" s="1233"/>
      <c r="Q2224" s="587">
        <f t="shared" si="122"/>
        <v>0</v>
      </c>
    </row>
    <row r="2225" spans="1:17" s="17" customFormat="1" ht="16.75" hidden="1" customHeight="1" outlineLevel="2">
      <c r="A2225" s="1230">
        <v>162</v>
      </c>
      <c r="B2225" s="1231"/>
      <c r="C2225" s="1232"/>
      <c r="D2225" s="1233"/>
      <c r="E2225" s="587">
        <f t="shared" si="120"/>
        <v>0</v>
      </c>
      <c r="G2225" s="1230">
        <v>162</v>
      </c>
      <c r="H2225" s="1231"/>
      <c r="I2225" s="1232"/>
      <c r="J2225" s="1233"/>
      <c r="K2225" s="587">
        <f t="shared" si="121"/>
        <v>0</v>
      </c>
      <c r="M2225" s="1230">
        <v>162</v>
      </c>
      <c r="N2225" s="1231"/>
      <c r="O2225" s="1232"/>
      <c r="P2225" s="1233"/>
      <c r="Q2225" s="587">
        <f t="shared" si="122"/>
        <v>0</v>
      </c>
    </row>
    <row r="2226" spans="1:17" s="17" customFormat="1" ht="16.75" hidden="1" customHeight="1" outlineLevel="2">
      <c r="A2226" s="1230">
        <v>163</v>
      </c>
      <c r="B2226" s="1231"/>
      <c r="C2226" s="1232"/>
      <c r="D2226" s="1233"/>
      <c r="E2226" s="587">
        <f t="shared" si="120"/>
        <v>0</v>
      </c>
      <c r="G2226" s="1230">
        <v>163</v>
      </c>
      <c r="H2226" s="1231"/>
      <c r="I2226" s="1232"/>
      <c r="J2226" s="1233"/>
      <c r="K2226" s="587">
        <f t="shared" si="121"/>
        <v>0</v>
      </c>
      <c r="M2226" s="1230">
        <v>163</v>
      </c>
      <c r="N2226" s="1231"/>
      <c r="O2226" s="1232"/>
      <c r="P2226" s="1233"/>
      <c r="Q2226" s="587">
        <f t="shared" si="122"/>
        <v>0</v>
      </c>
    </row>
    <row r="2227" spans="1:17" s="17" customFormat="1" ht="16.75" hidden="1" customHeight="1" outlineLevel="2">
      <c r="A2227" s="1230">
        <v>164</v>
      </c>
      <c r="B2227" s="1231"/>
      <c r="C2227" s="1232"/>
      <c r="D2227" s="1233"/>
      <c r="E2227" s="587">
        <f t="shared" si="120"/>
        <v>0</v>
      </c>
      <c r="G2227" s="1230">
        <v>164</v>
      </c>
      <c r="H2227" s="1231"/>
      <c r="I2227" s="1232"/>
      <c r="J2227" s="1233"/>
      <c r="K2227" s="587">
        <f t="shared" si="121"/>
        <v>0</v>
      </c>
      <c r="M2227" s="1230">
        <v>164</v>
      </c>
      <c r="N2227" s="1231"/>
      <c r="O2227" s="1232"/>
      <c r="P2227" s="1233"/>
      <c r="Q2227" s="587">
        <f t="shared" si="122"/>
        <v>0</v>
      </c>
    </row>
    <row r="2228" spans="1:17" s="17" customFormat="1" ht="16.75" hidden="1" customHeight="1" outlineLevel="2">
      <c r="A2228" s="1230">
        <v>165</v>
      </c>
      <c r="B2228" s="1231"/>
      <c r="C2228" s="1232"/>
      <c r="D2228" s="1233"/>
      <c r="E2228" s="587">
        <f t="shared" si="120"/>
        <v>0</v>
      </c>
      <c r="G2228" s="1230">
        <v>165</v>
      </c>
      <c r="H2228" s="1231"/>
      <c r="I2228" s="1232"/>
      <c r="J2228" s="1233"/>
      <c r="K2228" s="587">
        <f t="shared" si="121"/>
        <v>0</v>
      </c>
      <c r="M2228" s="1230">
        <v>165</v>
      </c>
      <c r="N2228" s="1231"/>
      <c r="O2228" s="1232"/>
      <c r="P2228" s="1233"/>
      <c r="Q2228" s="587">
        <f t="shared" si="122"/>
        <v>0</v>
      </c>
    </row>
    <row r="2229" spans="1:17" s="17" customFormat="1" ht="16.75" hidden="1" customHeight="1" outlineLevel="2">
      <c r="A2229" s="1230">
        <v>166</v>
      </c>
      <c r="B2229" s="1231"/>
      <c r="C2229" s="1232"/>
      <c r="D2229" s="1233"/>
      <c r="E2229" s="587">
        <f t="shared" si="120"/>
        <v>0</v>
      </c>
      <c r="G2229" s="1230">
        <v>166</v>
      </c>
      <c r="H2229" s="1231"/>
      <c r="I2229" s="1232"/>
      <c r="J2229" s="1233"/>
      <c r="K2229" s="587">
        <f t="shared" si="121"/>
        <v>0</v>
      </c>
      <c r="M2229" s="1230">
        <v>166</v>
      </c>
      <c r="N2229" s="1231"/>
      <c r="O2229" s="1232"/>
      <c r="P2229" s="1233"/>
      <c r="Q2229" s="587">
        <f t="shared" si="122"/>
        <v>0</v>
      </c>
    </row>
    <row r="2230" spans="1:17" s="17" customFormat="1" ht="16.75" hidden="1" customHeight="1" outlineLevel="2">
      <c r="A2230" s="1230">
        <v>167</v>
      </c>
      <c r="B2230" s="1231"/>
      <c r="C2230" s="1232"/>
      <c r="D2230" s="1233"/>
      <c r="E2230" s="587">
        <f t="shared" si="120"/>
        <v>0</v>
      </c>
      <c r="G2230" s="1230">
        <v>167</v>
      </c>
      <c r="H2230" s="1231"/>
      <c r="I2230" s="1232"/>
      <c r="J2230" s="1233"/>
      <c r="K2230" s="587">
        <f t="shared" si="121"/>
        <v>0</v>
      </c>
      <c r="M2230" s="1230">
        <v>167</v>
      </c>
      <c r="N2230" s="1231"/>
      <c r="O2230" s="1232"/>
      <c r="P2230" s="1233"/>
      <c r="Q2230" s="587">
        <f t="shared" si="122"/>
        <v>0</v>
      </c>
    </row>
    <row r="2231" spans="1:17" s="17" customFormat="1" ht="16.75" hidden="1" customHeight="1" outlineLevel="2">
      <c r="A2231" s="1230">
        <v>168</v>
      </c>
      <c r="B2231" s="1231"/>
      <c r="C2231" s="1232"/>
      <c r="D2231" s="1233"/>
      <c r="E2231" s="587">
        <f t="shared" si="120"/>
        <v>0</v>
      </c>
      <c r="G2231" s="1230">
        <v>168</v>
      </c>
      <c r="H2231" s="1231"/>
      <c r="I2231" s="1232"/>
      <c r="J2231" s="1233"/>
      <c r="K2231" s="587">
        <f t="shared" si="121"/>
        <v>0</v>
      </c>
      <c r="M2231" s="1230">
        <v>168</v>
      </c>
      <c r="N2231" s="1231"/>
      <c r="O2231" s="1232"/>
      <c r="P2231" s="1233"/>
      <c r="Q2231" s="587">
        <f t="shared" si="122"/>
        <v>0</v>
      </c>
    </row>
    <row r="2232" spans="1:17" s="17" customFormat="1" ht="16.75" hidden="1" customHeight="1" outlineLevel="2">
      <c r="A2232" s="1230">
        <v>169</v>
      </c>
      <c r="B2232" s="1231"/>
      <c r="C2232" s="1232"/>
      <c r="D2232" s="1233"/>
      <c r="E2232" s="587">
        <f t="shared" si="120"/>
        <v>0</v>
      </c>
      <c r="G2232" s="1230">
        <v>169</v>
      </c>
      <c r="H2232" s="1231"/>
      <c r="I2232" s="1232"/>
      <c r="J2232" s="1233"/>
      <c r="K2232" s="587">
        <f t="shared" si="121"/>
        <v>0</v>
      </c>
      <c r="M2232" s="1230">
        <v>169</v>
      </c>
      <c r="N2232" s="1231"/>
      <c r="O2232" s="1232"/>
      <c r="P2232" s="1233"/>
      <c r="Q2232" s="587">
        <f t="shared" si="122"/>
        <v>0</v>
      </c>
    </row>
    <row r="2233" spans="1:17" s="17" customFormat="1" ht="16.75" hidden="1" customHeight="1" outlineLevel="2">
      <c r="A2233" s="1230">
        <v>170</v>
      </c>
      <c r="B2233" s="1231"/>
      <c r="C2233" s="1232"/>
      <c r="D2233" s="1233"/>
      <c r="E2233" s="587">
        <f t="shared" si="120"/>
        <v>0</v>
      </c>
      <c r="G2233" s="1230">
        <v>170</v>
      </c>
      <c r="H2233" s="1231"/>
      <c r="I2233" s="1232"/>
      <c r="J2233" s="1233"/>
      <c r="K2233" s="587">
        <f t="shared" si="121"/>
        <v>0</v>
      </c>
      <c r="M2233" s="1230">
        <v>170</v>
      </c>
      <c r="N2233" s="1231"/>
      <c r="O2233" s="1232"/>
      <c r="P2233" s="1233"/>
      <c r="Q2233" s="587">
        <f t="shared" si="122"/>
        <v>0</v>
      </c>
    </row>
    <row r="2234" spans="1:17" s="17" customFormat="1" ht="16.75" hidden="1" customHeight="1" outlineLevel="2">
      <c r="A2234" s="1230">
        <v>171</v>
      </c>
      <c r="B2234" s="1231"/>
      <c r="C2234" s="1232"/>
      <c r="D2234" s="1233"/>
      <c r="E2234" s="587">
        <f t="shared" si="120"/>
        <v>0</v>
      </c>
      <c r="G2234" s="1230">
        <v>171</v>
      </c>
      <c r="H2234" s="1231"/>
      <c r="I2234" s="1232"/>
      <c r="J2234" s="1233"/>
      <c r="K2234" s="587">
        <f t="shared" si="121"/>
        <v>0</v>
      </c>
      <c r="M2234" s="1230">
        <v>171</v>
      </c>
      <c r="N2234" s="1231"/>
      <c r="O2234" s="1232"/>
      <c r="P2234" s="1233"/>
      <c r="Q2234" s="587">
        <f t="shared" si="122"/>
        <v>0</v>
      </c>
    </row>
    <row r="2235" spans="1:17" s="17" customFormat="1" ht="16.75" hidden="1" customHeight="1" outlineLevel="2">
      <c r="A2235" s="1230">
        <v>172</v>
      </c>
      <c r="B2235" s="1231"/>
      <c r="C2235" s="1232"/>
      <c r="D2235" s="1233"/>
      <c r="E2235" s="587">
        <f t="shared" si="120"/>
        <v>0</v>
      </c>
      <c r="G2235" s="1230">
        <v>172</v>
      </c>
      <c r="H2235" s="1231"/>
      <c r="I2235" s="1232"/>
      <c r="J2235" s="1233"/>
      <c r="K2235" s="587">
        <f t="shared" si="121"/>
        <v>0</v>
      </c>
      <c r="M2235" s="1230">
        <v>172</v>
      </c>
      <c r="N2235" s="1231"/>
      <c r="O2235" s="1232"/>
      <c r="P2235" s="1233"/>
      <c r="Q2235" s="587">
        <f t="shared" si="122"/>
        <v>0</v>
      </c>
    </row>
    <row r="2236" spans="1:17" s="17" customFormat="1" ht="16.75" hidden="1" customHeight="1" outlineLevel="2">
      <c r="A2236" s="1230">
        <v>173</v>
      </c>
      <c r="B2236" s="1231"/>
      <c r="C2236" s="1232"/>
      <c r="D2236" s="1233"/>
      <c r="E2236" s="587">
        <f t="shared" si="120"/>
        <v>0</v>
      </c>
      <c r="G2236" s="1230">
        <v>173</v>
      </c>
      <c r="H2236" s="1231"/>
      <c r="I2236" s="1232"/>
      <c r="J2236" s="1233"/>
      <c r="K2236" s="587">
        <f t="shared" si="121"/>
        <v>0</v>
      </c>
      <c r="M2236" s="1230">
        <v>173</v>
      </c>
      <c r="N2236" s="1231"/>
      <c r="O2236" s="1232"/>
      <c r="P2236" s="1233"/>
      <c r="Q2236" s="587">
        <f t="shared" si="122"/>
        <v>0</v>
      </c>
    </row>
    <row r="2237" spans="1:17" s="17" customFormat="1" ht="16.75" hidden="1" customHeight="1" outlineLevel="2">
      <c r="A2237" s="1230">
        <v>174</v>
      </c>
      <c r="B2237" s="1231"/>
      <c r="C2237" s="1232"/>
      <c r="D2237" s="1233"/>
      <c r="E2237" s="587">
        <f t="shared" si="120"/>
        <v>0</v>
      </c>
      <c r="G2237" s="1230">
        <v>174</v>
      </c>
      <c r="H2237" s="1231"/>
      <c r="I2237" s="1232"/>
      <c r="J2237" s="1233"/>
      <c r="K2237" s="587">
        <f t="shared" si="121"/>
        <v>0</v>
      </c>
      <c r="M2237" s="1230">
        <v>174</v>
      </c>
      <c r="N2237" s="1231"/>
      <c r="O2237" s="1232"/>
      <c r="P2237" s="1233"/>
      <c r="Q2237" s="587">
        <f t="shared" si="122"/>
        <v>0</v>
      </c>
    </row>
    <row r="2238" spans="1:17" s="17" customFormat="1" ht="16.75" hidden="1" customHeight="1" outlineLevel="2">
      <c r="A2238" s="1230">
        <v>175</v>
      </c>
      <c r="B2238" s="1231"/>
      <c r="C2238" s="1232"/>
      <c r="D2238" s="1233"/>
      <c r="E2238" s="587">
        <f t="shared" si="120"/>
        <v>0</v>
      </c>
      <c r="G2238" s="1230">
        <v>175</v>
      </c>
      <c r="H2238" s="1231"/>
      <c r="I2238" s="1232"/>
      <c r="J2238" s="1233"/>
      <c r="K2238" s="587">
        <f t="shared" si="121"/>
        <v>0</v>
      </c>
      <c r="M2238" s="1230">
        <v>175</v>
      </c>
      <c r="N2238" s="1231"/>
      <c r="O2238" s="1232"/>
      <c r="P2238" s="1233"/>
      <c r="Q2238" s="587">
        <f t="shared" si="122"/>
        <v>0</v>
      </c>
    </row>
    <row r="2239" spans="1:17" s="17" customFormat="1" ht="16.75" hidden="1" customHeight="1" outlineLevel="2">
      <c r="A2239" s="1230">
        <v>176</v>
      </c>
      <c r="B2239" s="1231"/>
      <c r="C2239" s="1232"/>
      <c r="D2239" s="1233"/>
      <c r="E2239" s="587">
        <f t="shared" si="120"/>
        <v>0</v>
      </c>
      <c r="G2239" s="1230">
        <v>176</v>
      </c>
      <c r="H2239" s="1231"/>
      <c r="I2239" s="1232"/>
      <c r="J2239" s="1233"/>
      <c r="K2239" s="587">
        <f t="shared" si="121"/>
        <v>0</v>
      </c>
      <c r="M2239" s="1230">
        <v>176</v>
      </c>
      <c r="N2239" s="1231"/>
      <c r="O2239" s="1232"/>
      <c r="P2239" s="1233"/>
      <c r="Q2239" s="587">
        <f t="shared" si="122"/>
        <v>0</v>
      </c>
    </row>
    <row r="2240" spans="1:17" s="17" customFormat="1" ht="16.75" hidden="1" customHeight="1" outlineLevel="2">
      <c r="A2240" s="1230">
        <v>177</v>
      </c>
      <c r="B2240" s="1231"/>
      <c r="C2240" s="1232"/>
      <c r="D2240" s="1233"/>
      <c r="E2240" s="587">
        <f t="shared" si="120"/>
        <v>0</v>
      </c>
      <c r="G2240" s="1230">
        <v>177</v>
      </c>
      <c r="H2240" s="1231"/>
      <c r="I2240" s="1232"/>
      <c r="J2240" s="1233"/>
      <c r="K2240" s="587">
        <f t="shared" si="121"/>
        <v>0</v>
      </c>
      <c r="M2240" s="1230">
        <v>177</v>
      </c>
      <c r="N2240" s="1231"/>
      <c r="O2240" s="1232"/>
      <c r="P2240" s="1233"/>
      <c r="Q2240" s="587">
        <f t="shared" si="122"/>
        <v>0</v>
      </c>
    </row>
    <row r="2241" spans="1:17" s="17" customFormat="1" ht="16.75" hidden="1" customHeight="1" outlineLevel="2">
      <c r="A2241" s="1230">
        <v>178</v>
      </c>
      <c r="B2241" s="1231"/>
      <c r="C2241" s="1232"/>
      <c r="D2241" s="1233"/>
      <c r="E2241" s="587">
        <f t="shared" si="120"/>
        <v>0</v>
      </c>
      <c r="G2241" s="1230">
        <v>178</v>
      </c>
      <c r="H2241" s="1231"/>
      <c r="I2241" s="1232"/>
      <c r="J2241" s="1233"/>
      <c r="K2241" s="587">
        <f t="shared" si="121"/>
        <v>0</v>
      </c>
      <c r="M2241" s="1230">
        <v>178</v>
      </c>
      <c r="N2241" s="1231"/>
      <c r="O2241" s="1232"/>
      <c r="P2241" s="1233"/>
      <c r="Q2241" s="587">
        <f t="shared" si="122"/>
        <v>0</v>
      </c>
    </row>
    <row r="2242" spans="1:17" s="17" customFormat="1" ht="16.75" hidden="1" customHeight="1" outlineLevel="2">
      <c r="A2242" s="1230">
        <v>179</v>
      </c>
      <c r="B2242" s="1231"/>
      <c r="C2242" s="1232"/>
      <c r="D2242" s="1233"/>
      <c r="E2242" s="587">
        <f t="shared" si="120"/>
        <v>0</v>
      </c>
      <c r="G2242" s="1230">
        <v>179</v>
      </c>
      <c r="H2242" s="1231"/>
      <c r="I2242" s="1232"/>
      <c r="J2242" s="1233"/>
      <c r="K2242" s="587">
        <f t="shared" si="121"/>
        <v>0</v>
      </c>
      <c r="M2242" s="1230">
        <v>179</v>
      </c>
      <c r="N2242" s="1231"/>
      <c r="O2242" s="1232"/>
      <c r="P2242" s="1233"/>
      <c r="Q2242" s="587">
        <f t="shared" si="122"/>
        <v>0</v>
      </c>
    </row>
    <row r="2243" spans="1:17" s="17" customFormat="1" ht="16.75" hidden="1" customHeight="1" outlineLevel="2">
      <c r="A2243" s="1230">
        <v>180</v>
      </c>
      <c r="B2243" s="1231"/>
      <c r="C2243" s="1232"/>
      <c r="D2243" s="1233"/>
      <c r="E2243" s="587">
        <f t="shared" si="120"/>
        <v>0</v>
      </c>
      <c r="G2243" s="1230">
        <v>180</v>
      </c>
      <c r="H2243" s="1231"/>
      <c r="I2243" s="1232"/>
      <c r="J2243" s="1233"/>
      <c r="K2243" s="587">
        <f t="shared" si="121"/>
        <v>0</v>
      </c>
      <c r="M2243" s="1230">
        <v>180</v>
      </c>
      <c r="N2243" s="1231"/>
      <c r="O2243" s="1232"/>
      <c r="P2243" s="1233"/>
      <c r="Q2243" s="587">
        <f t="shared" si="122"/>
        <v>0</v>
      </c>
    </row>
    <row r="2244" spans="1:17" s="17" customFormat="1" ht="16.75" hidden="1" customHeight="1" outlineLevel="2">
      <c r="A2244" s="1230">
        <v>181</v>
      </c>
      <c r="B2244" s="1231"/>
      <c r="C2244" s="1232"/>
      <c r="D2244" s="1233"/>
      <c r="E2244" s="587">
        <f t="shared" si="120"/>
        <v>0</v>
      </c>
      <c r="G2244" s="1230">
        <v>181</v>
      </c>
      <c r="H2244" s="1231"/>
      <c r="I2244" s="1232"/>
      <c r="J2244" s="1233"/>
      <c r="K2244" s="587">
        <f t="shared" si="121"/>
        <v>0</v>
      </c>
      <c r="M2244" s="1230">
        <v>181</v>
      </c>
      <c r="N2244" s="1231"/>
      <c r="O2244" s="1232"/>
      <c r="P2244" s="1233"/>
      <c r="Q2244" s="587">
        <f t="shared" si="122"/>
        <v>0</v>
      </c>
    </row>
    <row r="2245" spans="1:17" s="17" customFormat="1" ht="16.75" hidden="1" customHeight="1" outlineLevel="2">
      <c r="A2245" s="1230">
        <v>182</v>
      </c>
      <c r="B2245" s="1231"/>
      <c r="C2245" s="1232"/>
      <c r="D2245" s="1233"/>
      <c r="E2245" s="587">
        <f t="shared" si="120"/>
        <v>0</v>
      </c>
      <c r="G2245" s="1230">
        <v>182</v>
      </c>
      <c r="H2245" s="1231"/>
      <c r="I2245" s="1232"/>
      <c r="J2245" s="1233"/>
      <c r="K2245" s="587">
        <f t="shared" si="121"/>
        <v>0</v>
      </c>
      <c r="M2245" s="1230">
        <v>182</v>
      </c>
      <c r="N2245" s="1231"/>
      <c r="O2245" s="1232"/>
      <c r="P2245" s="1233"/>
      <c r="Q2245" s="587">
        <f t="shared" si="122"/>
        <v>0</v>
      </c>
    </row>
    <row r="2246" spans="1:17" s="17" customFormat="1" ht="16.75" hidden="1" customHeight="1" outlineLevel="2">
      <c r="A2246" s="1230">
        <v>183</v>
      </c>
      <c r="B2246" s="1231"/>
      <c r="C2246" s="1232"/>
      <c r="D2246" s="1233"/>
      <c r="E2246" s="587">
        <f t="shared" si="120"/>
        <v>0</v>
      </c>
      <c r="G2246" s="1230">
        <v>183</v>
      </c>
      <c r="H2246" s="1231"/>
      <c r="I2246" s="1232"/>
      <c r="J2246" s="1233"/>
      <c r="K2246" s="587">
        <f t="shared" si="121"/>
        <v>0</v>
      </c>
      <c r="M2246" s="1230">
        <v>183</v>
      </c>
      <c r="N2246" s="1231"/>
      <c r="O2246" s="1232"/>
      <c r="P2246" s="1233"/>
      <c r="Q2246" s="587">
        <f t="shared" si="122"/>
        <v>0</v>
      </c>
    </row>
    <row r="2247" spans="1:17" s="17" customFormat="1" ht="16.75" hidden="1" customHeight="1" outlineLevel="2">
      <c r="A2247" s="1230">
        <v>184</v>
      </c>
      <c r="B2247" s="1231"/>
      <c r="C2247" s="1232"/>
      <c r="D2247" s="1233"/>
      <c r="E2247" s="587">
        <f t="shared" si="120"/>
        <v>0</v>
      </c>
      <c r="G2247" s="1230">
        <v>184</v>
      </c>
      <c r="H2247" s="1231"/>
      <c r="I2247" s="1232"/>
      <c r="J2247" s="1233"/>
      <c r="K2247" s="587">
        <f t="shared" si="121"/>
        <v>0</v>
      </c>
      <c r="M2247" s="1230">
        <v>184</v>
      </c>
      <c r="N2247" s="1231"/>
      <c r="O2247" s="1232"/>
      <c r="P2247" s="1233"/>
      <c r="Q2247" s="587">
        <f t="shared" si="122"/>
        <v>0</v>
      </c>
    </row>
    <row r="2248" spans="1:17" s="17" customFormat="1" ht="16.75" hidden="1" customHeight="1" outlineLevel="2">
      <c r="A2248" s="1230">
        <v>185</v>
      </c>
      <c r="B2248" s="1231"/>
      <c r="C2248" s="1232"/>
      <c r="D2248" s="1233"/>
      <c r="E2248" s="587">
        <f t="shared" si="120"/>
        <v>0</v>
      </c>
      <c r="G2248" s="1230">
        <v>185</v>
      </c>
      <c r="H2248" s="1231"/>
      <c r="I2248" s="1232"/>
      <c r="J2248" s="1233"/>
      <c r="K2248" s="587">
        <f t="shared" si="121"/>
        <v>0</v>
      </c>
      <c r="M2248" s="1230">
        <v>185</v>
      </c>
      <c r="N2248" s="1231"/>
      <c r="O2248" s="1232"/>
      <c r="P2248" s="1233"/>
      <c r="Q2248" s="587">
        <f t="shared" si="122"/>
        <v>0</v>
      </c>
    </row>
    <row r="2249" spans="1:17" s="17" customFormat="1" ht="16.75" hidden="1" customHeight="1" outlineLevel="2">
      <c r="A2249" s="1230">
        <v>186</v>
      </c>
      <c r="B2249" s="1231"/>
      <c r="C2249" s="1232"/>
      <c r="D2249" s="1233"/>
      <c r="E2249" s="587">
        <f t="shared" si="120"/>
        <v>0</v>
      </c>
      <c r="G2249" s="1230">
        <v>186</v>
      </c>
      <c r="H2249" s="1231"/>
      <c r="I2249" s="1232"/>
      <c r="J2249" s="1233"/>
      <c r="K2249" s="587">
        <f t="shared" si="121"/>
        <v>0</v>
      </c>
      <c r="M2249" s="1230">
        <v>186</v>
      </c>
      <c r="N2249" s="1231"/>
      <c r="O2249" s="1232"/>
      <c r="P2249" s="1233"/>
      <c r="Q2249" s="587">
        <f t="shared" si="122"/>
        <v>0</v>
      </c>
    </row>
    <row r="2250" spans="1:17" s="17" customFormat="1" ht="16.75" hidden="1" customHeight="1" outlineLevel="2">
      <c r="A2250" s="1230">
        <v>187</v>
      </c>
      <c r="B2250" s="1231"/>
      <c r="C2250" s="1232"/>
      <c r="D2250" s="1233"/>
      <c r="E2250" s="587">
        <f t="shared" si="120"/>
        <v>0</v>
      </c>
      <c r="G2250" s="1230">
        <v>187</v>
      </c>
      <c r="H2250" s="1231"/>
      <c r="I2250" s="1232"/>
      <c r="J2250" s="1233"/>
      <c r="K2250" s="587">
        <f t="shared" si="121"/>
        <v>0</v>
      </c>
      <c r="M2250" s="1230">
        <v>187</v>
      </c>
      <c r="N2250" s="1231"/>
      <c r="O2250" s="1232"/>
      <c r="P2250" s="1233"/>
      <c r="Q2250" s="587">
        <f t="shared" si="122"/>
        <v>0</v>
      </c>
    </row>
    <row r="2251" spans="1:17" s="17" customFormat="1" ht="16.75" hidden="1" customHeight="1" outlineLevel="2">
      <c r="A2251" s="1230">
        <v>188</v>
      </c>
      <c r="B2251" s="1231"/>
      <c r="C2251" s="1232"/>
      <c r="D2251" s="1233"/>
      <c r="E2251" s="587">
        <f t="shared" si="120"/>
        <v>0</v>
      </c>
      <c r="G2251" s="1230">
        <v>188</v>
      </c>
      <c r="H2251" s="1231"/>
      <c r="I2251" s="1232"/>
      <c r="J2251" s="1233"/>
      <c r="K2251" s="587">
        <f t="shared" si="121"/>
        <v>0</v>
      </c>
      <c r="M2251" s="1230">
        <v>188</v>
      </c>
      <c r="N2251" s="1231"/>
      <c r="O2251" s="1232"/>
      <c r="P2251" s="1233"/>
      <c r="Q2251" s="587">
        <f t="shared" si="122"/>
        <v>0</v>
      </c>
    </row>
    <row r="2252" spans="1:17" s="17" customFormat="1" ht="16.75" hidden="1" customHeight="1" outlineLevel="2">
      <c r="A2252" s="1230">
        <v>189</v>
      </c>
      <c r="B2252" s="1231"/>
      <c r="C2252" s="1232"/>
      <c r="D2252" s="1233"/>
      <c r="E2252" s="587">
        <f t="shared" si="120"/>
        <v>0</v>
      </c>
      <c r="G2252" s="1230">
        <v>189</v>
      </c>
      <c r="H2252" s="1231"/>
      <c r="I2252" s="1232"/>
      <c r="J2252" s="1233"/>
      <c r="K2252" s="587">
        <f t="shared" si="121"/>
        <v>0</v>
      </c>
      <c r="M2252" s="1230">
        <v>189</v>
      </c>
      <c r="N2252" s="1231"/>
      <c r="O2252" s="1232"/>
      <c r="P2252" s="1233"/>
      <c r="Q2252" s="587">
        <f t="shared" si="122"/>
        <v>0</v>
      </c>
    </row>
    <row r="2253" spans="1:17" s="17" customFormat="1" ht="16.75" hidden="1" customHeight="1" outlineLevel="2">
      <c r="A2253" s="1230">
        <v>190</v>
      </c>
      <c r="B2253" s="1231"/>
      <c r="C2253" s="1232"/>
      <c r="D2253" s="1233"/>
      <c r="E2253" s="587">
        <f t="shared" si="120"/>
        <v>0</v>
      </c>
      <c r="G2253" s="1230">
        <v>190</v>
      </c>
      <c r="H2253" s="1231"/>
      <c r="I2253" s="1232"/>
      <c r="J2253" s="1233"/>
      <c r="K2253" s="587">
        <f t="shared" si="121"/>
        <v>0</v>
      </c>
      <c r="M2253" s="1230">
        <v>190</v>
      </c>
      <c r="N2253" s="1231"/>
      <c r="O2253" s="1232"/>
      <c r="P2253" s="1233"/>
      <c r="Q2253" s="587">
        <f t="shared" si="122"/>
        <v>0</v>
      </c>
    </row>
    <row r="2254" spans="1:17" s="17" customFormat="1" ht="16.75" hidden="1" customHeight="1" outlineLevel="2">
      <c r="A2254" s="1230">
        <v>191</v>
      </c>
      <c r="B2254" s="1231"/>
      <c r="C2254" s="1232"/>
      <c r="D2254" s="1233"/>
      <c r="E2254" s="587">
        <f t="shared" si="120"/>
        <v>0</v>
      </c>
      <c r="G2254" s="1230">
        <v>191</v>
      </c>
      <c r="H2254" s="1231"/>
      <c r="I2254" s="1232"/>
      <c r="J2254" s="1233"/>
      <c r="K2254" s="587">
        <f t="shared" si="121"/>
        <v>0</v>
      </c>
      <c r="M2254" s="1230">
        <v>191</v>
      </c>
      <c r="N2254" s="1231"/>
      <c r="O2254" s="1232"/>
      <c r="P2254" s="1233"/>
      <c r="Q2254" s="587">
        <f t="shared" si="122"/>
        <v>0</v>
      </c>
    </row>
    <row r="2255" spans="1:17" s="17" customFormat="1" ht="16.75" hidden="1" customHeight="1" outlineLevel="2">
      <c r="A2255" s="1230">
        <v>192</v>
      </c>
      <c r="B2255" s="1231"/>
      <c r="C2255" s="1232"/>
      <c r="D2255" s="1233"/>
      <c r="E2255" s="587">
        <f t="shared" si="120"/>
        <v>0</v>
      </c>
      <c r="G2255" s="1230">
        <v>192</v>
      </c>
      <c r="H2255" s="1231"/>
      <c r="I2255" s="1232"/>
      <c r="J2255" s="1233"/>
      <c r="K2255" s="587">
        <f t="shared" si="121"/>
        <v>0</v>
      </c>
      <c r="M2255" s="1230">
        <v>192</v>
      </c>
      <c r="N2255" s="1231"/>
      <c r="O2255" s="1232"/>
      <c r="P2255" s="1233"/>
      <c r="Q2255" s="587">
        <f t="shared" si="122"/>
        <v>0</v>
      </c>
    </row>
    <row r="2256" spans="1:17" s="17" customFormat="1" ht="16.75" hidden="1" customHeight="1" outlineLevel="2">
      <c r="A2256" s="1230">
        <v>193</v>
      </c>
      <c r="B2256" s="1231"/>
      <c r="C2256" s="1232"/>
      <c r="D2256" s="1233"/>
      <c r="E2256" s="587">
        <f t="shared" si="120"/>
        <v>0</v>
      </c>
      <c r="G2256" s="1230">
        <v>193</v>
      </c>
      <c r="H2256" s="1231"/>
      <c r="I2256" s="1232"/>
      <c r="J2256" s="1233"/>
      <c r="K2256" s="587">
        <f t="shared" si="121"/>
        <v>0</v>
      </c>
      <c r="M2256" s="1230">
        <v>193</v>
      </c>
      <c r="N2256" s="1231"/>
      <c r="O2256" s="1232"/>
      <c r="P2256" s="1233"/>
      <c r="Q2256" s="587">
        <f t="shared" si="122"/>
        <v>0</v>
      </c>
    </row>
    <row r="2257" spans="1:17" s="17" customFormat="1" ht="16.75" hidden="1" customHeight="1" outlineLevel="2">
      <c r="A2257" s="1230">
        <v>194</v>
      </c>
      <c r="B2257" s="1231"/>
      <c r="C2257" s="1232"/>
      <c r="D2257" s="1233"/>
      <c r="E2257" s="587">
        <f t="shared" si="120"/>
        <v>0</v>
      </c>
      <c r="G2257" s="1230">
        <v>194</v>
      </c>
      <c r="H2257" s="1231"/>
      <c r="I2257" s="1232"/>
      <c r="J2257" s="1233"/>
      <c r="K2257" s="587">
        <f t="shared" si="121"/>
        <v>0</v>
      </c>
      <c r="M2257" s="1230">
        <v>194</v>
      </c>
      <c r="N2257" s="1231"/>
      <c r="O2257" s="1232"/>
      <c r="P2257" s="1233"/>
      <c r="Q2257" s="587">
        <f t="shared" si="122"/>
        <v>0</v>
      </c>
    </row>
    <row r="2258" spans="1:17" s="17" customFormat="1" ht="16.75" hidden="1" customHeight="1" outlineLevel="2">
      <c r="A2258" s="1230">
        <v>195</v>
      </c>
      <c r="B2258" s="1231"/>
      <c r="C2258" s="1232"/>
      <c r="D2258" s="1233"/>
      <c r="E2258" s="587">
        <f t="shared" si="120"/>
        <v>0</v>
      </c>
      <c r="G2258" s="1230">
        <v>195</v>
      </c>
      <c r="H2258" s="1231"/>
      <c r="I2258" s="1232"/>
      <c r="J2258" s="1233"/>
      <c r="K2258" s="587">
        <f t="shared" si="121"/>
        <v>0</v>
      </c>
      <c r="M2258" s="1230">
        <v>195</v>
      </c>
      <c r="N2258" s="1231"/>
      <c r="O2258" s="1232"/>
      <c r="P2258" s="1233"/>
      <c r="Q2258" s="587">
        <f t="shared" si="122"/>
        <v>0</v>
      </c>
    </row>
    <row r="2259" spans="1:17" s="17" customFormat="1" ht="16.75" hidden="1" customHeight="1" outlineLevel="2">
      <c r="A2259" s="1230">
        <v>196</v>
      </c>
      <c r="B2259" s="1231"/>
      <c r="C2259" s="1232"/>
      <c r="D2259" s="1233"/>
      <c r="E2259" s="587">
        <f t="shared" si="120"/>
        <v>0</v>
      </c>
      <c r="G2259" s="1230">
        <v>196</v>
      </c>
      <c r="H2259" s="1231"/>
      <c r="I2259" s="1232"/>
      <c r="J2259" s="1233"/>
      <c r="K2259" s="587">
        <f t="shared" si="121"/>
        <v>0</v>
      </c>
      <c r="M2259" s="1230">
        <v>196</v>
      </c>
      <c r="N2259" s="1231"/>
      <c r="O2259" s="1232"/>
      <c r="P2259" s="1233"/>
      <c r="Q2259" s="587">
        <f t="shared" si="122"/>
        <v>0</v>
      </c>
    </row>
    <row r="2260" spans="1:17" s="17" customFormat="1" ht="16.75" hidden="1" customHeight="1" outlineLevel="2">
      <c r="A2260" s="1230">
        <v>197</v>
      </c>
      <c r="B2260" s="1231"/>
      <c r="C2260" s="1232"/>
      <c r="D2260" s="1233"/>
      <c r="E2260" s="587">
        <f t="shared" si="120"/>
        <v>0</v>
      </c>
      <c r="G2260" s="1230">
        <v>197</v>
      </c>
      <c r="H2260" s="1231"/>
      <c r="I2260" s="1232"/>
      <c r="J2260" s="1233"/>
      <c r="K2260" s="587">
        <f t="shared" si="121"/>
        <v>0</v>
      </c>
      <c r="M2260" s="1230">
        <v>197</v>
      </c>
      <c r="N2260" s="1231"/>
      <c r="O2260" s="1232"/>
      <c r="P2260" s="1233"/>
      <c r="Q2260" s="587">
        <f t="shared" si="122"/>
        <v>0</v>
      </c>
    </row>
    <row r="2261" spans="1:17" s="17" customFormat="1" ht="16.75" hidden="1" customHeight="1" outlineLevel="2">
      <c r="A2261" s="1230">
        <v>198</v>
      </c>
      <c r="B2261" s="1231"/>
      <c r="C2261" s="1232"/>
      <c r="D2261" s="1233"/>
      <c r="E2261" s="587">
        <f t="shared" si="120"/>
        <v>0</v>
      </c>
      <c r="G2261" s="1230">
        <v>198</v>
      </c>
      <c r="H2261" s="1231"/>
      <c r="I2261" s="1232"/>
      <c r="J2261" s="1233"/>
      <c r="K2261" s="587">
        <f t="shared" si="121"/>
        <v>0</v>
      </c>
      <c r="M2261" s="1230">
        <v>198</v>
      </c>
      <c r="N2261" s="1231"/>
      <c r="O2261" s="1232"/>
      <c r="P2261" s="1233"/>
      <c r="Q2261" s="587">
        <f t="shared" si="122"/>
        <v>0</v>
      </c>
    </row>
    <row r="2262" spans="1:17" s="17" customFormat="1" ht="16.75" hidden="1" customHeight="1" outlineLevel="2">
      <c r="A2262" s="1230">
        <v>199</v>
      </c>
      <c r="B2262" s="1231"/>
      <c r="C2262" s="1232"/>
      <c r="D2262" s="1233"/>
      <c r="E2262" s="587">
        <f t="shared" si="120"/>
        <v>0</v>
      </c>
      <c r="G2262" s="1230">
        <v>199</v>
      </c>
      <c r="H2262" s="1231"/>
      <c r="I2262" s="1232"/>
      <c r="J2262" s="1233"/>
      <c r="K2262" s="587">
        <f t="shared" si="121"/>
        <v>0</v>
      </c>
      <c r="M2262" s="1230">
        <v>199</v>
      </c>
      <c r="N2262" s="1231"/>
      <c r="O2262" s="1232"/>
      <c r="P2262" s="1233"/>
      <c r="Q2262" s="587">
        <f t="shared" si="122"/>
        <v>0</v>
      </c>
    </row>
    <row r="2263" spans="1:17" s="17" customFormat="1" ht="16.75" hidden="1" customHeight="1" outlineLevel="2">
      <c r="A2263" s="1230">
        <v>200</v>
      </c>
      <c r="B2263" s="1231"/>
      <c r="C2263" s="1232"/>
      <c r="D2263" s="1233"/>
      <c r="E2263" s="587">
        <f t="shared" si="120"/>
        <v>0</v>
      </c>
      <c r="G2263" s="1230">
        <v>200</v>
      </c>
      <c r="H2263" s="1231"/>
      <c r="I2263" s="1232"/>
      <c r="J2263" s="1233"/>
      <c r="K2263" s="587">
        <f t="shared" si="121"/>
        <v>0</v>
      </c>
      <c r="M2263" s="1230">
        <v>200</v>
      </c>
      <c r="N2263" s="1231"/>
      <c r="O2263" s="1232"/>
      <c r="P2263" s="1233"/>
      <c r="Q2263" s="587">
        <f t="shared" si="122"/>
        <v>0</v>
      </c>
    </row>
    <row r="2264" spans="1:17" s="17" customFormat="1" ht="16.75" hidden="1" customHeight="1" outlineLevel="2">
      <c r="A2264" s="1230">
        <v>201</v>
      </c>
      <c r="B2264" s="1231"/>
      <c r="C2264" s="1232"/>
      <c r="D2264" s="1233"/>
      <c r="E2264" s="587">
        <f t="shared" si="120"/>
        <v>0</v>
      </c>
      <c r="G2264" s="1230">
        <v>201</v>
      </c>
      <c r="H2264" s="1231"/>
      <c r="I2264" s="1232"/>
      <c r="J2264" s="1233"/>
      <c r="K2264" s="587">
        <f t="shared" si="121"/>
        <v>0</v>
      </c>
      <c r="M2264" s="1230">
        <v>201</v>
      </c>
      <c r="N2264" s="1231"/>
      <c r="O2264" s="1232"/>
      <c r="P2264" s="1233"/>
      <c r="Q2264" s="587">
        <f t="shared" si="122"/>
        <v>0</v>
      </c>
    </row>
    <row r="2265" spans="1:17" s="17" customFormat="1" ht="16.75" hidden="1" customHeight="1" outlineLevel="2">
      <c r="A2265" s="1230">
        <v>202</v>
      </c>
      <c r="B2265" s="1231"/>
      <c r="C2265" s="1232"/>
      <c r="D2265" s="1233"/>
      <c r="E2265" s="587">
        <f t="shared" si="120"/>
        <v>0</v>
      </c>
      <c r="G2265" s="1230">
        <v>202</v>
      </c>
      <c r="H2265" s="1231"/>
      <c r="I2265" s="1232"/>
      <c r="J2265" s="1233"/>
      <c r="K2265" s="587">
        <f t="shared" si="121"/>
        <v>0</v>
      </c>
      <c r="M2265" s="1230">
        <v>202</v>
      </c>
      <c r="N2265" s="1231"/>
      <c r="O2265" s="1232"/>
      <c r="P2265" s="1233"/>
      <c r="Q2265" s="587">
        <f t="shared" si="122"/>
        <v>0</v>
      </c>
    </row>
    <row r="2266" spans="1:17" s="17" customFormat="1" ht="16.75" hidden="1" customHeight="1" outlineLevel="2">
      <c r="A2266" s="1230">
        <v>203</v>
      </c>
      <c r="B2266" s="1231"/>
      <c r="C2266" s="1232"/>
      <c r="D2266" s="1233"/>
      <c r="E2266" s="587">
        <f t="shared" si="120"/>
        <v>0</v>
      </c>
      <c r="G2266" s="1230">
        <v>203</v>
      </c>
      <c r="H2266" s="1231"/>
      <c r="I2266" s="1232"/>
      <c r="J2266" s="1233"/>
      <c r="K2266" s="587">
        <f t="shared" si="121"/>
        <v>0</v>
      </c>
      <c r="M2266" s="1230">
        <v>203</v>
      </c>
      <c r="N2266" s="1231"/>
      <c r="O2266" s="1232"/>
      <c r="P2266" s="1233"/>
      <c r="Q2266" s="587">
        <f t="shared" si="122"/>
        <v>0</v>
      </c>
    </row>
    <row r="2267" spans="1:17" s="17" customFormat="1" ht="16.75" hidden="1" customHeight="1" outlineLevel="2">
      <c r="A2267" s="1230">
        <v>204</v>
      </c>
      <c r="B2267" s="1231"/>
      <c r="C2267" s="1232"/>
      <c r="D2267" s="1233"/>
      <c r="E2267" s="587">
        <f t="shared" si="120"/>
        <v>0</v>
      </c>
      <c r="G2267" s="1230">
        <v>204</v>
      </c>
      <c r="H2267" s="1231"/>
      <c r="I2267" s="1232"/>
      <c r="J2267" s="1233"/>
      <c r="K2267" s="587">
        <f t="shared" si="121"/>
        <v>0</v>
      </c>
      <c r="M2267" s="1230">
        <v>204</v>
      </c>
      <c r="N2267" s="1231"/>
      <c r="O2267" s="1232"/>
      <c r="P2267" s="1233"/>
      <c r="Q2267" s="587">
        <f t="shared" si="122"/>
        <v>0</v>
      </c>
    </row>
    <row r="2268" spans="1:17" s="17" customFormat="1" ht="16.75" hidden="1" customHeight="1" outlineLevel="2">
      <c r="A2268" s="1230">
        <v>205</v>
      </c>
      <c r="B2268" s="1231"/>
      <c r="C2268" s="1232"/>
      <c r="D2268" s="1233"/>
      <c r="E2268" s="587">
        <f t="shared" si="120"/>
        <v>0</v>
      </c>
      <c r="G2268" s="1230">
        <v>205</v>
      </c>
      <c r="H2268" s="1231"/>
      <c r="I2268" s="1232"/>
      <c r="J2268" s="1233"/>
      <c r="K2268" s="587">
        <f t="shared" si="121"/>
        <v>0</v>
      </c>
      <c r="M2268" s="1230">
        <v>205</v>
      </c>
      <c r="N2268" s="1231"/>
      <c r="O2268" s="1232"/>
      <c r="P2268" s="1233"/>
      <c r="Q2268" s="587">
        <f t="shared" si="122"/>
        <v>0</v>
      </c>
    </row>
    <row r="2269" spans="1:17" s="17" customFormat="1" ht="16.75" hidden="1" customHeight="1" outlineLevel="2">
      <c r="A2269" s="1230">
        <v>206</v>
      </c>
      <c r="B2269" s="1231"/>
      <c r="C2269" s="1232"/>
      <c r="D2269" s="1233"/>
      <c r="E2269" s="587">
        <f t="shared" si="120"/>
        <v>0</v>
      </c>
      <c r="G2269" s="1230">
        <v>206</v>
      </c>
      <c r="H2269" s="1231"/>
      <c r="I2269" s="1232"/>
      <c r="J2269" s="1233"/>
      <c r="K2269" s="587">
        <f t="shared" si="121"/>
        <v>0</v>
      </c>
      <c r="M2269" s="1230">
        <v>206</v>
      </c>
      <c r="N2269" s="1231"/>
      <c r="O2269" s="1232"/>
      <c r="P2269" s="1233"/>
      <c r="Q2269" s="587">
        <f t="shared" si="122"/>
        <v>0</v>
      </c>
    </row>
    <row r="2270" spans="1:17" s="17" customFormat="1" ht="16.75" hidden="1" customHeight="1" outlineLevel="2">
      <c r="A2270" s="1230">
        <v>207</v>
      </c>
      <c r="B2270" s="1231"/>
      <c r="C2270" s="1232"/>
      <c r="D2270" s="1233"/>
      <c r="E2270" s="587">
        <f t="shared" si="120"/>
        <v>0</v>
      </c>
      <c r="G2270" s="1230">
        <v>207</v>
      </c>
      <c r="H2270" s="1231"/>
      <c r="I2270" s="1232"/>
      <c r="J2270" s="1233"/>
      <c r="K2270" s="587">
        <f t="shared" si="121"/>
        <v>0</v>
      </c>
      <c r="M2270" s="1230">
        <v>207</v>
      </c>
      <c r="N2270" s="1231"/>
      <c r="O2270" s="1232"/>
      <c r="P2270" s="1233"/>
      <c r="Q2270" s="587">
        <f t="shared" si="122"/>
        <v>0</v>
      </c>
    </row>
    <row r="2271" spans="1:17" s="17" customFormat="1" ht="16.75" hidden="1" customHeight="1" outlineLevel="2">
      <c r="A2271" s="1230">
        <v>208</v>
      </c>
      <c r="B2271" s="1231"/>
      <c r="C2271" s="1232"/>
      <c r="D2271" s="1233"/>
      <c r="E2271" s="587">
        <f t="shared" si="120"/>
        <v>0</v>
      </c>
      <c r="G2271" s="1230">
        <v>208</v>
      </c>
      <c r="H2271" s="1231"/>
      <c r="I2271" s="1232"/>
      <c r="J2271" s="1233"/>
      <c r="K2271" s="587">
        <f t="shared" si="121"/>
        <v>0</v>
      </c>
      <c r="M2271" s="1230">
        <v>208</v>
      </c>
      <c r="N2271" s="1231"/>
      <c r="O2271" s="1232"/>
      <c r="P2271" s="1233"/>
      <c r="Q2271" s="587">
        <f t="shared" si="122"/>
        <v>0</v>
      </c>
    </row>
    <row r="2272" spans="1:17" s="17" customFormat="1" ht="16.75" hidden="1" customHeight="1" outlineLevel="2">
      <c r="A2272" s="1230">
        <v>209</v>
      </c>
      <c r="B2272" s="1231"/>
      <c r="C2272" s="1232"/>
      <c r="D2272" s="1233"/>
      <c r="E2272" s="587">
        <f t="shared" si="120"/>
        <v>0</v>
      </c>
      <c r="G2272" s="1230">
        <v>209</v>
      </c>
      <c r="H2272" s="1231"/>
      <c r="I2272" s="1232"/>
      <c r="J2272" s="1233"/>
      <c r="K2272" s="587">
        <f t="shared" si="121"/>
        <v>0</v>
      </c>
      <c r="M2272" s="1230">
        <v>209</v>
      </c>
      <c r="N2272" s="1231"/>
      <c r="O2272" s="1232"/>
      <c r="P2272" s="1233"/>
      <c r="Q2272" s="587">
        <f t="shared" si="122"/>
        <v>0</v>
      </c>
    </row>
    <row r="2273" spans="1:17" s="17" customFormat="1" ht="16.75" hidden="1" customHeight="1" outlineLevel="2">
      <c r="A2273" s="1230">
        <v>210</v>
      </c>
      <c r="B2273" s="1231"/>
      <c r="C2273" s="1232"/>
      <c r="D2273" s="1233"/>
      <c r="E2273" s="587">
        <f t="shared" si="120"/>
        <v>0</v>
      </c>
      <c r="G2273" s="1230">
        <v>210</v>
      </c>
      <c r="H2273" s="1231"/>
      <c r="I2273" s="1232"/>
      <c r="J2273" s="1233"/>
      <c r="K2273" s="587">
        <f t="shared" si="121"/>
        <v>0</v>
      </c>
      <c r="M2273" s="1230">
        <v>210</v>
      </c>
      <c r="N2273" s="1231"/>
      <c r="O2273" s="1232"/>
      <c r="P2273" s="1233"/>
      <c r="Q2273" s="587">
        <f t="shared" si="122"/>
        <v>0</v>
      </c>
    </row>
    <row r="2274" spans="1:17" s="17" customFormat="1" ht="16.75" hidden="1" customHeight="1" outlineLevel="2">
      <c r="A2274" s="1230">
        <v>211</v>
      </c>
      <c r="B2274" s="1231"/>
      <c r="C2274" s="1232"/>
      <c r="D2274" s="1233"/>
      <c r="E2274" s="587">
        <f t="shared" si="120"/>
        <v>0</v>
      </c>
      <c r="G2274" s="1230">
        <v>211</v>
      </c>
      <c r="H2274" s="1231"/>
      <c r="I2274" s="1232"/>
      <c r="J2274" s="1233"/>
      <c r="K2274" s="587">
        <f t="shared" si="121"/>
        <v>0</v>
      </c>
      <c r="M2274" s="1230">
        <v>211</v>
      </c>
      <c r="N2274" s="1231"/>
      <c r="O2274" s="1232"/>
      <c r="P2274" s="1233"/>
      <c r="Q2274" s="587">
        <f t="shared" si="122"/>
        <v>0</v>
      </c>
    </row>
    <row r="2275" spans="1:17" s="17" customFormat="1" ht="16.75" hidden="1" customHeight="1" outlineLevel="2">
      <c r="A2275" s="1230">
        <v>212</v>
      </c>
      <c r="B2275" s="1231"/>
      <c r="C2275" s="1232"/>
      <c r="D2275" s="1233"/>
      <c r="E2275" s="587">
        <f t="shared" si="120"/>
        <v>0</v>
      </c>
      <c r="G2275" s="1230">
        <v>212</v>
      </c>
      <c r="H2275" s="1231"/>
      <c r="I2275" s="1232"/>
      <c r="J2275" s="1233"/>
      <c r="K2275" s="587">
        <f t="shared" si="121"/>
        <v>0</v>
      </c>
      <c r="M2275" s="1230">
        <v>212</v>
      </c>
      <c r="N2275" s="1231"/>
      <c r="O2275" s="1232"/>
      <c r="P2275" s="1233"/>
      <c r="Q2275" s="587">
        <f t="shared" si="122"/>
        <v>0</v>
      </c>
    </row>
    <row r="2276" spans="1:17" s="17" customFormat="1" ht="16.75" hidden="1" customHeight="1" outlineLevel="2">
      <c r="A2276" s="1230">
        <v>213</v>
      </c>
      <c r="B2276" s="1231"/>
      <c r="C2276" s="1232"/>
      <c r="D2276" s="1233"/>
      <c r="E2276" s="587">
        <f t="shared" si="120"/>
        <v>0</v>
      </c>
      <c r="G2276" s="1230">
        <v>213</v>
      </c>
      <c r="H2276" s="1231"/>
      <c r="I2276" s="1232"/>
      <c r="J2276" s="1233"/>
      <c r="K2276" s="587">
        <f t="shared" si="121"/>
        <v>0</v>
      </c>
      <c r="M2276" s="1230">
        <v>213</v>
      </c>
      <c r="N2276" s="1231"/>
      <c r="O2276" s="1232"/>
      <c r="P2276" s="1233"/>
      <c r="Q2276" s="587">
        <f t="shared" si="122"/>
        <v>0</v>
      </c>
    </row>
    <row r="2277" spans="1:17" s="17" customFormat="1" ht="16.75" hidden="1" customHeight="1" outlineLevel="2">
      <c r="A2277" s="1230">
        <v>214</v>
      </c>
      <c r="B2277" s="1231"/>
      <c r="C2277" s="1232"/>
      <c r="D2277" s="1233"/>
      <c r="E2277" s="587">
        <f t="shared" si="120"/>
        <v>0</v>
      </c>
      <c r="G2277" s="1230">
        <v>214</v>
      </c>
      <c r="H2277" s="1231"/>
      <c r="I2277" s="1232"/>
      <c r="J2277" s="1233"/>
      <c r="K2277" s="587">
        <f t="shared" si="121"/>
        <v>0</v>
      </c>
      <c r="M2277" s="1230">
        <v>214</v>
      </c>
      <c r="N2277" s="1231"/>
      <c r="O2277" s="1232"/>
      <c r="P2277" s="1233"/>
      <c r="Q2277" s="587">
        <f t="shared" si="122"/>
        <v>0</v>
      </c>
    </row>
    <row r="2278" spans="1:17" s="17" customFormat="1" ht="16.75" hidden="1" customHeight="1" outlineLevel="2">
      <c r="A2278" s="1230">
        <v>215</v>
      </c>
      <c r="B2278" s="1231"/>
      <c r="C2278" s="1232"/>
      <c r="D2278" s="1233"/>
      <c r="E2278" s="587">
        <f t="shared" ref="E2278:E2341" si="123">IF(AND(C2278&gt;=D$2057,C2278&lt;=D$2056),1,0)</f>
        <v>0</v>
      </c>
      <c r="G2278" s="1230">
        <v>215</v>
      </c>
      <c r="H2278" s="1231"/>
      <c r="I2278" s="1232"/>
      <c r="J2278" s="1233"/>
      <c r="K2278" s="587">
        <f t="shared" ref="K2278:K2341" si="124">IF(AND(I2278&gt;=J$2057,I2278&lt;=J$2056),1,0)</f>
        <v>0</v>
      </c>
      <c r="M2278" s="1230">
        <v>215</v>
      </c>
      <c r="N2278" s="1231"/>
      <c r="O2278" s="1232"/>
      <c r="P2278" s="1233"/>
      <c r="Q2278" s="587">
        <f t="shared" ref="Q2278:Q2341" si="125">IF(AND(O2278&gt;=P$2057,O2278&lt;=P$2056),1,0)</f>
        <v>0</v>
      </c>
    </row>
    <row r="2279" spans="1:17" s="17" customFormat="1" ht="16.75" hidden="1" customHeight="1" outlineLevel="2">
      <c r="A2279" s="1230">
        <v>216</v>
      </c>
      <c r="B2279" s="1231"/>
      <c r="C2279" s="1232"/>
      <c r="D2279" s="1233"/>
      <c r="E2279" s="587">
        <f t="shared" si="123"/>
        <v>0</v>
      </c>
      <c r="G2279" s="1230">
        <v>216</v>
      </c>
      <c r="H2279" s="1231"/>
      <c r="I2279" s="1232"/>
      <c r="J2279" s="1233"/>
      <c r="K2279" s="587">
        <f t="shared" si="124"/>
        <v>0</v>
      </c>
      <c r="M2279" s="1230">
        <v>216</v>
      </c>
      <c r="N2279" s="1231"/>
      <c r="O2279" s="1232"/>
      <c r="P2279" s="1233"/>
      <c r="Q2279" s="587">
        <f t="shared" si="125"/>
        <v>0</v>
      </c>
    </row>
    <row r="2280" spans="1:17" s="17" customFormat="1" ht="16.75" hidden="1" customHeight="1" outlineLevel="2">
      <c r="A2280" s="1230">
        <v>217</v>
      </c>
      <c r="B2280" s="1231"/>
      <c r="C2280" s="1232"/>
      <c r="D2280" s="1233"/>
      <c r="E2280" s="587">
        <f t="shared" si="123"/>
        <v>0</v>
      </c>
      <c r="G2280" s="1230">
        <v>217</v>
      </c>
      <c r="H2280" s="1231"/>
      <c r="I2280" s="1232"/>
      <c r="J2280" s="1233"/>
      <c r="K2280" s="587">
        <f t="shared" si="124"/>
        <v>0</v>
      </c>
      <c r="M2280" s="1230">
        <v>217</v>
      </c>
      <c r="N2280" s="1231"/>
      <c r="O2280" s="1232"/>
      <c r="P2280" s="1233"/>
      <c r="Q2280" s="587">
        <f t="shared" si="125"/>
        <v>0</v>
      </c>
    </row>
    <row r="2281" spans="1:17" s="17" customFormat="1" ht="16.75" hidden="1" customHeight="1" outlineLevel="2">
      <c r="A2281" s="1230">
        <v>218</v>
      </c>
      <c r="B2281" s="1231"/>
      <c r="C2281" s="1232"/>
      <c r="D2281" s="1233"/>
      <c r="E2281" s="587">
        <f t="shared" si="123"/>
        <v>0</v>
      </c>
      <c r="G2281" s="1230">
        <v>218</v>
      </c>
      <c r="H2281" s="1231"/>
      <c r="I2281" s="1232"/>
      <c r="J2281" s="1233"/>
      <c r="K2281" s="587">
        <f t="shared" si="124"/>
        <v>0</v>
      </c>
      <c r="M2281" s="1230">
        <v>218</v>
      </c>
      <c r="N2281" s="1231"/>
      <c r="O2281" s="1232"/>
      <c r="P2281" s="1233"/>
      <c r="Q2281" s="587">
        <f t="shared" si="125"/>
        <v>0</v>
      </c>
    </row>
    <row r="2282" spans="1:17" s="17" customFormat="1" ht="16.75" hidden="1" customHeight="1" outlineLevel="2">
      <c r="A2282" s="1230">
        <v>219</v>
      </c>
      <c r="B2282" s="1231"/>
      <c r="C2282" s="1232"/>
      <c r="D2282" s="1233"/>
      <c r="E2282" s="587">
        <f t="shared" si="123"/>
        <v>0</v>
      </c>
      <c r="G2282" s="1230">
        <v>219</v>
      </c>
      <c r="H2282" s="1231"/>
      <c r="I2282" s="1232"/>
      <c r="J2282" s="1233"/>
      <c r="K2282" s="587">
        <f t="shared" si="124"/>
        <v>0</v>
      </c>
      <c r="M2282" s="1230">
        <v>219</v>
      </c>
      <c r="N2282" s="1231"/>
      <c r="O2282" s="1232"/>
      <c r="P2282" s="1233"/>
      <c r="Q2282" s="587">
        <f t="shared" si="125"/>
        <v>0</v>
      </c>
    </row>
    <row r="2283" spans="1:17" s="17" customFormat="1" ht="16.75" hidden="1" customHeight="1" outlineLevel="2">
      <c r="A2283" s="1230">
        <v>220</v>
      </c>
      <c r="B2283" s="1231"/>
      <c r="C2283" s="1232"/>
      <c r="D2283" s="1233"/>
      <c r="E2283" s="587">
        <f t="shared" si="123"/>
        <v>0</v>
      </c>
      <c r="G2283" s="1230">
        <v>220</v>
      </c>
      <c r="H2283" s="1231"/>
      <c r="I2283" s="1232"/>
      <c r="J2283" s="1233"/>
      <c r="K2283" s="587">
        <f t="shared" si="124"/>
        <v>0</v>
      </c>
      <c r="M2283" s="1230">
        <v>220</v>
      </c>
      <c r="N2283" s="1231"/>
      <c r="O2283" s="1232"/>
      <c r="P2283" s="1233"/>
      <c r="Q2283" s="587">
        <f t="shared" si="125"/>
        <v>0</v>
      </c>
    </row>
    <row r="2284" spans="1:17" s="17" customFormat="1" ht="16.75" hidden="1" customHeight="1" outlineLevel="2">
      <c r="A2284" s="1230">
        <v>221</v>
      </c>
      <c r="B2284" s="1231"/>
      <c r="C2284" s="1232"/>
      <c r="D2284" s="1233"/>
      <c r="E2284" s="587">
        <f t="shared" si="123"/>
        <v>0</v>
      </c>
      <c r="G2284" s="1230">
        <v>221</v>
      </c>
      <c r="H2284" s="1231"/>
      <c r="I2284" s="1232"/>
      <c r="J2284" s="1233"/>
      <c r="K2284" s="587">
        <f t="shared" si="124"/>
        <v>0</v>
      </c>
      <c r="M2284" s="1230">
        <v>221</v>
      </c>
      <c r="N2284" s="1231"/>
      <c r="O2284" s="1232"/>
      <c r="P2284" s="1233"/>
      <c r="Q2284" s="587">
        <f t="shared" si="125"/>
        <v>0</v>
      </c>
    </row>
    <row r="2285" spans="1:17" s="17" customFormat="1" ht="16.75" hidden="1" customHeight="1" outlineLevel="2">
      <c r="A2285" s="1230">
        <v>222</v>
      </c>
      <c r="B2285" s="1231"/>
      <c r="C2285" s="1232"/>
      <c r="D2285" s="1233"/>
      <c r="E2285" s="587">
        <f t="shared" si="123"/>
        <v>0</v>
      </c>
      <c r="G2285" s="1230">
        <v>222</v>
      </c>
      <c r="H2285" s="1231"/>
      <c r="I2285" s="1232"/>
      <c r="J2285" s="1233"/>
      <c r="K2285" s="587">
        <f t="shared" si="124"/>
        <v>0</v>
      </c>
      <c r="M2285" s="1230">
        <v>222</v>
      </c>
      <c r="N2285" s="1231"/>
      <c r="O2285" s="1232"/>
      <c r="P2285" s="1233"/>
      <c r="Q2285" s="587">
        <f t="shared" si="125"/>
        <v>0</v>
      </c>
    </row>
    <row r="2286" spans="1:17" s="17" customFormat="1" ht="16.75" hidden="1" customHeight="1" outlineLevel="2">
      <c r="A2286" s="1230">
        <v>223</v>
      </c>
      <c r="B2286" s="1231"/>
      <c r="C2286" s="1232"/>
      <c r="D2286" s="1233"/>
      <c r="E2286" s="587">
        <f t="shared" si="123"/>
        <v>0</v>
      </c>
      <c r="G2286" s="1230">
        <v>223</v>
      </c>
      <c r="H2286" s="1231"/>
      <c r="I2286" s="1232"/>
      <c r="J2286" s="1233"/>
      <c r="K2286" s="587">
        <f t="shared" si="124"/>
        <v>0</v>
      </c>
      <c r="M2286" s="1230">
        <v>223</v>
      </c>
      <c r="N2286" s="1231"/>
      <c r="O2286" s="1232"/>
      <c r="P2286" s="1233"/>
      <c r="Q2286" s="587">
        <f t="shared" si="125"/>
        <v>0</v>
      </c>
    </row>
    <row r="2287" spans="1:17" s="17" customFormat="1" ht="16.75" hidden="1" customHeight="1" outlineLevel="2">
      <c r="A2287" s="1230">
        <v>224</v>
      </c>
      <c r="B2287" s="1231"/>
      <c r="C2287" s="1232"/>
      <c r="D2287" s="1233"/>
      <c r="E2287" s="587">
        <f t="shared" si="123"/>
        <v>0</v>
      </c>
      <c r="G2287" s="1230">
        <v>224</v>
      </c>
      <c r="H2287" s="1231"/>
      <c r="I2287" s="1232"/>
      <c r="J2287" s="1233"/>
      <c r="K2287" s="587">
        <f t="shared" si="124"/>
        <v>0</v>
      </c>
      <c r="M2287" s="1230">
        <v>224</v>
      </c>
      <c r="N2287" s="1231"/>
      <c r="O2287" s="1232"/>
      <c r="P2287" s="1233"/>
      <c r="Q2287" s="587">
        <f t="shared" si="125"/>
        <v>0</v>
      </c>
    </row>
    <row r="2288" spans="1:17" s="17" customFormat="1" ht="16.75" hidden="1" customHeight="1" outlineLevel="2">
      <c r="A2288" s="1230">
        <v>225</v>
      </c>
      <c r="B2288" s="1231"/>
      <c r="C2288" s="1232"/>
      <c r="D2288" s="1233"/>
      <c r="E2288" s="587">
        <f t="shared" si="123"/>
        <v>0</v>
      </c>
      <c r="G2288" s="1230">
        <v>225</v>
      </c>
      <c r="H2288" s="1231"/>
      <c r="I2288" s="1232"/>
      <c r="J2288" s="1233"/>
      <c r="K2288" s="587">
        <f t="shared" si="124"/>
        <v>0</v>
      </c>
      <c r="M2288" s="1230">
        <v>225</v>
      </c>
      <c r="N2288" s="1231"/>
      <c r="O2288" s="1232"/>
      <c r="P2288" s="1233"/>
      <c r="Q2288" s="587">
        <f t="shared" si="125"/>
        <v>0</v>
      </c>
    </row>
    <row r="2289" spans="1:17" s="17" customFormat="1" ht="16.75" hidden="1" customHeight="1" outlineLevel="2">
      <c r="A2289" s="1230">
        <v>226</v>
      </c>
      <c r="B2289" s="1231"/>
      <c r="C2289" s="1232"/>
      <c r="D2289" s="1233"/>
      <c r="E2289" s="587">
        <f t="shared" si="123"/>
        <v>0</v>
      </c>
      <c r="G2289" s="1230">
        <v>226</v>
      </c>
      <c r="H2289" s="1231"/>
      <c r="I2289" s="1232"/>
      <c r="J2289" s="1233"/>
      <c r="K2289" s="587">
        <f t="shared" si="124"/>
        <v>0</v>
      </c>
      <c r="M2289" s="1230">
        <v>226</v>
      </c>
      <c r="N2289" s="1231"/>
      <c r="O2289" s="1232"/>
      <c r="P2289" s="1233"/>
      <c r="Q2289" s="587">
        <f t="shared" si="125"/>
        <v>0</v>
      </c>
    </row>
    <row r="2290" spans="1:17" s="17" customFormat="1" ht="16.75" hidden="1" customHeight="1" outlineLevel="2">
      <c r="A2290" s="1230">
        <v>227</v>
      </c>
      <c r="B2290" s="1231"/>
      <c r="C2290" s="1232"/>
      <c r="D2290" s="1233"/>
      <c r="E2290" s="587">
        <f t="shared" si="123"/>
        <v>0</v>
      </c>
      <c r="G2290" s="1230">
        <v>227</v>
      </c>
      <c r="H2290" s="1231"/>
      <c r="I2290" s="1232"/>
      <c r="J2290" s="1233"/>
      <c r="K2290" s="587">
        <f t="shared" si="124"/>
        <v>0</v>
      </c>
      <c r="M2290" s="1230">
        <v>227</v>
      </c>
      <c r="N2290" s="1231"/>
      <c r="O2290" s="1232"/>
      <c r="P2290" s="1233"/>
      <c r="Q2290" s="587">
        <f t="shared" si="125"/>
        <v>0</v>
      </c>
    </row>
    <row r="2291" spans="1:17" s="17" customFormat="1" ht="16.75" hidden="1" customHeight="1" outlineLevel="2">
      <c r="A2291" s="1230">
        <v>228</v>
      </c>
      <c r="B2291" s="1231"/>
      <c r="C2291" s="1232"/>
      <c r="D2291" s="1233"/>
      <c r="E2291" s="587">
        <f t="shared" si="123"/>
        <v>0</v>
      </c>
      <c r="G2291" s="1230">
        <v>228</v>
      </c>
      <c r="H2291" s="1231"/>
      <c r="I2291" s="1232"/>
      <c r="J2291" s="1233"/>
      <c r="K2291" s="587">
        <f t="shared" si="124"/>
        <v>0</v>
      </c>
      <c r="M2291" s="1230">
        <v>228</v>
      </c>
      <c r="N2291" s="1231"/>
      <c r="O2291" s="1232"/>
      <c r="P2291" s="1233"/>
      <c r="Q2291" s="587">
        <f t="shared" si="125"/>
        <v>0</v>
      </c>
    </row>
    <row r="2292" spans="1:17" s="17" customFormat="1" ht="16.75" hidden="1" customHeight="1" outlineLevel="2">
      <c r="A2292" s="1230">
        <v>229</v>
      </c>
      <c r="B2292" s="1231"/>
      <c r="C2292" s="1232"/>
      <c r="D2292" s="1233"/>
      <c r="E2292" s="587">
        <f t="shared" si="123"/>
        <v>0</v>
      </c>
      <c r="G2292" s="1230">
        <v>229</v>
      </c>
      <c r="H2292" s="1231"/>
      <c r="I2292" s="1232"/>
      <c r="J2292" s="1233"/>
      <c r="K2292" s="587">
        <f t="shared" si="124"/>
        <v>0</v>
      </c>
      <c r="M2292" s="1230">
        <v>229</v>
      </c>
      <c r="N2292" s="1231"/>
      <c r="O2292" s="1232"/>
      <c r="P2292" s="1233"/>
      <c r="Q2292" s="587">
        <f t="shared" si="125"/>
        <v>0</v>
      </c>
    </row>
    <row r="2293" spans="1:17" s="17" customFormat="1" ht="16.75" hidden="1" customHeight="1" outlineLevel="2">
      <c r="A2293" s="1230">
        <v>230</v>
      </c>
      <c r="B2293" s="1231"/>
      <c r="C2293" s="1232"/>
      <c r="D2293" s="1233"/>
      <c r="E2293" s="587">
        <f t="shared" si="123"/>
        <v>0</v>
      </c>
      <c r="G2293" s="1230">
        <v>230</v>
      </c>
      <c r="H2293" s="1231"/>
      <c r="I2293" s="1232"/>
      <c r="J2293" s="1233"/>
      <c r="K2293" s="587">
        <f t="shared" si="124"/>
        <v>0</v>
      </c>
      <c r="M2293" s="1230">
        <v>230</v>
      </c>
      <c r="N2293" s="1231"/>
      <c r="O2293" s="1232"/>
      <c r="P2293" s="1233"/>
      <c r="Q2293" s="587">
        <f t="shared" si="125"/>
        <v>0</v>
      </c>
    </row>
    <row r="2294" spans="1:17" s="17" customFormat="1" ht="16.75" hidden="1" customHeight="1" outlineLevel="2">
      <c r="A2294" s="1230">
        <v>231</v>
      </c>
      <c r="B2294" s="1231"/>
      <c r="C2294" s="1232"/>
      <c r="D2294" s="1233"/>
      <c r="E2294" s="587">
        <f t="shared" si="123"/>
        <v>0</v>
      </c>
      <c r="G2294" s="1230">
        <v>231</v>
      </c>
      <c r="H2294" s="1231"/>
      <c r="I2294" s="1232"/>
      <c r="J2294" s="1233"/>
      <c r="K2294" s="587">
        <f t="shared" si="124"/>
        <v>0</v>
      </c>
      <c r="M2294" s="1230">
        <v>231</v>
      </c>
      <c r="N2294" s="1231"/>
      <c r="O2294" s="1232"/>
      <c r="P2294" s="1233"/>
      <c r="Q2294" s="587">
        <f t="shared" si="125"/>
        <v>0</v>
      </c>
    </row>
    <row r="2295" spans="1:17" s="17" customFormat="1" ht="16.75" hidden="1" customHeight="1" outlineLevel="2">
      <c r="A2295" s="1230">
        <v>232</v>
      </c>
      <c r="B2295" s="1231"/>
      <c r="C2295" s="1232"/>
      <c r="D2295" s="1233"/>
      <c r="E2295" s="587">
        <f t="shared" si="123"/>
        <v>0</v>
      </c>
      <c r="G2295" s="1230">
        <v>232</v>
      </c>
      <c r="H2295" s="1231"/>
      <c r="I2295" s="1232"/>
      <c r="J2295" s="1233"/>
      <c r="K2295" s="587">
        <f t="shared" si="124"/>
        <v>0</v>
      </c>
      <c r="M2295" s="1230">
        <v>232</v>
      </c>
      <c r="N2295" s="1231"/>
      <c r="O2295" s="1232"/>
      <c r="P2295" s="1233"/>
      <c r="Q2295" s="587">
        <f t="shared" si="125"/>
        <v>0</v>
      </c>
    </row>
    <row r="2296" spans="1:17" s="17" customFormat="1" ht="16.75" hidden="1" customHeight="1" outlineLevel="2">
      <c r="A2296" s="1230">
        <v>233</v>
      </c>
      <c r="B2296" s="1231"/>
      <c r="C2296" s="1232"/>
      <c r="D2296" s="1233"/>
      <c r="E2296" s="587">
        <f t="shared" si="123"/>
        <v>0</v>
      </c>
      <c r="G2296" s="1230">
        <v>233</v>
      </c>
      <c r="H2296" s="1231"/>
      <c r="I2296" s="1232"/>
      <c r="J2296" s="1233"/>
      <c r="K2296" s="587">
        <f t="shared" si="124"/>
        <v>0</v>
      </c>
      <c r="M2296" s="1230">
        <v>233</v>
      </c>
      <c r="N2296" s="1231"/>
      <c r="O2296" s="1232"/>
      <c r="P2296" s="1233"/>
      <c r="Q2296" s="587">
        <f t="shared" si="125"/>
        <v>0</v>
      </c>
    </row>
    <row r="2297" spans="1:17" s="17" customFormat="1" ht="16.75" hidden="1" customHeight="1" outlineLevel="2">
      <c r="A2297" s="1230">
        <v>234</v>
      </c>
      <c r="B2297" s="1231"/>
      <c r="C2297" s="1232"/>
      <c r="D2297" s="1233"/>
      <c r="E2297" s="587">
        <f t="shared" si="123"/>
        <v>0</v>
      </c>
      <c r="G2297" s="1230">
        <v>234</v>
      </c>
      <c r="H2297" s="1231"/>
      <c r="I2297" s="1232"/>
      <c r="J2297" s="1233"/>
      <c r="K2297" s="587">
        <f t="shared" si="124"/>
        <v>0</v>
      </c>
      <c r="M2297" s="1230">
        <v>234</v>
      </c>
      <c r="N2297" s="1231"/>
      <c r="O2297" s="1232"/>
      <c r="P2297" s="1233"/>
      <c r="Q2297" s="587">
        <f t="shared" si="125"/>
        <v>0</v>
      </c>
    </row>
    <row r="2298" spans="1:17" s="17" customFormat="1" ht="16.75" hidden="1" customHeight="1" outlineLevel="2">
      <c r="A2298" s="1230">
        <v>235</v>
      </c>
      <c r="B2298" s="1231"/>
      <c r="C2298" s="1232"/>
      <c r="D2298" s="1233"/>
      <c r="E2298" s="587">
        <f t="shared" si="123"/>
        <v>0</v>
      </c>
      <c r="G2298" s="1230">
        <v>235</v>
      </c>
      <c r="H2298" s="1231"/>
      <c r="I2298" s="1232"/>
      <c r="J2298" s="1233"/>
      <c r="K2298" s="587">
        <f t="shared" si="124"/>
        <v>0</v>
      </c>
      <c r="M2298" s="1230">
        <v>235</v>
      </c>
      <c r="N2298" s="1231"/>
      <c r="O2298" s="1232"/>
      <c r="P2298" s="1233"/>
      <c r="Q2298" s="587">
        <f t="shared" si="125"/>
        <v>0</v>
      </c>
    </row>
    <row r="2299" spans="1:17" s="17" customFormat="1" ht="16.75" hidden="1" customHeight="1" outlineLevel="2">
      <c r="A2299" s="1230">
        <v>236</v>
      </c>
      <c r="B2299" s="1231"/>
      <c r="C2299" s="1232"/>
      <c r="D2299" s="1233"/>
      <c r="E2299" s="587">
        <f t="shared" si="123"/>
        <v>0</v>
      </c>
      <c r="G2299" s="1230">
        <v>236</v>
      </c>
      <c r="H2299" s="1231"/>
      <c r="I2299" s="1232"/>
      <c r="J2299" s="1233"/>
      <c r="K2299" s="587">
        <f t="shared" si="124"/>
        <v>0</v>
      </c>
      <c r="M2299" s="1230">
        <v>236</v>
      </c>
      <c r="N2299" s="1231"/>
      <c r="O2299" s="1232"/>
      <c r="P2299" s="1233"/>
      <c r="Q2299" s="587">
        <f t="shared" si="125"/>
        <v>0</v>
      </c>
    </row>
    <row r="2300" spans="1:17" s="17" customFormat="1" ht="16.75" hidden="1" customHeight="1" outlineLevel="2">
      <c r="A2300" s="1230">
        <v>237</v>
      </c>
      <c r="B2300" s="1231"/>
      <c r="C2300" s="1232"/>
      <c r="D2300" s="1233"/>
      <c r="E2300" s="587">
        <f t="shared" si="123"/>
        <v>0</v>
      </c>
      <c r="G2300" s="1230">
        <v>237</v>
      </c>
      <c r="H2300" s="1231"/>
      <c r="I2300" s="1232"/>
      <c r="J2300" s="1233"/>
      <c r="K2300" s="587">
        <f t="shared" si="124"/>
        <v>0</v>
      </c>
      <c r="M2300" s="1230">
        <v>237</v>
      </c>
      <c r="N2300" s="1231"/>
      <c r="O2300" s="1232"/>
      <c r="P2300" s="1233"/>
      <c r="Q2300" s="587">
        <f t="shared" si="125"/>
        <v>0</v>
      </c>
    </row>
    <row r="2301" spans="1:17" s="17" customFormat="1" ht="16.75" hidden="1" customHeight="1" outlineLevel="2">
      <c r="A2301" s="1230">
        <v>238</v>
      </c>
      <c r="B2301" s="1231"/>
      <c r="C2301" s="1232"/>
      <c r="D2301" s="1233"/>
      <c r="E2301" s="587">
        <f t="shared" si="123"/>
        <v>0</v>
      </c>
      <c r="G2301" s="1230">
        <v>238</v>
      </c>
      <c r="H2301" s="1231"/>
      <c r="I2301" s="1232"/>
      <c r="J2301" s="1233"/>
      <c r="K2301" s="587">
        <f t="shared" si="124"/>
        <v>0</v>
      </c>
      <c r="M2301" s="1230">
        <v>238</v>
      </c>
      <c r="N2301" s="1231"/>
      <c r="O2301" s="1232"/>
      <c r="P2301" s="1233"/>
      <c r="Q2301" s="587">
        <f t="shared" si="125"/>
        <v>0</v>
      </c>
    </row>
    <row r="2302" spans="1:17" s="17" customFormat="1" ht="16.75" hidden="1" customHeight="1" outlineLevel="2">
      <c r="A2302" s="1230">
        <v>239</v>
      </c>
      <c r="B2302" s="1231"/>
      <c r="C2302" s="1232"/>
      <c r="D2302" s="1233"/>
      <c r="E2302" s="587">
        <f t="shared" si="123"/>
        <v>0</v>
      </c>
      <c r="G2302" s="1230">
        <v>239</v>
      </c>
      <c r="H2302" s="1231"/>
      <c r="I2302" s="1232"/>
      <c r="J2302" s="1233"/>
      <c r="K2302" s="587">
        <f t="shared" si="124"/>
        <v>0</v>
      </c>
      <c r="M2302" s="1230">
        <v>239</v>
      </c>
      <c r="N2302" s="1231"/>
      <c r="O2302" s="1232"/>
      <c r="P2302" s="1233"/>
      <c r="Q2302" s="587">
        <f t="shared" si="125"/>
        <v>0</v>
      </c>
    </row>
    <row r="2303" spans="1:17" s="17" customFormat="1" ht="16.75" hidden="1" customHeight="1" outlineLevel="2">
      <c r="A2303" s="1230">
        <v>240</v>
      </c>
      <c r="B2303" s="1231"/>
      <c r="C2303" s="1232"/>
      <c r="D2303" s="1233"/>
      <c r="E2303" s="587">
        <f t="shared" si="123"/>
        <v>0</v>
      </c>
      <c r="G2303" s="1230">
        <v>240</v>
      </c>
      <c r="H2303" s="1231"/>
      <c r="I2303" s="1232"/>
      <c r="J2303" s="1233"/>
      <c r="K2303" s="587">
        <f t="shared" si="124"/>
        <v>0</v>
      </c>
      <c r="M2303" s="1230">
        <v>240</v>
      </c>
      <c r="N2303" s="1231"/>
      <c r="O2303" s="1232"/>
      <c r="P2303" s="1233"/>
      <c r="Q2303" s="587">
        <f t="shared" si="125"/>
        <v>0</v>
      </c>
    </row>
    <row r="2304" spans="1:17" s="17" customFormat="1" ht="16.75" hidden="1" customHeight="1" outlineLevel="2">
      <c r="A2304" s="1230">
        <v>241</v>
      </c>
      <c r="B2304" s="1231"/>
      <c r="C2304" s="1232"/>
      <c r="D2304" s="1233"/>
      <c r="E2304" s="587">
        <f t="shared" si="123"/>
        <v>0</v>
      </c>
      <c r="G2304" s="1230">
        <v>241</v>
      </c>
      <c r="H2304" s="1231"/>
      <c r="I2304" s="1232"/>
      <c r="J2304" s="1233"/>
      <c r="K2304" s="587">
        <f t="shared" si="124"/>
        <v>0</v>
      </c>
      <c r="M2304" s="1230">
        <v>241</v>
      </c>
      <c r="N2304" s="1231"/>
      <c r="O2304" s="1232"/>
      <c r="P2304" s="1233"/>
      <c r="Q2304" s="587">
        <f t="shared" si="125"/>
        <v>0</v>
      </c>
    </row>
    <row r="2305" spans="1:17" s="17" customFormat="1" ht="16.75" hidden="1" customHeight="1" outlineLevel="2">
      <c r="A2305" s="1230">
        <v>242</v>
      </c>
      <c r="B2305" s="1231"/>
      <c r="C2305" s="1232"/>
      <c r="D2305" s="1233"/>
      <c r="E2305" s="587">
        <f t="shared" si="123"/>
        <v>0</v>
      </c>
      <c r="G2305" s="1230">
        <v>242</v>
      </c>
      <c r="H2305" s="1231"/>
      <c r="I2305" s="1232"/>
      <c r="J2305" s="1233"/>
      <c r="K2305" s="587">
        <f t="shared" si="124"/>
        <v>0</v>
      </c>
      <c r="M2305" s="1230">
        <v>242</v>
      </c>
      <c r="N2305" s="1231"/>
      <c r="O2305" s="1232"/>
      <c r="P2305" s="1233"/>
      <c r="Q2305" s="587">
        <f t="shared" si="125"/>
        <v>0</v>
      </c>
    </row>
    <row r="2306" spans="1:17" s="17" customFormat="1" ht="16.75" hidden="1" customHeight="1" outlineLevel="2">
      <c r="A2306" s="1230">
        <v>243</v>
      </c>
      <c r="B2306" s="1231"/>
      <c r="C2306" s="1232"/>
      <c r="D2306" s="1233"/>
      <c r="E2306" s="587">
        <f t="shared" si="123"/>
        <v>0</v>
      </c>
      <c r="G2306" s="1230">
        <v>243</v>
      </c>
      <c r="H2306" s="1231"/>
      <c r="I2306" s="1232"/>
      <c r="J2306" s="1233"/>
      <c r="K2306" s="587">
        <f t="shared" si="124"/>
        <v>0</v>
      </c>
      <c r="M2306" s="1230">
        <v>243</v>
      </c>
      <c r="N2306" s="1231"/>
      <c r="O2306" s="1232"/>
      <c r="P2306" s="1233"/>
      <c r="Q2306" s="587">
        <f t="shared" si="125"/>
        <v>0</v>
      </c>
    </row>
    <row r="2307" spans="1:17" s="17" customFormat="1" ht="16.75" hidden="1" customHeight="1" outlineLevel="2">
      <c r="A2307" s="1230">
        <v>244</v>
      </c>
      <c r="B2307" s="1231"/>
      <c r="C2307" s="1232"/>
      <c r="D2307" s="1233"/>
      <c r="E2307" s="587">
        <f t="shared" si="123"/>
        <v>0</v>
      </c>
      <c r="G2307" s="1230">
        <v>244</v>
      </c>
      <c r="H2307" s="1231"/>
      <c r="I2307" s="1232"/>
      <c r="J2307" s="1233"/>
      <c r="K2307" s="587">
        <f t="shared" si="124"/>
        <v>0</v>
      </c>
      <c r="M2307" s="1230">
        <v>244</v>
      </c>
      <c r="N2307" s="1231"/>
      <c r="O2307" s="1232"/>
      <c r="P2307" s="1233"/>
      <c r="Q2307" s="587">
        <f t="shared" si="125"/>
        <v>0</v>
      </c>
    </row>
    <row r="2308" spans="1:17" s="17" customFormat="1" ht="16.75" hidden="1" customHeight="1" outlineLevel="2">
      <c r="A2308" s="1230">
        <v>245</v>
      </c>
      <c r="B2308" s="1231"/>
      <c r="C2308" s="1232"/>
      <c r="D2308" s="1233"/>
      <c r="E2308" s="587">
        <f t="shared" si="123"/>
        <v>0</v>
      </c>
      <c r="G2308" s="1230">
        <v>245</v>
      </c>
      <c r="H2308" s="1231"/>
      <c r="I2308" s="1232"/>
      <c r="J2308" s="1233"/>
      <c r="K2308" s="587">
        <f t="shared" si="124"/>
        <v>0</v>
      </c>
      <c r="M2308" s="1230">
        <v>245</v>
      </c>
      <c r="N2308" s="1231"/>
      <c r="O2308" s="1232"/>
      <c r="P2308" s="1233"/>
      <c r="Q2308" s="587">
        <f t="shared" si="125"/>
        <v>0</v>
      </c>
    </row>
    <row r="2309" spans="1:17" s="17" customFormat="1" ht="16.75" hidden="1" customHeight="1" outlineLevel="2">
      <c r="A2309" s="1230">
        <v>246</v>
      </c>
      <c r="B2309" s="1231"/>
      <c r="C2309" s="1232"/>
      <c r="D2309" s="1233"/>
      <c r="E2309" s="587">
        <f t="shared" si="123"/>
        <v>0</v>
      </c>
      <c r="G2309" s="1230">
        <v>246</v>
      </c>
      <c r="H2309" s="1231"/>
      <c r="I2309" s="1232"/>
      <c r="J2309" s="1233"/>
      <c r="K2309" s="587">
        <f t="shared" si="124"/>
        <v>0</v>
      </c>
      <c r="M2309" s="1230">
        <v>246</v>
      </c>
      <c r="N2309" s="1231"/>
      <c r="O2309" s="1232"/>
      <c r="P2309" s="1233"/>
      <c r="Q2309" s="587">
        <f t="shared" si="125"/>
        <v>0</v>
      </c>
    </row>
    <row r="2310" spans="1:17" s="17" customFormat="1" ht="16.75" hidden="1" customHeight="1" outlineLevel="2">
      <c r="A2310" s="1230">
        <v>247</v>
      </c>
      <c r="B2310" s="1231"/>
      <c r="C2310" s="1232"/>
      <c r="D2310" s="1233"/>
      <c r="E2310" s="587">
        <f t="shared" si="123"/>
        <v>0</v>
      </c>
      <c r="G2310" s="1230">
        <v>247</v>
      </c>
      <c r="H2310" s="1231"/>
      <c r="I2310" s="1232"/>
      <c r="J2310" s="1233"/>
      <c r="K2310" s="587">
        <f t="shared" si="124"/>
        <v>0</v>
      </c>
      <c r="M2310" s="1230">
        <v>247</v>
      </c>
      <c r="N2310" s="1231"/>
      <c r="O2310" s="1232"/>
      <c r="P2310" s="1233"/>
      <c r="Q2310" s="587">
        <f t="shared" si="125"/>
        <v>0</v>
      </c>
    </row>
    <row r="2311" spans="1:17" s="17" customFormat="1" ht="16.75" hidden="1" customHeight="1" outlineLevel="2">
      <c r="A2311" s="1230">
        <v>248</v>
      </c>
      <c r="B2311" s="1231"/>
      <c r="C2311" s="1232"/>
      <c r="D2311" s="1233"/>
      <c r="E2311" s="587">
        <f t="shared" si="123"/>
        <v>0</v>
      </c>
      <c r="G2311" s="1230">
        <v>248</v>
      </c>
      <c r="H2311" s="1231"/>
      <c r="I2311" s="1232"/>
      <c r="J2311" s="1233"/>
      <c r="K2311" s="587">
        <f t="shared" si="124"/>
        <v>0</v>
      </c>
      <c r="M2311" s="1230">
        <v>248</v>
      </c>
      <c r="N2311" s="1231"/>
      <c r="O2311" s="1232"/>
      <c r="P2311" s="1233"/>
      <c r="Q2311" s="587">
        <f t="shared" si="125"/>
        <v>0</v>
      </c>
    </row>
    <row r="2312" spans="1:17" s="17" customFormat="1" ht="16.75" hidden="1" customHeight="1" outlineLevel="2">
      <c r="A2312" s="1230">
        <v>249</v>
      </c>
      <c r="B2312" s="1231"/>
      <c r="C2312" s="1232"/>
      <c r="D2312" s="1233"/>
      <c r="E2312" s="587">
        <f t="shared" si="123"/>
        <v>0</v>
      </c>
      <c r="G2312" s="1230">
        <v>249</v>
      </c>
      <c r="H2312" s="1231"/>
      <c r="I2312" s="1232"/>
      <c r="J2312" s="1233"/>
      <c r="K2312" s="587">
        <f t="shared" si="124"/>
        <v>0</v>
      </c>
      <c r="M2312" s="1230">
        <v>249</v>
      </c>
      <c r="N2312" s="1231"/>
      <c r="O2312" s="1232"/>
      <c r="P2312" s="1233"/>
      <c r="Q2312" s="587">
        <f t="shared" si="125"/>
        <v>0</v>
      </c>
    </row>
    <row r="2313" spans="1:17" s="17" customFormat="1" ht="16.75" hidden="1" customHeight="1" outlineLevel="2">
      <c r="A2313" s="1230">
        <v>250</v>
      </c>
      <c r="B2313" s="1231"/>
      <c r="C2313" s="1232"/>
      <c r="D2313" s="1233"/>
      <c r="E2313" s="587">
        <f t="shared" si="123"/>
        <v>0</v>
      </c>
      <c r="G2313" s="1230">
        <v>250</v>
      </c>
      <c r="H2313" s="1231"/>
      <c r="I2313" s="1232"/>
      <c r="J2313" s="1233"/>
      <c r="K2313" s="587">
        <f t="shared" si="124"/>
        <v>0</v>
      </c>
      <c r="M2313" s="1230">
        <v>250</v>
      </c>
      <c r="N2313" s="1231"/>
      <c r="O2313" s="1232"/>
      <c r="P2313" s="1233"/>
      <c r="Q2313" s="587">
        <f t="shared" si="125"/>
        <v>0</v>
      </c>
    </row>
    <row r="2314" spans="1:17" s="17" customFormat="1" ht="16.75" hidden="1" customHeight="1" outlineLevel="2">
      <c r="A2314" s="1230">
        <v>251</v>
      </c>
      <c r="B2314" s="1231"/>
      <c r="C2314" s="1232"/>
      <c r="D2314" s="1233"/>
      <c r="E2314" s="587">
        <f t="shared" si="123"/>
        <v>0</v>
      </c>
      <c r="G2314" s="1230">
        <v>251</v>
      </c>
      <c r="H2314" s="1231"/>
      <c r="I2314" s="1232"/>
      <c r="J2314" s="1233"/>
      <c r="K2314" s="587">
        <f t="shared" si="124"/>
        <v>0</v>
      </c>
      <c r="M2314" s="1230">
        <v>251</v>
      </c>
      <c r="N2314" s="1231"/>
      <c r="O2314" s="1232"/>
      <c r="P2314" s="1233"/>
      <c r="Q2314" s="587">
        <f t="shared" si="125"/>
        <v>0</v>
      </c>
    </row>
    <row r="2315" spans="1:17" s="17" customFormat="1" ht="16.75" hidden="1" customHeight="1" outlineLevel="2">
      <c r="A2315" s="1230">
        <v>252</v>
      </c>
      <c r="B2315" s="1231"/>
      <c r="C2315" s="1232"/>
      <c r="D2315" s="1233"/>
      <c r="E2315" s="587">
        <f t="shared" si="123"/>
        <v>0</v>
      </c>
      <c r="G2315" s="1230">
        <v>252</v>
      </c>
      <c r="H2315" s="1231"/>
      <c r="I2315" s="1232"/>
      <c r="J2315" s="1233"/>
      <c r="K2315" s="587">
        <f t="shared" si="124"/>
        <v>0</v>
      </c>
      <c r="M2315" s="1230">
        <v>252</v>
      </c>
      <c r="N2315" s="1231"/>
      <c r="O2315" s="1232"/>
      <c r="P2315" s="1233"/>
      <c r="Q2315" s="587">
        <f t="shared" si="125"/>
        <v>0</v>
      </c>
    </row>
    <row r="2316" spans="1:17" s="17" customFormat="1" ht="16.75" hidden="1" customHeight="1" outlineLevel="2">
      <c r="A2316" s="1230">
        <v>253</v>
      </c>
      <c r="B2316" s="1231"/>
      <c r="C2316" s="1232"/>
      <c r="D2316" s="1233"/>
      <c r="E2316" s="587">
        <f t="shared" si="123"/>
        <v>0</v>
      </c>
      <c r="G2316" s="1230">
        <v>253</v>
      </c>
      <c r="H2316" s="1231"/>
      <c r="I2316" s="1232"/>
      <c r="J2316" s="1233"/>
      <c r="K2316" s="587">
        <f t="shared" si="124"/>
        <v>0</v>
      </c>
      <c r="M2316" s="1230">
        <v>253</v>
      </c>
      <c r="N2316" s="1231"/>
      <c r="O2316" s="1232"/>
      <c r="P2316" s="1233"/>
      <c r="Q2316" s="587">
        <f t="shared" si="125"/>
        <v>0</v>
      </c>
    </row>
    <row r="2317" spans="1:17" s="17" customFormat="1" ht="16.75" hidden="1" customHeight="1" outlineLevel="2">
      <c r="A2317" s="1230">
        <v>254</v>
      </c>
      <c r="B2317" s="1231"/>
      <c r="C2317" s="1232"/>
      <c r="D2317" s="1233"/>
      <c r="E2317" s="587">
        <f t="shared" si="123"/>
        <v>0</v>
      </c>
      <c r="G2317" s="1230">
        <v>254</v>
      </c>
      <c r="H2317" s="1231"/>
      <c r="I2317" s="1232"/>
      <c r="J2317" s="1233"/>
      <c r="K2317" s="587">
        <f t="shared" si="124"/>
        <v>0</v>
      </c>
      <c r="M2317" s="1230">
        <v>254</v>
      </c>
      <c r="N2317" s="1231"/>
      <c r="O2317" s="1232"/>
      <c r="P2317" s="1233"/>
      <c r="Q2317" s="587">
        <f t="shared" si="125"/>
        <v>0</v>
      </c>
    </row>
    <row r="2318" spans="1:17" s="17" customFormat="1" ht="16.75" hidden="1" customHeight="1" outlineLevel="2">
      <c r="A2318" s="1230">
        <v>255</v>
      </c>
      <c r="B2318" s="1231"/>
      <c r="C2318" s="1232"/>
      <c r="D2318" s="1233"/>
      <c r="E2318" s="587">
        <f t="shared" si="123"/>
        <v>0</v>
      </c>
      <c r="G2318" s="1230">
        <v>255</v>
      </c>
      <c r="H2318" s="1231"/>
      <c r="I2318" s="1232"/>
      <c r="J2318" s="1233"/>
      <c r="K2318" s="587">
        <f t="shared" si="124"/>
        <v>0</v>
      </c>
      <c r="M2318" s="1230">
        <v>255</v>
      </c>
      <c r="N2318" s="1231"/>
      <c r="O2318" s="1232"/>
      <c r="P2318" s="1233"/>
      <c r="Q2318" s="587">
        <f t="shared" si="125"/>
        <v>0</v>
      </c>
    </row>
    <row r="2319" spans="1:17" s="17" customFormat="1" ht="16.75" hidden="1" customHeight="1" outlineLevel="2">
      <c r="A2319" s="1230">
        <v>256</v>
      </c>
      <c r="B2319" s="1231"/>
      <c r="C2319" s="1232"/>
      <c r="D2319" s="1233"/>
      <c r="E2319" s="587">
        <f t="shared" si="123"/>
        <v>0</v>
      </c>
      <c r="G2319" s="1230">
        <v>256</v>
      </c>
      <c r="H2319" s="1231"/>
      <c r="I2319" s="1232"/>
      <c r="J2319" s="1233"/>
      <c r="K2319" s="587">
        <f t="shared" si="124"/>
        <v>0</v>
      </c>
      <c r="M2319" s="1230">
        <v>256</v>
      </c>
      <c r="N2319" s="1231"/>
      <c r="O2319" s="1232"/>
      <c r="P2319" s="1233"/>
      <c r="Q2319" s="587">
        <f t="shared" si="125"/>
        <v>0</v>
      </c>
    </row>
    <row r="2320" spans="1:17" s="17" customFormat="1" ht="16.75" hidden="1" customHeight="1" outlineLevel="2">
      <c r="A2320" s="1230">
        <v>257</v>
      </c>
      <c r="B2320" s="1231"/>
      <c r="C2320" s="1232"/>
      <c r="D2320" s="1233"/>
      <c r="E2320" s="587">
        <f t="shared" si="123"/>
        <v>0</v>
      </c>
      <c r="G2320" s="1230">
        <v>257</v>
      </c>
      <c r="H2320" s="1231"/>
      <c r="I2320" s="1232"/>
      <c r="J2320" s="1233"/>
      <c r="K2320" s="587">
        <f t="shared" si="124"/>
        <v>0</v>
      </c>
      <c r="M2320" s="1230">
        <v>257</v>
      </c>
      <c r="N2320" s="1231"/>
      <c r="O2320" s="1232"/>
      <c r="P2320" s="1233"/>
      <c r="Q2320" s="587">
        <f t="shared" si="125"/>
        <v>0</v>
      </c>
    </row>
    <row r="2321" spans="1:17" s="17" customFormat="1" ht="16.75" hidden="1" customHeight="1" outlineLevel="2">
      <c r="A2321" s="1230">
        <v>258</v>
      </c>
      <c r="B2321" s="1231"/>
      <c r="C2321" s="1232"/>
      <c r="D2321" s="1233"/>
      <c r="E2321" s="587">
        <f t="shared" si="123"/>
        <v>0</v>
      </c>
      <c r="G2321" s="1230">
        <v>258</v>
      </c>
      <c r="H2321" s="1231"/>
      <c r="I2321" s="1232"/>
      <c r="J2321" s="1233"/>
      <c r="K2321" s="587">
        <f t="shared" si="124"/>
        <v>0</v>
      </c>
      <c r="M2321" s="1230">
        <v>258</v>
      </c>
      <c r="N2321" s="1231"/>
      <c r="O2321" s="1232"/>
      <c r="P2321" s="1233"/>
      <c r="Q2321" s="587">
        <f t="shared" si="125"/>
        <v>0</v>
      </c>
    </row>
    <row r="2322" spans="1:17" s="17" customFormat="1" ht="16.75" hidden="1" customHeight="1" outlineLevel="2">
      <c r="A2322" s="1230">
        <v>259</v>
      </c>
      <c r="B2322" s="1231"/>
      <c r="C2322" s="1232"/>
      <c r="D2322" s="1233"/>
      <c r="E2322" s="587">
        <f t="shared" si="123"/>
        <v>0</v>
      </c>
      <c r="G2322" s="1230">
        <v>259</v>
      </c>
      <c r="H2322" s="1231"/>
      <c r="I2322" s="1232"/>
      <c r="J2322" s="1233"/>
      <c r="K2322" s="587">
        <f t="shared" si="124"/>
        <v>0</v>
      </c>
      <c r="M2322" s="1230">
        <v>259</v>
      </c>
      <c r="N2322" s="1231"/>
      <c r="O2322" s="1232"/>
      <c r="P2322" s="1233"/>
      <c r="Q2322" s="587">
        <f t="shared" si="125"/>
        <v>0</v>
      </c>
    </row>
    <row r="2323" spans="1:17" s="17" customFormat="1" ht="16.75" hidden="1" customHeight="1" outlineLevel="2">
      <c r="A2323" s="1230">
        <v>260</v>
      </c>
      <c r="B2323" s="1231"/>
      <c r="C2323" s="1232"/>
      <c r="D2323" s="1233"/>
      <c r="E2323" s="587">
        <f t="shared" si="123"/>
        <v>0</v>
      </c>
      <c r="G2323" s="1230">
        <v>260</v>
      </c>
      <c r="H2323" s="1231"/>
      <c r="I2323" s="1232"/>
      <c r="J2323" s="1233"/>
      <c r="K2323" s="587">
        <f t="shared" si="124"/>
        <v>0</v>
      </c>
      <c r="M2323" s="1230">
        <v>260</v>
      </c>
      <c r="N2323" s="1231"/>
      <c r="O2323" s="1232"/>
      <c r="P2323" s="1233"/>
      <c r="Q2323" s="587">
        <f t="shared" si="125"/>
        <v>0</v>
      </c>
    </row>
    <row r="2324" spans="1:17" s="17" customFormat="1" ht="16.75" hidden="1" customHeight="1" outlineLevel="2">
      <c r="A2324" s="1230">
        <v>261</v>
      </c>
      <c r="B2324" s="1231"/>
      <c r="C2324" s="1232"/>
      <c r="D2324" s="1233"/>
      <c r="E2324" s="587">
        <f t="shared" si="123"/>
        <v>0</v>
      </c>
      <c r="G2324" s="1230">
        <v>261</v>
      </c>
      <c r="H2324" s="1231"/>
      <c r="I2324" s="1232"/>
      <c r="J2324" s="1233"/>
      <c r="K2324" s="587">
        <f t="shared" si="124"/>
        <v>0</v>
      </c>
      <c r="M2324" s="1230">
        <v>261</v>
      </c>
      <c r="N2324" s="1231"/>
      <c r="O2324" s="1232"/>
      <c r="P2324" s="1233"/>
      <c r="Q2324" s="587">
        <f t="shared" si="125"/>
        <v>0</v>
      </c>
    </row>
    <row r="2325" spans="1:17" s="17" customFormat="1" ht="16.75" hidden="1" customHeight="1" outlineLevel="2">
      <c r="A2325" s="1230">
        <v>262</v>
      </c>
      <c r="B2325" s="1231"/>
      <c r="C2325" s="1232"/>
      <c r="D2325" s="1233"/>
      <c r="E2325" s="587">
        <f t="shared" si="123"/>
        <v>0</v>
      </c>
      <c r="G2325" s="1230">
        <v>262</v>
      </c>
      <c r="H2325" s="1231"/>
      <c r="I2325" s="1232"/>
      <c r="J2325" s="1233"/>
      <c r="K2325" s="587">
        <f t="shared" si="124"/>
        <v>0</v>
      </c>
      <c r="M2325" s="1230">
        <v>262</v>
      </c>
      <c r="N2325" s="1231"/>
      <c r="O2325" s="1232"/>
      <c r="P2325" s="1233"/>
      <c r="Q2325" s="587">
        <f t="shared" si="125"/>
        <v>0</v>
      </c>
    </row>
    <row r="2326" spans="1:17" s="17" customFormat="1" ht="16.75" hidden="1" customHeight="1" outlineLevel="2">
      <c r="A2326" s="1230">
        <v>263</v>
      </c>
      <c r="B2326" s="1231"/>
      <c r="C2326" s="1232"/>
      <c r="D2326" s="1233"/>
      <c r="E2326" s="587">
        <f t="shared" si="123"/>
        <v>0</v>
      </c>
      <c r="G2326" s="1230">
        <v>263</v>
      </c>
      <c r="H2326" s="1231"/>
      <c r="I2326" s="1232"/>
      <c r="J2326" s="1233"/>
      <c r="K2326" s="587">
        <f t="shared" si="124"/>
        <v>0</v>
      </c>
      <c r="M2326" s="1230">
        <v>263</v>
      </c>
      <c r="N2326" s="1231"/>
      <c r="O2326" s="1232"/>
      <c r="P2326" s="1233"/>
      <c r="Q2326" s="587">
        <f t="shared" si="125"/>
        <v>0</v>
      </c>
    </row>
    <row r="2327" spans="1:17" s="17" customFormat="1" ht="16.75" hidden="1" customHeight="1" outlineLevel="2">
      <c r="A2327" s="1230">
        <v>264</v>
      </c>
      <c r="B2327" s="1231"/>
      <c r="C2327" s="1232"/>
      <c r="D2327" s="1233"/>
      <c r="E2327" s="587">
        <f t="shared" si="123"/>
        <v>0</v>
      </c>
      <c r="G2327" s="1230">
        <v>264</v>
      </c>
      <c r="H2327" s="1231"/>
      <c r="I2327" s="1232"/>
      <c r="J2327" s="1233"/>
      <c r="K2327" s="587">
        <f t="shared" si="124"/>
        <v>0</v>
      </c>
      <c r="M2327" s="1230">
        <v>264</v>
      </c>
      <c r="N2327" s="1231"/>
      <c r="O2327" s="1232"/>
      <c r="P2327" s="1233"/>
      <c r="Q2327" s="587">
        <f t="shared" si="125"/>
        <v>0</v>
      </c>
    </row>
    <row r="2328" spans="1:17" s="17" customFormat="1" ht="16.75" hidden="1" customHeight="1" outlineLevel="2">
      <c r="A2328" s="1230">
        <v>265</v>
      </c>
      <c r="B2328" s="1231"/>
      <c r="C2328" s="1232"/>
      <c r="D2328" s="1233"/>
      <c r="E2328" s="587">
        <f t="shared" si="123"/>
        <v>0</v>
      </c>
      <c r="G2328" s="1230">
        <v>265</v>
      </c>
      <c r="H2328" s="1231"/>
      <c r="I2328" s="1232"/>
      <c r="J2328" s="1233"/>
      <c r="K2328" s="587">
        <f t="shared" si="124"/>
        <v>0</v>
      </c>
      <c r="M2328" s="1230">
        <v>265</v>
      </c>
      <c r="N2328" s="1231"/>
      <c r="O2328" s="1232"/>
      <c r="P2328" s="1233"/>
      <c r="Q2328" s="587">
        <f t="shared" si="125"/>
        <v>0</v>
      </c>
    </row>
    <row r="2329" spans="1:17" s="17" customFormat="1" ht="16.75" hidden="1" customHeight="1" outlineLevel="2">
      <c r="A2329" s="1230">
        <v>266</v>
      </c>
      <c r="B2329" s="1231"/>
      <c r="C2329" s="1232"/>
      <c r="D2329" s="1233"/>
      <c r="E2329" s="587">
        <f t="shared" si="123"/>
        <v>0</v>
      </c>
      <c r="G2329" s="1230">
        <v>266</v>
      </c>
      <c r="H2329" s="1231"/>
      <c r="I2329" s="1232"/>
      <c r="J2329" s="1233"/>
      <c r="K2329" s="587">
        <f t="shared" si="124"/>
        <v>0</v>
      </c>
      <c r="M2329" s="1230">
        <v>266</v>
      </c>
      <c r="N2329" s="1231"/>
      <c r="O2329" s="1232"/>
      <c r="P2329" s="1233"/>
      <c r="Q2329" s="587">
        <f t="shared" si="125"/>
        <v>0</v>
      </c>
    </row>
    <row r="2330" spans="1:17" s="17" customFormat="1" ht="16.75" hidden="1" customHeight="1" outlineLevel="2">
      <c r="A2330" s="1230">
        <v>267</v>
      </c>
      <c r="B2330" s="1231"/>
      <c r="C2330" s="1232"/>
      <c r="D2330" s="1233"/>
      <c r="E2330" s="587">
        <f t="shared" si="123"/>
        <v>0</v>
      </c>
      <c r="G2330" s="1230">
        <v>267</v>
      </c>
      <c r="H2330" s="1231"/>
      <c r="I2330" s="1232"/>
      <c r="J2330" s="1233"/>
      <c r="K2330" s="587">
        <f t="shared" si="124"/>
        <v>0</v>
      </c>
      <c r="M2330" s="1230">
        <v>267</v>
      </c>
      <c r="N2330" s="1231"/>
      <c r="O2330" s="1232"/>
      <c r="P2330" s="1233"/>
      <c r="Q2330" s="587">
        <f t="shared" si="125"/>
        <v>0</v>
      </c>
    </row>
    <row r="2331" spans="1:17" s="17" customFormat="1" ht="16.75" hidden="1" customHeight="1" outlineLevel="2">
      <c r="A2331" s="1230">
        <v>268</v>
      </c>
      <c r="B2331" s="1231"/>
      <c r="C2331" s="1232"/>
      <c r="D2331" s="1233"/>
      <c r="E2331" s="587">
        <f t="shared" si="123"/>
        <v>0</v>
      </c>
      <c r="G2331" s="1230">
        <v>268</v>
      </c>
      <c r="H2331" s="1231"/>
      <c r="I2331" s="1232"/>
      <c r="J2331" s="1233"/>
      <c r="K2331" s="587">
        <f t="shared" si="124"/>
        <v>0</v>
      </c>
      <c r="M2331" s="1230">
        <v>268</v>
      </c>
      <c r="N2331" s="1231"/>
      <c r="O2331" s="1232"/>
      <c r="P2331" s="1233"/>
      <c r="Q2331" s="587">
        <f t="shared" si="125"/>
        <v>0</v>
      </c>
    </row>
    <row r="2332" spans="1:17" s="17" customFormat="1" ht="16.75" hidden="1" customHeight="1" outlineLevel="2">
      <c r="A2332" s="1230">
        <v>269</v>
      </c>
      <c r="B2332" s="1231"/>
      <c r="C2332" s="1232"/>
      <c r="D2332" s="1233"/>
      <c r="E2332" s="587">
        <f t="shared" si="123"/>
        <v>0</v>
      </c>
      <c r="G2332" s="1230">
        <v>269</v>
      </c>
      <c r="H2332" s="1231"/>
      <c r="I2332" s="1232"/>
      <c r="J2332" s="1233"/>
      <c r="K2332" s="587">
        <f t="shared" si="124"/>
        <v>0</v>
      </c>
      <c r="M2332" s="1230">
        <v>269</v>
      </c>
      <c r="N2332" s="1231"/>
      <c r="O2332" s="1232"/>
      <c r="P2332" s="1233"/>
      <c r="Q2332" s="587">
        <f t="shared" si="125"/>
        <v>0</v>
      </c>
    </row>
    <row r="2333" spans="1:17" s="17" customFormat="1" ht="16.75" hidden="1" customHeight="1" outlineLevel="2">
      <c r="A2333" s="1230">
        <v>270</v>
      </c>
      <c r="B2333" s="1231"/>
      <c r="C2333" s="1232"/>
      <c r="D2333" s="1233"/>
      <c r="E2333" s="587">
        <f t="shared" si="123"/>
        <v>0</v>
      </c>
      <c r="G2333" s="1230">
        <v>270</v>
      </c>
      <c r="H2333" s="1231"/>
      <c r="I2333" s="1232"/>
      <c r="J2333" s="1233"/>
      <c r="K2333" s="587">
        <f t="shared" si="124"/>
        <v>0</v>
      </c>
      <c r="M2333" s="1230">
        <v>270</v>
      </c>
      <c r="N2333" s="1231"/>
      <c r="O2333" s="1232"/>
      <c r="P2333" s="1233"/>
      <c r="Q2333" s="587">
        <f t="shared" si="125"/>
        <v>0</v>
      </c>
    </row>
    <row r="2334" spans="1:17" s="17" customFormat="1" ht="16.75" hidden="1" customHeight="1" outlineLevel="2">
      <c r="A2334" s="1230">
        <v>271</v>
      </c>
      <c r="B2334" s="1231"/>
      <c r="C2334" s="1232"/>
      <c r="D2334" s="1233"/>
      <c r="E2334" s="587">
        <f t="shared" si="123"/>
        <v>0</v>
      </c>
      <c r="G2334" s="1230">
        <v>271</v>
      </c>
      <c r="H2334" s="1231"/>
      <c r="I2334" s="1232"/>
      <c r="J2334" s="1233"/>
      <c r="K2334" s="587">
        <f t="shared" si="124"/>
        <v>0</v>
      </c>
      <c r="M2334" s="1230">
        <v>271</v>
      </c>
      <c r="N2334" s="1231"/>
      <c r="O2334" s="1232"/>
      <c r="P2334" s="1233"/>
      <c r="Q2334" s="587">
        <f t="shared" si="125"/>
        <v>0</v>
      </c>
    </row>
    <row r="2335" spans="1:17" s="17" customFormat="1" ht="16.75" hidden="1" customHeight="1" outlineLevel="2">
      <c r="A2335" s="1230">
        <v>272</v>
      </c>
      <c r="B2335" s="1231"/>
      <c r="C2335" s="1232"/>
      <c r="D2335" s="1233"/>
      <c r="E2335" s="587">
        <f t="shared" si="123"/>
        <v>0</v>
      </c>
      <c r="G2335" s="1230">
        <v>272</v>
      </c>
      <c r="H2335" s="1231"/>
      <c r="I2335" s="1232"/>
      <c r="J2335" s="1233"/>
      <c r="K2335" s="587">
        <f t="shared" si="124"/>
        <v>0</v>
      </c>
      <c r="M2335" s="1230">
        <v>272</v>
      </c>
      <c r="N2335" s="1231"/>
      <c r="O2335" s="1232"/>
      <c r="P2335" s="1233"/>
      <c r="Q2335" s="587">
        <f t="shared" si="125"/>
        <v>0</v>
      </c>
    </row>
    <row r="2336" spans="1:17" s="17" customFormat="1" ht="16.75" hidden="1" customHeight="1" outlineLevel="2">
      <c r="A2336" s="1230">
        <v>273</v>
      </c>
      <c r="B2336" s="1231"/>
      <c r="C2336" s="1232"/>
      <c r="D2336" s="1233"/>
      <c r="E2336" s="587">
        <f t="shared" si="123"/>
        <v>0</v>
      </c>
      <c r="G2336" s="1230">
        <v>273</v>
      </c>
      <c r="H2336" s="1231"/>
      <c r="I2336" s="1232"/>
      <c r="J2336" s="1233"/>
      <c r="K2336" s="587">
        <f t="shared" si="124"/>
        <v>0</v>
      </c>
      <c r="M2336" s="1230">
        <v>273</v>
      </c>
      <c r="N2336" s="1231"/>
      <c r="O2336" s="1232"/>
      <c r="P2336" s="1233"/>
      <c r="Q2336" s="587">
        <f t="shared" si="125"/>
        <v>0</v>
      </c>
    </row>
    <row r="2337" spans="1:17" s="17" customFormat="1" ht="16.75" hidden="1" customHeight="1" outlineLevel="2">
      <c r="A2337" s="1230">
        <v>274</v>
      </c>
      <c r="B2337" s="1231"/>
      <c r="C2337" s="1232"/>
      <c r="D2337" s="1233"/>
      <c r="E2337" s="587">
        <f t="shared" si="123"/>
        <v>0</v>
      </c>
      <c r="G2337" s="1230">
        <v>274</v>
      </c>
      <c r="H2337" s="1231"/>
      <c r="I2337" s="1232"/>
      <c r="J2337" s="1233"/>
      <c r="K2337" s="587">
        <f t="shared" si="124"/>
        <v>0</v>
      </c>
      <c r="M2337" s="1230">
        <v>274</v>
      </c>
      <c r="N2337" s="1231"/>
      <c r="O2337" s="1232"/>
      <c r="P2337" s="1233"/>
      <c r="Q2337" s="587">
        <f t="shared" si="125"/>
        <v>0</v>
      </c>
    </row>
    <row r="2338" spans="1:17" s="17" customFormat="1" ht="16.75" hidden="1" customHeight="1" outlineLevel="2">
      <c r="A2338" s="1230">
        <v>275</v>
      </c>
      <c r="B2338" s="1231"/>
      <c r="C2338" s="1232"/>
      <c r="D2338" s="1233"/>
      <c r="E2338" s="587">
        <f t="shared" si="123"/>
        <v>0</v>
      </c>
      <c r="G2338" s="1230">
        <v>275</v>
      </c>
      <c r="H2338" s="1231"/>
      <c r="I2338" s="1232"/>
      <c r="J2338" s="1233"/>
      <c r="K2338" s="587">
        <f t="shared" si="124"/>
        <v>0</v>
      </c>
      <c r="M2338" s="1230">
        <v>275</v>
      </c>
      <c r="N2338" s="1231"/>
      <c r="O2338" s="1232"/>
      <c r="P2338" s="1233"/>
      <c r="Q2338" s="587">
        <f t="shared" si="125"/>
        <v>0</v>
      </c>
    </row>
    <row r="2339" spans="1:17" s="17" customFormat="1" ht="16.75" hidden="1" customHeight="1" outlineLevel="2">
      <c r="A2339" s="1230">
        <v>276</v>
      </c>
      <c r="B2339" s="1231"/>
      <c r="C2339" s="1232"/>
      <c r="D2339" s="1233"/>
      <c r="E2339" s="587">
        <f t="shared" si="123"/>
        <v>0</v>
      </c>
      <c r="G2339" s="1230">
        <v>276</v>
      </c>
      <c r="H2339" s="1231"/>
      <c r="I2339" s="1232"/>
      <c r="J2339" s="1233"/>
      <c r="K2339" s="587">
        <f t="shared" si="124"/>
        <v>0</v>
      </c>
      <c r="M2339" s="1230">
        <v>276</v>
      </c>
      <c r="N2339" s="1231"/>
      <c r="O2339" s="1232"/>
      <c r="P2339" s="1233"/>
      <c r="Q2339" s="587">
        <f t="shared" si="125"/>
        <v>0</v>
      </c>
    </row>
    <row r="2340" spans="1:17" s="17" customFormat="1" ht="16.75" hidden="1" customHeight="1" outlineLevel="2">
      <c r="A2340" s="1230">
        <v>277</v>
      </c>
      <c r="B2340" s="1231"/>
      <c r="C2340" s="1232"/>
      <c r="D2340" s="1233"/>
      <c r="E2340" s="587">
        <f t="shared" si="123"/>
        <v>0</v>
      </c>
      <c r="G2340" s="1230">
        <v>277</v>
      </c>
      <c r="H2340" s="1231"/>
      <c r="I2340" s="1232"/>
      <c r="J2340" s="1233"/>
      <c r="K2340" s="587">
        <f t="shared" si="124"/>
        <v>0</v>
      </c>
      <c r="M2340" s="1230">
        <v>277</v>
      </c>
      <c r="N2340" s="1231"/>
      <c r="O2340" s="1232"/>
      <c r="P2340" s="1233"/>
      <c r="Q2340" s="587">
        <f t="shared" si="125"/>
        <v>0</v>
      </c>
    </row>
    <row r="2341" spans="1:17" s="17" customFormat="1" ht="16.75" hidden="1" customHeight="1" outlineLevel="2">
      <c r="A2341" s="1230">
        <v>278</v>
      </c>
      <c r="B2341" s="1231"/>
      <c r="C2341" s="1232"/>
      <c r="D2341" s="1233"/>
      <c r="E2341" s="587">
        <f t="shared" si="123"/>
        <v>0</v>
      </c>
      <c r="G2341" s="1230">
        <v>278</v>
      </c>
      <c r="H2341" s="1231"/>
      <c r="I2341" s="1232"/>
      <c r="J2341" s="1233"/>
      <c r="K2341" s="587">
        <f t="shared" si="124"/>
        <v>0</v>
      </c>
      <c r="M2341" s="1230">
        <v>278</v>
      </c>
      <c r="N2341" s="1231"/>
      <c r="O2341" s="1232"/>
      <c r="P2341" s="1233"/>
      <c r="Q2341" s="587">
        <f t="shared" si="125"/>
        <v>0</v>
      </c>
    </row>
    <row r="2342" spans="1:17" s="17" customFormat="1" ht="16.75" hidden="1" customHeight="1" outlineLevel="2">
      <c r="A2342" s="1230">
        <v>279</v>
      </c>
      <c r="B2342" s="1231"/>
      <c r="C2342" s="1232"/>
      <c r="D2342" s="1233"/>
      <c r="E2342" s="587">
        <f t="shared" ref="E2342:E2361" si="126">IF(AND(C2342&gt;=D$2057,C2342&lt;=D$2056),1,0)</f>
        <v>0</v>
      </c>
      <c r="G2342" s="1230">
        <v>279</v>
      </c>
      <c r="H2342" s="1231"/>
      <c r="I2342" s="1232"/>
      <c r="J2342" s="1233"/>
      <c r="K2342" s="587">
        <f t="shared" ref="K2342:K2361" si="127">IF(AND(I2342&gt;=J$2057,I2342&lt;=J$2056),1,0)</f>
        <v>0</v>
      </c>
      <c r="M2342" s="1230">
        <v>279</v>
      </c>
      <c r="N2342" s="1231"/>
      <c r="O2342" s="1232"/>
      <c r="P2342" s="1233"/>
      <c r="Q2342" s="587">
        <f t="shared" ref="Q2342:Q2361" si="128">IF(AND(O2342&gt;=P$2057,O2342&lt;=P$2056),1,0)</f>
        <v>0</v>
      </c>
    </row>
    <row r="2343" spans="1:17" s="17" customFormat="1" ht="16.75" hidden="1" customHeight="1" outlineLevel="2">
      <c r="A2343" s="1230">
        <v>280</v>
      </c>
      <c r="B2343" s="1231"/>
      <c r="C2343" s="1232"/>
      <c r="D2343" s="1233"/>
      <c r="E2343" s="587">
        <f t="shared" si="126"/>
        <v>0</v>
      </c>
      <c r="G2343" s="1230">
        <v>280</v>
      </c>
      <c r="H2343" s="1231"/>
      <c r="I2343" s="1232"/>
      <c r="J2343" s="1233"/>
      <c r="K2343" s="587">
        <f t="shared" si="127"/>
        <v>0</v>
      </c>
      <c r="M2343" s="1230">
        <v>280</v>
      </c>
      <c r="N2343" s="1231"/>
      <c r="O2343" s="1232"/>
      <c r="P2343" s="1233"/>
      <c r="Q2343" s="587">
        <f t="shared" si="128"/>
        <v>0</v>
      </c>
    </row>
    <row r="2344" spans="1:17" s="17" customFormat="1" ht="16.75" hidden="1" customHeight="1" outlineLevel="2">
      <c r="A2344" s="1230">
        <v>281</v>
      </c>
      <c r="B2344" s="1231"/>
      <c r="C2344" s="1232"/>
      <c r="D2344" s="1233"/>
      <c r="E2344" s="587">
        <f t="shared" si="126"/>
        <v>0</v>
      </c>
      <c r="G2344" s="1230">
        <v>281</v>
      </c>
      <c r="H2344" s="1231"/>
      <c r="I2344" s="1232"/>
      <c r="J2344" s="1233"/>
      <c r="K2344" s="587">
        <f t="shared" si="127"/>
        <v>0</v>
      </c>
      <c r="M2344" s="1230">
        <v>281</v>
      </c>
      <c r="N2344" s="1231"/>
      <c r="O2344" s="1232"/>
      <c r="P2344" s="1233"/>
      <c r="Q2344" s="587">
        <f t="shared" si="128"/>
        <v>0</v>
      </c>
    </row>
    <row r="2345" spans="1:17" s="17" customFormat="1" ht="16.75" hidden="1" customHeight="1" outlineLevel="2">
      <c r="A2345" s="1230">
        <v>282</v>
      </c>
      <c r="B2345" s="1231"/>
      <c r="C2345" s="1232"/>
      <c r="D2345" s="1233"/>
      <c r="E2345" s="587">
        <f t="shared" si="126"/>
        <v>0</v>
      </c>
      <c r="G2345" s="1230">
        <v>282</v>
      </c>
      <c r="H2345" s="1231"/>
      <c r="I2345" s="1232"/>
      <c r="J2345" s="1233"/>
      <c r="K2345" s="587">
        <f t="shared" si="127"/>
        <v>0</v>
      </c>
      <c r="M2345" s="1230">
        <v>282</v>
      </c>
      <c r="N2345" s="1231"/>
      <c r="O2345" s="1232"/>
      <c r="P2345" s="1233"/>
      <c r="Q2345" s="587">
        <f t="shared" si="128"/>
        <v>0</v>
      </c>
    </row>
    <row r="2346" spans="1:17" s="17" customFormat="1" ht="16.75" hidden="1" customHeight="1" outlineLevel="2">
      <c r="A2346" s="1230">
        <v>283</v>
      </c>
      <c r="B2346" s="1231"/>
      <c r="C2346" s="1232"/>
      <c r="D2346" s="1233"/>
      <c r="E2346" s="587">
        <f t="shared" si="126"/>
        <v>0</v>
      </c>
      <c r="G2346" s="1230">
        <v>283</v>
      </c>
      <c r="H2346" s="1231"/>
      <c r="I2346" s="1232"/>
      <c r="J2346" s="1233"/>
      <c r="K2346" s="587">
        <f t="shared" si="127"/>
        <v>0</v>
      </c>
      <c r="M2346" s="1230">
        <v>283</v>
      </c>
      <c r="N2346" s="1231"/>
      <c r="O2346" s="1232"/>
      <c r="P2346" s="1233"/>
      <c r="Q2346" s="587">
        <f t="shared" si="128"/>
        <v>0</v>
      </c>
    </row>
    <row r="2347" spans="1:17" s="17" customFormat="1" ht="16.75" hidden="1" customHeight="1" outlineLevel="2">
      <c r="A2347" s="1230">
        <v>284</v>
      </c>
      <c r="B2347" s="1231"/>
      <c r="C2347" s="1232"/>
      <c r="D2347" s="1233"/>
      <c r="E2347" s="587">
        <f t="shared" si="126"/>
        <v>0</v>
      </c>
      <c r="G2347" s="1230">
        <v>284</v>
      </c>
      <c r="H2347" s="1231"/>
      <c r="I2347" s="1232"/>
      <c r="J2347" s="1233"/>
      <c r="K2347" s="587">
        <f t="shared" si="127"/>
        <v>0</v>
      </c>
      <c r="M2347" s="1230">
        <v>284</v>
      </c>
      <c r="N2347" s="1231"/>
      <c r="O2347" s="1232"/>
      <c r="P2347" s="1233"/>
      <c r="Q2347" s="587">
        <f t="shared" si="128"/>
        <v>0</v>
      </c>
    </row>
    <row r="2348" spans="1:17" s="17" customFormat="1" ht="16.75" hidden="1" customHeight="1" outlineLevel="2">
      <c r="A2348" s="1230">
        <v>285</v>
      </c>
      <c r="B2348" s="1231"/>
      <c r="C2348" s="1232"/>
      <c r="D2348" s="1233"/>
      <c r="E2348" s="587">
        <f t="shared" si="126"/>
        <v>0</v>
      </c>
      <c r="G2348" s="1230">
        <v>285</v>
      </c>
      <c r="H2348" s="1231"/>
      <c r="I2348" s="1232"/>
      <c r="J2348" s="1233"/>
      <c r="K2348" s="587">
        <f t="shared" si="127"/>
        <v>0</v>
      </c>
      <c r="M2348" s="1230">
        <v>285</v>
      </c>
      <c r="N2348" s="1231"/>
      <c r="O2348" s="1232"/>
      <c r="P2348" s="1233"/>
      <c r="Q2348" s="587">
        <f t="shared" si="128"/>
        <v>0</v>
      </c>
    </row>
    <row r="2349" spans="1:17" s="17" customFormat="1" ht="16.75" hidden="1" customHeight="1" outlineLevel="2">
      <c r="A2349" s="1230">
        <v>286</v>
      </c>
      <c r="B2349" s="1231"/>
      <c r="C2349" s="1232"/>
      <c r="D2349" s="1233"/>
      <c r="E2349" s="587">
        <f t="shared" si="126"/>
        <v>0</v>
      </c>
      <c r="G2349" s="1230">
        <v>286</v>
      </c>
      <c r="H2349" s="1231"/>
      <c r="I2349" s="1232"/>
      <c r="J2349" s="1233"/>
      <c r="K2349" s="587">
        <f t="shared" si="127"/>
        <v>0</v>
      </c>
      <c r="M2349" s="1230">
        <v>286</v>
      </c>
      <c r="N2349" s="1231"/>
      <c r="O2349" s="1232"/>
      <c r="P2349" s="1233"/>
      <c r="Q2349" s="587">
        <f t="shared" si="128"/>
        <v>0</v>
      </c>
    </row>
    <row r="2350" spans="1:17" s="17" customFormat="1" ht="16.75" hidden="1" customHeight="1" outlineLevel="2">
      <c r="A2350" s="1230">
        <v>287</v>
      </c>
      <c r="B2350" s="1231"/>
      <c r="C2350" s="1232"/>
      <c r="D2350" s="1233"/>
      <c r="E2350" s="587">
        <f t="shared" si="126"/>
        <v>0</v>
      </c>
      <c r="G2350" s="1230">
        <v>287</v>
      </c>
      <c r="H2350" s="1231"/>
      <c r="I2350" s="1232"/>
      <c r="J2350" s="1233"/>
      <c r="K2350" s="587">
        <f t="shared" si="127"/>
        <v>0</v>
      </c>
      <c r="M2350" s="1230">
        <v>287</v>
      </c>
      <c r="N2350" s="1231"/>
      <c r="O2350" s="1232"/>
      <c r="P2350" s="1233"/>
      <c r="Q2350" s="587">
        <f t="shared" si="128"/>
        <v>0</v>
      </c>
    </row>
    <row r="2351" spans="1:17" s="17" customFormat="1" ht="16.75" hidden="1" customHeight="1" outlineLevel="2">
      <c r="A2351" s="1230">
        <v>288</v>
      </c>
      <c r="B2351" s="1231"/>
      <c r="C2351" s="1232"/>
      <c r="D2351" s="1233"/>
      <c r="E2351" s="587">
        <f t="shared" si="126"/>
        <v>0</v>
      </c>
      <c r="G2351" s="1230">
        <v>288</v>
      </c>
      <c r="H2351" s="1231"/>
      <c r="I2351" s="1232"/>
      <c r="J2351" s="1233"/>
      <c r="K2351" s="587">
        <f t="shared" si="127"/>
        <v>0</v>
      </c>
      <c r="M2351" s="1230">
        <v>288</v>
      </c>
      <c r="N2351" s="1231"/>
      <c r="O2351" s="1232"/>
      <c r="P2351" s="1233"/>
      <c r="Q2351" s="587">
        <f t="shared" si="128"/>
        <v>0</v>
      </c>
    </row>
    <row r="2352" spans="1:17" s="17" customFormat="1" ht="16.75" hidden="1" customHeight="1" outlineLevel="2">
      <c r="A2352" s="1230">
        <v>289</v>
      </c>
      <c r="B2352" s="1231"/>
      <c r="C2352" s="1232"/>
      <c r="D2352" s="1233"/>
      <c r="E2352" s="587">
        <f t="shared" si="126"/>
        <v>0</v>
      </c>
      <c r="G2352" s="1230">
        <v>289</v>
      </c>
      <c r="H2352" s="1231"/>
      <c r="I2352" s="1232"/>
      <c r="J2352" s="1233"/>
      <c r="K2352" s="587">
        <f t="shared" si="127"/>
        <v>0</v>
      </c>
      <c r="M2352" s="1230">
        <v>289</v>
      </c>
      <c r="N2352" s="1231"/>
      <c r="O2352" s="1232"/>
      <c r="P2352" s="1233"/>
      <c r="Q2352" s="587">
        <f t="shared" si="128"/>
        <v>0</v>
      </c>
    </row>
    <row r="2353" spans="1:17" s="17" customFormat="1" ht="16.75" hidden="1" customHeight="1" outlineLevel="2">
      <c r="A2353" s="1230">
        <v>290</v>
      </c>
      <c r="B2353" s="1231"/>
      <c r="C2353" s="1232"/>
      <c r="D2353" s="1233"/>
      <c r="E2353" s="587">
        <f t="shared" si="126"/>
        <v>0</v>
      </c>
      <c r="G2353" s="1230">
        <v>290</v>
      </c>
      <c r="H2353" s="1231"/>
      <c r="I2353" s="1232"/>
      <c r="J2353" s="1233"/>
      <c r="K2353" s="587">
        <f t="shared" si="127"/>
        <v>0</v>
      </c>
      <c r="M2353" s="1230">
        <v>290</v>
      </c>
      <c r="N2353" s="1231"/>
      <c r="O2353" s="1232"/>
      <c r="P2353" s="1233"/>
      <c r="Q2353" s="587">
        <f t="shared" si="128"/>
        <v>0</v>
      </c>
    </row>
    <row r="2354" spans="1:17" s="17" customFormat="1" ht="16.75" hidden="1" customHeight="1" outlineLevel="2">
      <c r="A2354" s="1230">
        <v>291</v>
      </c>
      <c r="B2354" s="1231"/>
      <c r="C2354" s="1232"/>
      <c r="D2354" s="1233"/>
      <c r="E2354" s="587">
        <f t="shared" si="126"/>
        <v>0</v>
      </c>
      <c r="G2354" s="1230">
        <v>291</v>
      </c>
      <c r="H2354" s="1231"/>
      <c r="I2354" s="1232"/>
      <c r="J2354" s="1233"/>
      <c r="K2354" s="587">
        <f t="shared" si="127"/>
        <v>0</v>
      </c>
      <c r="M2354" s="1230">
        <v>291</v>
      </c>
      <c r="N2354" s="1231"/>
      <c r="O2354" s="1232"/>
      <c r="P2354" s="1233"/>
      <c r="Q2354" s="587">
        <f t="shared" si="128"/>
        <v>0</v>
      </c>
    </row>
    <row r="2355" spans="1:17" s="17" customFormat="1" ht="16.75" hidden="1" customHeight="1" outlineLevel="2">
      <c r="A2355" s="1230">
        <v>292</v>
      </c>
      <c r="B2355" s="1231"/>
      <c r="C2355" s="1232"/>
      <c r="D2355" s="1233"/>
      <c r="E2355" s="587">
        <f t="shared" si="126"/>
        <v>0</v>
      </c>
      <c r="G2355" s="1230">
        <v>292</v>
      </c>
      <c r="H2355" s="1231"/>
      <c r="I2355" s="1232"/>
      <c r="J2355" s="1233"/>
      <c r="K2355" s="587">
        <f t="shared" si="127"/>
        <v>0</v>
      </c>
      <c r="M2355" s="1230">
        <v>292</v>
      </c>
      <c r="N2355" s="1231"/>
      <c r="O2355" s="1232"/>
      <c r="P2355" s="1233"/>
      <c r="Q2355" s="587">
        <f t="shared" si="128"/>
        <v>0</v>
      </c>
    </row>
    <row r="2356" spans="1:17" s="17" customFormat="1" ht="16.75" hidden="1" customHeight="1" outlineLevel="2">
      <c r="A2356" s="1230">
        <v>293</v>
      </c>
      <c r="B2356" s="1231"/>
      <c r="C2356" s="1232"/>
      <c r="D2356" s="1233"/>
      <c r="E2356" s="587">
        <f t="shared" si="126"/>
        <v>0</v>
      </c>
      <c r="G2356" s="1230">
        <v>293</v>
      </c>
      <c r="H2356" s="1231"/>
      <c r="I2356" s="1232"/>
      <c r="J2356" s="1233"/>
      <c r="K2356" s="587">
        <f t="shared" si="127"/>
        <v>0</v>
      </c>
      <c r="M2356" s="1230">
        <v>293</v>
      </c>
      <c r="N2356" s="1231"/>
      <c r="O2356" s="1232"/>
      <c r="P2356" s="1233"/>
      <c r="Q2356" s="587">
        <f t="shared" si="128"/>
        <v>0</v>
      </c>
    </row>
    <row r="2357" spans="1:17" s="17" customFormat="1" ht="16.75" hidden="1" customHeight="1" outlineLevel="2">
      <c r="A2357" s="1230">
        <v>294</v>
      </c>
      <c r="B2357" s="1231"/>
      <c r="C2357" s="1232"/>
      <c r="D2357" s="1233"/>
      <c r="E2357" s="587">
        <f t="shared" si="126"/>
        <v>0</v>
      </c>
      <c r="G2357" s="1230">
        <v>294</v>
      </c>
      <c r="H2357" s="1231"/>
      <c r="I2357" s="1232"/>
      <c r="J2357" s="1233"/>
      <c r="K2357" s="587">
        <f t="shared" si="127"/>
        <v>0</v>
      </c>
      <c r="M2357" s="1230">
        <v>294</v>
      </c>
      <c r="N2357" s="1231"/>
      <c r="O2357" s="1232"/>
      <c r="P2357" s="1233"/>
      <c r="Q2357" s="587">
        <f t="shared" si="128"/>
        <v>0</v>
      </c>
    </row>
    <row r="2358" spans="1:17" s="17" customFormat="1" ht="16.75" hidden="1" customHeight="1" outlineLevel="2">
      <c r="A2358" s="1230">
        <v>295</v>
      </c>
      <c r="B2358" s="1231"/>
      <c r="C2358" s="1232"/>
      <c r="D2358" s="1233"/>
      <c r="E2358" s="587">
        <f t="shared" si="126"/>
        <v>0</v>
      </c>
      <c r="G2358" s="1230">
        <v>295</v>
      </c>
      <c r="H2358" s="1231"/>
      <c r="I2358" s="1232"/>
      <c r="J2358" s="1233"/>
      <c r="K2358" s="587">
        <f t="shared" si="127"/>
        <v>0</v>
      </c>
      <c r="M2358" s="1230">
        <v>295</v>
      </c>
      <c r="N2358" s="1231"/>
      <c r="O2358" s="1232"/>
      <c r="P2358" s="1233"/>
      <c r="Q2358" s="587">
        <f t="shared" si="128"/>
        <v>0</v>
      </c>
    </row>
    <row r="2359" spans="1:17" s="17" customFormat="1" ht="16.75" hidden="1" customHeight="1" outlineLevel="2">
      <c r="A2359" s="1230">
        <v>296</v>
      </c>
      <c r="B2359" s="1231"/>
      <c r="C2359" s="1232"/>
      <c r="D2359" s="1233"/>
      <c r="E2359" s="587">
        <f t="shared" si="126"/>
        <v>0</v>
      </c>
      <c r="G2359" s="1230">
        <v>296</v>
      </c>
      <c r="H2359" s="1231"/>
      <c r="I2359" s="1232"/>
      <c r="J2359" s="1233"/>
      <c r="K2359" s="587">
        <f t="shared" si="127"/>
        <v>0</v>
      </c>
      <c r="M2359" s="1230">
        <v>296</v>
      </c>
      <c r="N2359" s="1231"/>
      <c r="O2359" s="1232"/>
      <c r="P2359" s="1233"/>
      <c r="Q2359" s="587">
        <f t="shared" si="128"/>
        <v>0</v>
      </c>
    </row>
    <row r="2360" spans="1:17" s="17" customFormat="1" ht="16.75" hidden="1" customHeight="1" outlineLevel="2">
      <c r="A2360" s="1230">
        <v>297</v>
      </c>
      <c r="B2360" s="1231"/>
      <c r="C2360" s="1232"/>
      <c r="D2360" s="1233"/>
      <c r="E2360" s="587">
        <f t="shared" si="126"/>
        <v>0</v>
      </c>
      <c r="G2360" s="1230">
        <v>297</v>
      </c>
      <c r="H2360" s="1231"/>
      <c r="I2360" s="1232"/>
      <c r="J2360" s="1233"/>
      <c r="K2360" s="587">
        <f t="shared" si="127"/>
        <v>0</v>
      </c>
      <c r="M2360" s="1230">
        <v>297</v>
      </c>
      <c r="N2360" s="1231"/>
      <c r="O2360" s="1232"/>
      <c r="P2360" s="1233"/>
      <c r="Q2360" s="587">
        <f t="shared" si="128"/>
        <v>0</v>
      </c>
    </row>
    <row r="2361" spans="1:17" s="17" customFormat="1" ht="16.75" hidden="1" customHeight="1" outlineLevel="2">
      <c r="A2361" s="1230">
        <v>298</v>
      </c>
      <c r="B2361" s="1231"/>
      <c r="C2361" s="1232"/>
      <c r="D2361" s="1233"/>
      <c r="E2361" s="587">
        <f t="shared" si="126"/>
        <v>0</v>
      </c>
      <c r="G2361" s="1230">
        <v>298</v>
      </c>
      <c r="H2361" s="1231"/>
      <c r="I2361" s="1232"/>
      <c r="J2361" s="1233"/>
      <c r="K2361" s="587">
        <f t="shared" si="127"/>
        <v>0</v>
      </c>
      <c r="M2361" s="1230">
        <v>298</v>
      </c>
      <c r="N2361" s="1231"/>
      <c r="O2361" s="1232"/>
      <c r="P2361" s="1233"/>
      <c r="Q2361" s="587">
        <f t="shared" si="128"/>
        <v>0</v>
      </c>
    </row>
    <row r="2362" spans="1:17" s="17" customFormat="1" ht="16.75" hidden="1" customHeight="1" outlineLevel="2">
      <c r="A2362" s="1230">
        <v>299</v>
      </c>
      <c r="B2362" s="1231"/>
      <c r="C2362" s="1232"/>
      <c r="D2362" s="1233"/>
      <c r="E2362" s="587">
        <f>IF(AND(C2362&gt;=D$2057,C2362&lt;=D$2056),1,0)</f>
        <v>0</v>
      </c>
      <c r="G2362" s="1230">
        <v>299</v>
      </c>
      <c r="H2362" s="1231"/>
      <c r="I2362" s="1232"/>
      <c r="J2362" s="1233"/>
      <c r="K2362" s="587">
        <f>IF(AND(I2362&gt;=J$2057,I2362&lt;=J$2056),1,0)</f>
        <v>0</v>
      </c>
      <c r="M2362" s="1230">
        <v>299</v>
      </c>
      <c r="N2362" s="1231"/>
      <c r="O2362" s="1232"/>
      <c r="P2362" s="1233"/>
      <c r="Q2362" s="587">
        <f>IF(AND(O2362&gt;=P$2057,O2362&lt;=P$2056),1,0)</f>
        <v>0</v>
      </c>
    </row>
    <row r="2363" spans="1:17" s="17" customFormat="1" ht="16.75" hidden="1" customHeight="1" outlineLevel="2">
      <c r="A2363" s="1230">
        <v>300</v>
      </c>
      <c r="B2363" s="1231"/>
      <c r="C2363" s="1232"/>
      <c r="D2363" s="1233"/>
      <c r="E2363" s="587">
        <f t="shared" ref="E2363:E2426" si="129">IF(AND(C2363&gt;=D$2057,C2363&lt;=D$2056),1,0)</f>
        <v>0</v>
      </c>
      <c r="G2363" s="1230">
        <v>300</v>
      </c>
      <c r="H2363" s="1231"/>
      <c r="I2363" s="1232"/>
      <c r="J2363" s="1233"/>
      <c r="K2363" s="587">
        <f t="shared" ref="K2363:K2426" si="130">IF(AND(I2363&gt;=J$2057,I2363&lt;=J$2056),1,0)</f>
        <v>0</v>
      </c>
      <c r="M2363" s="1230">
        <v>300</v>
      </c>
      <c r="N2363" s="1231"/>
      <c r="O2363" s="1232"/>
      <c r="P2363" s="1233"/>
      <c r="Q2363" s="587">
        <f t="shared" ref="Q2363:Q2426" si="131">IF(AND(O2363&gt;=P$2057,O2363&lt;=P$2056),1,0)</f>
        <v>0</v>
      </c>
    </row>
    <row r="2364" spans="1:17" s="17" customFormat="1" ht="16.75" hidden="1" customHeight="1" outlineLevel="2">
      <c r="A2364" s="1230">
        <v>301</v>
      </c>
      <c r="B2364" s="1231"/>
      <c r="C2364" s="1232"/>
      <c r="D2364" s="1233"/>
      <c r="E2364" s="587">
        <f t="shared" si="129"/>
        <v>0</v>
      </c>
      <c r="G2364" s="1230">
        <v>301</v>
      </c>
      <c r="H2364" s="1231"/>
      <c r="I2364" s="1232"/>
      <c r="J2364" s="1233"/>
      <c r="K2364" s="587">
        <f t="shared" si="130"/>
        <v>0</v>
      </c>
      <c r="M2364" s="1230">
        <v>301</v>
      </c>
      <c r="N2364" s="1231"/>
      <c r="O2364" s="1232"/>
      <c r="P2364" s="1233"/>
      <c r="Q2364" s="587">
        <f t="shared" si="131"/>
        <v>0</v>
      </c>
    </row>
    <row r="2365" spans="1:17" s="17" customFormat="1" ht="16.75" hidden="1" customHeight="1" outlineLevel="2">
      <c r="A2365" s="1230">
        <v>302</v>
      </c>
      <c r="B2365" s="1231"/>
      <c r="C2365" s="1232"/>
      <c r="D2365" s="1233"/>
      <c r="E2365" s="587">
        <f t="shared" si="129"/>
        <v>0</v>
      </c>
      <c r="G2365" s="1230">
        <v>302</v>
      </c>
      <c r="H2365" s="1231"/>
      <c r="I2365" s="1232"/>
      <c r="J2365" s="1233"/>
      <c r="K2365" s="587">
        <f t="shared" si="130"/>
        <v>0</v>
      </c>
      <c r="M2365" s="1230">
        <v>302</v>
      </c>
      <c r="N2365" s="1231"/>
      <c r="O2365" s="1232"/>
      <c r="P2365" s="1233"/>
      <c r="Q2365" s="587">
        <f t="shared" si="131"/>
        <v>0</v>
      </c>
    </row>
    <row r="2366" spans="1:17" s="17" customFormat="1" ht="16.75" hidden="1" customHeight="1" outlineLevel="2">
      <c r="A2366" s="1230">
        <v>303</v>
      </c>
      <c r="B2366" s="1231"/>
      <c r="C2366" s="1232"/>
      <c r="D2366" s="1233"/>
      <c r="E2366" s="587">
        <f t="shared" si="129"/>
        <v>0</v>
      </c>
      <c r="G2366" s="1230">
        <v>303</v>
      </c>
      <c r="H2366" s="1231"/>
      <c r="I2366" s="1232"/>
      <c r="J2366" s="1233"/>
      <c r="K2366" s="587">
        <f t="shared" si="130"/>
        <v>0</v>
      </c>
      <c r="M2366" s="1230">
        <v>303</v>
      </c>
      <c r="N2366" s="1231"/>
      <c r="O2366" s="1232"/>
      <c r="P2366" s="1233"/>
      <c r="Q2366" s="587">
        <f t="shared" si="131"/>
        <v>0</v>
      </c>
    </row>
    <row r="2367" spans="1:17" s="17" customFormat="1" ht="16.75" hidden="1" customHeight="1" outlineLevel="2">
      <c r="A2367" s="1230">
        <v>304</v>
      </c>
      <c r="B2367" s="1231"/>
      <c r="C2367" s="1232"/>
      <c r="D2367" s="1233"/>
      <c r="E2367" s="587">
        <f t="shared" si="129"/>
        <v>0</v>
      </c>
      <c r="G2367" s="1230">
        <v>304</v>
      </c>
      <c r="H2367" s="1231"/>
      <c r="I2367" s="1232"/>
      <c r="J2367" s="1233"/>
      <c r="K2367" s="587">
        <f t="shared" si="130"/>
        <v>0</v>
      </c>
      <c r="M2367" s="1230">
        <v>304</v>
      </c>
      <c r="N2367" s="1231"/>
      <c r="O2367" s="1232"/>
      <c r="P2367" s="1233"/>
      <c r="Q2367" s="587">
        <f t="shared" si="131"/>
        <v>0</v>
      </c>
    </row>
    <row r="2368" spans="1:17" s="17" customFormat="1" ht="16.75" hidden="1" customHeight="1" outlineLevel="2">
      <c r="A2368" s="1230">
        <v>305</v>
      </c>
      <c r="B2368" s="1231"/>
      <c r="C2368" s="1232"/>
      <c r="D2368" s="1233"/>
      <c r="E2368" s="587">
        <f t="shared" si="129"/>
        <v>0</v>
      </c>
      <c r="G2368" s="1230">
        <v>305</v>
      </c>
      <c r="H2368" s="1231"/>
      <c r="I2368" s="1232"/>
      <c r="J2368" s="1233"/>
      <c r="K2368" s="587">
        <f t="shared" si="130"/>
        <v>0</v>
      </c>
      <c r="M2368" s="1230">
        <v>305</v>
      </c>
      <c r="N2368" s="1231"/>
      <c r="O2368" s="1232"/>
      <c r="P2368" s="1233"/>
      <c r="Q2368" s="587">
        <f t="shared" si="131"/>
        <v>0</v>
      </c>
    </row>
    <row r="2369" spans="1:17" s="17" customFormat="1" ht="16.75" hidden="1" customHeight="1" outlineLevel="2">
      <c r="A2369" s="1230">
        <v>306</v>
      </c>
      <c r="B2369" s="1231"/>
      <c r="C2369" s="1232"/>
      <c r="D2369" s="1233"/>
      <c r="E2369" s="587">
        <f t="shared" si="129"/>
        <v>0</v>
      </c>
      <c r="G2369" s="1230">
        <v>306</v>
      </c>
      <c r="H2369" s="1231"/>
      <c r="I2369" s="1232"/>
      <c r="J2369" s="1233"/>
      <c r="K2369" s="587">
        <f t="shared" si="130"/>
        <v>0</v>
      </c>
      <c r="M2369" s="1230">
        <v>306</v>
      </c>
      <c r="N2369" s="1231"/>
      <c r="O2369" s="1232"/>
      <c r="P2369" s="1233"/>
      <c r="Q2369" s="587">
        <f t="shared" si="131"/>
        <v>0</v>
      </c>
    </row>
    <row r="2370" spans="1:17" s="17" customFormat="1" ht="16.75" hidden="1" customHeight="1" outlineLevel="2">
      <c r="A2370" s="1230">
        <v>307</v>
      </c>
      <c r="B2370" s="1231"/>
      <c r="C2370" s="1232"/>
      <c r="D2370" s="1233"/>
      <c r="E2370" s="587">
        <f t="shared" si="129"/>
        <v>0</v>
      </c>
      <c r="G2370" s="1230">
        <v>307</v>
      </c>
      <c r="H2370" s="1231"/>
      <c r="I2370" s="1232"/>
      <c r="J2370" s="1233"/>
      <c r="K2370" s="587">
        <f t="shared" si="130"/>
        <v>0</v>
      </c>
      <c r="M2370" s="1230">
        <v>307</v>
      </c>
      <c r="N2370" s="1231"/>
      <c r="O2370" s="1232"/>
      <c r="P2370" s="1233"/>
      <c r="Q2370" s="587">
        <f t="shared" si="131"/>
        <v>0</v>
      </c>
    </row>
    <row r="2371" spans="1:17" s="17" customFormat="1" ht="16.75" hidden="1" customHeight="1" outlineLevel="2">
      <c r="A2371" s="1230">
        <v>308</v>
      </c>
      <c r="B2371" s="1231"/>
      <c r="C2371" s="1232"/>
      <c r="D2371" s="1233"/>
      <c r="E2371" s="587">
        <f t="shared" si="129"/>
        <v>0</v>
      </c>
      <c r="G2371" s="1230">
        <v>308</v>
      </c>
      <c r="H2371" s="1231"/>
      <c r="I2371" s="1232"/>
      <c r="J2371" s="1233"/>
      <c r="K2371" s="587">
        <f t="shared" si="130"/>
        <v>0</v>
      </c>
      <c r="M2371" s="1230">
        <v>308</v>
      </c>
      <c r="N2371" s="1231"/>
      <c r="O2371" s="1232"/>
      <c r="P2371" s="1233"/>
      <c r="Q2371" s="587">
        <f t="shared" si="131"/>
        <v>0</v>
      </c>
    </row>
    <row r="2372" spans="1:17" s="17" customFormat="1" ht="16.75" hidden="1" customHeight="1" outlineLevel="2">
      <c r="A2372" s="1230">
        <v>309</v>
      </c>
      <c r="B2372" s="1231"/>
      <c r="C2372" s="1232"/>
      <c r="D2372" s="1233"/>
      <c r="E2372" s="587">
        <f t="shared" si="129"/>
        <v>0</v>
      </c>
      <c r="G2372" s="1230">
        <v>309</v>
      </c>
      <c r="H2372" s="1231"/>
      <c r="I2372" s="1232"/>
      <c r="J2372" s="1233"/>
      <c r="K2372" s="587">
        <f t="shared" si="130"/>
        <v>0</v>
      </c>
      <c r="M2372" s="1230">
        <v>309</v>
      </c>
      <c r="N2372" s="1231"/>
      <c r="O2372" s="1232"/>
      <c r="P2372" s="1233"/>
      <c r="Q2372" s="587">
        <f t="shared" si="131"/>
        <v>0</v>
      </c>
    </row>
    <row r="2373" spans="1:17" s="17" customFormat="1" ht="16.75" hidden="1" customHeight="1" outlineLevel="2">
      <c r="A2373" s="1230">
        <v>310</v>
      </c>
      <c r="B2373" s="1231"/>
      <c r="C2373" s="1232"/>
      <c r="D2373" s="1233"/>
      <c r="E2373" s="587">
        <f t="shared" si="129"/>
        <v>0</v>
      </c>
      <c r="G2373" s="1230">
        <v>310</v>
      </c>
      <c r="H2373" s="1231"/>
      <c r="I2373" s="1232"/>
      <c r="J2373" s="1233"/>
      <c r="K2373" s="587">
        <f t="shared" si="130"/>
        <v>0</v>
      </c>
      <c r="M2373" s="1230">
        <v>310</v>
      </c>
      <c r="N2373" s="1231"/>
      <c r="O2373" s="1232"/>
      <c r="P2373" s="1233"/>
      <c r="Q2373" s="587">
        <f t="shared" si="131"/>
        <v>0</v>
      </c>
    </row>
    <row r="2374" spans="1:17" s="17" customFormat="1" ht="16.75" hidden="1" customHeight="1" outlineLevel="2">
      <c r="A2374" s="1230">
        <v>311</v>
      </c>
      <c r="B2374" s="1231"/>
      <c r="C2374" s="1232"/>
      <c r="D2374" s="1233"/>
      <c r="E2374" s="587">
        <f t="shared" si="129"/>
        <v>0</v>
      </c>
      <c r="G2374" s="1230">
        <v>311</v>
      </c>
      <c r="H2374" s="1231"/>
      <c r="I2374" s="1232"/>
      <c r="J2374" s="1233"/>
      <c r="K2374" s="587">
        <f t="shared" si="130"/>
        <v>0</v>
      </c>
      <c r="M2374" s="1230">
        <v>311</v>
      </c>
      <c r="N2374" s="1231"/>
      <c r="O2374" s="1232"/>
      <c r="P2374" s="1233"/>
      <c r="Q2374" s="587">
        <f t="shared" si="131"/>
        <v>0</v>
      </c>
    </row>
    <row r="2375" spans="1:17" s="17" customFormat="1" ht="16.75" hidden="1" customHeight="1" outlineLevel="2">
      <c r="A2375" s="1230">
        <v>312</v>
      </c>
      <c r="B2375" s="1231"/>
      <c r="C2375" s="1232"/>
      <c r="D2375" s="1233"/>
      <c r="E2375" s="587">
        <f t="shared" si="129"/>
        <v>0</v>
      </c>
      <c r="G2375" s="1230">
        <v>312</v>
      </c>
      <c r="H2375" s="1231"/>
      <c r="I2375" s="1232"/>
      <c r="J2375" s="1233"/>
      <c r="K2375" s="587">
        <f t="shared" si="130"/>
        <v>0</v>
      </c>
      <c r="M2375" s="1230">
        <v>312</v>
      </c>
      <c r="N2375" s="1231"/>
      <c r="O2375" s="1232"/>
      <c r="P2375" s="1233"/>
      <c r="Q2375" s="587">
        <f t="shared" si="131"/>
        <v>0</v>
      </c>
    </row>
    <row r="2376" spans="1:17" s="17" customFormat="1" ht="16.75" hidden="1" customHeight="1" outlineLevel="2">
      <c r="A2376" s="1230">
        <v>313</v>
      </c>
      <c r="B2376" s="1231"/>
      <c r="C2376" s="1232"/>
      <c r="D2376" s="1233"/>
      <c r="E2376" s="587">
        <f t="shared" si="129"/>
        <v>0</v>
      </c>
      <c r="G2376" s="1230">
        <v>313</v>
      </c>
      <c r="H2376" s="1231"/>
      <c r="I2376" s="1232"/>
      <c r="J2376" s="1233"/>
      <c r="K2376" s="587">
        <f t="shared" si="130"/>
        <v>0</v>
      </c>
      <c r="M2376" s="1230">
        <v>313</v>
      </c>
      <c r="N2376" s="1231"/>
      <c r="O2376" s="1232"/>
      <c r="P2376" s="1233"/>
      <c r="Q2376" s="587">
        <f t="shared" si="131"/>
        <v>0</v>
      </c>
    </row>
    <row r="2377" spans="1:17" s="17" customFormat="1" ht="16.75" hidden="1" customHeight="1" outlineLevel="2">
      <c r="A2377" s="1230">
        <v>314</v>
      </c>
      <c r="B2377" s="1231"/>
      <c r="C2377" s="1232"/>
      <c r="D2377" s="1233"/>
      <c r="E2377" s="587">
        <f t="shared" si="129"/>
        <v>0</v>
      </c>
      <c r="G2377" s="1230">
        <v>314</v>
      </c>
      <c r="H2377" s="1231"/>
      <c r="I2377" s="1232"/>
      <c r="J2377" s="1233"/>
      <c r="K2377" s="587">
        <f t="shared" si="130"/>
        <v>0</v>
      </c>
      <c r="M2377" s="1230">
        <v>314</v>
      </c>
      <c r="N2377" s="1231"/>
      <c r="O2377" s="1232"/>
      <c r="P2377" s="1233"/>
      <c r="Q2377" s="587">
        <f t="shared" si="131"/>
        <v>0</v>
      </c>
    </row>
    <row r="2378" spans="1:17" s="17" customFormat="1" ht="16.75" hidden="1" customHeight="1" outlineLevel="2">
      <c r="A2378" s="1230">
        <v>315</v>
      </c>
      <c r="B2378" s="1231"/>
      <c r="C2378" s="1232"/>
      <c r="D2378" s="1233"/>
      <c r="E2378" s="587">
        <f t="shared" si="129"/>
        <v>0</v>
      </c>
      <c r="G2378" s="1230">
        <v>315</v>
      </c>
      <c r="H2378" s="1231"/>
      <c r="I2378" s="1232"/>
      <c r="J2378" s="1233"/>
      <c r="K2378" s="587">
        <f t="shared" si="130"/>
        <v>0</v>
      </c>
      <c r="M2378" s="1230">
        <v>315</v>
      </c>
      <c r="N2378" s="1231"/>
      <c r="O2378" s="1232"/>
      <c r="P2378" s="1233"/>
      <c r="Q2378" s="587">
        <f t="shared" si="131"/>
        <v>0</v>
      </c>
    </row>
    <row r="2379" spans="1:17" s="17" customFormat="1" ht="16.75" hidden="1" customHeight="1" outlineLevel="2">
      <c r="A2379" s="1230">
        <v>316</v>
      </c>
      <c r="B2379" s="1231"/>
      <c r="C2379" s="1232"/>
      <c r="D2379" s="1233"/>
      <c r="E2379" s="587">
        <f t="shared" si="129"/>
        <v>0</v>
      </c>
      <c r="G2379" s="1230">
        <v>316</v>
      </c>
      <c r="H2379" s="1231"/>
      <c r="I2379" s="1232"/>
      <c r="J2379" s="1233"/>
      <c r="K2379" s="587">
        <f t="shared" si="130"/>
        <v>0</v>
      </c>
      <c r="M2379" s="1230">
        <v>316</v>
      </c>
      <c r="N2379" s="1231"/>
      <c r="O2379" s="1232"/>
      <c r="P2379" s="1233"/>
      <c r="Q2379" s="587">
        <f t="shared" si="131"/>
        <v>0</v>
      </c>
    </row>
    <row r="2380" spans="1:17" s="17" customFormat="1" ht="16.75" hidden="1" customHeight="1" outlineLevel="2">
      <c r="A2380" s="1230">
        <v>317</v>
      </c>
      <c r="B2380" s="1231"/>
      <c r="C2380" s="1232"/>
      <c r="D2380" s="1233"/>
      <c r="E2380" s="587">
        <f t="shared" si="129"/>
        <v>0</v>
      </c>
      <c r="G2380" s="1230">
        <v>317</v>
      </c>
      <c r="H2380" s="1231"/>
      <c r="I2380" s="1232"/>
      <c r="J2380" s="1233"/>
      <c r="K2380" s="587">
        <f t="shared" si="130"/>
        <v>0</v>
      </c>
      <c r="M2380" s="1230">
        <v>317</v>
      </c>
      <c r="N2380" s="1231"/>
      <c r="O2380" s="1232"/>
      <c r="P2380" s="1233"/>
      <c r="Q2380" s="587">
        <f t="shared" si="131"/>
        <v>0</v>
      </c>
    </row>
    <row r="2381" spans="1:17" s="17" customFormat="1" ht="16.75" hidden="1" customHeight="1" outlineLevel="2">
      <c r="A2381" s="1230">
        <v>318</v>
      </c>
      <c r="B2381" s="1231"/>
      <c r="C2381" s="1232"/>
      <c r="D2381" s="1233"/>
      <c r="E2381" s="587">
        <f t="shared" si="129"/>
        <v>0</v>
      </c>
      <c r="G2381" s="1230">
        <v>318</v>
      </c>
      <c r="H2381" s="1231"/>
      <c r="I2381" s="1232"/>
      <c r="J2381" s="1233"/>
      <c r="K2381" s="587">
        <f t="shared" si="130"/>
        <v>0</v>
      </c>
      <c r="M2381" s="1230">
        <v>318</v>
      </c>
      <c r="N2381" s="1231"/>
      <c r="O2381" s="1232"/>
      <c r="P2381" s="1233"/>
      <c r="Q2381" s="587">
        <f t="shared" si="131"/>
        <v>0</v>
      </c>
    </row>
    <row r="2382" spans="1:17" s="17" customFormat="1" ht="16.75" hidden="1" customHeight="1" outlineLevel="2">
      <c r="A2382" s="1230">
        <v>319</v>
      </c>
      <c r="B2382" s="1231"/>
      <c r="C2382" s="1232"/>
      <c r="D2382" s="1233"/>
      <c r="E2382" s="587">
        <f t="shared" si="129"/>
        <v>0</v>
      </c>
      <c r="G2382" s="1230">
        <v>319</v>
      </c>
      <c r="H2382" s="1231"/>
      <c r="I2382" s="1232"/>
      <c r="J2382" s="1233"/>
      <c r="K2382" s="587">
        <f t="shared" si="130"/>
        <v>0</v>
      </c>
      <c r="M2382" s="1230">
        <v>319</v>
      </c>
      <c r="N2382" s="1231"/>
      <c r="O2382" s="1232"/>
      <c r="P2382" s="1233"/>
      <c r="Q2382" s="587">
        <f t="shared" si="131"/>
        <v>0</v>
      </c>
    </row>
    <row r="2383" spans="1:17" s="17" customFormat="1" ht="16.75" hidden="1" customHeight="1" outlineLevel="2">
      <c r="A2383" s="1230">
        <v>320</v>
      </c>
      <c r="B2383" s="1231"/>
      <c r="C2383" s="1232"/>
      <c r="D2383" s="1233"/>
      <c r="E2383" s="587">
        <f t="shared" si="129"/>
        <v>0</v>
      </c>
      <c r="G2383" s="1230">
        <v>320</v>
      </c>
      <c r="H2383" s="1231"/>
      <c r="I2383" s="1232"/>
      <c r="J2383" s="1233"/>
      <c r="K2383" s="587">
        <f t="shared" si="130"/>
        <v>0</v>
      </c>
      <c r="M2383" s="1230">
        <v>320</v>
      </c>
      <c r="N2383" s="1231"/>
      <c r="O2383" s="1232"/>
      <c r="P2383" s="1233"/>
      <c r="Q2383" s="587">
        <f t="shared" si="131"/>
        <v>0</v>
      </c>
    </row>
    <row r="2384" spans="1:17" s="17" customFormat="1" ht="16.75" hidden="1" customHeight="1" outlineLevel="2">
      <c r="A2384" s="1230">
        <v>321</v>
      </c>
      <c r="B2384" s="1231"/>
      <c r="C2384" s="1232"/>
      <c r="D2384" s="1233"/>
      <c r="E2384" s="587">
        <f t="shared" si="129"/>
        <v>0</v>
      </c>
      <c r="G2384" s="1230">
        <v>321</v>
      </c>
      <c r="H2384" s="1231"/>
      <c r="I2384" s="1232"/>
      <c r="J2384" s="1233"/>
      <c r="K2384" s="587">
        <f t="shared" si="130"/>
        <v>0</v>
      </c>
      <c r="M2384" s="1230">
        <v>321</v>
      </c>
      <c r="N2384" s="1231"/>
      <c r="O2384" s="1232"/>
      <c r="P2384" s="1233"/>
      <c r="Q2384" s="587">
        <f t="shared" si="131"/>
        <v>0</v>
      </c>
    </row>
    <row r="2385" spans="1:17" s="17" customFormat="1" ht="16.75" hidden="1" customHeight="1" outlineLevel="2">
      <c r="A2385" s="1230">
        <v>322</v>
      </c>
      <c r="B2385" s="1231"/>
      <c r="C2385" s="1232"/>
      <c r="D2385" s="1233"/>
      <c r="E2385" s="587">
        <f t="shared" si="129"/>
        <v>0</v>
      </c>
      <c r="G2385" s="1230">
        <v>322</v>
      </c>
      <c r="H2385" s="1231"/>
      <c r="I2385" s="1232"/>
      <c r="J2385" s="1233"/>
      <c r="K2385" s="587">
        <f t="shared" si="130"/>
        <v>0</v>
      </c>
      <c r="M2385" s="1230">
        <v>322</v>
      </c>
      <c r="N2385" s="1231"/>
      <c r="O2385" s="1232"/>
      <c r="P2385" s="1233"/>
      <c r="Q2385" s="587">
        <f t="shared" si="131"/>
        <v>0</v>
      </c>
    </row>
    <row r="2386" spans="1:17" s="17" customFormat="1" ht="16.75" hidden="1" customHeight="1" outlineLevel="2">
      <c r="A2386" s="1230">
        <v>323</v>
      </c>
      <c r="B2386" s="1231"/>
      <c r="C2386" s="1232"/>
      <c r="D2386" s="1233"/>
      <c r="E2386" s="587">
        <f t="shared" si="129"/>
        <v>0</v>
      </c>
      <c r="G2386" s="1230">
        <v>323</v>
      </c>
      <c r="H2386" s="1231"/>
      <c r="I2386" s="1232"/>
      <c r="J2386" s="1233"/>
      <c r="K2386" s="587">
        <f t="shared" si="130"/>
        <v>0</v>
      </c>
      <c r="M2386" s="1230">
        <v>323</v>
      </c>
      <c r="N2386" s="1231"/>
      <c r="O2386" s="1232"/>
      <c r="P2386" s="1233"/>
      <c r="Q2386" s="587">
        <f t="shared" si="131"/>
        <v>0</v>
      </c>
    </row>
    <row r="2387" spans="1:17" s="17" customFormat="1" ht="16.75" hidden="1" customHeight="1" outlineLevel="2">
      <c r="A2387" s="1230">
        <v>324</v>
      </c>
      <c r="B2387" s="1231"/>
      <c r="C2387" s="1232"/>
      <c r="D2387" s="1233"/>
      <c r="E2387" s="587">
        <f t="shared" si="129"/>
        <v>0</v>
      </c>
      <c r="G2387" s="1230">
        <v>324</v>
      </c>
      <c r="H2387" s="1231"/>
      <c r="I2387" s="1232"/>
      <c r="J2387" s="1233"/>
      <c r="K2387" s="587">
        <f t="shared" si="130"/>
        <v>0</v>
      </c>
      <c r="M2387" s="1230">
        <v>324</v>
      </c>
      <c r="N2387" s="1231"/>
      <c r="O2387" s="1232"/>
      <c r="P2387" s="1233"/>
      <c r="Q2387" s="587">
        <f t="shared" si="131"/>
        <v>0</v>
      </c>
    </row>
    <row r="2388" spans="1:17" s="17" customFormat="1" ht="16.75" hidden="1" customHeight="1" outlineLevel="2">
      <c r="A2388" s="1230">
        <v>325</v>
      </c>
      <c r="B2388" s="1231"/>
      <c r="C2388" s="1232"/>
      <c r="D2388" s="1233"/>
      <c r="E2388" s="587">
        <f t="shared" si="129"/>
        <v>0</v>
      </c>
      <c r="G2388" s="1230">
        <v>325</v>
      </c>
      <c r="H2388" s="1231"/>
      <c r="I2388" s="1232"/>
      <c r="J2388" s="1233"/>
      <c r="K2388" s="587">
        <f t="shared" si="130"/>
        <v>0</v>
      </c>
      <c r="M2388" s="1230">
        <v>325</v>
      </c>
      <c r="N2388" s="1231"/>
      <c r="O2388" s="1232"/>
      <c r="P2388" s="1233"/>
      <c r="Q2388" s="587">
        <f t="shared" si="131"/>
        <v>0</v>
      </c>
    </row>
    <row r="2389" spans="1:17" s="17" customFormat="1" ht="16.75" hidden="1" customHeight="1" outlineLevel="2">
      <c r="A2389" s="1230">
        <v>326</v>
      </c>
      <c r="B2389" s="1231"/>
      <c r="C2389" s="1232"/>
      <c r="D2389" s="1233"/>
      <c r="E2389" s="587">
        <f t="shared" si="129"/>
        <v>0</v>
      </c>
      <c r="G2389" s="1230">
        <v>326</v>
      </c>
      <c r="H2389" s="1231"/>
      <c r="I2389" s="1232"/>
      <c r="J2389" s="1233"/>
      <c r="K2389" s="587">
        <f t="shared" si="130"/>
        <v>0</v>
      </c>
      <c r="M2389" s="1230">
        <v>326</v>
      </c>
      <c r="N2389" s="1231"/>
      <c r="O2389" s="1232"/>
      <c r="P2389" s="1233"/>
      <c r="Q2389" s="587">
        <f t="shared" si="131"/>
        <v>0</v>
      </c>
    </row>
    <row r="2390" spans="1:17" s="17" customFormat="1" ht="16.75" hidden="1" customHeight="1" outlineLevel="2">
      <c r="A2390" s="1230">
        <v>327</v>
      </c>
      <c r="B2390" s="1231"/>
      <c r="C2390" s="1232"/>
      <c r="D2390" s="1233"/>
      <c r="E2390" s="587">
        <f t="shared" si="129"/>
        <v>0</v>
      </c>
      <c r="G2390" s="1230">
        <v>327</v>
      </c>
      <c r="H2390" s="1231"/>
      <c r="I2390" s="1232"/>
      <c r="J2390" s="1233"/>
      <c r="K2390" s="587">
        <f t="shared" si="130"/>
        <v>0</v>
      </c>
      <c r="M2390" s="1230">
        <v>327</v>
      </c>
      <c r="N2390" s="1231"/>
      <c r="O2390" s="1232"/>
      <c r="P2390" s="1233"/>
      <c r="Q2390" s="587">
        <f t="shared" si="131"/>
        <v>0</v>
      </c>
    </row>
    <row r="2391" spans="1:17" s="17" customFormat="1" ht="16.75" hidden="1" customHeight="1" outlineLevel="2">
      <c r="A2391" s="1230">
        <v>328</v>
      </c>
      <c r="B2391" s="1231"/>
      <c r="C2391" s="1232"/>
      <c r="D2391" s="1233"/>
      <c r="E2391" s="587">
        <f t="shared" si="129"/>
        <v>0</v>
      </c>
      <c r="G2391" s="1230">
        <v>328</v>
      </c>
      <c r="H2391" s="1231"/>
      <c r="I2391" s="1232"/>
      <c r="J2391" s="1233"/>
      <c r="K2391" s="587">
        <f t="shared" si="130"/>
        <v>0</v>
      </c>
      <c r="M2391" s="1230">
        <v>328</v>
      </c>
      <c r="N2391" s="1231"/>
      <c r="O2391" s="1232"/>
      <c r="P2391" s="1233"/>
      <c r="Q2391" s="587">
        <f t="shared" si="131"/>
        <v>0</v>
      </c>
    </row>
    <row r="2392" spans="1:17" s="17" customFormat="1" ht="16.75" hidden="1" customHeight="1" outlineLevel="2">
      <c r="A2392" s="1230">
        <v>329</v>
      </c>
      <c r="B2392" s="1231"/>
      <c r="C2392" s="1232"/>
      <c r="D2392" s="1233"/>
      <c r="E2392" s="587">
        <f t="shared" si="129"/>
        <v>0</v>
      </c>
      <c r="G2392" s="1230">
        <v>329</v>
      </c>
      <c r="H2392" s="1231"/>
      <c r="I2392" s="1232"/>
      <c r="J2392" s="1233"/>
      <c r="K2392" s="587">
        <f t="shared" si="130"/>
        <v>0</v>
      </c>
      <c r="M2392" s="1230">
        <v>329</v>
      </c>
      <c r="N2392" s="1231"/>
      <c r="O2392" s="1232"/>
      <c r="P2392" s="1233"/>
      <c r="Q2392" s="587">
        <f t="shared" si="131"/>
        <v>0</v>
      </c>
    </row>
    <row r="2393" spans="1:17" s="17" customFormat="1" ht="16.75" hidden="1" customHeight="1" outlineLevel="2">
      <c r="A2393" s="1230">
        <v>330</v>
      </c>
      <c r="B2393" s="1231"/>
      <c r="C2393" s="1232"/>
      <c r="D2393" s="1233"/>
      <c r="E2393" s="587">
        <f t="shared" si="129"/>
        <v>0</v>
      </c>
      <c r="G2393" s="1230">
        <v>330</v>
      </c>
      <c r="H2393" s="1231"/>
      <c r="I2393" s="1232"/>
      <c r="J2393" s="1233"/>
      <c r="K2393" s="587">
        <f t="shared" si="130"/>
        <v>0</v>
      </c>
      <c r="M2393" s="1230">
        <v>330</v>
      </c>
      <c r="N2393" s="1231"/>
      <c r="O2393" s="1232"/>
      <c r="P2393" s="1233"/>
      <c r="Q2393" s="587">
        <f t="shared" si="131"/>
        <v>0</v>
      </c>
    </row>
    <row r="2394" spans="1:17" s="17" customFormat="1" ht="16.75" hidden="1" customHeight="1" outlineLevel="2">
      <c r="A2394" s="1230">
        <v>331</v>
      </c>
      <c r="B2394" s="1231"/>
      <c r="C2394" s="1232"/>
      <c r="D2394" s="1233"/>
      <c r="E2394" s="587">
        <f t="shared" si="129"/>
        <v>0</v>
      </c>
      <c r="G2394" s="1230">
        <v>331</v>
      </c>
      <c r="H2394" s="1231"/>
      <c r="I2394" s="1232"/>
      <c r="J2394" s="1233"/>
      <c r="K2394" s="587">
        <f t="shared" si="130"/>
        <v>0</v>
      </c>
      <c r="M2394" s="1230">
        <v>331</v>
      </c>
      <c r="N2394" s="1231"/>
      <c r="O2394" s="1232"/>
      <c r="P2394" s="1233"/>
      <c r="Q2394" s="587">
        <f t="shared" si="131"/>
        <v>0</v>
      </c>
    </row>
    <row r="2395" spans="1:17" s="17" customFormat="1" ht="16.75" hidden="1" customHeight="1" outlineLevel="2">
      <c r="A2395" s="1230">
        <v>332</v>
      </c>
      <c r="B2395" s="1231"/>
      <c r="C2395" s="1232"/>
      <c r="D2395" s="1233"/>
      <c r="E2395" s="587">
        <f t="shared" si="129"/>
        <v>0</v>
      </c>
      <c r="G2395" s="1230">
        <v>332</v>
      </c>
      <c r="H2395" s="1231"/>
      <c r="I2395" s="1232"/>
      <c r="J2395" s="1233"/>
      <c r="K2395" s="587">
        <f t="shared" si="130"/>
        <v>0</v>
      </c>
      <c r="M2395" s="1230">
        <v>332</v>
      </c>
      <c r="N2395" s="1231"/>
      <c r="O2395" s="1232"/>
      <c r="P2395" s="1233"/>
      <c r="Q2395" s="587">
        <f t="shared" si="131"/>
        <v>0</v>
      </c>
    </row>
    <row r="2396" spans="1:17" s="17" customFormat="1" ht="16.75" hidden="1" customHeight="1" outlineLevel="2">
      <c r="A2396" s="1230">
        <v>333</v>
      </c>
      <c r="B2396" s="1231"/>
      <c r="C2396" s="1232"/>
      <c r="D2396" s="1233"/>
      <c r="E2396" s="587">
        <f t="shared" si="129"/>
        <v>0</v>
      </c>
      <c r="G2396" s="1230">
        <v>333</v>
      </c>
      <c r="H2396" s="1231"/>
      <c r="I2396" s="1232"/>
      <c r="J2396" s="1233"/>
      <c r="K2396" s="587">
        <f t="shared" si="130"/>
        <v>0</v>
      </c>
      <c r="M2396" s="1230">
        <v>333</v>
      </c>
      <c r="N2396" s="1231"/>
      <c r="O2396" s="1232"/>
      <c r="P2396" s="1233"/>
      <c r="Q2396" s="587">
        <f t="shared" si="131"/>
        <v>0</v>
      </c>
    </row>
    <row r="2397" spans="1:17" s="17" customFormat="1" ht="16.75" hidden="1" customHeight="1" outlineLevel="2">
      <c r="A2397" s="1230">
        <v>334</v>
      </c>
      <c r="B2397" s="1231"/>
      <c r="C2397" s="1232"/>
      <c r="D2397" s="1233"/>
      <c r="E2397" s="587">
        <f t="shared" si="129"/>
        <v>0</v>
      </c>
      <c r="G2397" s="1230">
        <v>334</v>
      </c>
      <c r="H2397" s="1231"/>
      <c r="I2397" s="1232"/>
      <c r="J2397" s="1233"/>
      <c r="K2397" s="587">
        <f t="shared" si="130"/>
        <v>0</v>
      </c>
      <c r="M2397" s="1230">
        <v>334</v>
      </c>
      <c r="N2397" s="1231"/>
      <c r="O2397" s="1232"/>
      <c r="P2397" s="1233"/>
      <c r="Q2397" s="587">
        <f t="shared" si="131"/>
        <v>0</v>
      </c>
    </row>
    <row r="2398" spans="1:17" s="17" customFormat="1" ht="16.75" hidden="1" customHeight="1" outlineLevel="2">
      <c r="A2398" s="1230">
        <v>335</v>
      </c>
      <c r="B2398" s="1231"/>
      <c r="C2398" s="1232"/>
      <c r="D2398" s="1233"/>
      <c r="E2398" s="587">
        <f t="shared" si="129"/>
        <v>0</v>
      </c>
      <c r="G2398" s="1230">
        <v>335</v>
      </c>
      <c r="H2398" s="1231"/>
      <c r="I2398" s="1232"/>
      <c r="J2398" s="1233"/>
      <c r="K2398" s="587">
        <f t="shared" si="130"/>
        <v>0</v>
      </c>
      <c r="M2398" s="1230">
        <v>335</v>
      </c>
      <c r="N2398" s="1231"/>
      <c r="O2398" s="1232"/>
      <c r="P2398" s="1233"/>
      <c r="Q2398" s="587">
        <f t="shared" si="131"/>
        <v>0</v>
      </c>
    </row>
    <row r="2399" spans="1:17" s="17" customFormat="1" ht="16.75" hidden="1" customHeight="1" outlineLevel="2">
      <c r="A2399" s="1230">
        <v>336</v>
      </c>
      <c r="B2399" s="1231"/>
      <c r="C2399" s="1232"/>
      <c r="D2399" s="1233"/>
      <c r="E2399" s="587">
        <f t="shared" si="129"/>
        <v>0</v>
      </c>
      <c r="G2399" s="1230">
        <v>336</v>
      </c>
      <c r="H2399" s="1231"/>
      <c r="I2399" s="1232"/>
      <c r="J2399" s="1233"/>
      <c r="K2399" s="587">
        <f t="shared" si="130"/>
        <v>0</v>
      </c>
      <c r="M2399" s="1230">
        <v>336</v>
      </c>
      <c r="N2399" s="1231"/>
      <c r="O2399" s="1232"/>
      <c r="P2399" s="1233"/>
      <c r="Q2399" s="587">
        <f t="shared" si="131"/>
        <v>0</v>
      </c>
    </row>
    <row r="2400" spans="1:17" s="17" customFormat="1" ht="16.75" hidden="1" customHeight="1" outlineLevel="2">
      <c r="A2400" s="1230">
        <v>337</v>
      </c>
      <c r="B2400" s="1231"/>
      <c r="C2400" s="1232"/>
      <c r="D2400" s="1233"/>
      <c r="E2400" s="587">
        <f t="shared" si="129"/>
        <v>0</v>
      </c>
      <c r="G2400" s="1230">
        <v>337</v>
      </c>
      <c r="H2400" s="1231"/>
      <c r="I2400" s="1232"/>
      <c r="J2400" s="1233"/>
      <c r="K2400" s="587">
        <f t="shared" si="130"/>
        <v>0</v>
      </c>
      <c r="M2400" s="1230">
        <v>337</v>
      </c>
      <c r="N2400" s="1231"/>
      <c r="O2400" s="1232"/>
      <c r="P2400" s="1233"/>
      <c r="Q2400" s="587">
        <f t="shared" si="131"/>
        <v>0</v>
      </c>
    </row>
    <row r="2401" spans="1:17" s="17" customFormat="1" ht="16.75" hidden="1" customHeight="1" outlineLevel="2">
      <c r="A2401" s="1230">
        <v>338</v>
      </c>
      <c r="B2401" s="1231"/>
      <c r="C2401" s="1232"/>
      <c r="D2401" s="1233"/>
      <c r="E2401" s="587">
        <f t="shared" si="129"/>
        <v>0</v>
      </c>
      <c r="G2401" s="1230">
        <v>338</v>
      </c>
      <c r="H2401" s="1231"/>
      <c r="I2401" s="1232"/>
      <c r="J2401" s="1233"/>
      <c r="K2401" s="587">
        <f t="shared" si="130"/>
        <v>0</v>
      </c>
      <c r="M2401" s="1230">
        <v>338</v>
      </c>
      <c r="N2401" s="1231"/>
      <c r="O2401" s="1232"/>
      <c r="P2401" s="1233"/>
      <c r="Q2401" s="587">
        <f t="shared" si="131"/>
        <v>0</v>
      </c>
    </row>
    <row r="2402" spans="1:17" s="17" customFormat="1" ht="16.75" hidden="1" customHeight="1" outlineLevel="2">
      <c r="A2402" s="1230">
        <v>339</v>
      </c>
      <c r="B2402" s="1231"/>
      <c r="C2402" s="1232"/>
      <c r="D2402" s="1233"/>
      <c r="E2402" s="587">
        <f t="shared" si="129"/>
        <v>0</v>
      </c>
      <c r="G2402" s="1230">
        <v>339</v>
      </c>
      <c r="H2402" s="1231"/>
      <c r="I2402" s="1232"/>
      <c r="J2402" s="1233"/>
      <c r="K2402" s="587">
        <f t="shared" si="130"/>
        <v>0</v>
      </c>
      <c r="M2402" s="1230">
        <v>339</v>
      </c>
      <c r="N2402" s="1231"/>
      <c r="O2402" s="1232"/>
      <c r="P2402" s="1233"/>
      <c r="Q2402" s="587">
        <f t="shared" si="131"/>
        <v>0</v>
      </c>
    </row>
    <row r="2403" spans="1:17" s="17" customFormat="1" ht="16.75" hidden="1" customHeight="1" outlineLevel="2">
      <c r="A2403" s="1230">
        <v>340</v>
      </c>
      <c r="B2403" s="1231"/>
      <c r="C2403" s="1232"/>
      <c r="D2403" s="1233"/>
      <c r="E2403" s="587">
        <f t="shared" si="129"/>
        <v>0</v>
      </c>
      <c r="G2403" s="1230">
        <v>340</v>
      </c>
      <c r="H2403" s="1231"/>
      <c r="I2403" s="1232"/>
      <c r="J2403" s="1233"/>
      <c r="K2403" s="587">
        <f t="shared" si="130"/>
        <v>0</v>
      </c>
      <c r="M2403" s="1230">
        <v>340</v>
      </c>
      <c r="N2403" s="1231"/>
      <c r="O2403" s="1232"/>
      <c r="P2403" s="1233"/>
      <c r="Q2403" s="587">
        <f t="shared" si="131"/>
        <v>0</v>
      </c>
    </row>
    <row r="2404" spans="1:17" s="17" customFormat="1" ht="16.75" hidden="1" customHeight="1" outlineLevel="2">
      <c r="A2404" s="1230">
        <v>341</v>
      </c>
      <c r="B2404" s="1231"/>
      <c r="C2404" s="1232"/>
      <c r="D2404" s="1233"/>
      <c r="E2404" s="587">
        <f t="shared" si="129"/>
        <v>0</v>
      </c>
      <c r="G2404" s="1230">
        <v>341</v>
      </c>
      <c r="H2404" s="1231"/>
      <c r="I2404" s="1232"/>
      <c r="J2404" s="1233"/>
      <c r="K2404" s="587">
        <f t="shared" si="130"/>
        <v>0</v>
      </c>
      <c r="M2404" s="1230">
        <v>341</v>
      </c>
      <c r="N2404" s="1231"/>
      <c r="O2404" s="1232"/>
      <c r="P2404" s="1233"/>
      <c r="Q2404" s="587">
        <f t="shared" si="131"/>
        <v>0</v>
      </c>
    </row>
    <row r="2405" spans="1:17" s="17" customFormat="1" ht="16.75" hidden="1" customHeight="1" outlineLevel="2">
      <c r="A2405" s="1230">
        <v>342</v>
      </c>
      <c r="B2405" s="1231"/>
      <c r="C2405" s="1232"/>
      <c r="D2405" s="1233"/>
      <c r="E2405" s="587">
        <f t="shared" si="129"/>
        <v>0</v>
      </c>
      <c r="G2405" s="1230">
        <v>342</v>
      </c>
      <c r="H2405" s="1231"/>
      <c r="I2405" s="1232"/>
      <c r="J2405" s="1233"/>
      <c r="K2405" s="587">
        <f t="shared" si="130"/>
        <v>0</v>
      </c>
      <c r="M2405" s="1230">
        <v>342</v>
      </c>
      <c r="N2405" s="1231"/>
      <c r="O2405" s="1232"/>
      <c r="P2405" s="1233"/>
      <c r="Q2405" s="587">
        <f t="shared" si="131"/>
        <v>0</v>
      </c>
    </row>
    <row r="2406" spans="1:17" s="17" customFormat="1" ht="16.75" hidden="1" customHeight="1" outlineLevel="2">
      <c r="A2406" s="1230">
        <v>343</v>
      </c>
      <c r="B2406" s="1231"/>
      <c r="C2406" s="1232"/>
      <c r="D2406" s="1233"/>
      <c r="E2406" s="587">
        <f t="shared" si="129"/>
        <v>0</v>
      </c>
      <c r="G2406" s="1230">
        <v>343</v>
      </c>
      <c r="H2406" s="1231"/>
      <c r="I2406" s="1232"/>
      <c r="J2406" s="1233"/>
      <c r="K2406" s="587">
        <f t="shared" si="130"/>
        <v>0</v>
      </c>
      <c r="M2406" s="1230">
        <v>343</v>
      </c>
      <c r="N2406" s="1231"/>
      <c r="O2406" s="1232"/>
      <c r="P2406" s="1233"/>
      <c r="Q2406" s="587">
        <f t="shared" si="131"/>
        <v>0</v>
      </c>
    </row>
    <row r="2407" spans="1:17" s="17" customFormat="1" ht="16.75" hidden="1" customHeight="1" outlineLevel="2">
      <c r="A2407" s="1230">
        <v>344</v>
      </c>
      <c r="B2407" s="1231"/>
      <c r="C2407" s="1232"/>
      <c r="D2407" s="1233"/>
      <c r="E2407" s="587">
        <f t="shared" si="129"/>
        <v>0</v>
      </c>
      <c r="G2407" s="1230">
        <v>344</v>
      </c>
      <c r="H2407" s="1231"/>
      <c r="I2407" s="1232"/>
      <c r="J2407" s="1233"/>
      <c r="K2407" s="587">
        <f t="shared" si="130"/>
        <v>0</v>
      </c>
      <c r="M2407" s="1230">
        <v>344</v>
      </c>
      <c r="N2407" s="1231"/>
      <c r="O2407" s="1232"/>
      <c r="P2407" s="1233"/>
      <c r="Q2407" s="587">
        <f t="shared" si="131"/>
        <v>0</v>
      </c>
    </row>
    <row r="2408" spans="1:17" s="17" customFormat="1" ht="16.75" hidden="1" customHeight="1" outlineLevel="2">
      <c r="A2408" s="1230">
        <v>345</v>
      </c>
      <c r="B2408" s="1231"/>
      <c r="C2408" s="1232"/>
      <c r="D2408" s="1233"/>
      <c r="E2408" s="587">
        <f t="shared" si="129"/>
        <v>0</v>
      </c>
      <c r="G2408" s="1230">
        <v>345</v>
      </c>
      <c r="H2408" s="1231"/>
      <c r="I2408" s="1232"/>
      <c r="J2408" s="1233"/>
      <c r="K2408" s="587">
        <f t="shared" si="130"/>
        <v>0</v>
      </c>
      <c r="M2408" s="1230">
        <v>345</v>
      </c>
      <c r="N2408" s="1231"/>
      <c r="O2408" s="1232"/>
      <c r="P2408" s="1233"/>
      <c r="Q2408" s="587">
        <f t="shared" si="131"/>
        <v>0</v>
      </c>
    </row>
    <row r="2409" spans="1:17" s="17" customFormat="1" ht="16.75" hidden="1" customHeight="1" outlineLevel="2">
      <c r="A2409" s="1230">
        <v>346</v>
      </c>
      <c r="B2409" s="1231"/>
      <c r="C2409" s="1232"/>
      <c r="D2409" s="1233"/>
      <c r="E2409" s="587">
        <f t="shared" si="129"/>
        <v>0</v>
      </c>
      <c r="G2409" s="1230">
        <v>346</v>
      </c>
      <c r="H2409" s="1231"/>
      <c r="I2409" s="1232"/>
      <c r="J2409" s="1233"/>
      <c r="K2409" s="587">
        <f t="shared" si="130"/>
        <v>0</v>
      </c>
      <c r="M2409" s="1230">
        <v>346</v>
      </c>
      <c r="N2409" s="1231"/>
      <c r="O2409" s="1232"/>
      <c r="P2409" s="1233"/>
      <c r="Q2409" s="587">
        <f t="shared" si="131"/>
        <v>0</v>
      </c>
    </row>
    <row r="2410" spans="1:17" s="17" customFormat="1" ht="16.75" hidden="1" customHeight="1" outlineLevel="2">
      <c r="A2410" s="1230">
        <v>347</v>
      </c>
      <c r="B2410" s="1231"/>
      <c r="C2410" s="1232"/>
      <c r="D2410" s="1233"/>
      <c r="E2410" s="587">
        <f t="shared" si="129"/>
        <v>0</v>
      </c>
      <c r="G2410" s="1230">
        <v>347</v>
      </c>
      <c r="H2410" s="1231"/>
      <c r="I2410" s="1232"/>
      <c r="J2410" s="1233"/>
      <c r="K2410" s="587">
        <f t="shared" si="130"/>
        <v>0</v>
      </c>
      <c r="M2410" s="1230">
        <v>347</v>
      </c>
      <c r="N2410" s="1231"/>
      <c r="O2410" s="1232"/>
      <c r="P2410" s="1233"/>
      <c r="Q2410" s="587">
        <f t="shared" si="131"/>
        <v>0</v>
      </c>
    </row>
    <row r="2411" spans="1:17" s="17" customFormat="1" ht="16.75" hidden="1" customHeight="1" outlineLevel="2">
      <c r="A2411" s="1230">
        <v>348</v>
      </c>
      <c r="B2411" s="1231"/>
      <c r="C2411" s="1232"/>
      <c r="D2411" s="1233"/>
      <c r="E2411" s="587">
        <f t="shared" si="129"/>
        <v>0</v>
      </c>
      <c r="G2411" s="1230">
        <v>348</v>
      </c>
      <c r="H2411" s="1231"/>
      <c r="I2411" s="1232"/>
      <c r="J2411" s="1233"/>
      <c r="K2411" s="587">
        <f t="shared" si="130"/>
        <v>0</v>
      </c>
      <c r="M2411" s="1230">
        <v>348</v>
      </c>
      <c r="N2411" s="1231"/>
      <c r="O2411" s="1232"/>
      <c r="P2411" s="1233"/>
      <c r="Q2411" s="587">
        <f t="shared" si="131"/>
        <v>0</v>
      </c>
    </row>
    <row r="2412" spans="1:17" s="17" customFormat="1" ht="16.75" hidden="1" customHeight="1" outlineLevel="2">
      <c r="A2412" s="1230">
        <v>349</v>
      </c>
      <c r="B2412" s="1231"/>
      <c r="C2412" s="1232"/>
      <c r="D2412" s="1233"/>
      <c r="E2412" s="587">
        <f t="shared" si="129"/>
        <v>0</v>
      </c>
      <c r="G2412" s="1230">
        <v>349</v>
      </c>
      <c r="H2412" s="1231"/>
      <c r="I2412" s="1232"/>
      <c r="J2412" s="1233"/>
      <c r="K2412" s="587">
        <f t="shared" si="130"/>
        <v>0</v>
      </c>
      <c r="M2412" s="1230">
        <v>349</v>
      </c>
      <c r="N2412" s="1231"/>
      <c r="O2412" s="1232"/>
      <c r="P2412" s="1233"/>
      <c r="Q2412" s="587">
        <f t="shared" si="131"/>
        <v>0</v>
      </c>
    </row>
    <row r="2413" spans="1:17" s="17" customFormat="1" ht="16.75" hidden="1" customHeight="1" outlineLevel="2">
      <c r="A2413" s="1230">
        <v>350</v>
      </c>
      <c r="B2413" s="1231"/>
      <c r="C2413" s="1232"/>
      <c r="D2413" s="1233"/>
      <c r="E2413" s="587">
        <f t="shared" si="129"/>
        <v>0</v>
      </c>
      <c r="G2413" s="1230">
        <v>350</v>
      </c>
      <c r="H2413" s="1231"/>
      <c r="I2413" s="1232"/>
      <c r="J2413" s="1233"/>
      <c r="K2413" s="587">
        <f t="shared" si="130"/>
        <v>0</v>
      </c>
      <c r="M2413" s="1230">
        <v>350</v>
      </c>
      <c r="N2413" s="1231"/>
      <c r="O2413" s="1232"/>
      <c r="P2413" s="1233"/>
      <c r="Q2413" s="587">
        <f t="shared" si="131"/>
        <v>0</v>
      </c>
    </row>
    <row r="2414" spans="1:17" s="17" customFormat="1" ht="16.75" hidden="1" customHeight="1" outlineLevel="2">
      <c r="A2414" s="1230">
        <v>351</v>
      </c>
      <c r="B2414" s="1231"/>
      <c r="C2414" s="1232"/>
      <c r="D2414" s="1233"/>
      <c r="E2414" s="587">
        <f t="shared" si="129"/>
        <v>0</v>
      </c>
      <c r="G2414" s="1230">
        <v>351</v>
      </c>
      <c r="H2414" s="1231"/>
      <c r="I2414" s="1232"/>
      <c r="J2414" s="1233"/>
      <c r="K2414" s="587">
        <f t="shared" si="130"/>
        <v>0</v>
      </c>
      <c r="M2414" s="1230">
        <v>351</v>
      </c>
      <c r="N2414" s="1231"/>
      <c r="O2414" s="1232"/>
      <c r="P2414" s="1233"/>
      <c r="Q2414" s="587">
        <f t="shared" si="131"/>
        <v>0</v>
      </c>
    </row>
    <row r="2415" spans="1:17" s="17" customFormat="1" ht="16.75" hidden="1" customHeight="1" outlineLevel="2">
      <c r="A2415" s="1230">
        <v>352</v>
      </c>
      <c r="B2415" s="1231"/>
      <c r="C2415" s="1232"/>
      <c r="D2415" s="1233"/>
      <c r="E2415" s="587">
        <f t="shared" si="129"/>
        <v>0</v>
      </c>
      <c r="G2415" s="1230">
        <v>352</v>
      </c>
      <c r="H2415" s="1231"/>
      <c r="I2415" s="1232"/>
      <c r="J2415" s="1233"/>
      <c r="K2415" s="587">
        <f t="shared" si="130"/>
        <v>0</v>
      </c>
      <c r="M2415" s="1230">
        <v>352</v>
      </c>
      <c r="N2415" s="1231"/>
      <c r="O2415" s="1232"/>
      <c r="P2415" s="1233"/>
      <c r="Q2415" s="587">
        <f t="shared" si="131"/>
        <v>0</v>
      </c>
    </row>
    <row r="2416" spans="1:17" s="17" customFormat="1" ht="16.75" hidden="1" customHeight="1" outlineLevel="2">
      <c r="A2416" s="1230">
        <v>353</v>
      </c>
      <c r="B2416" s="1231"/>
      <c r="C2416" s="1232"/>
      <c r="D2416" s="1233"/>
      <c r="E2416" s="587">
        <f t="shared" si="129"/>
        <v>0</v>
      </c>
      <c r="G2416" s="1230">
        <v>353</v>
      </c>
      <c r="H2416" s="1231"/>
      <c r="I2416" s="1232"/>
      <c r="J2416" s="1233"/>
      <c r="K2416" s="587">
        <f t="shared" si="130"/>
        <v>0</v>
      </c>
      <c r="M2416" s="1230">
        <v>353</v>
      </c>
      <c r="N2416" s="1231"/>
      <c r="O2416" s="1232"/>
      <c r="P2416" s="1233"/>
      <c r="Q2416" s="587">
        <f t="shared" si="131"/>
        <v>0</v>
      </c>
    </row>
    <row r="2417" spans="1:17" s="17" customFormat="1" ht="16.75" hidden="1" customHeight="1" outlineLevel="2">
      <c r="A2417" s="1230">
        <v>354</v>
      </c>
      <c r="B2417" s="1231"/>
      <c r="C2417" s="1232"/>
      <c r="D2417" s="1233"/>
      <c r="E2417" s="587">
        <f t="shared" si="129"/>
        <v>0</v>
      </c>
      <c r="G2417" s="1230">
        <v>354</v>
      </c>
      <c r="H2417" s="1231"/>
      <c r="I2417" s="1232"/>
      <c r="J2417" s="1233"/>
      <c r="K2417" s="587">
        <f t="shared" si="130"/>
        <v>0</v>
      </c>
      <c r="M2417" s="1230">
        <v>354</v>
      </c>
      <c r="N2417" s="1231"/>
      <c r="O2417" s="1232"/>
      <c r="P2417" s="1233"/>
      <c r="Q2417" s="587">
        <f t="shared" si="131"/>
        <v>0</v>
      </c>
    </row>
    <row r="2418" spans="1:17" s="17" customFormat="1" ht="16.75" hidden="1" customHeight="1" outlineLevel="2">
      <c r="A2418" s="1230">
        <v>355</v>
      </c>
      <c r="B2418" s="1231"/>
      <c r="C2418" s="1232"/>
      <c r="D2418" s="1233"/>
      <c r="E2418" s="587">
        <f t="shared" si="129"/>
        <v>0</v>
      </c>
      <c r="G2418" s="1230">
        <v>355</v>
      </c>
      <c r="H2418" s="1231"/>
      <c r="I2418" s="1232"/>
      <c r="J2418" s="1233"/>
      <c r="K2418" s="587">
        <f t="shared" si="130"/>
        <v>0</v>
      </c>
      <c r="M2418" s="1230">
        <v>355</v>
      </c>
      <c r="N2418" s="1231"/>
      <c r="O2418" s="1232"/>
      <c r="P2418" s="1233"/>
      <c r="Q2418" s="587">
        <f t="shared" si="131"/>
        <v>0</v>
      </c>
    </row>
    <row r="2419" spans="1:17" s="17" customFormat="1" ht="16.75" hidden="1" customHeight="1" outlineLevel="2">
      <c r="A2419" s="1230">
        <v>356</v>
      </c>
      <c r="B2419" s="1231"/>
      <c r="C2419" s="1232"/>
      <c r="D2419" s="1233"/>
      <c r="E2419" s="587">
        <f t="shared" si="129"/>
        <v>0</v>
      </c>
      <c r="G2419" s="1230">
        <v>356</v>
      </c>
      <c r="H2419" s="1231"/>
      <c r="I2419" s="1232"/>
      <c r="J2419" s="1233"/>
      <c r="K2419" s="587">
        <f t="shared" si="130"/>
        <v>0</v>
      </c>
      <c r="M2419" s="1230">
        <v>356</v>
      </c>
      <c r="N2419" s="1231"/>
      <c r="O2419" s="1232"/>
      <c r="P2419" s="1233"/>
      <c r="Q2419" s="587">
        <f t="shared" si="131"/>
        <v>0</v>
      </c>
    </row>
    <row r="2420" spans="1:17" s="17" customFormat="1" ht="16.75" hidden="1" customHeight="1" outlineLevel="2">
      <c r="A2420" s="1230">
        <v>357</v>
      </c>
      <c r="B2420" s="1231"/>
      <c r="C2420" s="1232"/>
      <c r="D2420" s="1233"/>
      <c r="E2420" s="587">
        <f t="shared" si="129"/>
        <v>0</v>
      </c>
      <c r="G2420" s="1230">
        <v>357</v>
      </c>
      <c r="H2420" s="1231"/>
      <c r="I2420" s="1232"/>
      <c r="J2420" s="1233"/>
      <c r="K2420" s="587">
        <f t="shared" si="130"/>
        <v>0</v>
      </c>
      <c r="M2420" s="1230">
        <v>357</v>
      </c>
      <c r="N2420" s="1231"/>
      <c r="O2420" s="1232"/>
      <c r="P2420" s="1233"/>
      <c r="Q2420" s="587">
        <f t="shared" si="131"/>
        <v>0</v>
      </c>
    </row>
    <row r="2421" spans="1:17" s="17" customFormat="1" ht="16.75" hidden="1" customHeight="1" outlineLevel="2">
      <c r="A2421" s="1230">
        <v>358</v>
      </c>
      <c r="B2421" s="1231"/>
      <c r="C2421" s="1232"/>
      <c r="D2421" s="1233"/>
      <c r="E2421" s="587">
        <f t="shared" si="129"/>
        <v>0</v>
      </c>
      <c r="G2421" s="1230">
        <v>358</v>
      </c>
      <c r="H2421" s="1231"/>
      <c r="I2421" s="1232"/>
      <c r="J2421" s="1233"/>
      <c r="K2421" s="587">
        <f t="shared" si="130"/>
        <v>0</v>
      </c>
      <c r="M2421" s="1230">
        <v>358</v>
      </c>
      <c r="N2421" s="1231"/>
      <c r="O2421" s="1232"/>
      <c r="P2421" s="1233"/>
      <c r="Q2421" s="587">
        <f t="shared" si="131"/>
        <v>0</v>
      </c>
    </row>
    <row r="2422" spans="1:17" s="17" customFormat="1" ht="16.75" hidden="1" customHeight="1" outlineLevel="2">
      <c r="A2422" s="1230">
        <v>359</v>
      </c>
      <c r="B2422" s="1231"/>
      <c r="C2422" s="1232"/>
      <c r="D2422" s="1233"/>
      <c r="E2422" s="587">
        <f t="shared" si="129"/>
        <v>0</v>
      </c>
      <c r="G2422" s="1230">
        <v>359</v>
      </c>
      <c r="H2422" s="1231"/>
      <c r="I2422" s="1232"/>
      <c r="J2422" s="1233"/>
      <c r="K2422" s="587">
        <f t="shared" si="130"/>
        <v>0</v>
      </c>
      <c r="M2422" s="1230">
        <v>359</v>
      </c>
      <c r="N2422" s="1231"/>
      <c r="O2422" s="1232"/>
      <c r="P2422" s="1233"/>
      <c r="Q2422" s="587">
        <f t="shared" si="131"/>
        <v>0</v>
      </c>
    </row>
    <row r="2423" spans="1:17" s="17" customFormat="1" ht="16.75" hidden="1" customHeight="1" outlineLevel="2">
      <c r="A2423" s="1230">
        <v>360</v>
      </c>
      <c r="B2423" s="1231"/>
      <c r="C2423" s="1232"/>
      <c r="D2423" s="1233"/>
      <c r="E2423" s="587">
        <f t="shared" si="129"/>
        <v>0</v>
      </c>
      <c r="G2423" s="1230">
        <v>360</v>
      </c>
      <c r="H2423" s="1231"/>
      <c r="I2423" s="1232"/>
      <c r="J2423" s="1233"/>
      <c r="K2423" s="587">
        <f t="shared" si="130"/>
        <v>0</v>
      </c>
      <c r="M2423" s="1230">
        <v>360</v>
      </c>
      <c r="N2423" s="1231"/>
      <c r="O2423" s="1232"/>
      <c r="P2423" s="1233"/>
      <c r="Q2423" s="587">
        <f t="shared" si="131"/>
        <v>0</v>
      </c>
    </row>
    <row r="2424" spans="1:17" s="17" customFormat="1" ht="16.75" hidden="1" customHeight="1" outlineLevel="2">
      <c r="A2424" s="1230">
        <v>361</v>
      </c>
      <c r="B2424" s="1231"/>
      <c r="C2424" s="1232"/>
      <c r="D2424" s="1233"/>
      <c r="E2424" s="587">
        <f t="shared" si="129"/>
        <v>0</v>
      </c>
      <c r="G2424" s="1230">
        <v>361</v>
      </c>
      <c r="H2424" s="1231"/>
      <c r="I2424" s="1232"/>
      <c r="J2424" s="1233"/>
      <c r="K2424" s="587">
        <f t="shared" si="130"/>
        <v>0</v>
      </c>
      <c r="M2424" s="1230">
        <v>361</v>
      </c>
      <c r="N2424" s="1231"/>
      <c r="O2424" s="1232"/>
      <c r="P2424" s="1233"/>
      <c r="Q2424" s="587">
        <f t="shared" si="131"/>
        <v>0</v>
      </c>
    </row>
    <row r="2425" spans="1:17" s="17" customFormat="1" ht="16.75" hidden="1" customHeight="1" outlineLevel="2">
      <c r="A2425" s="1230">
        <v>362</v>
      </c>
      <c r="B2425" s="1231"/>
      <c r="C2425" s="1232"/>
      <c r="D2425" s="1233"/>
      <c r="E2425" s="587">
        <f t="shared" si="129"/>
        <v>0</v>
      </c>
      <c r="G2425" s="1230">
        <v>362</v>
      </c>
      <c r="H2425" s="1231"/>
      <c r="I2425" s="1232"/>
      <c r="J2425" s="1233"/>
      <c r="K2425" s="587">
        <f t="shared" si="130"/>
        <v>0</v>
      </c>
      <c r="M2425" s="1230">
        <v>362</v>
      </c>
      <c r="N2425" s="1231"/>
      <c r="O2425" s="1232"/>
      <c r="P2425" s="1233"/>
      <c r="Q2425" s="587">
        <f t="shared" si="131"/>
        <v>0</v>
      </c>
    </row>
    <row r="2426" spans="1:17" s="17" customFormat="1" ht="16.75" hidden="1" customHeight="1" outlineLevel="2">
      <c r="A2426" s="1230">
        <v>363</v>
      </c>
      <c r="B2426" s="1231"/>
      <c r="C2426" s="1232"/>
      <c r="D2426" s="1233"/>
      <c r="E2426" s="587">
        <f t="shared" si="129"/>
        <v>0</v>
      </c>
      <c r="G2426" s="1230">
        <v>363</v>
      </c>
      <c r="H2426" s="1231"/>
      <c r="I2426" s="1232"/>
      <c r="J2426" s="1233"/>
      <c r="K2426" s="587">
        <f t="shared" si="130"/>
        <v>0</v>
      </c>
      <c r="M2426" s="1230">
        <v>363</v>
      </c>
      <c r="N2426" s="1231"/>
      <c r="O2426" s="1232"/>
      <c r="P2426" s="1233"/>
      <c r="Q2426" s="587">
        <f t="shared" si="131"/>
        <v>0</v>
      </c>
    </row>
    <row r="2427" spans="1:17" s="17" customFormat="1" ht="16.75" hidden="1" customHeight="1" outlineLevel="2">
      <c r="A2427" s="1230">
        <v>364</v>
      </c>
      <c r="B2427" s="1231"/>
      <c r="C2427" s="1232"/>
      <c r="D2427" s="1233"/>
      <c r="E2427" s="587">
        <f t="shared" ref="E2427:E2490" si="132">IF(AND(C2427&gt;=D$2057,C2427&lt;=D$2056),1,0)</f>
        <v>0</v>
      </c>
      <c r="G2427" s="1230">
        <v>364</v>
      </c>
      <c r="H2427" s="1231"/>
      <c r="I2427" s="1232"/>
      <c r="J2427" s="1233"/>
      <c r="K2427" s="587">
        <f t="shared" ref="K2427:K2490" si="133">IF(AND(I2427&gt;=J$2057,I2427&lt;=J$2056),1,0)</f>
        <v>0</v>
      </c>
      <c r="M2427" s="1230">
        <v>364</v>
      </c>
      <c r="N2427" s="1231"/>
      <c r="O2427" s="1232"/>
      <c r="P2427" s="1233"/>
      <c r="Q2427" s="587">
        <f t="shared" ref="Q2427:Q2490" si="134">IF(AND(O2427&gt;=P$2057,O2427&lt;=P$2056),1,0)</f>
        <v>0</v>
      </c>
    </row>
    <row r="2428" spans="1:17" s="17" customFormat="1" ht="16.75" hidden="1" customHeight="1" outlineLevel="2">
      <c r="A2428" s="1230">
        <v>365</v>
      </c>
      <c r="B2428" s="1231"/>
      <c r="C2428" s="1232"/>
      <c r="D2428" s="1233"/>
      <c r="E2428" s="587">
        <f t="shared" si="132"/>
        <v>0</v>
      </c>
      <c r="G2428" s="1230">
        <v>365</v>
      </c>
      <c r="H2428" s="1231"/>
      <c r="I2428" s="1232"/>
      <c r="J2428" s="1233"/>
      <c r="K2428" s="587">
        <f t="shared" si="133"/>
        <v>0</v>
      </c>
      <c r="M2428" s="1230">
        <v>365</v>
      </c>
      <c r="N2428" s="1231"/>
      <c r="O2428" s="1232"/>
      <c r="P2428" s="1233"/>
      <c r="Q2428" s="587">
        <f t="shared" si="134"/>
        <v>0</v>
      </c>
    </row>
    <row r="2429" spans="1:17" s="17" customFormat="1" ht="16.75" hidden="1" customHeight="1" outlineLevel="2">
      <c r="A2429" s="1230">
        <v>366</v>
      </c>
      <c r="B2429" s="1231"/>
      <c r="C2429" s="1232"/>
      <c r="D2429" s="1233"/>
      <c r="E2429" s="587">
        <f t="shared" si="132"/>
        <v>0</v>
      </c>
      <c r="G2429" s="1230">
        <v>366</v>
      </c>
      <c r="H2429" s="1231"/>
      <c r="I2429" s="1232"/>
      <c r="J2429" s="1233"/>
      <c r="K2429" s="587">
        <f t="shared" si="133"/>
        <v>0</v>
      </c>
      <c r="M2429" s="1230">
        <v>366</v>
      </c>
      <c r="N2429" s="1231"/>
      <c r="O2429" s="1232"/>
      <c r="P2429" s="1233"/>
      <c r="Q2429" s="587">
        <f t="shared" si="134"/>
        <v>0</v>
      </c>
    </row>
    <row r="2430" spans="1:17" s="17" customFormat="1" ht="16.75" hidden="1" customHeight="1" outlineLevel="2">
      <c r="A2430" s="1230">
        <v>367</v>
      </c>
      <c r="B2430" s="1231"/>
      <c r="C2430" s="1232"/>
      <c r="D2430" s="1233"/>
      <c r="E2430" s="587">
        <f t="shared" si="132"/>
        <v>0</v>
      </c>
      <c r="G2430" s="1230">
        <v>367</v>
      </c>
      <c r="H2430" s="1231"/>
      <c r="I2430" s="1232"/>
      <c r="J2430" s="1233"/>
      <c r="K2430" s="587">
        <f t="shared" si="133"/>
        <v>0</v>
      </c>
      <c r="M2430" s="1230">
        <v>367</v>
      </c>
      <c r="N2430" s="1231"/>
      <c r="O2430" s="1232"/>
      <c r="P2430" s="1233"/>
      <c r="Q2430" s="587">
        <f t="shared" si="134"/>
        <v>0</v>
      </c>
    </row>
    <row r="2431" spans="1:17" s="17" customFormat="1" ht="16.75" hidden="1" customHeight="1" outlineLevel="2">
      <c r="A2431" s="1230">
        <v>368</v>
      </c>
      <c r="B2431" s="1231"/>
      <c r="C2431" s="1232"/>
      <c r="D2431" s="1233"/>
      <c r="E2431" s="587">
        <f t="shared" si="132"/>
        <v>0</v>
      </c>
      <c r="G2431" s="1230">
        <v>368</v>
      </c>
      <c r="H2431" s="1231"/>
      <c r="I2431" s="1232"/>
      <c r="J2431" s="1233"/>
      <c r="K2431" s="587">
        <f t="shared" si="133"/>
        <v>0</v>
      </c>
      <c r="M2431" s="1230">
        <v>368</v>
      </c>
      <c r="N2431" s="1231"/>
      <c r="O2431" s="1232"/>
      <c r="P2431" s="1233"/>
      <c r="Q2431" s="587">
        <f t="shared" si="134"/>
        <v>0</v>
      </c>
    </row>
    <row r="2432" spans="1:17" s="17" customFormat="1" ht="16.75" hidden="1" customHeight="1" outlineLevel="2">
      <c r="A2432" s="1230">
        <v>369</v>
      </c>
      <c r="B2432" s="1231"/>
      <c r="C2432" s="1232"/>
      <c r="D2432" s="1233"/>
      <c r="E2432" s="587">
        <f t="shared" si="132"/>
        <v>0</v>
      </c>
      <c r="G2432" s="1230">
        <v>369</v>
      </c>
      <c r="H2432" s="1231"/>
      <c r="I2432" s="1232"/>
      <c r="J2432" s="1233"/>
      <c r="K2432" s="587">
        <f t="shared" si="133"/>
        <v>0</v>
      </c>
      <c r="M2432" s="1230">
        <v>369</v>
      </c>
      <c r="N2432" s="1231"/>
      <c r="O2432" s="1232"/>
      <c r="P2432" s="1233"/>
      <c r="Q2432" s="587">
        <f t="shared" si="134"/>
        <v>0</v>
      </c>
    </row>
    <row r="2433" spans="1:17" s="17" customFormat="1" ht="16.75" hidden="1" customHeight="1" outlineLevel="2">
      <c r="A2433" s="1230">
        <v>370</v>
      </c>
      <c r="B2433" s="1231"/>
      <c r="C2433" s="1232"/>
      <c r="D2433" s="1233"/>
      <c r="E2433" s="587">
        <f t="shared" si="132"/>
        <v>0</v>
      </c>
      <c r="G2433" s="1230">
        <v>370</v>
      </c>
      <c r="H2433" s="1231"/>
      <c r="I2433" s="1232"/>
      <c r="J2433" s="1233"/>
      <c r="K2433" s="587">
        <f t="shared" si="133"/>
        <v>0</v>
      </c>
      <c r="M2433" s="1230">
        <v>370</v>
      </c>
      <c r="N2433" s="1231"/>
      <c r="O2433" s="1232"/>
      <c r="P2433" s="1233"/>
      <c r="Q2433" s="587">
        <f t="shared" si="134"/>
        <v>0</v>
      </c>
    </row>
    <row r="2434" spans="1:17" s="17" customFormat="1" ht="16.75" hidden="1" customHeight="1" outlineLevel="2">
      <c r="A2434" s="1230">
        <v>371</v>
      </c>
      <c r="B2434" s="1231"/>
      <c r="C2434" s="1232"/>
      <c r="D2434" s="1233"/>
      <c r="E2434" s="587">
        <f t="shared" si="132"/>
        <v>0</v>
      </c>
      <c r="G2434" s="1230">
        <v>371</v>
      </c>
      <c r="H2434" s="1231"/>
      <c r="I2434" s="1232"/>
      <c r="J2434" s="1233"/>
      <c r="K2434" s="587">
        <f t="shared" si="133"/>
        <v>0</v>
      </c>
      <c r="M2434" s="1230">
        <v>371</v>
      </c>
      <c r="N2434" s="1231"/>
      <c r="O2434" s="1232"/>
      <c r="P2434" s="1233"/>
      <c r="Q2434" s="587">
        <f t="shared" si="134"/>
        <v>0</v>
      </c>
    </row>
    <row r="2435" spans="1:17" s="17" customFormat="1" ht="16.75" hidden="1" customHeight="1" outlineLevel="2">
      <c r="A2435" s="1230">
        <v>372</v>
      </c>
      <c r="B2435" s="1231"/>
      <c r="C2435" s="1232"/>
      <c r="D2435" s="1233"/>
      <c r="E2435" s="587">
        <f t="shared" si="132"/>
        <v>0</v>
      </c>
      <c r="G2435" s="1230">
        <v>372</v>
      </c>
      <c r="H2435" s="1231"/>
      <c r="I2435" s="1232"/>
      <c r="J2435" s="1233"/>
      <c r="K2435" s="587">
        <f t="shared" si="133"/>
        <v>0</v>
      </c>
      <c r="M2435" s="1230">
        <v>372</v>
      </c>
      <c r="N2435" s="1231"/>
      <c r="O2435" s="1232"/>
      <c r="P2435" s="1233"/>
      <c r="Q2435" s="587">
        <f t="shared" si="134"/>
        <v>0</v>
      </c>
    </row>
    <row r="2436" spans="1:17" s="17" customFormat="1" ht="16.75" hidden="1" customHeight="1" outlineLevel="2">
      <c r="A2436" s="1230">
        <v>373</v>
      </c>
      <c r="B2436" s="1231"/>
      <c r="C2436" s="1232"/>
      <c r="D2436" s="1233"/>
      <c r="E2436" s="587">
        <f t="shared" si="132"/>
        <v>0</v>
      </c>
      <c r="G2436" s="1230">
        <v>373</v>
      </c>
      <c r="H2436" s="1231"/>
      <c r="I2436" s="1232"/>
      <c r="J2436" s="1233"/>
      <c r="K2436" s="587">
        <f t="shared" si="133"/>
        <v>0</v>
      </c>
      <c r="M2436" s="1230">
        <v>373</v>
      </c>
      <c r="N2436" s="1231"/>
      <c r="O2436" s="1232"/>
      <c r="P2436" s="1233"/>
      <c r="Q2436" s="587">
        <f t="shared" si="134"/>
        <v>0</v>
      </c>
    </row>
    <row r="2437" spans="1:17" s="17" customFormat="1" ht="16.75" hidden="1" customHeight="1" outlineLevel="2">
      <c r="A2437" s="1230">
        <v>374</v>
      </c>
      <c r="B2437" s="1231"/>
      <c r="C2437" s="1232"/>
      <c r="D2437" s="1233"/>
      <c r="E2437" s="587">
        <f t="shared" si="132"/>
        <v>0</v>
      </c>
      <c r="G2437" s="1230">
        <v>374</v>
      </c>
      <c r="H2437" s="1231"/>
      <c r="I2437" s="1232"/>
      <c r="J2437" s="1233"/>
      <c r="K2437" s="587">
        <f t="shared" si="133"/>
        <v>0</v>
      </c>
      <c r="M2437" s="1230">
        <v>374</v>
      </c>
      <c r="N2437" s="1231"/>
      <c r="O2437" s="1232"/>
      <c r="P2437" s="1233"/>
      <c r="Q2437" s="587">
        <f t="shared" si="134"/>
        <v>0</v>
      </c>
    </row>
    <row r="2438" spans="1:17" s="17" customFormat="1" ht="16.75" hidden="1" customHeight="1" outlineLevel="2">
      <c r="A2438" s="1230">
        <v>375</v>
      </c>
      <c r="B2438" s="1231"/>
      <c r="C2438" s="1232"/>
      <c r="D2438" s="1233"/>
      <c r="E2438" s="587">
        <f t="shared" si="132"/>
        <v>0</v>
      </c>
      <c r="G2438" s="1230">
        <v>375</v>
      </c>
      <c r="H2438" s="1231"/>
      <c r="I2438" s="1232"/>
      <c r="J2438" s="1233"/>
      <c r="K2438" s="587">
        <f t="shared" si="133"/>
        <v>0</v>
      </c>
      <c r="M2438" s="1230">
        <v>375</v>
      </c>
      <c r="N2438" s="1231"/>
      <c r="O2438" s="1232"/>
      <c r="P2438" s="1233"/>
      <c r="Q2438" s="587">
        <f t="shared" si="134"/>
        <v>0</v>
      </c>
    </row>
    <row r="2439" spans="1:17" s="17" customFormat="1" ht="16.75" hidden="1" customHeight="1" outlineLevel="2">
      <c r="A2439" s="1230">
        <v>376</v>
      </c>
      <c r="B2439" s="1231"/>
      <c r="C2439" s="1232"/>
      <c r="D2439" s="1233"/>
      <c r="E2439" s="587">
        <f t="shared" si="132"/>
        <v>0</v>
      </c>
      <c r="G2439" s="1230">
        <v>376</v>
      </c>
      <c r="H2439" s="1231"/>
      <c r="I2439" s="1232"/>
      <c r="J2439" s="1233"/>
      <c r="K2439" s="587">
        <f t="shared" si="133"/>
        <v>0</v>
      </c>
      <c r="M2439" s="1230">
        <v>376</v>
      </c>
      <c r="N2439" s="1231"/>
      <c r="O2439" s="1232"/>
      <c r="P2439" s="1233"/>
      <c r="Q2439" s="587">
        <f t="shared" si="134"/>
        <v>0</v>
      </c>
    </row>
    <row r="2440" spans="1:17" s="17" customFormat="1" ht="16.75" hidden="1" customHeight="1" outlineLevel="2">
      <c r="A2440" s="1230">
        <v>377</v>
      </c>
      <c r="B2440" s="1231"/>
      <c r="C2440" s="1232"/>
      <c r="D2440" s="1233"/>
      <c r="E2440" s="587">
        <f t="shared" si="132"/>
        <v>0</v>
      </c>
      <c r="G2440" s="1230">
        <v>377</v>
      </c>
      <c r="H2440" s="1231"/>
      <c r="I2440" s="1232"/>
      <c r="J2440" s="1233"/>
      <c r="K2440" s="587">
        <f t="shared" si="133"/>
        <v>0</v>
      </c>
      <c r="M2440" s="1230">
        <v>377</v>
      </c>
      <c r="N2440" s="1231"/>
      <c r="O2440" s="1232"/>
      <c r="P2440" s="1233"/>
      <c r="Q2440" s="587">
        <f t="shared" si="134"/>
        <v>0</v>
      </c>
    </row>
    <row r="2441" spans="1:17" s="17" customFormat="1" ht="16.75" hidden="1" customHeight="1" outlineLevel="2">
      <c r="A2441" s="1230">
        <v>378</v>
      </c>
      <c r="B2441" s="1231"/>
      <c r="C2441" s="1232"/>
      <c r="D2441" s="1233"/>
      <c r="E2441" s="587">
        <f t="shared" si="132"/>
        <v>0</v>
      </c>
      <c r="G2441" s="1230">
        <v>378</v>
      </c>
      <c r="H2441" s="1231"/>
      <c r="I2441" s="1232"/>
      <c r="J2441" s="1233"/>
      <c r="K2441" s="587">
        <f t="shared" si="133"/>
        <v>0</v>
      </c>
      <c r="M2441" s="1230">
        <v>378</v>
      </c>
      <c r="N2441" s="1231"/>
      <c r="O2441" s="1232"/>
      <c r="P2441" s="1233"/>
      <c r="Q2441" s="587">
        <f t="shared" si="134"/>
        <v>0</v>
      </c>
    </row>
    <row r="2442" spans="1:17" s="17" customFormat="1" ht="16.75" hidden="1" customHeight="1" outlineLevel="2">
      <c r="A2442" s="1230">
        <v>379</v>
      </c>
      <c r="B2442" s="1231"/>
      <c r="C2442" s="1232"/>
      <c r="D2442" s="1233"/>
      <c r="E2442" s="587">
        <f t="shared" si="132"/>
        <v>0</v>
      </c>
      <c r="G2442" s="1230">
        <v>379</v>
      </c>
      <c r="H2442" s="1231"/>
      <c r="I2442" s="1232"/>
      <c r="J2442" s="1233"/>
      <c r="K2442" s="587">
        <f t="shared" si="133"/>
        <v>0</v>
      </c>
      <c r="M2442" s="1230">
        <v>379</v>
      </c>
      <c r="N2442" s="1231"/>
      <c r="O2442" s="1232"/>
      <c r="P2442" s="1233"/>
      <c r="Q2442" s="587">
        <f t="shared" si="134"/>
        <v>0</v>
      </c>
    </row>
    <row r="2443" spans="1:17" s="17" customFormat="1" ht="16.75" hidden="1" customHeight="1" outlineLevel="2">
      <c r="A2443" s="1230">
        <v>380</v>
      </c>
      <c r="B2443" s="1231"/>
      <c r="C2443" s="1232"/>
      <c r="D2443" s="1233"/>
      <c r="E2443" s="587">
        <f t="shared" si="132"/>
        <v>0</v>
      </c>
      <c r="G2443" s="1230">
        <v>380</v>
      </c>
      <c r="H2443" s="1231"/>
      <c r="I2443" s="1232"/>
      <c r="J2443" s="1233"/>
      <c r="K2443" s="587">
        <f t="shared" si="133"/>
        <v>0</v>
      </c>
      <c r="M2443" s="1230">
        <v>380</v>
      </c>
      <c r="N2443" s="1231"/>
      <c r="O2443" s="1232"/>
      <c r="P2443" s="1233"/>
      <c r="Q2443" s="587">
        <f t="shared" si="134"/>
        <v>0</v>
      </c>
    </row>
    <row r="2444" spans="1:17" s="17" customFormat="1" ht="16.75" hidden="1" customHeight="1" outlineLevel="2">
      <c r="A2444" s="1230">
        <v>381</v>
      </c>
      <c r="B2444" s="1231"/>
      <c r="C2444" s="1232"/>
      <c r="D2444" s="1233"/>
      <c r="E2444" s="587">
        <f t="shared" si="132"/>
        <v>0</v>
      </c>
      <c r="G2444" s="1230">
        <v>381</v>
      </c>
      <c r="H2444" s="1231"/>
      <c r="I2444" s="1232"/>
      <c r="J2444" s="1233"/>
      <c r="K2444" s="587">
        <f t="shared" si="133"/>
        <v>0</v>
      </c>
      <c r="M2444" s="1230">
        <v>381</v>
      </c>
      <c r="N2444" s="1231"/>
      <c r="O2444" s="1232"/>
      <c r="P2444" s="1233"/>
      <c r="Q2444" s="587">
        <f t="shared" si="134"/>
        <v>0</v>
      </c>
    </row>
    <row r="2445" spans="1:17" s="17" customFormat="1" ht="16.75" hidden="1" customHeight="1" outlineLevel="2">
      <c r="A2445" s="1230">
        <v>382</v>
      </c>
      <c r="B2445" s="1231"/>
      <c r="C2445" s="1232"/>
      <c r="D2445" s="1233"/>
      <c r="E2445" s="587">
        <f t="shared" si="132"/>
        <v>0</v>
      </c>
      <c r="G2445" s="1230">
        <v>382</v>
      </c>
      <c r="H2445" s="1231"/>
      <c r="I2445" s="1232"/>
      <c r="J2445" s="1233"/>
      <c r="K2445" s="587">
        <f t="shared" si="133"/>
        <v>0</v>
      </c>
      <c r="M2445" s="1230">
        <v>382</v>
      </c>
      <c r="N2445" s="1231"/>
      <c r="O2445" s="1232"/>
      <c r="P2445" s="1233"/>
      <c r="Q2445" s="587">
        <f t="shared" si="134"/>
        <v>0</v>
      </c>
    </row>
    <row r="2446" spans="1:17" s="17" customFormat="1" ht="16.75" hidden="1" customHeight="1" outlineLevel="2">
      <c r="A2446" s="1230">
        <v>383</v>
      </c>
      <c r="B2446" s="1231"/>
      <c r="C2446" s="1232"/>
      <c r="D2446" s="1233"/>
      <c r="E2446" s="587">
        <f t="shared" si="132"/>
        <v>0</v>
      </c>
      <c r="G2446" s="1230">
        <v>383</v>
      </c>
      <c r="H2446" s="1231"/>
      <c r="I2446" s="1232"/>
      <c r="J2446" s="1233"/>
      <c r="K2446" s="587">
        <f t="shared" si="133"/>
        <v>0</v>
      </c>
      <c r="M2446" s="1230">
        <v>383</v>
      </c>
      <c r="N2446" s="1231"/>
      <c r="O2446" s="1232"/>
      <c r="P2446" s="1233"/>
      <c r="Q2446" s="587">
        <f t="shared" si="134"/>
        <v>0</v>
      </c>
    </row>
    <row r="2447" spans="1:17" s="17" customFormat="1" ht="16.75" hidden="1" customHeight="1" outlineLevel="2">
      <c r="A2447" s="1230">
        <v>384</v>
      </c>
      <c r="B2447" s="1231"/>
      <c r="C2447" s="1232"/>
      <c r="D2447" s="1233"/>
      <c r="E2447" s="587">
        <f t="shared" si="132"/>
        <v>0</v>
      </c>
      <c r="G2447" s="1230">
        <v>384</v>
      </c>
      <c r="H2447" s="1231"/>
      <c r="I2447" s="1232"/>
      <c r="J2447" s="1233"/>
      <c r="K2447" s="587">
        <f t="shared" si="133"/>
        <v>0</v>
      </c>
      <c r="M2447" s="1230">
        <v>384</v>
      </c>
      <c r="N2447" s="1231"/>
      <c r="O2447" s="1232"/>
      <c r="P2447" s="1233"/>
      <c r="Q2447" s="587">
        <f t="shared" si="134"/>
        <v>0</v>
      </c>
    </row>
    <row r="2448" spans="1:17" s="17" customFormat="1" ht="16.75" hidden="1" customHeight="1" outlineLevel="2">
      <c r="A2448" s="1230">
        <v>385</v>
      </c>
      <c r="B2448" s="1231"/>
      <c r="C2448" s="1232"/>
      <c r="D2448" s="1233"/>
      <c r="E2448" s="587">
        <f t="shared" si="132"/>
        <v>0</v>
      </c>
      <c r="G2448" s="1230">
        <v>385</v>
      </c>
      <c r="H2448" s="1231"/>
      <c r="I2448" s="1232"/>
      <c r="J2448" s="1233"/>
      <c r="K2448" s="587">
        <f t="shared" si="133"/>
        <v>0</v>
      </c>
      <c r="M2448" s="1230">
        <v>385</v>
      </c>
      <c r="N2448" s="1231"/>
      <c r="O2448" s="1232"/>
      <c r="P2448" s="1233"/>
      <c r="Q2448" s="587">
        <f t="shared" si="134"/>
        <v>0</v>
      </c>
    </row>
    <row r="2449" spans="1:17" s="17" customFormat="1" ht="16.75" hidden="1" customHeight="1" outlineLevel="2">
      <c r="A2449" s="1230">
        <v>386</v>
      </c>
      <c r="B2449" s="1231"/>
      <c r="C2449" s="1232"/>
      <c r="D2449" s="1233"/>
      <c r="E2449" s="587">
        <f t="shared" si="132"/>
        <v>0</v>
      </c>
      <c r="G2449" s="1230">
        <v>386</v>
      </c>
      <c r="H2449" s="1231"/>
      <c r="I2449" s="1232"/>
      <c r="J2449" s="1233"/>
      <c r="K2449" s="587">
        <f t="shared" si="133"/>
        <v>0</v>
      </c>
      <c r="M2449" s="1230">
        <v>386</v>
      </c>
      <c r="N2449" s="1231"/>
      <c r="O2449" s="1232"/>
      <c r="P2449" s="1233"/>
      <c r="Q2449" s="587">
        <f t="shared" si="134"/>
        <v>0</v>
      </c>
    </row>
    <row r="2450" spans="1:17" s="17" customFormat="1" ht="16.75" hidden="1" customHeight="1" outlineLevel="2">
      <c r="A2450" s="1230">
        <v>387</v>
      </c>
      <c r="B2450" s="1231"/>
      <c r="C2450" s="1232"/>
      <c r="D2450" s="1233"/>
      <c r="E2450" s="587">
        <f t="shared" si="132"/>
        <v>0</v>
      </c>
      <c r="G2450" s="1230">
        <v>387</v>
      </c>
      <c r="H2450" s="1231"/>
      <c r="I2450" s="1232"/>
      <c r="J2450" s="1233"/>
      <c r="K2450" s="587">
        <f t="shared" si="133"/>
        <v>0</v>
      </c>
      <c r="M2450" s="1230">
        <v>387</v>
      </c>
      <c r="N2450" s="1231"/>
      <c r="O2450" s="1232"/>
      <c r="P2450" s="1233"/>
      <c r="Q2450" s="587">
        <f t="shared" si="134"/>
        <v>0</v>
      </c>
    </row>
    <row r="2451" spans="1:17" s="17" customFormat="1" ht="16.75" hidden="1" customHeight="1" outlineLevel="2">
      <c r="A2451" s="1230">
        <v>388</v>
      </c>
      <c r="B2451" s="1231"/>
      <c r="C2451" s="1232"/>
      <c r="D2451" s="1233"/>
      <c r="E2451" s="587">
        <f t="shared" si="132"/>
        <v>0</v>
      </c>
      <c r="G2451" s="1230">
        <v>388</v>
      </c>
      <c r="H2451" s="1231"/>
      <c r="I2451" s="1232"/>
      <c r="J2451" s="1233"/>
      <c r="K2451" s="587">
        <f t="shared" si="133"/>
        <v>0</v>
      </c>
      <c r="M2451" s="1230">
        <v>388</v>
      </c>
      <c r="N2451" s="1231"/>
      <c r="O2451" s="1232"/>
      <c r="P2451" s="1233"/>
      <c r="Q2451" s="587">
        <f t="shared" si="134"/>
        <v>0</v>
      </c>
    </row>
    <row r="2452" spans="1:17" s="17" customFormat="1" ht="16.75" hidden="1" customHeight="1" outlineLevel="2">
      <c r="A2452" s="1230">
        <v>389</v>
      </c>
      <c r="B2452" s="1231"/>
      <c r="C2452" s="1232"/>
      <c r="D2452" s="1233"/>
      <c r="E2452" s="587">
        <f t="shared" si="132"/>
        <v>0</v>
      </c>
      <c r="G2452" s="1230">
        <v>389</v>
      </c>
      <c r="H2452" s="1231"/>
      <c r="I2452" s="1232"/>
      <c r="J2452" s="1233"/>
      <c r="K2452" s="587">
        <f t="shared" si="133"/>
        <v>0</v>
      </c>
      <c r="M2452" s="1230">
        <v>389</v>
      </c>
      <c r="N2452" s="1231"/>
      <c r="O2452" s="1232"/>
      <c r="P2452" s="1233"/>
      <c r="Q2452" s="587">
        <f t="shared" si="134"/>
        <v>0</v>
      </c>
    </row>
    <row r="2453" spans="1:17" s="17" customFormat="1" ht="16.75" hidden="1" customHeight="1" outlineLevel="2">
      <c r="A2453" s="1230">
        <v>390</v>
      </c>
      <c r="B2453" s="1231"/>
      <c r="C2453" s="1232"/>
      <c r="D2453" s="1233"/>
      <c r="E2453" s="587">
        <f t="shared" si="132"/>
        <v>0</v>
      </c>
      <c r="G2453" s="1230">
        <v>390</v>
      </c>
      <c r="H2453" s="1231"/>
      <c r="I2453" s="1232"/>
      <c r="J2453" s="1233"/>
      <c r="K2453" s="587">
        <f t="shared" si="133"/>
        <v>0</v>
      </c>
      <c r="M2453" s="1230">
        <v>390</v>
      </c>
      <c r="N2453" s="1231"/>
      <c r="O2453" s="1232"/>
      <c r="P2453" s="1233"/>
      <c r="Q2453" s="587">
        <f t="shared" si="134"/>
        <v>0</v>
      </c>
    </row>
    <row r="2454" spans="1:17" s="17" customFormat="1" ht="16.75" hidden="1" customHeight="1" outlineLevel="2">
      <c r="A2454" s="1230">
        <v>391</v>
      </c>
      <c r="B2454" s="1231"/>
      <c r="C2454" s="1232"/>
      <c r="D2454" s="1233"/>
      <c r="E2454" s="587">
        <f t="shared" si="132"/>
        <v>0</v>
      </c>
      <c r="G2454" s="1230">
        <v>391</v>
      </c>
      <c r="H2454" s="1231"/>
      <c r="I2454" s="1232"/>
      <c r="J2454" s="1233"/>
      <c r="K2454" s="587">
        <f t="shared" si="133"/>
        <v>0</v>
      </c>
      <c r="M2454" s="1230">
        <v>391</v>
      </c>
      <c r="N2454" s="1231"/>
      <c r="O2454" s="1232"/>
      <c r="P2454" s="1233"/>
      <c r="Q2454" s="587">
        <f t="shared" si="134"/>
        <v>0</v>
      </c>
    </row>
    <row r="2455" spans="1:17" s="17" customFormat="1" ht="16.75" hidden="1" customHeight="1" outlineLevel="2">
      <c r="A2455" s="1230">
        <v>392</v>
      </c>
      <c r="B2455" s="1231"/>
      <c r="C2455" s="1232"/>
      <c r="D2455" s="1233"/>
      <c r="E2455" s="587">
        <f t="shared" si="132"/>
        <v>0</v>
      </c>
      <c r="G2455" s="1230">
        <v>392</v>
      </c>
      <c r="H2455" s="1231"/>
      <c r="I2455" s="1232"/>
      <c r="J2455" s="1233"/>
      <c r="K2455" s="587">
        <f t="shared" si="133"/>
        <v>0</v>
      </c>
      <c r="M2455" s="1230">
        <v>392</v>
      </c>
      <c r="N2455" s="1231"/>
      <c r="O2455" s="1232"/>
      <c r="P2455" s="1233"/>
      <c r="Q2455" s="587">
        <f t="shared" si="134"/>
        <v>0</v>
      </c>
    </row>
    <row r="2456" spans="1:17" s="17" customFormat="1" ht="16.75" hidden="1" customHeight="1" outlineLevel="2">
      <c r="A2456" s="1230">
        <v>393</v>
      </c>
      <c r="B2456" s="1231"/>
      <c r="C2456" s="1232"/>
      <c r="D2456" s="1233"/>
      <c r="E2456" s="587">
        <f t="shared" si="132"/>
        <v>0</v>
      </c>
      <c r="G2456" s="1230">
        <v>393</v>
      </c>
      <c r="H2456" s="1231"/>
      <c r="I2456" s="1232"/>
      <c r="J2456" s="1233"/>
      <c r="K2456" s="587">
        <f t="shared" si="133"/>
        <v>0</v>
      </c>
      <c r="M2456" s="1230">
        <v>393</v>
      </c>
      <c r="N2456" s="1231"/>
      <c r="O2456" s="1232"/>
      <c r="P2456" s="1233"/>
      <c r="Q2456" s="587">
        <f t="shared" si="134"/>
        <v>0</v>
      </c>
    </row>
    <row r="2457" spans="1:17" s="17" customFormat="1" ht="16.75" hidden="1" customHeight="1" outlineLevel="2">
      <c r="A2457" s="1230">
        <v>394</v>
      </c>
      <c r="B2457" s="1231"/>
      <c r="C2457" s="1232"/>
      <c r="D2457" s="1233"/>
      <c r="E2457" s="587">
        <f t="shared" si="132"/>
        <v>0</v>
      </c>
      <c r="G2457" s="1230">
        <v>394</v>
      </c>
      <c r="H2457" s="1231"/>
      <c r="I2457" s="1232"/>
      <c r="J2457" s="1233"/>
      <c r="K2457" s="587">
        <f t="shared" si="133"/>
        <v>0</v>
      </c>
      <c r="M2457" s="1230">
        <v>394</v>
      </c>
      <c r="N2457" s="1231"/>
      <c r="O2457" s="1232"/>
      <c r="P2457" s="1233"/>
      <c r="Q2457" s="587">
        <f t="shared" si="134"/>
        <v>0</v>
      </c>
    </row>
    <row r="2458" spans="1:17" s="17" customFormat="1" ht="16.75" hidden="1" customHeight="1" outlineLevel="2">
      <c r="A2458" s="1230">
        <v>395</v>
      </c>
      <c r="B2458" s="1231"/>
      <c r="C2458" s="1232"/>
      <c r="D2458" s="1233"/>
      <c r="E2458" s="587">
        <f t="shared" si="132"/>
        <v>0</v>
      </c>
      <c r="G2458" s="1230">
        <v>395</v>
      </c>
      <c r="H2458" s="1231"/>
      <c r="I2458" s="1232"/>
      <c r="J2458" s="1233"/>
      <c r="K2458" s="587">
        <f t="shared" si="133"/>
        <v>0</v>
      </c>
      <c r="M2458" s="1230">
        <v>395</v>
      </c>
      <c r="N2458" s="1231"/>
      <c r="O2458" s="1232"/>
      <c r="P2458" s="1233"/>
      <c r="Q2458" s="587">
        <f t="shared" si="134"/>
        <v>0</v>
      </c>
    </row>
    <row r="2459" spans="1:17" s="17" customFormat="1" ht="16.75" hidden="1" customHeight="1" outlineLevel="2">
      <c r="A2459" s="1230">
        <v>396</v>
      </c>
      <c r="B2459" s="1231"/>
      <c r="C2459" s="1232"/>
      <c r="D2459" s="1233"/>
      <c r="E2459" s="587">
        <f t="shared" si="132"/>
        <v>0</v>
      </c>
      <c r="G2459" s="1230">
        <v>396</v>
      </c>
      <c r="H2459" s="1231"/>
      <c r="I2459" s="1232"/>
      <c r="J2459" s="1233"/>
      <c r="K2459" s="587">
        <f t="shared" si="133"/>
        <v>0</v>
      </c>
      <c r="M2459" s="1230">
        <v>396</v>
      </c>
      <c r="N2459" s="1231"/>
      <c r="O2459" s="1232"/>
      <c r="P2459" s="1233"/>
      <c r="Q2459" s="587">
        <f t="shared" si="134"/>
        <v>0</v>
      </c>
    </row>
    <row r="2460" spans="1:17" s="17" customFormat="1" ht="16.75" hidden="1" customHeight="1" outlineLevel="2">
      <c r="A2460" s="1230">
        <v>397</v>
      </c>
      <c r="B2460" s="1231"/>
      <c r="C2460" s="1232"/>
      <c r="D2460" s="1233"/>
      <c r="E2460" s="587">
        <f t="shared" si="132"/>
        <v>0</v>
      </c>
      <c r="G2460" s="1230">
        <v>397</v>
      </c>
      <c r="H2460" s="1231"/>
      <c r="I2460" s="1232"/>
      <c r="J2460" s="1233"/>
      <c r="K2460" s="587">
        <f t="shared" si="133"/>
        <v>0</v>
      </c>
      <c r="M2460" s="1230">
        <v>397</v>
      </c>
      <c r="N2460" s="1231"/>
      <c r="O2460" s="1232"/>
      <c r="P2460" s="1233"/>
      <c r="Q2460" s="587">
        <f t="shared" si="134"/>
        <v>0</v>
      </c>
    </row>
    <row r="2461" spans="1:17" s="17" customFormat="1" ht="16.75" hidden="1" customHeight="1" outlineLevel="2">
      <c r="A2461" s="1230">
        <v>398</v>
      </c>
      <c r="B2461" s="1231"/>
      <c r="C2461" s="1232"/>
      <c r="D2461" s="1233"/>
      <c r="E2461" s="587">
        <f t="shared" si="132"/>
        <v>0</v>
      </c>
      <c r="G2461" s="1230">
        <v>398</v>
      </c>
      <c r="H2461" s="1231"/>
      <c r="I2461" s="1232"/>
      <c r="J2461" s="1233"/>
      <c r="K2461" s="587">
        <f t="shared" si="133"/>
        <v>0</v>
      </c>
      <c r="M2461" s="1230">
        <v>398</v>
      </c>
      <c r="N2461" s="1231"/>
      <c r="O2461" s="1232"/>
      <c r="P2461" s="1233"/>
      <c r="Q2461" s="587">
        <f t="shared" si="134"/>
        <v>0</v>
      </c>
    </row>
    <row r="2462" spans="1:17" s="17" customFormat="1" ht="16.75" hidden="1" customHeight="1" outlineLevel="2">
      <c r="A2462" s="1230">
        <v>399</v>
      </c>
      <c r="B2462" s="1231"/>
      <c r="C2462" s="1232"/>
      <c r="D2462" s="1233"/>
      <c r="E2462" s="587">
        <f t="shared" si="132"/>
        <v>0</v>
      </c>
      <c r="G2462" s="1230">
        <v>399</v>
      </c>
      <c r="H2462" s="1231"/>
      <c r="I2462" s="1232"/>
      <c r="J2462" s="1233"/>
      <c r="K2462" s="587">
        <f t="shared" si="133"/>
        <v>0</v>
      </c>
      <c r="M2462" s="1230">
        <v>399</v>
      </c>
      <c r="N2462" s="1231"/>
      <c r="O2462" s="1232"/>
      <c r="P2462" s="1233"/>
      <c r="Q2462" s="587">
        <f t="shared" si="134"/>
        <v>0</v>
      </c>
    </row>
    <row r="2463" spans="1:17" s="17" customFormat="1" ht="16.75" hidden="1" customHeight="1" outlineLevel="2">
      <c r="A2463" s="1230">
        <v>400</v>
      </c>
      <c r="B2463" s="1231"/>
      <c r="C2463" s="1232"/>
      <c r="D2463" s="1233"/>
      <c r="E2463" s="587">
        <f t="shared" si="132"/>
        <v>0</v>
      </c>
      <c r="G2463" s="1230">
        <v>400</v>
      </c>
      <c r="H2463" s="1231"/>
      <c r="I2463" s="1232"/>
      <c r="J2463" s="1233"/>
      <c r="K2463" s="587">
        <f t="shared" si="133"/>
        <v>0</v>
      </c>
      <c r="M2463" s="1230">
        <v>400</v>
      </c>
      <c r="N2463" s="1231"/>
      <c r="O2463" s="1232"/>
      <c r="P2463" s="1233"/>
      <c r="Q2463" s="587">
        <f t="shared" si="134"/>
        <v>0</v>
      </c>
    </row>
    <row r="2464" spans="1:17" s="17" customFormat="1" ht="16.75" hidden="1" customHeight="1" outlineLevel="2">
      <c r="A2464" s="1230">
        <v>401</v>
      </c>
      <c r="B2464" s="1231"/>
      <c r="C2464" s="1232"/>
      <c r="D2464" s="1233"/>
      <c r="E2464" s="587">
        <f t="shared" si="132"/>
        <v>0</v>
      </c>
      <c r="G2464" s="1230">
        <v>401</v>
      </c>
      <c r="H2464" s="1231"/>
      <c r="I2464" s="1232"/>
      <c r="J2464" s="1233"/>
      <c r="K2464" s="587">
        <f t="shared" si="133"/>
        <v>0</v>
      </c>
      <c r="M2464" s="1230">
        <v>401</v>
      </c>
      <c r="N2464" s="1231"/>
      <c r="O2464" s="1232"/>
      <c r="P2464" s="1233"/>
      <c r="Q2464" s="587">
        <f t="shared" si="134"/>
        <v>0</v>
      </c>
    </row>
    <row r="2465" spans="1:17" s="17" customFormat="1" ht="16.75" hidden="1" customHeight="1" outlineLevel="2">
      <c r="A2465" s="1230">
        <v>402</v>
      </c>
      <c r="B2465" s="1231"/>
      <c r="C2465" s="1232"/>
      <c r="D2465" s="1233"/>
      <c r="E2465" s="587">
        <f t="shared" si="132"/>
        <v>0</v>
      </c>
      <c r="G2465" s="1230">
        <v>402</v>
      </c>
      <c r="H2465" s="1231"/>
      <c r="I2465" s="1232"/>
      <c r="J2465" s="1233"/>
      <c r="K2465" s="587">
        <f t="shared" si="133"/>
        <v>0</v>
      </c>
      <c r="M2465" s="1230">
        <v>402</v>
      </c>
      <c r="N2465" s="1231"/>
      <c r="O2465" s="1232"/>
      <c r="P2465" s="1233"/>
      <c r="Q2465" s="587">
        <f t="shared" si="134"/>
        <v>0</v>
      </c>
    </row>
    <row r="2466" spans="1:17" s="17" customFormat="1" ht="16.75" hidden="1" customHeight="1" outlineLevel="2">
      <c r="A2466" s="1230">
        <v>403</v>
      </c>
      <c r="B2466" s="1231"/>
      <c r="C2466" s="1232"/>
      <c r="D2466" s="1233"/>
      <c r="E2466" s="587">
        <f t="shared" si="132"/>
        <v>0</v>
      </c>
      <c r="G2466" s="1230">
        <v>403</v>
      </c>
      <c r="H2466" s="1231"/>
      <c r="I2466" s="1232"/>
      <c r="J2466" s="1233"/>
      <c r="K2466" s="587">
        <f t="shared" si="133"/>
        <v>0</v>
      </c>
      <c r="M2466" s="1230">
        <v>403</v>
      </c>
      <c r="N2466" s="1231"/>
      <c r="O2466" s="1232"/>
      <c r="P2466" s="1233"/>
      <c r="Q2466" s="587">
        <f t="shared" si="134"/>
        <v>0</v>
      </c>
    </row>
    <row r="2467" spans="1:17" s="17" customFormat="1" ht="16.75" hidden="1" customHeight="1" outlineLevel="2">
      <c r="A2467" s="1230">
        <v>404</v>
      </c>
      <c r="B2467" s="1231"/>
      <c r="C2467" s="1232"/>
      <c r="D2467" s="1233"/>
      <c r="E2467" s="587">
        <f t="shared" si="132"/>
        <v>0</v>
      </c>
      <c r="G2467" s="1230">
        <v>404</v>
      </c>
      <c r="H2467" s="1231"/>
      <c r="I2467" s="1232"/>
      <c r="J2467" s="1233"/>
      <c r="K2467" s="587">
        <f t="shared" si="133"/>
        <v>0</v>
      </c>
      <c r="M2467" s="1230">
        <v>404</v>
      </c>
      <c r="N2467" s="1231"/>
      <c r="O2467" s="1232"/>
      <c r="P2467" s="1233"/>
      <c r="Q2467" s="587">
        <f t="shared" si="134"/>
        <v>0</v>
      </c>
    </row>
    <row r="2468" spans="1:17" s="17" customFormat="1" ht="16.75" hidden="1" customHeight="1" outlineLevel="2">
      <c r="A2468" s="1230">
        <v>405</v>
      </c>
      <c r="B2468" s="1231"/>
      <c r="C2468" s="1232"/>
      <c r="D2468" s="1233"/>
      <c r="E2468" s="587">
        <f t="shared" si="132"/>
        <v>0</v>
      </c>
      <c r="G2468" s="1230">
        <v>405</v>
      </c>
      <c r="H2468" s="1231"/>
      <c r="I2468" s="1232"/>
      <c r="J2468" s="1233"/>
      <c r="K2468" s="587">
        <f t="shared" si="133"/>
        <v>0</v>
      </c>
      <c r="M2468" s="1230">
        <v>405</v>
      </c>
      <c r="N2468" s="1231"/>
      <c r="O2468" s="1232"/>
      <c r="P2468" s="1233"/>
      <c r="Q2468" s="587">
        <f t="shared" si="134"/>
        <v>0</v>
      </c>
    </row>
    <row r="2469" spans="1:17" s="17" customFormat="1" ht="16.75" hidden="1" customHeight="1" outlineLevel="2">
      <c r="A2469" s="1230">
        <v>406</v>
      </c>
      <c r="B2469" s="1231"/>
      <c r="C2469" s="1232"/>
      <c r="D2469" s="1233"/>
      <c r="E2469" s="587">
        <f t="shared" si="132"/>
        <v>0</v>
      </c>
      <c r="G2469" s="1230">
        <v>406</v>
      </c>
      <c r="H2469" s="1231"/>
      <c r="I2469" s="1232"/>
      <c r="J2469" s="1233"/>
      <c r="K2469" s="587">
        <f t="shared" si="133"/>
        <v>0</v>
      </c>
      <c r="M2469" s="1230">
        <v>406</v>
      </c>
      <c r="N2469" s="1231"/>
      <c r="O2469" s="1232"/>
      <c r="P2469" s="1233"/>
      <c r="Q2469" s="587">
        <f t="shared" si="134"/>
        <v>0</v>
      </c>
    </row>
    <row r="2470" spans="1:17" s="17" customFormat="1" ht="16.75" hidden="1" customHeight="1" outlineLevel="2">
      <c r="A2470" s="1230">
        <v>407</v>
      </c>
      <c r="B2470" s="1231"/>
      <c r="C2470" s="1232"/>
      <c r="D2470" s="1233"/>
      <c r="E2470" s="587">
        <f t="shared" si="132"/>
        <v>0</v>
      </c>
      <c r="G2470" s="1230">
        <v>407</v>
      </c>
      <c r="H2470" s="1231"/>
      <c r="I2470" s="1232"/>
      <c r="J2470" s="1233"/>
      <c r="K2470" s="587">
        <f t="shared" si="133"/>
        <v>0</v>
      </c>
      <c r="M2470" s="1230">
        <v>407</v>
      </c>
      <c r="N2470" s="1231"/>
      <c r="O2470" s="1232"/>
      <c r="P2470" s="1233"/>
      <c r="Q2470" s="587">
        <f t="shared" si="134"/>
        <v>0</v>
      </c>
    </row>
    <row r="2471" spans="1:17" s="17" customFormat="1" ht="16.75" hidden="1" customHeight="1" outlineLevel="2">
      <c r="A2471" s="1230">
        <v>408</v>
      </c>
      <c r="B2471" s="1231"/>
      <c r="C2471" s="1232"/>
      <c r="D2471" s="1233"/>
      <c r="E2471" s="587">
        <f t="shared" si="132"/>
        <v>0</v>
      </c>
      <c r="G2471" s="1230">
        <v>408</v>
      </c>
      <c r="H2471" s="1231"/>
      <c r="I2471" s="1232"/>
      <c r="J2471" s="1233"/>
      <c r="K2471" s="587">
        <f t="shared" si="133"/>
        <v>0</v>
      </c>
      <c r="M2471" s="1230">
        <v>408</v>
      </c>
      <c r="N2471" s="1231"/>
      <c r="O2471" s="1232"/>
      <c r="P2471" s="1233"/>
      <c r="Q2471" s="587">
        <f t="shared" si="134"/>
        <v>0</v>
      </c>
    </row>
    <row r="2472" spans="1:17" s="17" customFormat="1" ht="16.75" hidden="1" customHeight="1" outlineLevel="2">
      <c r="A2472" s="1230">
        <v>409</v>
      </c>
      <c r="B2472" s="1231"/>
      <c r="C2472" s="1232"/>
      <c r="D2472" s="1233"/>
      <c r="E2472" s="587">
        <f t="shared" si="132"/>
        <v>0</v>
      </c>
      <c r="G2472" s="1230">
        <v>409</v>
      </c>
      <c r="H2472" s="1231"/>
      <c r="I2472" s="1232"/>
      <c r="J2472" s="1233"/>
      <c r="K2472" s="587">
        <f t="shared" si="133"/>
        <v>0</v>
      </c>
      <c r="M2472" s="1230">
        <v>409</v>
      </c>
      <c r="N2472" s="1231"/>
      <c r="O2472" s="1232"/>
      <c r="P2472" s="1233"/>
      <c r="Q2472" s="587">
        <f t="shared" si="134"/>
        <v>0</v>
      </c>
    </row>
    <row r="2473" spans="1:17" s="17" customFormat="1" ht="16.75" hidden="1" customHeight="1" outlineLevel="2">
      <c r="A2473" s="1230">
        <v>410</v>
      </c>
      <c r="B2473" s="1231"/>
      <c r="C2473" s="1232"/>
      <c r="D2473" s="1233"/>
      <c r="E2473" s="587">
        <f t="shared" si="132"/>
        <v>0</v>
      </c>
      <c r="G2473" s="1230">
        <v>410</v>
      </c>
      <c r="H2473" s="1231"/>
      <c r="I2473" s="1232"/>
      <c r="J2473" s="1233"/>
      <c r="K2473" s="587">
        <f t="shared" si="133"/>
        <v>0</v>
      </c>
      <c r="M2473" s="1230">
        <v>410</v>
      </c>
      <c r="N2473" s="1231"/>
      <c r="O2473" s="1232"/>
      <c r="P2473" s="1233"/>
      <c r="Q2473" s="587">
        <f t="shared" si="134"/>
        <v>0</v>
      </c>
    </row>
    <row r="2474" spans="1:17" s="17" customFormat="1" ht="16.75" hidden="1" customHeight="1" outlineLevel="2">
      <c r="A2474" s="1230">
        <v>411</v>
      </c>
      <c r="B2474" s="1231"/>
      <c r="C2474" s="1232"/>
      <c r="D2474" s="1233"/>
      <c r="E2474" s="587">
        <f t="shared" si="132"/>
        <v>0</v>
      </c>
      <c r="G2474" s="1230">
        <v>411</v>
      </c>
      <c r="H2474" s="1231"/>
      <c r="I2474" s="1232"/>
      <c r="J2474" s="1233"/>
      <c r="K2474" s="587">
        <f t="shared" si="133"/>
        <v>0</v>
      </c>
      <c r="M2474" s="1230">
        <v>411</v>
      </c>
      <c r="N2474" s="1231"/>
      <c r="O2474" s="1232"/>
      <c r="P2474" s="1233"/>
      <c r="Q2474" s="587">
        <f t="shared" si="134"/>
        <v>0</v>
      </c>
    </row>
    <row r="2475" spans="1:17" s="17" customFormat="1" ht="16.75" hidden="1" customHeight="1" outlineLevel="2">
      <c r="A2475" s="1230">
        <v>412</v>
      </c>
      <c r="B2475" s="1231"/>
      <c r="C2475" s="1232"/>
      <c r="D2475" s="1233"/>
      <c r="E2475" s="587">
        <f t="shared" si="132"/>
        <v>0</v>
      </c>
      <c r="G2475" s="1230">
        <v>412</v>
      </c>
      <c r="H2475" s="1231"/>
      <c r="I2475" s="1232"/>
      <c r="J2475" s="1233"/>
      <c r="K2475" s="587">
        <f t="shared" si="133"/>
        <v>0</v>
      </c>
      <c r="M2475" s="1230">
        <v>412</v>
      </c>
      <c r="N2475" s="1231"/>
      <c r="O2475" s="1232"/>
      <c r="P2475" s="1233"/>
      <c r="Q2475" s="587">
        <f t="shared" si="134"/>
        <v>0</v>
      </c>
    </row>
    <row r="2476" spans="1:17" s="17" customFormat="1" ht="16.75" hidden="1" customHeight="1" outlineLevel="2">
      <c r="A2476" s="1230">
        <v>413</v>
      </c>
      <c r="B2476" s="1231"/>
      <c r="C2476" s="1232"/>
      <c r="D2476" s="1233"/>
      <c r="E2476" s="587">
        <f t="shared" si="132"/>
        <v>0</v>
      </c>
      <c r="G2476" s="1230">
        <v>413</v>
      </c>
      <c r="H2476" s="1231"/>
      <c r="I2476" s="1232"/>
      <c r="J2476" s="1233"/>
      <c r="K2476" s="587">
        <f t="shared" si="133"/>
        <v>0</v>
      </c>
      <c r="M2476" s="1230">
        <v>413</v>
      </c>
      <c r="N2476" s="1231"/>
      <c r="O2476" s="1232"/>
      <c r="P2476" s="1233"/>
      <c r="Q2476" s="587">
        <f t="shared" si="134"/>
        <v>0</v>
      </c>
    </row>
    <row r="2477" spans="1:17" s="17" customFormat="1" ht="16.75" hidden="1" customHeight="1" outlineLevel="2">
      <c r="A2477" s="1230">
        <v>414</v>
      </c>
      <c r="B2477" s="1231"/>
      <c r="C2477" s="1232"/>
      <c r="D2477" s="1233"/>
      <c r="E2477" s="587">
        <f t="shared" si="132"/>
        <v>0</v>
      </c>
      <c r="G2477" s="1230">
        <v>414</v>
      </c>
      <c r="H2477" s="1231"/>
      <c r="I2477" s="1232"/>
      <c r="J2477" s="1233"/>
      <c r="K2477" s="587">
        <f t="shared" si="133"/>
        <v>0</v>
      </c>
      <c r="M2477" s="1230">
        <v>414</v>
      </c>
      <c r="N2477" s="1231"/>
      <c r="O2477" s="1232"/>
      <c r="P2477" s="1233"/>
      <c r="Q2477" s="587">
        <f t="shared" si="134"/>
        <v>0</v>
      </c>
    </row>
    <row r="2478" spans="1:17" s="17" customFormat="1" ht="16.75" hidden="1" customHeight="1" outlineLevel="2">
      <c r="A2478" s="1230">
        <v>415</v>
      </c>
      <c r="B2478" s="1231"/>
      <c r="C2478" s="1232"/>
      <c r="D2478" s="1233"/>
      <c r="E2478" s="587">
        <f t="shared" si="132"/>
        <v>0</v>
      </c>
      <c r="G2478" s="1230">
        <v>415</v>
      </c>
      <c r="H2478" s="1231"/>
      <c r="I2478" s="1232"/>
      <c r="J2478" s="1233"/>
      <c r="K2478" s="587">
        <f t="shared" si="133"/>
        <v>0</v>
      </c>
      <c r="M2478" s="1230">
        <v>415</v>
      </c>
      <c r="N2478" s="1231"/>
      <c r="O2478" s="1232"/>
      <c r="P2478" s="1233"/>
      <c r="Q2478" s="587">
        <f t="shared" si="134"/>
        <v>0</v>
      </c>
    </row>
    <row r="2479" spans="1:17" s="17" customFormat="1" ht="16.75" hidden="1" customHeight="1" outlineLevel="2">
      <c r="A2479" s="1230">
        <v>416</v>
      </c>
      <c r="B2479" s="1231"/>
      <c r="C2479" s="1232"/>
      <c r="D2479" s="1233"/>
      <c r="E2479" s="587">
        <f t="shared" si="132"/>
        <v>0</v>
      </c>
      <c r="G2479" s="1230">
        <v>416</v>
      </c>
      <c r="H2479" s="1231"/>
      <c r="I2479" s="1232"/>
      <c r="J2479" s="1233"/>
      <c r="K2479" s="587">
        <f t="shared" si="133"/>
        <v>0</v>
      </c>
      <c r="M2479" s="1230">
        <v>416</v>
      </c>
      <c r="N2479" s="1231"/>
      <c r="O2479" s="1232"/>
      <c r="P2479" s="1233"/>
      <c r="Q2479" s="587">
        <f t="shared" si="134"/>
        <v>0</v>
      </c>
    </row>
    <row r="2480" spans="1:17" s="17" customFormat="1" ht="16.75" hidden="1" customHeight="1" outlineLevel="2">
      <c r="A2480" s="1230">
        <v>417</v>
      </c>
      <c r="B2480" s="1231"/>
      <c r="C2480" s="1232"/>
      <c r="D2480" s="1233"/>
      <c r="E2480" s="587">
        <f t="shared" si="132"/>
        <v>0</v>
      </c>
      <c r="G2480" s="1230">
        <v>417</v>
      </c>
      <c r="H2480" s="1231"/>
      <c r="I2480" s="1232"/>
      <c r="J2480" s="1233"/>
      <c r="K2480" s="587">
        <f t="shared" si="133"/>
        <v>0</v>
      </c>
      <c r="M2480" s="1230">
        <v>417</v>
      </c>
      <c r="N2480" s="1231"/>
      <c r="O2480" s="1232"/>
      <c r="P2480" s="1233"/>
      <c r="Q2480" s="587">
        <f t="shared" si="134"/>
        <v>0</v>
      </c>
    </row>
    <row r="2481" spans="1:17" s="17" customFormat="1" ht="16.75" hidden="1" customHeight="1" outlineLevel="2">
      <c r="A2481" s="1230">
        <v>418</v>
      </c>
      <c r="B2481" s="1231"/>
      <c r="C2481" s="1232"/>
      <c r="D2481" s="1233"/>
      <c r="E2481" s="587">
        <f t="shared" si="132"/>
        <v>0</v>
      </c>
      <c r="G2481" s="1230">
        <v>418</v>
      </c>
      <c r="H2481" s="1231"/>
      <c r="I2481" s="1232"/>
      <c r="J2481" s="1233"/>
      <c r="K2481" s="587">
        <f t="shared" si="133"/>
        <v>0</v>
      </c>
      <c r="M2481" s="1230">
        <v>418</v>
      </c>
      <c r="N2481" s="1231"/>
      <c r="O2481" s="1232"/>
      <c r="P2481" s="1233"/>
      <c r="Q2481" s="587">
        <f t="shared" si="134"/>
        <v>0</v>
      </c>
    </row>
    <row r="2482" spans="1:17" s="17" customFormat="1" ht="16.75" hidden="1" customHeight="1" outlineLevel="2">
      <c r="A2482" s="1230">
        <v>419</v>
      </c>
      <c r="B2482" s="1231"/>
      <c r="C2482" s="1232"/>
      <c r="D2482" s="1233"/>
      <c r="E2482" s="587">
        <f t="shared" si="132"/>
        <v>0</v>
      </c>
      <c r="G2482" s="1230">
        <v>419</v>
      </c>
      <c r="H2482" s="1231"/>
      <c r="I2482" s="1232"/>
      <c r="J2482" s="1233"/>
      <c r="K2482" s="587">
        <f t="shared" si="133"/>
        <v>0</v>
      </c>
      <c r="M2482" s="1230">
        <v>419</v>
      </c>
      <c r="N2482" s="1231"/>
      <c r="O2482" s="1232"/>
      <c r="P2482" s="1233"/>
      <c r="Q2482" s="587">
        <f t="shared" si="134"/>
        <v>0</v>
      </c>
    </row>
    <row r="2483" spans="1:17" s="17" customFormat="1" ht="16.75" hidden="1" customHeight="1" outlineLevel="2">
      <c r="A2483" s="1230">
        <v>420</v>
      </c>
      <c r="B2483" s="1231"/>
      <c r="C2483" s="1232"/>
      <c r="D2483" s="1233"/>
      <c r="E2483" s="587">
        <f t="shared" si="132"/>
        <v>0</v>
      </c>
      <c r="G2483" s="1230">
        <v>420</v>
      </c>
      <c r="H2483" s="1231"/>
      <c r="I2483" s="1232"/>
      <c r="J2483" s="1233"/>
      <c r="K2483" s="587">
        <f t="shared" si="133"/>
        <v>0</v>
      </c>
      <c r="M2483" s="1230">
        <v>420</v>
      </c>
      <c r="N2483" s="1231"/>
      <c r="O2483" s="1232"/>
      <c r="P2483" s="1233"/>
      <c r="Q2483" s="587">
        <f t="shared" si="134"/>
        <v>0</v>
      </c>
    </row>
    <row r="2484" spans="1:17" s="17" customFormat="1" ht="16.75" hidden="1" customHeight="1" outlineLevel="2">
      <c r="A2484" s="1230">
        <v>421</v>
      </c>
      <c r="B2484" s="1231"/>
      <c r="C2484" s="1232"/>
      <c r="D2484" s="1233"/>
      <c r="E2484" s="587">
        <f t="shared" si="132"/>
        <v>0</v>
      </c>
      <c r="G2484" s="1230">
        <v>421</v>
      </c>
      <c r="H2484" s="1231"/>
      <c r="I2484" s="1232"/>
      <c r="J2484" s="1233"/>
      <c r="K2484" s="587">
        <f t="shared" si="133"/>
        <v>0</v>
      </c>
      <c r="M2484" s="1230">
        <v>421</v>
      </c>
      <c r="N2484" s="1231"/>
      <c r="O2484" s="1232"/>
      <c r="P2484" s="1233"/>
      <c r="Q2484" s="587">
        <f t="shared" si="134"/>
        <v>0</v>
      </c>
    </row>
    <row r="2485" spans="1:17" s="17" customFormat="1" ht="16.75" hidden="1" customHeight="1" outlineLevel="2">
      <c r="A2485" s="1230">
        <v>422</v>
      </c>
      <c r="B2485" s="1231"/>
      <c r="C2485" s="1232"/>
      <c r="D2485" s="1233"/>
      <c r="E2485" s="587">
        <f t="shared" si="132"/>
        <v>0</v>
      </c>
      <c r="G2485" s="1230">
        <v>422</v>
      </c>
      <c r="H2485" s="1231"/>
      <c r="I2485" s="1232"/>
      <c r="J2485" s="1233"/>
      <c r="K2485" s="587">
        <f t="shared" si="133"/>
        <v>0</v>
      </c>
      <c r="M2485" s="1230">
        <v>422</v>
      </c>
      <c r="N2485" s="1231"/>
      <c r="O2485" s="1232"/>
      <c r="P2485" s="1233"/>
      <c r="Q2485" s="587">
        <f t="shared" si="134"/>
        <v>0</v>
      </c>
    </row>
    <row r="2486" spans="1:17" s="17" customFormat="1" ht="16.75" hidden="1" customHeight="1" outlineLevel="2">
      <c r="A2486" s="1230">
        <v>423</v>
      </c>
      <c r="B2486" s="1231"/>
      <c r="C2486" s="1232"/>
      <c r="D2486" s="1233"/>
      <c r="E2486" s="587">
        <f t="shared" si="132"/>
        <v>0</v>
      </c>
      <c r="G2486" s="1230">
        <v>423</v>
      </c>
      <c r="H2486" s="1231"/>
      <c r="I2486" s="1232"/>
      <c r="J2486" s="1233"/>
      <c r="K2486" s="587">
        <f t="shared" si="133"/>
        <v>0</v>
      </c>
      <c r="M2486" s="1230">
        <v>423</v>
      </c>
      <c r="N2486" s="1231"/>
      <c r="O2486" s="1232"/>
      <c r="P2486" s="1233"/>
      <c r="Q2486" s="587">
        <f t="shared" si="134"/>
        <v>0</v>
      </c>
    </row>
    <row r="2487" spans="1:17" s="17" customFormat="1" ht="16.75" hidden="1" customHeight="1" outlineLevel="2">
      <c r="A2487" s="1230">
        <v>424</v>
      </c>
      <c r="B2487" s="1231"/>
      <c r="C2487" s="1232"/>
      <c r="D2487" s="1233"/>
      <c r="E2487" s="587">
        <f t="shared" si="132"/>
        <v>0</v>
      </c>
      <c r="G2487" s="1230">
        <v>424</v>
      </c>
      <c r="H2487" s="1231"/>
      <c r="I2487" s="1232"/>
      <c r="J2487" s="1233"/>
      <c r="K2487" s="587">
        <f t="shared" si="133"/>
        <v>0</v>
      </c>
      <c r="M2487" s="1230">
        <v>424</v>
      </c>
      <c r="N2487" s="1231"/>
      <c r="O2487" s="1232"/>
      <c r="P2487" s="1233"/>
      <c r="Q2487" s="587">
        <f t="shared" si="134"/>
        <v>0</v>
      </c>
    </row>
    <row r="2488" spans="1:17" s="17" customFormat="1" ht="16.75" hidden="1" customHeight="1" outlineLevel="2">
      <c r="A2488" s="1230">
        <v>425</v>
      </c>
      <c r="B2488" s="1231"/>
      <c r="C2488" s="1232"/>
      <c r="D2488" s="1233"/>
      <c r="E2488" s="587">
        <f t="shared" si="132"/>
        <v>0</v>
      </c>
      <c r="G2488" s="1230">
        <v>425</v>
      </c>
      <c r="H2488" s="1231"/>
      <c r="I2488" s="1232"/>
      <c r="J2488" s="1233"/>
      <c r="K2488" s="587">
        <f t="shared" si="133"/>
        <v>0</v>
      </c>
      <c r="M2488" s="1230">
        <v>425</v>
      </c>
      <c r="N2488" s="1231"/>
      <c r="O2488" s="1232"/>
      <c r="P2488" s="1233"/>
      <c r="Q2488" s="587">
        <f t="shared" si="134"/>
        <v>0</v>
      </c>
    </row>
    <row r="2489" spans="1:17" s="17" customFormat="1" ht="16.75" hidden="1" customHeight="1" outlineLevel="2">
      <c r="A2489" s="1230">
        <v>426</v>
      </c>
      <c r="B2489" s="1231"/>
      <c r="C2489" s="1232"/>
      <c r="D2489" s="1233"/>
      <c r="E2489" s="587">
        <f t="shared" si="132"/>
        <v>0</v>
      </c>
      <c r="G2489" s="1230">
        <v>426</v>
      </c>
      <c r="H2489" s="1231"/>
      <c r="I2489" s="1232"/>
      <c r="J2489" s="1233"/>
      <c r="K2489" s="587">
        <f t="shared" si="133"/>
        <v>0</v>
      </c>
      <c r="M2489" s="1230">
        <v>426</v>
      </c>
      <c r="N2489" s="1231"/>
      <c r="O2489" s="1232"/>
      <c r="P2489" s="1233"/>
      <c r="Q2489" s="587">
        <f t="shared" si="134"/>
        <v>0</v>
      </c>
    </row>
    <row r="2490" spans="1:17" s="17" customFormat="1" ht="16.75" hidden="1" customHeight="1" outlineLevel="2">
      <c r="A2490" s="1230">
        <v>427</v>
      </c>
      <c r="B2490" s="1231"/>
      <c r="C2490" s="1232"/>
      <c r="D2490" s="1233"/>
      <c r="E2490" s="587">
        <f t="shared" si="132"/>
        <v>0</v>
      </c>
      <c r="G2490" s="1230">
        <v>427</v>
      </c>
      <c r="H2490" s="1231"/>
      <c r="I2490" s="1232"/>
      <c r="J2490" s="1233"/>
      <c r="K2490" s="587">
        <f t="shared" si="133"/>
        <v>0</v>
      </c>
      <c r="M2490" s="1230">
        <v>427</v>
      </c>
      <c r="N2490" s="1231"/>
      <c r="O2490" s="1232"/>
      <c r="P2490" s="1233"/>
      <c r="Q2490" s="587">
        <f t="shared" si="134"/>
        <v>0</v>
      </c>
    </row>
    <row r="2491" spans="1:17" s="17" customFormat="1" ht="16.75" hidden="1" customHeight="1" outlineLevel="2">
      <c r="A2491" s="1230">
        <v>428</v>
      </c>
      <c r="B2491" s="1231"/>
      <c r="C2491" s="1232"/>
      <c r="D2491" s="1233"/>
      <c r="E2491" s="587">
        <f t="shared" ref="E2491:E2505" si="135">IF(AND(C2491&gt;=D$2057,C2491&lt;=D$2056),1,0)</f>
        <v>0</v>
      </c>
      <c r="G2491" s="1230">
        <v>428</v>
      </c>
      <c r="H2491" s="1231"/>
      <c r="I2491" s="1232"/>
      <c r="J2491" s="1233"/>
      <c r="K2491" s="587">
        <f t="shared" ref="K2491:K2505" si="136">IF(AND(I2491&gt;=J$2057,I2491&lt;=J$2056),1,0)</f>
        <v>0</v>
      </c>
      <c r="M2491" s="1230">
        <v>428</v>
      </c>
      <c r="N2491" s="1231"/>
      <c r="O2491" s="1232"/>
      <c r="P2491" s="1233"/>
      <c r="Q2491" s="587">
        <f t="shared" ref="Q2491:Q2505" si="137">IF(AND(O2491&gt;=P$2057,O2491&lt;=P$2056),1,0)</f>
        <v>0</v>
      </c>
    </row>
    <row r="2492" spans="1:17" s="17" customFormat="1" ht="16.75" hidden="1" customHeight="1" outlineLevel="2">
      <c r="A2492" s="1230">
        <v>429</v>
      </c>
      <c r="B2492" s="1231"/>
      <c r="C2492" s="1232"/>
      <c r="D2492" s="1233"/>
      <c r="E2492" s="587">
        <f t="shared" si="135"/>
        <v>0</v>
      </c>
      <c r="G2492" s="1230">
        <v>429</v>
      </c>
      <c r="H2492" s="1231"/>
      <c r="I2492" s="1232"/>
      <c r="J2492" s="1233"/>
      <c r="K2492" s="587">
        <f t="shared" si="136"/>
        <v>0</v>
      </c>
      <c r="M2492" s="1230">
        <v>429</v>
      </c>
      <c r="N2492" s="1231"/>
      <c r="O2492" s="1232"/>
      <c r="P2492" s="1233"/>
      <c r="Q2492" s="587">
        <f t="shared" si="137"/>
        <v>0</v>
      </c>
    </row>
    <row r="2493" spans="1:17" s="17" customFormat="1" ht="16.75" hidden="1" customHeight="1" outlineLevel="2">
      <c r="A2493" s="1230">
        <v>430</v>
      </c>
      <c r="B2493" s="1231"/>
      <c r="C2493" s="1232"/>
      <c r="D2493" s="1233"/>
      <c r="E2493" s="587">
        <f t="shared" si="135"/>
        <v>0</v>
      </c>
      <c r="G2493" s="1230">
        <v>430</v>
      </c>
      <c r="H2493" s="1231"/>
      <c r="I2493" s="1232"/>
      <c r="J2493" s="1233"/>
      <c r="K2493" s="587">
        <f t="shared" si="136"/>
        <v>0</v>
      </c>
      <c r="M2493" s="1230">
        <v>430</v>
      </c>
      <c r="N2493" s="1231"/>
      <c r="O2493" s="1232"/>
      <c r="P2493" s="1233"/>
      <c r="Q2493" s="587">
        <f t="shared" si="137"/>
        <v>0</v>
      </c>
    </row>
    <row r="2494" spans="1:17" s="17" customFormat="1" ht="16.75" hidden="1" customHeight="1" outlineLevel="2">
      <c r="A2494" s="1230">
        <v>431</v>
      </c>
      <c r="B2494" s="1231"/>
      <c r="C2494" s="1232"/>
      <c r="D2494" s="1233"/>
      <c r="E2494" s="587">
        <f t="shared" si="135"/>
        <v>0</v>
      </c>
      <c r="G2494" s="1230">
        <v>431</v>
      </c>
      <c r="H2494" s="1231"/>
      <c r="I2494" s="1232"/>
      <c r="J2494" s="1233"/>
      <c r="K2494" s="587">
        <f t="shared" si="136"/>
        <v>0</v>
      </c>
      <c r="M2494" s="1230">
        <v>431</v>
      </c>
      <c r="N2494" s="1231"/>
      <c r="O2494" s="1232"/>
      <c r="P2494" s="1233"/>
      <c r="Q2494" s="587">
        <f t="shared" si="137"/>
        <v>0</v>
      </c>
    </row>
    <row r="2495" spans="1:17" s="17" customFormat="1" ht="16.75" hidden="1" customHeight="1" outlineLevel="2">
      <c r="A2495" s="1230">
        <v>432</v>
      </c>
      <c r="B2495" s="1231"/>
      <c r="C2495" s="1232"/>
      <c r="D2495" s="1233"/>
      <c r="E2495" s="587">
        <f t="shared" si="135"/>
        <v>0</v>
      </c>
      <c r="G2495" s="1230">
        <v>432</v>
      </c>
      <c r="H2495" s="1231"/>
      <c r="I2495" s="1232"/>
      <c r="J2495" s="1233"/>
      <c r="K2495" s="587">
        <f t="shared" si="136"/>
        <v>0</v>
      </c>
      <c r="M2495" s="1230">
        <v>432</v>
      </c>
      <c r="N2495" s="1231"/>
      <c r="O2495" s="1232"/>
      <c r="P2495" s="1233"/>
      <c r="Q2495" s="587">
        <f t="shared" si="137"/>
        <v>0</v>
      </c>
    </row>
    <row r="2496" spans="1:17" s="17" customFormat="1" ht="16.75" hidden="1" customHeight="1" outlineLevel="2">
      <c r="A2496" s="1230">
        <v>433</v>
      </c>
      <c r="B2496" s="1231"/>
      <c r="C2496" s="1232"/>
      <c r="D2496" s="1233"/>
      <c r="E2496" s="587">
        <f t="shared" si="135"/>
        <v>0</v>
      </c>
      <c r="G2496" s="1230">
        <v>433</v>
      </c>
      <c r="H2496" s="1231"/>
      <c r="I2496" s="1232"/>
      <c r="J2496" s="1233"/>
      <c r="K2496" s="587">
        <f t="shared" si="136"/>
        <v>0</v>
      </c>
      <c r="M2496" s="1230">
        <v>433</v>
      </c>
      <c r="N2496" s="1231"/>
      <c r="O2496" s="1232"/>
      <c r="P2496" s="1233"/>
      <c r="Q2496" s="587">
        <f t="shared" si="137"/>
        <v>0</v>
      </c>
    </row>
    <row r="2497" spans="1:17" s="17" customFormat="1" ht="16.75" hidden="1" customHeight="1" outlineLevel="2">
      <c r="A2497" s="1230">
        <v>434</v>
      </c>
      <c r="B2497" s="1231"/>
      <c r="C2497" s="1232"/>
      <c r="D2497" s="1233"/>
      <c r="E2497" s="587">
        <f t="shared" si="135"/>
        <v>0</v>
      </c>
      <c r="G2497" s="1230">
        <v>434</v>
      </c>
      <c r="H2497" s="1231"/>
      <c r="I2497" s="1232"/>
      <c r="J2497" s="1233"/>
      <c r="K2497" s="587">
        <f t="shared" si="136"/>
        <v>0</v>
      </c>
      <c r="M2497" s="1230">
        <v>434</v>
      </c>
      <c r="N2497" s="1231"/>
      <c r="O2497" s="1232"/>
      <c r="P2497" s="1233"/>
      <c r="Q2497" s="587">
        <f t="shared" si="137"/>
        <v>0</v>
      </c>
    </row>
    <row r="2498" spans="1:17" s="17" customFormat="1" ht="16.75" hidden="1" customHeight="1" outlineLevel="2">
      <c r="A2498" s="1230">
        <v>435</v>
      </c>
      <c r="B2498" s="1231"/>
      <c r="C2498" s="1232"/>
      <c r="D2498" s="1233"/>
      <c r="E2498" s="587">
        <f t="shared" si="135"/>
        <v>0</v>
      </c>
      <c r="G2498" s="1230">
        <v>435</v>
      </c>
      <c r="H2498" s="1231"/>
      <c r="I2498" s="1232"/>
      <c r="J2498" s="1233"/>
      <c r="K2498" s="587">
        <f t="shared" si="136"/>
        <v>0</v>
      </c>
      <c r="M2498" s="1230">
        <v>435</v>
      </c>
      <c r="N2498" s="1231"/>
      <c r="O2498" s="1232"/>
      <c r="P2498" s="1233"/>
      <c r="Q2498" s="587">
        <f t="shared" si="137"/>
        <v>0</v>
      </c>
    </row>
    <row r="2499" spans="1:17" s="17" customFormat="1" ht="16.75" hidden="1" customHeight="1" outlineLevel="2">
      <c r="A2499" s="1230">
        <v>436</v>
      </c>
      <c r="B2499" s="1231"/>
      <c r="C2499" s="1232"/>
      <c r="D2499" s="1233"/>
      <c r="E2499" s="587">
        <f t="shared" si="135"/>
        <v>0</v>
      </c>
      <c r="G2499" s="1230">
        <v>436</v>
      </c>
      <c r="H2499" s="1231"/>
      <c r="I2499" s="1232"/>
      <c r="J2499" s="1233"/>
      <c r="K2499" s="587">
        <f t="shared" si="136"/>
        <v>0</v>
      </c>
      <c r="M2499" s="1230">
        <v>436</v>
      </c>
      <c r="N2499" s="1231"/>
      <c r="O2499" s="1232"/>
      <c r="P2499" s="1233"/>
      <c r="Q2499" s="587">
        <f t="shared" si="137"/>
        <v>0</v>
      </c>
    </row>
    <row r="2500" spans="1:17" s="17" customFormat="1" ht="16.75" hidden="1" customHeight="1" outlineLevel="2">
      <c r="A2500" s="1230">
        <v>437</v>
      </c>
      <c r="B2500" s="1231"/>
      <c r="C2500" s="1232"/>
      <c r="D2500" s="1233"/>
      <c r="E2500" s="587">
        <f t="shared" si="135"/>
        <v>0</v>
      </c>
      <c r="G2500" s="1230">
        <v>437</v>
      </c>
      <c r="H2500" s="1231"/>
      <c r="I2500" s="1232"/>
      <c r="J2500" s="1233"/>
      <c r="K2500" s="587">
        <f t="shared" si="136"/>
        <v>0</v>
      </c>
      <c r="M2500" s="1230">
        <v>437</v>
      </c>
      <c r="N2500" s="1231"/>
      <c r="O2500" s="1232"/>
      <c r="P2500" s="1233"/>
      <c r="Q2500" s="587">
        <f t="shared" si="137"/>
        <v>0</v>
      </c>
    </row>
    <row r="2501" spans="1:17" s="17" customFormat="1" ht="16.75" hidden="1" customHeight="1" outlineLevel="2">
      <c r="A2501" s="1230">
        <v>438</v>
      </c>
      <c r="B2501" s="1231"/>
      <c r="C2501" s="1232"/>
      <c r="D2501" s="1233"/>
      <c r="E2501" s="587">
        <f t="shared" si="135"/>
        <v>0</v>
      </c>
      <c r="G2501" s="1230">
        <v>438</v>
      </c>
      <c r="H2501" s="1231"/>
      <c r="I2501" s="1232"/>
      <c r="J2501" s="1233"/>
      <c r="K2501" s="587">
        <f t="shared" si="136"/>
        <v>0</v>
      </c>
      <c r="M2501" s="1230">
        <v>438</v>
      </c>
      <c r="N2501" s="1231"/>
      <c r="O2501" s="1232"/>
      <c r="P2501" s="1233"/>
      <c r="Q2501" s="587">
        <f t="shared" si="137"/>
        <v>0</v>
      </c>
    </row>
    <row r="2502" spans="1:17" s="17" customFormat="1" ht="16.75" hidden="1" customHeight="1" outlineLevel="2">
      <c r="A2502" s="1230">
        <v>439</v>
      </c>
      <c r="B2502" s="1231"/>
      <c r="C2502" s="1232"/>
      <c r="D2502" s="1233"/>
      <c r="E2502" s="587">
        <f t="shared" si="135"/>
        <v>0</v>
      </c>
      <c r="G2502" s="1230">
        <v>439</v>
      </c>
      <c r="H2502" s="1231"/>
      <c r="I2502" s="1232"/>
      <c r="J2502" s="1233"/>
      <c r="K2502" s="587">
        <f t="shared" si="136"/>
        <v>0</v>
      </c>
      <c r="M2502" s="1230">
        <v>439</v>
      </c>
      <c r="N2502" s="1231"/>
      <c r="O2502" s="1232"/>
      <c r="P2502" s="1233"/>
      <c r="Q2502" s="587">
        <f t="shared" si="137"/>
        <v>0</v>
      </c>
    </row>
    <row r="2503" spans="1:17" s="17" customFormat="1" ht="16.75" hidden="1" customHeight="1" outlineLevel="2">
      <c r="A2503" s="1230">
        <v>440</v>
      </c>
      <c r="B2503" s="1231"/>
      <c r="C2503" s="1232"/>
      <c r="D2503" s="1233"/>
      <c r="E2503" s="587">
        <f t="shared" si="135"/>
        <v>0</v>
      </c>
      <c r="G2503" s="1230">
        <v>440</v>
      </c>
      <c r="H2503" s="1231"/>
      <c r="I2503" s="1232"/>
      <c r="J2503" s="1233"/>
      <c r="K2503" s="587">
        <f t="shared" si="136"/>
        <v>0</v>
      </c>
      <c r="M2503" s="1230">
        <v>440</v>
      </c>
      <c r="N2503" s="1231"/>
      <c r="O2503" s="1232"/>
      <c r="P2503" s="1233"/>
      <c r="Q2503" s="587">
        <f t="shared" si="137"/>
        <v>0</v>
      </c>
    </row>
    <row r="2504" spans="1:17" s="17" customFormat="1" ht="16.75" hidden="1" customHeight="1" outlineLevel="2">
      <c r="A2504" s="1230">
        <v>441</v>
      </c>
      <c r="B2504" s="1231"/>
      <c r="C2504" s="1232"/>
      <c r="D2504" s="1233"/>
      <c r="E2504" s="587">
        <f t="shared" si="135"/>
        <v>0</v>
      </c>
      <c r="G2504" s="1230">
        <v>441</v>
      </c>
      <c r="H2504" s="1231"/>
      <c r="I2504" s="1232"/>
      <c r="J2504" s="1233"/>
      <c r="K2504" s="587">
        <f t="shared" si="136"/>
        <v>0</v>
      </c>
      <c r="M2504" s="1230">
        <v>441</v>
      </c>
      <c r="N2504" s="1231"/>
      <c r="O2504" s="1232"/>
      <c r="P2504" s="1233"/>
      <c r="Q2504" s="587">
        <f t="shared" si="137"/>
        <v>0</v>
      </c>
    </row>
    <row r="2505" spans="1:17" s="17" customFormat="1" ht="16.75" hidden="1" customHeight="1" outlineLevel="2">
      <c r="A2505" s="1230">
        <v>442</v>
      </c>
      <c r="B2505" s="1231"/>
      <c r="C2505" s="1232"/>
      <c r="D2505" s="1233"/>
      <c r="E2505" s="587">
        <f t="shared" si="135"/>
        <v>0</v>
      </c>
      <c r="G2505" s="1230">
        <v>442</v>
      </c>
      <c r="H2505" s="1231"/>
      <c r="I2505" s="1232"/>
      <c r="J2505" s="1233"/>
      <c r="K2505" s="587">
        <f t="shared" si="136"/>
        <v>0</v>
      </c>
      <c r="M2505" s="1230">
        <v>442</v>
      </c>
      <c r="N2505" s="1231"/>
      <c r="O2505" s="1232"/>
      <c r="P2505" s="1233"/>
      <c r="Q2505" s="587">
        <f t="shared" si="137"/>
        <v>0</v>
      </c>
    </row>
    <row r="2506" spans="1:17" s="17" customFormat="1" ht="16.75" hidden="1" customHeight="1" outlineLevel="2">
      <c r="A2506" s="1230">
        <v>443</v>
      </c>
      <c r="B2506" s="1231"/>
      <c r="C2506" s="1232"/>
      <c r="D2506" s="1233"/>
      <c r="E2506" s="587">
        <f>IF(AND(C2506&gt;=D$2057,C2506&lt;=D$2056),1,0)</f>
        <v>0</v>
      </c>
      <c r="G2506" s="1230">
        <v>443</v>
      </c>
      <c r="H2506" s="1231"/>
      <c r="I2506" s="1232"/>
      <c r="J2506" s="1233"/>
      <c r="K2506" s="587">
        <f>IF(AND(I2506&gt;=J$2057,I2506&lt;=J$2056),1,0)</f>
        <v>0</v>
      </c>
      <c r="M2506" s="1230">
        <v>443</v>
      </c>
      <c r="N2506" s="1231"/>
      <c r="O2506" s="1232"/>
      <c r="P2506" s="1233"/>
      <c r="Q2506" s="587">
        <f>IF(AND(O2506&gt;=P$2057,O2506&lt;=P$2056),1,0)</f>
        <v>0</v>
      </c>
    </row>
    <row r="2507" spans="1:17" s="17" customFormat="1" ht="16.75" hidden="1" customHeight="1" outlineLevel="2">
      <c r="A2507" s="1230">
        <v>444</v>
      </c>
      <c r="B2507" s="1231"/>
      <c r="C2507" s="1232"/>
      <c r="D2507" s="1233"/>
      <c r="E2507" s="587">
        <f t="shared" ref="E2507:E2563" si="138">IF(AND(C2507&gt;=D$2057,C2507&lt;=D$2056),1,0)</f>
        <v>0</v>
      </c>
      <c r="G2507" s="1230">
        <v>444</v>
      </c>
      <c r="H2507" s="1231"/>
      <c r="I2507" s="1232"/>
      <c r="J2507" s="1233"/>
      <c r="K2507" s="587">
        <f t="shared" ref="K2507:K2563" si="139">IF(AND(I2507&gt;=J$2057,I2507&lt;=J$2056),1,0)</f>
        <v>0</v>
      </c>
      <c r="M2507" s="1230">
        <v>444</v>
      </c>
      <c r="N2507" s="1231"/>
      <c r="O2507" s="1232"/>
      <c r="P2507" s="1233"/>
      <c r="Q2507" s="587">
        <f t="shared" ref="Q2507:Q2563" si="140">IF(AND(O2507&gt;=P$2057,O2507&lt;=P$2056),1,0)</f>
        <v>0</v>
      </c>
    </row>
    <row r="2508" spans="1:17" s="17" customFormat="1" ht="16.75" hidden="1" customHeight="1" outlineLevel="2">
      <c r="A2508" s="1230">
        <v>445</v>
      </c>
      <c r="B2508" s="1231"/>
      <c r="C2508" s="1232"/>
      <c r="D2508" s="1233"/>
      <c r="E2508" s="587">
        <f t="shared" si="138"/>
        <v>0</v>
      </c>
      <c r="G2508" s="1230">
        <v>445</v>
      </c>
      <c r="H2508" s="1231"/>
      <c r="I2508" s="1232"/>
      <c r="J2508" s="1233"/>
      <c r="K2508" s="587">
        <f t="shared" si="139"/>
        <v>0</v>
      </c>
      <c r="M2508" s="1230">
        <v>445</v>
      </c>
      <c r="N2508" s="1231"/>
      <c r="O2508" s="1232"/>
      <c r="P2508" s="1233"/>
      <c r="Q2508" s="587">
        <f t="shared" si="140"/>
        <v>0</v>
      </c>
    </row>
    <row r="2509" spans="1:17" s="17" customFormat="1" ht="16.75" hidden="1" customHeight="1" outlineLevel="2">
      <c r="A2509" s="1230">
        <v>446</v>
      </c>
      <c r="B2509" s="1231"/>
      <c r="C2509" s="1232"/>
      <c r="D2509" s="1233"/>
      <c r="E2509" s="587">
        <f t="shared" si="138"/>
        <v>0</v>
      </c>
      <c r="G2509" s="1230">
        <v>446</v>
      </c>
      <c r="H2509" s="1231"/>
      <c r="I2509" s="1232"/>
      <c r="J2509" s="1233"/>
      <c r="K2509" s="587">
        <f t="shared" si="139"/>
        <v>0</v>
      </c>
      <c r="M2509" s="1230">
        <v>446</v>
      </c>
      <c r="N2509" s="1231"/>
      <c r="O2509" s="1232"/>
      <c r="P2509" s="1233"/>
      <c r="Q2509" s="587">
        <f t="shared" si="140"/>
        <v>0</v>
      </c>
    </row>
    <row r="2510" spans="1:17" s="17" customFormat="1" ht="16.75" hidden="1" customHeight="1" outlineLevel="2">
      <c r="A2510" s="1230">
        <v>447</v>
      </c>
      <c r="B2510" s="1231"/>
      <c r="C2510" s="1232"/>
      <c r="D2510" s="1233"/>
      <c r="E2510" s="587">
        <f t="shared" si="138"/>
        <v>0</v>
      </c>
      <c r="G2510" s="1230">
        <v>447</v>
      </c>
      <c r="H2510" s="1231"/>
      <c r="I2510" s="1232"/>
      <c r="J2510" s="1233"/>
      <c r="K2510" s="587">
        <f t="shared" si="139"/>
        <v>0</v>
      </c>
      <c r="M2510" s="1230">
        <v>447</v>
      </c>
      <c r="N2510" s="1231"/>
      <c r="O2510" s="1232"/>
      <c r="P2510" s="1233"/>
      <c r="Q2510" s="587">
        <f t="shared" si="140"/>
        <v>0</v>
      </c>
    </row>
    <row r="2511" spans="1:17" s="17" customFormat="1" ht="16.75" hidden="1" customHeight="1" outlineLevel="2">
      <c r="A2511" s="1230">
        <v>448</v>
      </c>
      <c r="B2511" s="1231"/>
      <c r="C2511" s="1232"/>
      <c r="D2511" s="1233"/>
      <c r="E2511" s="587">
        <f t="shared" si="138"/>
        <v>0</v>
      </c>
      <c r="G2511" s="1230">
        <v>448</v>
      </c>
      <c r="H2511" s="1231"/>
      <c r="I2511" s="1232"/>
      <c r="J2511" s="1233"/>
      <c r="K2511" s="587">
        <f t="shared" si="139"/>
        <v>0</v>
      </c>
      <c r="M2511" s="1230">
        <v>448</v>
      </c>
      <c r="N2511" s="1231"/>
      <c r="O2511" s="1232"/>
      <c r="P2511" s="1233"/>
      <c r="Q2511" s="587">
        <f t="shared" si="140"/>
        <v>0</v>
      </c>
    </row>
    <row r="2512" spans="1:17" s="17" customFormat="1" ht="16.75" hidden="1" customHeight="1" outlineLevel="2">
      <c r="A2512" s="1230">
        <v>449</v>
      </c>
      <c r="B2512" s="1231"/>
      <c r="C2512" s="1232"/>
      <c r="D2512" s="1233"/>
      <c r="E2512" s="587">
        <f t="shared" si="138"/>
        <v>0</v>
      </c>
      <c r="G2512" s="1230">
        <v>449</v>
      </c>
      <c r="H2512" s="1231"/>
      <c r="I2512" s="1232"/>
      <c r="J2512" s="1233"/>
      <c r="K2512" s="587">
        <f t="shared" si="139"/>
        <v>0</v>
      </c>
      <c r="M2512" s="1230">
        <v>449</v>
      </c>
      <c r="N2512" s="1231"/>
      <c r="O2512" s="1232"/>
      <c r="P2512" s="1233"/>
      <c r="Q2512" s="587">
        <f t="shared" si="140"/>
        <v>0</v>
      </c>
    </row>
    <row r="2513" spans="1:17" s="17" customFormat="1" ht="16.75" hidden="1" customHeight="1" outlineLevel="2">
      <c r="A2513" s="1230">
        <v>450</v>
      </c>
      <c r="B2513" s="1231"/>
      <c r="C2513" s="1232"/>
      <c r="D2513" s="1233"/>
      <c r="E2513" s="587">
        <f t="shared" si="138"/>
        <v>0</v>
      </c>
      <c r="G2513" s="1230">
        <v>450</v>
      </c>
      <c r="H2513" s="1231"/>
      <c r="I2513" s="1232"/>
      <c r="J2513" s="1233"/>
      <c r="K2513" s="587">
        <f t="shared" si="139"/>
        <v>0</v>
      </c>
      <c r="M2513" s="1230">
        <v>450</v>
      </c>
      <c r="N2513" s="1231"/>
      <c r="O2513" s="1232"/>
      <c r="P2513" s="1233"/>
      <c r="Q2513" s="587">
        <f t="shared" si="140"/>
        <v>0</v>
      </c>
    </row>
    <row r="2514" spans="1:17" s="17" customFormat="1" ht="16.75" hidden="1" customHeight="1" outlineLevel="2">
      <c r="A2514" s="1230">
        <v>451</v>
      </c>
      <c r="B2514" s="1231"/>
      <c r="C2514" s="1232"/>
      <c r="D2514" s="1233"/>
      <c r="E2514" s="587">
        <f t="shared" si="138"/>
        <v>0</v>
      </c>
      <c r="G2514" s="1230">
        <v>451</v>
      </c>
      <c r="H2514" s="1231"/>
      <c r="I2514" s="1232"/>
      <c r="J2514" s="1233"/>
      <c r="K2514" s="587">
        <f t="shared" si="139"/>
        <v>0</v>
      </c>
      <c r="M2514" s="1230">
        <v>451</v>
      </c>
      <c r="N2514" s="1231"/>
      <c r="O2514" s="1232"/>
      <c r="P2514" s="1233"/>
      <c r="Q2514" s="587">
        <f t="shared" si="140"/>
        <v>0</v>
      </c>
    </row>
    <row r="2515" spans="1:17" s="17" customFormat="1" ht="16.75" hidden="1" customHeight="1" outlineLevel="2">
      <c r="A2515" s="1230">
        <v>452</v>
      </c>
      <c r="B2515" s="1231"/>
      <c r="C2515" s="1232"/>
      <c r="D2515" s="1233"/>
      <c r="E2515" s="587">
        <f t="shared" si="138"/>
        <v>0</v>
      </c>
      <c r="G2515" s="1230">
        <v>452</v>
      </c>
      <c r="H2515" s="1231"/>
      <c r="I2515" s="1232"/>
      <c r="J2515" s="1233"/>
      <c r="K2515" s="587">
        <f t="shared" si="139"/>
        <v>0</v>
      </c>
      <c r="M2515" s="1230">
        <v>452</v>
      </c>
      <c r="N2515" s="1231"/>
      <c r="O2515" s="1232"/>
      <c r="P2515" s="1233"/>
      <c r="Q2515" s="587">
        <f t="shared" si="140"/>
        <v>0</v>
      </c>
    </row>
    <row r="2516" spans="1:17" s="17" customFormat="1" ht="16.75" hidden="1" customHeight="1" outlineLevel="2">
      <c r="A2516" s="1230">
        <v>453</v>
      </c>
      <c r="B2516" s="1231"/>
      <c r="C2516" s="1232"/>
      <c r="D2516" s="1233"/>
      <c r="E2516" s="587">
        <f t="shared" si="138"/>
        <v>0</v>
      </c>
      <c r="G2516" s="1230">
        <v>453</v>
      </c>
      <c r="H2516" s="1231"/>
      <c r="I2516" s="1232"/>
      <c r="J2516" s="1233"/>
      <c r="K2516" s="587">
        <f t="shared" si="139"/>
        <v>0</v>
      </c>
      <c r="M2516" s="1230">
        <v>453</v>
      </c>
      <c r="N2516" s="1231"/>
      <c r="O2516" s="1232"/>
      <c r="P2516" s="1233"/>
      <c r="Q2516" s="587">
        <f t="shared" si="140"/>
        <v>0</v>
      </c>
    </row>
    <row r="2517" spans="1:17" s="17" customFormat="1" ht="16.75" hidden="1" customHeight="1" outlineLevel="2">
      <c r="A2517" s="1230">
        <v>454</v>
      </c>
      <c r="B2517" s="1231"/>
      <c r="C2517" s="1232"/>
      <c r="D2517" s="1233"/>
      <c r="E2517" s="587">
        <f t="shared" si="138"/>
        <v>0</v>
      </c>
      <c r="G2517" s="1230">
        <v>454</v>
      </c>
      <c r="H2517" s="1231"/>
      <c r="I2517" s="1232"/>
      <c r="J2517" s="1233"/>
      <c r="K2517" s="587">
        <f t="shared" si="139"/>
        <v>0</v>
      </c>
      <c r="M2517" s="1230">
        <v>454</v>
      </c>
      <c r="N2517" s="1231"/>
      <c r="O2517" s="1232"/>
      <c r="P2517" s="1233"/>
      <c r="Q2517" s="587">
        <f t="shared" si="140"/>
        <v>0</v>
      </c>
    </row>
    <row r="2518" spans="1:17" s="17" customFormat="1" ht="16.75" hidden="1" customHeight="1" outlineLevel="2">
      <c r="A2518" s="1230">
        <v>455</v>
      </c>
      <c r="B2518" s="1231"/>
      <c r="C2518" s="1232"/>
      <c r="D2518" s="1233"/>
      <c r="E2518" s="587">
        <f t="shared" si="138"/>
        <v>0</v>
      </c>
      <c r="G2518" s="1230">
        <v>455</v>
      </c>
      <c r="H2518" s="1231"/>
      <c r="I2518" s="1232"/>
      <c r="J2518" s="1233"/>
      <c r="K2518" s="587">
        <f t="shared" si="139"/>
        <v>0</v>
      </c>
      <c r="M2518" s="1230">
        <v>455</v>
      </c>
      <c r="N2518" s="1231"/>
      <c r="O2518" s="1232"/>
      <c r="P2518" s="1233"/>
      <c r="Q2518" s="587">
        <f t="shared" si="140"/>
        <v>0</v>
      </c>
    </row>
    <row r="2519" spans="1:17" s="17" customFormat="1" ht="16.75" hidden="1" customHeight="1" outlineLevel="2">
      <c r="A2519" s="1230">
        <v>456</v>
      </c>
      <c r="B2519" s="1231"/>
      <c r="C2519" s="1232"/>
      <c r="D2519" s="1233"/>
      <c r="E2519" s="587">
        <f t="shared" si="138"/>
        <v>0</v>
      </c>
      <c r="G2519" s="1230">
        <v>456</v>
      </c>
      <c r="H2519" s="1231"/>
      <c r="I2519" s="1232"/>
      <c r="J2519" s="1233"/>
      <c r="K2519" s="587">
        <f t="shared" si="139"/>
        <v>0</v>
      </c>
      <c r="M2519" s="1230">
        <v>456</v>
      </c>
      <c r="N2519" s="1231"/>
      <c r="O2519" s="1232"/>
      <c r="P2519" s="1233"/>
      <c r="Q2519" s="587">
        <f t="shared" si="140"/>
        <v>0</v>
      </c>
    </row>
    <row r="2520" spans="1:17" s="17" customFormat="1" ht="16.75" hidden="1" customHeight="1" outlineLevel="2">
      <c r="A2520" s="1230">
        <v>457</v>
      </c>
      <c r="B2520" s="1231"/>
      <c r="C2520" s="1232"/>
      <c r="D2520" s="1233"/>
      <c r="E2520" s="587">
        <f t="shared" si="138"/>
        <v>0</v>
      </c>
      <c r="G2520" s="1230">
        <v>457</v>
      </c>
      <c r="H2520" s="1231"/>
      <c r="I2520" s="1232"/>
      <c r="J2520" s="1233"/>
      <c r="K2520" s="587">
        <f t="shared" si="139"/>
        <v>0</v>
      </c>
      <c r="M2520" s="1230">
        <v>457</v>
      </c>
      <c r="N2520" s="1231"/>
      <c r="O2520" s="1232"/>
      <c r="P2520" s="1233"/>
      <c r="Q2520" s="587">
        <f t="shared" si="140"/>
        <v>0</v>
      </c>
    </row>
    <row r="2521" spans="1:17" s="17" customFormat="1" ht="16.75" hidden="1" customHeight="1" outlineLevel="2">
      <c r="A2521" s="1230">
        <v>458</v>
      </c>
      <c r="B2521" s="1231"/>
      <c r="C2521" s="1232"/>
      <c r="D2521" s="1233"/>
      <c r="E2521" s="587">
        <f t="shared" si="138"/>
        <v>0</v>
      </c>
      <c r="G2521" s="1230">
        <v>458</v>
      </c>
      <c r="H2521" s="1231"/>
      <c r="I2521" s="1232"/>
      <c r="J2521" s="1233"/>
      <c r="K2521" s="587">
        <f t="shared" si="139"/>
        <v>0</v>
      </c>
      <c r="M2521" s="1230">
        <v>458</v>
      </c>
      <c r="N2521" s="1231"/>
      <c r="O2521" s="1232"/>
      <c r="P2521" s="1233"/>
      <c r="Q2521" s="587">
        <f t="shared" si="140"/>
        <v>0</v>
      </c>
    </row>
    <row r="2522" spans="1:17" s="17" customFormat="1" ht="16.75" hidden="1" customHeight="1" outlineLevel="2">
      <c r="A2522" s="1230">
        <v>459</v>
      </c>
      <c r="B2522" s="1231"/>
      <c r="C2522" s="1232"/>
      <c r="D2522" s="1233"/>
      <c r="E2522" s="587">
        <f t="shared" si="138"/>
        <v>0</v>
      </c>
      <c r="G2522" s="1230">
        <v>459</v>
      </c>
      <c r="H2522" s="1231"/>
      <c r="I2522" s="1232"/>
      <c r="J2522" s="1233"/>
      <c r="K2522" s="587">
        <f t="shared" si="139"/>
        <v>0</v>
      </c>
      <c r="M2522" s="1230">
        <v>459</v>
      </c>
      <c r="N2522" s="1231"/>
      <c r="O2522" s="1232"/>
      <c r="P2522" s="1233"/>
      <c r="Q2522" s="587">
        <f t="shared" si="140"/>
        <v>0</v>
      </c>
    </row>
    <row r="2523" spans="1:17" s="17" customFormat="1" ht="16.75" hidden="1" customHeight="1" outlineLevel="2">
      <c r="A2523" s="1230">
        <v>460</v>
      </c>
      <c r="B2523" s="1231"/>
      <c r="C2523" s="1232"/>
      <c r="D2523" s="1233"/>
      <c r="E2523" s="587">
        <f t="shared" si="138"/>
        <v>0</v>
      </c>
      <c r="G2523" s="1230">
        <v>460</v>
      </c>
      <c r="H2523" s="1231"/>
      <c r="I2523" s="1232"/>
      <c r="J2523" s="1233"/>
      <c r="K2523" s="587">
        <f t="shared" si="139"/>
        <v>0</v>
      </c>
      <c r="M2523" s="1230">
        <v>460</v>
      </c>
      <c r="N2523" s="1231"/>
      <c r="O2523" s="1232"/>
      <c r="P2523" s="1233"/>
      <c r="Q2523" s="587">
        <f t="shared" si="140"/>
        <v>0</v>
      </c>
    </row>
    <row r="2524" spans="1:17" s="17" customFormat="1" ht="16.75" hidden="1" customHeight="1" outlineLevel="2">
      <c r="A2524" s="1230">
        <v>461</v>
      </c>
      <c r="B2524" s="1231"/>
      <c r="C2524" s="1232"/>
      <c r="D2524" s="1233"/>
      <c r="E2524" s="587">
        <f t="shared" si="138"/>
        <v>0</v>
      </c>
      <c r="G2524" s="1230">
        <v>461</v>
      </c>
      <c r="H2524" s="1231"/>
      <c r="I2524" s="1232"/>
      <c r="J2524" s="1233"/>
      <c r="K2524" s="587">
        <f t="shared" si="139"/>
        <v>0</v>
      </c>
      <c r="M2524" s="1230">
        <v>461</v>
      </c>
      <c r="N2524" s="1231"/>
      <c r="O2524" s="1232"/>
      <c r="P2524" s="1233"/>
      <c r="Q2524" s="587">
        <f t="shared" si="140"/>
        <v>0</v>
      </c>
    </row>
    <row r="2525" spans="1:17" s="17" customFormat="1" ht="16.75" hidden="1" customHeight="1" outlineLevel="2">
      <c r="A2525" s="1230">
        <v>462</v>
      </c>
      <c r="B2525" s="1231"/>
      <c r="C2525" s="1232"/>
      <c r="D2525" s="1233"/>
      <c r="E2525" s="587">
        <f t="shared" si="138"/>
        <v>0</v>
      </c>
      <c r="G2525" s="1230">
        <v>462</v>
      </c>
      <c r="H2525" s="1231"/>
      <c r="I2525" s="1232"/>
      <c r="J2525" s="1233"/>
      <c r="K2525" s="587">
        <f t="shared" si="139"/>
        <v>0</v>
      </c>
      <c r="M2525" s="1230">
        <v>462</v>
      </c>
      <c r="N2525" s="1231"/>
      <c r="O2525" s="1232"/>
      <c r="P2525" s="1233"/>
      <c r="Q2525" s="587">
        <f t="shared" si="140"/>
        <v>0</v>
      </c>
    </row>
    <row r="2526" spans="1:17" s="17" customFormat="1" ht="16.75" hidden="1" customHeight="1" outlineLevel="2">
      <c r="A2526" s="1230">
        <v>463</v>
      </c>
      <c r="B2526" s="1231"/>
      <c r="C2526" s="1232"/>
      <c r="D2526" s="1233"/>
      <c r="E2526" s="587">
        <f t="shared" si="138"/>
        <v>0</v>
      </c>
      <c r="G2526" s="1230">
        <v>463</v>
      </c>
      <c r="H2526" s="1231"/>
      <c r="I2526" s="1232"/>
      <c r="J2526" s="1233"/>
      <c r="K2526" s="587">
        <f t="shared" si="139"/>
        <v>0</v>
      </c>
      <c r="M2526" s="1230">
        <v>463</v>
      </c>
      <c r="N2526" s="1231"/>
      <c r="O2526" s="1232"/>
      <c r="P2526" s="1233"/>
      <c r="Q2526" s="587">
        <f t="shared" si="140"/>
        <v>0</v>
      </c>
    </row>
    <row r="2527" spans="1:17" s="17" customFormat="1" ht="16.75" hidden="1" customHeight="1" outlineLevel="2">
      <c r="A2527" s="1230">
        <v>464</v>
      </c>
      <c r="B2527" s="1231"/>
      <c r="C2527" s="1232"/>
      <c r="D2527" s="1233"/>
      <c r="E2527" s="587">
        <f t="shared" si="138"/>
        <v>0</v>
      </c>
      <c r="G2527" s="1230">
        <v>464</v>
      </c>
      <c r="H2527" s="1231"/>
      <c r="I2527" s="1232"/>
      <c r="J2527" s="1233"/>
      <c r="K2527" s="587">
        <f t="shared" si="139"/>
        <v>0</v>
      </c>
      <c r="M2527" s="1230">
        <v>464</v>
      </c>
      <c r="N2527" s="1231"/>
      <c r="O2527" s="1232"/>
      <c r="P2527" s="1233"/>
      <c r="Q2527" s="587">
        <f t="shared" si="140"/>
        <v>0</v>
      </c>
    </row>
    <row r="2528" spans="1:17" s="17" customFormat="1" ht="16.75" hidden="1" customHeight="1" outlineLevel="2">
      <c r="A2528" s="1230">
        <v>465</v>
      </c>
      <c r="B2528" s="1231"/>
      <c r="C2528" s="1232"/>
      <c r="D2528" s="1233"/>
      <c r="E2528" s="587">
        <f t="shared" si="138"/>
        <v>0</v>
      </c>
      <c r="G2528" s="1230">
        <v>465</v>
      </c>
      <c r="H2528" s="1231"/>
      <c r="I2528" s="1232"/>
      <c r="J2528" s="1233"/>
      <c r="K2528" s="587">
        <f t="shared" si="139"/>
        <v>0</v>
      </c>
      <c r="M2528" s="1230">
        <v>465</v>
      </c>
      <c r="N2528" s="1231"/>
      <c r="O2528" s="1232"/>
      <c r="P2528" s="1233"/>
      <c r="Q2528" s="587">
        <f t="shared" si="140"/>
        <v>0</v>
      </c>
    </row>
    <row r="2529" spans="1:17" s="17" customFormat="1" ht="16.75" hidden="1" customHeight="1" outlineLevel="2">
      <c r="A2529" s="1230">
        <v>466</v>
      </c>
      <c r="B2529" s="1231"/>
      <c r="C2529" s="1232"/>
      <c r="D2529" s="1233"/>
      <c r="E2529" s="587">
        <f t="shared" si="138"/>
        <v>0</v>
      </c>
      <c r="G2529" s="1230">
        <v>466</v>
      </c>
      <c r="H2529" s="1231"/>
      <c r="I2529" s="1232"/>
      <c r="J2529" s="1233"/>
      <c r="K2529" s="587">
        <f t="shared" si="139"/>
        <v>0</v>
      </c>
      <c r="M2529" s="1230">
        <v>466</v>
      </c>
      <c r="N2529" s="1231"/>
      <c r="O2529" s="1232"/>
      <c r="P2529" s="1233"/>
      <c r="Q2529" s="587">
        <f t="shared" si="140"/>
        <v>0</v>
      </c>
    </row>
    <row r="2530" spans="1:17" s="17" customFormat="1" ht="16.75" hidden="1" customHeight="1" outlineLevel="2">
      <c r="A2530" s="1230">
        <v>467</v>
      </c>
      <c r="B2530" s="1231"/>
      <c r="C2530" s="1232"/>
      <c r="D2530" s="1233"/>
      <c r="E2530" s="587">
        <f t="shared" si="138"/>
        <v>0</v>
      </c>
      <c r="G2530" s="1230">
        <v>467</v>
      </c>
      <c r="H2530" s="1231"/>
      <c r="I2530" s="1232"/>
      <c r="J2530" s="1233"/>
      <c r="K2530" s="587">
        <f t="shared" si="139"/>
        <v>0</v>
      </c>
      <c r="M2530" s="1230">
        <v>467</v>
      </c>
      <c r="N2530" s="1231"/>
      <c r="O2530" s="1232"/>
      <c r="P2530" s="1233"/>
      <c r="Q2530" s="587">
        <f t="shared" si="140"/>
        <v>0</v>
      </c>
    </row>
    <row r="2531" spans="1:17" s="17" customFormat="1" ht="16.75" hidden="1" customHeight="1" outlineLevel="2">
      <c r="A2531" s="1230">
        <v>468</v>
      </c>
      <c r="B2531" s="1231"/>
      <c r="C2531" s="1232"/>
      <c r="D2531" s="1233"/>
      <c r="E2531" s="587">
        <f t="shared" si="138"/>
        <v>0</v>
      </c>
      <c r="G2531" s="1230">
        <v>468</v>
      </c>
      <c r="H2531" s="1231"/>
      <c r="I2531" s="1232"/>
      <c r="J2531" s="1233"/>
      <c r="K2531" s="587">
        <f t="shared" si="139"/>
        <v>0</v>
      </c>
      <c r="M2531" s="1230">
        <v>468</v>
      </c>
      <c r="N2531" s="1231"/>
      <c r="O2531" s="1232"/>
      <c r="P2531" s="1233"/>
      <c r="Q2531" s="587">
        <f t="shared" si="140"/>
        <v>0</v>
      </c>
    </row>
    <row r="2532" spans="1:17" s="17" customFormat="1" ht="16.75" hidden="1" customHeight="1" outlineLevel="2">
      <c r="A2532" s="1230">
        <v>469</v>
      </c>
      <c r="B2532" s="1231"/>
      <c r="C2532" s="1232"/>
      <c r="D2532" s="1233"/>
      <c r="E2532" s="587">
        <f t="shared" si="138"/>
        <v>0</v>
      </c>
      <c r="G2532" s="1230">
        <v>469</v>
      </c>
      <c r="H2532" s="1231"/>
      <c r="I2532" s="1232"/>
      <c r="J2532" s="1233"/>
      <c r="K2532" s="587">
        <f t="shared" si="139"/>
        <v>0</v>
      </c>
      <c r="M2532" s="1230">
        <v>469</v>
      </c>
      <c r="N2532" s="1231"/>
      <c r="O2532" s="1232"/>
      <c r="P2532" s="1233"/>
      <c r="Q2532" s="587">
        <f t="shared" si="140"/>
        <v>0</v>
      </c>
    </row>
    <row r="2533" spans="1:17" s="17" customFormat="1" ht="16.75" hidden="1" customHeight="1" outlineLevel="2">
      <c r="A2533" s="1230">
        <v>470</v>
      </c>
      <c r="B2533" s="1231"/>
      <c r="C2533" s="1232"/>
      <c r="D2533" s="1233"/>
      <c r="E2533" s="587">
        <f t="shared" si="138"/>
        <v>0</v>
      </c>
      <c r="G2533" s="1230">
        <v>470</v>
      </c>
      <c r="H2533" s="1231"/>
      <c r="I2533" s="1232"/>
      <c r="J2533" s="1233"/>
      <c r="K2533" s="587">
        <f t="shared" si="139"/>
        <v>0</v>
      </c>
      <c r="M2533" s="1230">
        <v>470</v>
      </c>
      <c r="N2533" s="1231"/>
      <c r="O2533" s="1232"/>
      <c r="P2533" s="1233"/>
      <c r="Q2533" s="587">
        <f t="shared" si="140"/>
        <v>0</v>
      </c>
    </row>
    <row r="2534" spans="1:17" s="17" customFormat="1" ht="16.75" hidden="1" customHeight="1" outlineLevel="2">
      <c r="A2534" s="1230">
        <v>471</v>
      </c>
      <c r="B2534" s="1231"/>
      <c r="C2534" s="1232"/>
      <c r="D2534" s="1233"/>
      <c r="E2534" s="587">
        <f t="shared" si="138"/>
        <v>0</v>
      </c>
      <c r="G2534" s="1230">
        <v>471</v>
      </c>
      <c r="H2534" s="1231"/>
      <c r="I2534" s="1232"/>
      <c r="J2534" s="1233"/>
      <c r="K2534" s="587">
        <f t="shared" si="139"/>
        <v>0</v>
      </c>
      <c r="M2534" s="1230">
        <v>471</v>
      </c>
      <c r="N2534" s="1231"/>
      <c r="O2534" s="1232"/>
      <c r="P2534" s="1233"/>
      <c r="Q2534" s="587">
        <f t="shared" si="140"/>
        <v>0</v>
      </c>
    </row>
    <row r="2535" spans="1:17" s="17" customFormat="1" ht="16.75" hidden="1" customHeight="1" outlineLevel="2">
      <c r="A2535" s="1230">
        <v>472</v>
      </c>
      <c r="B2535" s="1231"/>
      <c r="C2535" s="1232"/>
      <c r="D2535" s="1233"/>
      <c r="E2535" s="587">
        <f t="shared" si="138"/>
        <v>0</v>
      </c>
      <c r="G2535" s="1230">
        <v>472</v>
      </c>
      <c r="H2535" s="1231"/>
      <c r="I2535" s="1232"/>
      <c r="J2535" s="1233"/>
      <c r="K2535" s="587">
        <f t="shared" si="139"/>
        <v>0</v>
      </c>
      <c r="M2535" s="1230">
        <v>472</v>
      </c>
      <c r="N2535" s="1231"/>
      <c r="O2535" s="1232"/>
      <c r="P2535" s="1233"/>
      <c r="Q2535" s="587">
        <f t="shared" si="140"/>
        <v>0</v>
      </c>
    </row>
    <row r="2536" spans="1:17" s="17" customFormat="1" ht="16.75" hidden="1" customHeight="1" outlineLevel="2">
      <c r="A2536" s="1230">
        <v>473</v>
      </c>
      <c r="B2536" s="1231"/>
      <c r="C2536" s="1232"/>
      <c r="D2536" s="1233"/>
      <c r="E2536" s="587">
        <f t="shared" si="138"/>
        <v>0</v>
      </c>
      <c r="G2536" s="1230">
        <v>473</v>
      </c>
      <c r="H2536" s="1231"/>
      <c r="I2536" s="1232"/>
      <c r="J2536" s="1233"/>
      <c r="K2536" s="587">
        <f t="shared" si="139"/>
        <v>0</v>
      </c>
      <c r="M2536" s="1230">
        <v>473</v>
      </c>
      <c r="N2536" s="1231"/>
      <c r="O2536" s="1232"/>
      <c r="P2536" s="1233"/>
      <c r="Q2536" s="587">
        <f t="shared" si="140"/>
        <v>0</v>
      </c>
    </row>
    <row r="2537" spans="1:17" s="17" customFormat="1" ht="16.75" hidden="1" customHeight="1" outlineLevel="2">
      <c r="A2537" s="1230">
        <v>474</v>
      </c>
      <c r="B2537" s="1231"/>
      <c r="C2537" s="1232"/>
      <c r="D2537" s="1233"/>
      <c r="E2537" s="587">
        <f t="shared" si="138"/>
        <v>0</v>
      </c>
      <c r="G2537" s="1230">
        <v>474</v>
      </c>
      <c r="H2537" s="1231"/>
      <c r="I2537" s="1232"/>
      <c r="J2537" s="1233"/>
      <c r="K2537" s="587">
        <f t="shared" si="139"/>
        <v>0</v>
      </c>
      <c r="M2537" s="1230">
        <v>474</v>
      </c>
      <c r="N2537" s="1231"/>
      <c r="O2537" s="1232"/>
      <c r="P2537" s="1233"/>
      <c r="Q2537" s="587">
        <f t="shared" si="140"/>
        <v>0</v>
      </c>
    </row>
    <row r="2538" spans="1:17" s="17" customFormat="1" ht="16.75" hidden="1" customHeight="1" outlineLevel="2">
      <c r="A2538" s="1230">
        <v>475</v>
      </c>
      <c r="B2538" s="1231"/>
      <c r="C2538" s="1232"/>
      <c r="D2538" s="1233"/>
      <c r="E2538" s="587">
        <f t="shared" si="138"/>
        <v>0</v>
      </c>
      <c r="G2538" s="1230">
        <v>475</v>
      </c>
      <c r="H2538" s="1231"/>
      <c r="I2538" s="1232"/>
      <c r="J2538" s="1233"/>
      <c r="K2538" s="587">
        <f t="shared" si="139"/>
        <v>0</v>
      </c>
      <c r="M2538" s="1230">
        <v>475</v>
      </c>
      <c r="N2538" s="1231"/>
      <c r="O2538" s="1232"/>
      <c r="P2538" s="1233"/>
      <c r="Q2538" s="587">
        <f t="shared" si="140"/>
        <v>0</v>
      </c>
    </row>
    <row r="2539" spans="1:17" s="17" customFormat="1" ht="16.75" hidden="1" customHeight="1" outlineLevel="2">
      <c r="A2539" s="1230">
        <v>476</v>
      </c>
      <c r="B2539" s="1231"/>
      <c r="C2539" s="1232"/>
      <c r="D2539" s="1233"/>
      <c r="E2539" s="587">
        <f t="shared" si="138"/>
        <v>0</v>
      </c>
      <c r="G2539" s="1230">
        <v>476</v>
      </c>
      <c r="H2539" s="1231"/>
      <c r="I2539" s="1232"/>
      <c r="J2539" s="1233"/>
      <c r="K2539" s="587">
        <f t="shared" si="139"/>
        <v>0</v>
      </c>
      <c r="M2539" s="1230">
        <v>476</v>
      </c>
      <c r="N2539" s="1231"/>
      <c r="O2539" s="1232"/>
      <c r="P2539" s="1233"/>
      <c r="Q2539" s="587">
        <f t="shared" si="140"/>
        <v>0</v>
      </c>
    </row>
    <row r="2540" spans="1:17" s="17" customFormat="1" ht="16.75" hidden="1" customHeight="1" outlineLevel="2">
      <c r="A2540" s="1230">
        <v>477</v>
      </c>
      <c r="B2540" s="1231"/>
      <c r="C2540" s="1232"/>
      <c r="D2540" s="1233"/>
      <c r="E2540" s="587">
        <f t="shared" si="138"/>
        <v>0</v>
      </c>
      <c r="G2540" s="1230">
        <v>477</v>
      </c>
      <c r="H2540" s="1231"/>
      <c r="I2540" s="1232"/>
      <c r="J2540" s="1233"/>
      <c r="K2540" s="587">
        <f t="shared" si="139"/>
        <v>0</v>
      </c>
      <c r="M2540" s="1230">
        <v>477</v>
      </c>
      <c r="N2540" s="1231"/>
      <c r="O2540" s="1232"/>
      <c r="P2540" s="1233"/>
      <c r="Q2540" s="587">
        <f t="shared" si="140"/>
        <v>0</v>
      </c>
    </row>
    <row r="2541" spans="1:17" s="17" customFormat="1" ht="16.75" hidden="1" customHeight="1" outlineLevel="2">
      <c r="A2541" s="1230">
        <v>478</v>
      </c>
      <c r="B2541" s="1231"/>
      <c r="C2541" s="1232"/>
      <c r="D2541" s="1233"/>
      <c r="E2541" s="587">
        <f t="shared" si="138"/>
        <v>0</v>
      </c>
      <c r="G2541" s="1230">
        <v>478</v>
      </c>
      <c r="H2541" s="1231"/>
      <c r="I2541" s="1232"/>
      <c r="J2541" s="1233"/>
      <c r="K2541" s="587">
        <f t="shared" si="139"/>
        <v>0</v>
      </c>
      <c r="M2541" s="1230">
        <v>478</v>
      </c>
      <c r="N2541" s="1231"/>
      <c r="O2541" s="1232"/>
      <c r="P2541" s="1233"/>
      <c r="Q2541" s="587">
        <f t="shared" si="140"/>
        <v>0</v>
      </c>
    </row>
    <row r="2542" spans="1:17" s="17" customFormat="1" ht="16.75" hidden="1" customHeight="1" outlineLevel="2">
      <c r="A2542" s="1230">
        <v>479</v>
      </c>
      <c r="B2542" s="1231"/>
      <c r="C2542" s="1232"/>
      <c r="D2542" s="1233"/>
      <c r="E2542" s="587">
        <f t="shared" si="138"/>
        <v>0</v>
      </c>
      <c r="G2542" s="1230">
        <v>479</v>
      </c>
      <c r="H2542" s="1231"/>
      <c r="I2542" s="1232"/>
      <c r="J2542" s="1233"/>
      <c r="K2542" s="587">
        <f t="shared" si="139"/>
        <v>0</v>
      </c>
      <c r="M2542" s="1230">
        <v>479</v>
      </c>
      <c r="N2542" s="1231"/>
      <c r="O2542" s="1232"/>
      <c r="P2542" s="1233"/>
      <c r="Q2542" s="587">
        <f t="shared" si="140"/>
        <v>0</v>
      </c>
    </row>
    <row r="2543" spans="1:17" s="17" customFormat="1" ht="16.75" hidden="1" customHeight="1" outlineLevel="2">
      <c r="A2543" s="1230">
        <v>480</v>
      </c>
      <c r="B2543" s="1231"/>
      <c r="C2543" s="1232"/>
      <c r="D2543" s="1233"/>
      <c r="E2543" s="587">
        <f t="shared" si="138"/>
        <v>0</v>
      </c>
      <c r="G2543" s="1230">
        <v>480</v>
      </c>
      <c r="H2543" s="1231"/>
      <c r="I2543" s="1232"/>
      <c r="J2543" s="1233"/>
      <c r="K2543" s="587">
        <f t="shared" si="139"/>
        <v>0</v>
      </c>
      <c r="M2543" s="1230">
        <v>480</v>
      </c>
      <c r="N2543" s="1231"/>
      <c r="O2543" s="1232"/>
      <c r="P2543" s="1233"/>
      <c r="Q2543" s="587">
        <f t="shared" si="140"/>
        <v>0</v>
      </c>
    </row>
    <row r="2544" spans="1:17" s="17" customFormat="1" ht="16.75" hidden="1" customHeight="1" outlineLevel="2">
      <c r="A2544" s="1230">
        <v>481</v>
      </c>
      <c r="B2544" s="1231"/>
      <c r="C2544" s="1232"/>
      <c r="D2544" s="1233"/>
      <c r="E2544" s="587">
        <f t="shared" si="138"/>
        <v>0</v>
      </c>
      <c r="G2544" s="1230">
        <v>481</v>
      </c>
      <c r="H2544" s="1231"/>
      <c r="I2544" s="1232"/>
      <c r="J2544" s="1233"/>
      <c r="K2544" s="587">
        <f t="shared" si="139"/>
        <v>0</v>
      </c>
      <c r="M2544" s="1230">
        <v>481</v>
      </c>
      <c r="N2544" s="1231"/>
      <c r="O2544" s="1232"/>
      <c r="P2544" s="1233"/>
      <c r="Q2544" s="587">
        <f t="shared" si="140"/>
        <v>0</v>
      </c>
    </row>
    <row r="2545" spans="1:17" s="17" customFormat="1" ht="16.75" hidden="1" customHeight="1" outlineLevel="2">
      <c r="A2545" s="1230">
        <v>482</v>
      </c>
      <c r="B2545" s="1231"/>
      <c r="C2545" s="1232"/>
      <c r="D2545" s="1233"/>
      <c r="E2545" s="587">
        <f t="shared" si="138"/>
        <v>0</v>
      </c>
      <c r="G2545" s="1230">
        <v>482</v>
      </c>
      <c r="H2545" s="1231"/>
      <c r="I2545" s="1232"/>
      <c r="J2545" s="1233"/>
      <c r="K2545" s="587">
        <f t="shared" si="139"/>
        <v>0</v>
      </c>
      <c r="M2545" s="1230">
        <v>482</v>
      </c>
      <c r="N2545" s="1231"/>
      <c r="O2545" s="1232"/>
      <c r="P2545" s="1233"/>
      <c r="Q2545" s="587">
        <f t="shared" si="140"/>
        <v>0</v>
      </c>
    </row>
    <row r="2546" spans="1:17" s="17" customFormat="1" ht="16.75" hidden="1" customHeight="1" outlineLevel="2">
      <c r="A2546" s="1230">
        <v>483</v>
      </c>
      <c r="B2546" s="1231"/>
      <c r="C2546" s="1232"/>
      <c r="D2546" s="1233"/>
      <c r="E2546" s="587">
        <f t="shared" si="138"/>
        <v>0</v>
      </c>
      <c r="G2546" s="1230">
        <v>483</v>
      </c>
      <c r="H2546" s="1231"/>
      <c r="I2546" s="1232"/>
      <c r="J2546" s="1233"/>
      <c r="K2546" s="587">
        <f t="shared" si="139"/>
        <v>0</v>
      </c>
      <c r="M2546" s="1230">
        <v>483</v>
      </c>
      <c r="N2546" s="1231"/>
      <c r="O2546" s="1232"/>
      <c r="P2546" s="1233"/>
      <c r="Q2546" s="587">
        <f t="shared" si="140"/>
        <v>0</v>
      </c>
    </row>
    <row r="2547" spans="1:17" s="17" customFormat="1" ht="16.75" hidden="1" customHeight="1" outlineLevel="2">
      <c r="A2547" s="1230">
        <v>484</v>
      </c>
      <c r="B2547" s="1231"/>
      <c r="C2547" s="1232"/>
      <c r="D2547" s="1233"/>
      <c r="E2547" s="587">
        <f t="shared" si="138"/>
        <v>0</v>
      </c>
      <c r="G2547" s="1230">
        <v>484</v>
      </c>
      <c r="H2547" s="1231"/>
      <c r="I2547" s="1232"/>
      <c r="J2547" s="1233"/>
      <c r="K2547" s="587">
        <f t="shared" si="139"/>
        <v>0</v>
      </c>
      <c r="M2547" s="1230">
        <v>484</v>
      </c>
      <c r="N2547" s="1231"/>
      <c r="O2547" s="1232"/>
      <c r="P2547" s="1233"/>
      <c r="Q2547" s="587">
        <f t="shared" si="140"/>
        <v>0</v>
      </c>
    </row>
    <row r="2548" spans="1:17" s="17" customFormat="1" ht="16.75" hidden="1" customHeight="1" outlineLevel="2">
      <c r="A2548" s="1230">
        <v>485</v>
      </c>
      <c r="B2548" s="1231"/>
      <c r="C2548" s="1232"/>
      <c r="D2548" s="1233"/>
      <c r="E2548" s="587">
        <f t="shared" si="138"/>
        <v>0</v>
      </c>
      <c r="G2548" s="1230">
        <v>485</v>
      </c>
      <c r="H2548" s="1231"/>
      <c r="I2548" s="1232"/>
      <c r="J2548" s="1233"/>
      <c r="K2548" s="587">
        <f t="shared" si="139"/>
        <v>0</v>
      </c>
      <c r="M2548" s="1230">
        <v>485</v>
      </c>
      <c r="N2548" s="1231"/>
      <c r="O2548" s="1232"/>
      <c r="P2548" s="1233"/>
      <c r="Q2548" s="587">
        <f t="shared" si="140"/>
        <v>0</v>
      </c>
    </row>
    <row r="2549" spans="1:17" s="17" customFormat="1" ht="16.75" hidden="1" customHeight="1" outlineLevel="2">
      <c r="A2549" s="1230">
        <v>486</v>
      </c>
      <c r="B2549" s="1231"/>
      <c r="C2549" s="1232"/>
      <c r="D2549" s="1233"/>
      <c r="E2549" s="587">
        <f t="shared" si="138"/>
        <v>0</v>
      </c>
      <c r="G2549" s="1230">
        <v>486</v>
      </c>
      <c r="H2549" s="1231"/>
      <c r="I2549" s="1232"/>
      <c r="J2549" s="1233"/>
      <c r="K2549" s="587">
        <f t="shared" si="139"/>
        <v>0</v>
      </c>
      <c r="M2549" s="1230">
        <v>486</v>
      </c>
      <c r="N2549" s="1231"/>
      <c r="O2549" s="1232"/>
      <c r="P2549" s="1233"/>
      <c r="Q2549" s="587">
        <f t="shared" si="140"/>
        <v>0</v>
      </c>
    </row>
    <row r="2550" spans="1:17" s="17" customFormat="1" ht="16.75" hidden="1" customHeight="1" outlineLevel="2">
      <c r="A2550" s="1230">
        <v>487</v>
      </c>
      <c r="B2550" s="1231"/>
      <c r="C2550" s="1232"/>
      <c r="D2550" s="1233"/>
      <c r="E2550" s="587">
        <f t="shared" si="138"/>
        <v>0</v>
      </c>
      <c r="G2550" s="1230">
        <v>487</v>
      </c>
      <c r="H2550" s="1231"/>
      <c r="I2550" s="1232"/>
      <c r="J2550" s="1233"/>
      <c r="K2550" s="587">
        <f t="shared" si="139"/>
        <v>0</v>
      </c>
      <c r="M2550" s="1230">
        <v>487</v>
      </c>
      <c r="N2550" s="1231"/>
      <c r="O2550" s="1232"/>
      <c r="P2550" s="1233"/>
      <c r="Q2550" s="587">
        <f t="shared" si="140"/>
        <v>0</v>
      </c>
    </row>
    <row r="2551" spans="1:17" s="17" customFormat="1" ht="16.75" hidden="1" customHeight="1" outlineLevel="2">
      <c r="A2551" s="1230">
        <v>488</v>
      </c>
      <c r="B2551" s="1231"/>
      <c r="C2551" s="1232"/>
      <c r="D2551" s="1233"/>
      <c r="E2551" s="587">
        <f t="shared" si="138"/>
        <v>0</v>
      </c>
      <c r="G2551" s="1230">
        <v>488</v>
      </c>
      <c r="H2551" s="1231"/>
      <c r="I2551" s="1232"/>
      <c r="J2551" s="1233"/>
      <c r="K2551" s="587">
        <f t="shared" si="139"/>
        <v>0</v>
      </c>
      <c r="M2551" s="1230">
        <v>488</v>
      </c>
      <c r="N2551" s="1231"/>
      <c r="O2551" s="1232"/>
      <c r="P2551" s="1233"/>
      <c r="Q2551" s="587">
        <f t="shared" si="140"/>
        <v>0</v>
      </c>
    </row>
    <row r="2552" spans="1:17" s="17" customFormat="1" ht="16.75" hidden="1" customHeight="1" outlineLevel="2">
      <c r="A2552" s="1230">
        <v>489</v>
      </c>
      <c r="B2552" s="1231"/>
      <c r="C2552" s="1232"/>
      <c r="D2552" s="1233"/>
      <c r="E2552" s="587">
        <f t="shared" si="138"/>
        <v>0</v>
      </c>
      <c r="G2552" s="1230">
        <v>489</v>
      </c>
      <c r="H2552" s="1231"/>
      <c r="I2552" s="1232"/>
      <c r="J2552" s="1233"/>
      <c r="K2552" s="587">
        <f t="shared" si="139"/>
        <v>0</v>
      </c>
      <c r="M2552" s="1230">
        <v>489</v>
      </c>
      <c r="N2552" s="1231"/>
      <c r="O2552" s="1232"/>
      <c r="P2552" s="1233"/>
      <c r="Q2552" s="587">
        <f t="shared" si="140"/>
        <v>0</v>
      </c>
    </row>
    <row r="2553" spans="1:17" s="17" customFormat="1" ht="16.75" hidden="1" customHeight="1" outlineLevel="2">
      <c r="A2553" s="1230">
        <v>490</v>
      </c>
      <c r="B2553" s="1231"/>
      <c r="C2553" s="1232"/>
      <c r="D2553" s="1233"/>
      <c r="E2553" s="587">
        <f t="shared" si="138"/>
        <v>0</v>
      </c>
      <c r="G2553" s="1230">
        <v>490</v>
      </c>
      <c r="H2553" s="1231"/>
      <c r="I2553" s="1232"/>
      <c r="J2553" s="1233"/>
      <c r="K2553" s="587">
        <f t="shared" si="139"/>
        <v>0</v>
      </c>
      <c r="M2553" s="1230">
        <v>490</v>
      </c>
      <c r="N2553" s="1231"/>
      <c r="O2553" s="1232"/>
      <c r="P2553" s="1233"/>
      <c r="Q2553" s="587">
        <f t="shared" si="140"/>
        <v>0</v>
      </c>
    </row>
    <row r="2554" spans="1:17" s="17" customFormat="1" ht="16.75" hidden="1" customHeight="1" outlineLevel="2">
      <c r="A2554" s="1230">
        <v>491</v>
      </c>
      <c r="B2554" s="1231"/>
      <c r="C2554" s="1232"/>
      <c r="D2554" s="1233"/>
      <c r="E2554" s="587">
        <f t="shared" si="138"/>
        <v>0</v>
      </c>
      <c r="G2554" s="1230">
        <v>491</v>
      </c>
      <c r="H2554" s="1231"/>
      <c r="I2554" s="1232"/>
      <c r="J2554" s="1233"/>
      <c r="K2554" s="587">
        <f t="shared" si="139"/>
        <v>0</v>
      </c>
      <c r="M2554" s="1230">
        <v>491</v>
      </c>
      <c r="N2554" s="1231"/>
      <c r="O2554" s="1232"/>
      <c r="P2554" s="1233"/>
      <c r="Q2554" s="587">
        <f t="shared" si="140"/>
        <v>0</v>
      </c>
    </row>
    <row r="2555" spans="1:17" s="17" customFormat="1" ht="16.75" hidden="1" customHeight="1" outlineLevel="2">
      <c r="A2555" s="1230">
        <v>492</v>
      </c>
      <c r="B2555" s="1231"/>
      <c r="C2555" s="1232"/>
      <c r="D2555" s="1233"/>
      <c r="E2555" s="587">
        <f t="shared" si="138"/>
        <v>0</v>
      </c>
      <c r="G2555" s="1230">
        <v>492</v>
      </c>
      <c r="H2555" s="1231"/>
      <c r="I2555" s="1232"/>
      <c r="J2555" s="1233"/>
      <c r="K2555" s="587">
        <f t="shared" si="139"/>
        <v>0</v>
      </c>
      <c r="M2555" s="1230">
        <v>492</v>
      </c>
      <c r="N2555" s="1231"/>
      <c r="O2555" s="1232"/>
      <c r="P2555" s="1233"/>
      <c r="Q2555" s="587">
        <f t="shared" si="140"/>
        <v>0</v>
      </c>
    </row>
    <row r="2556" spans="1:17" s="17" customFormat="1" ht="16.75" hidden="1" customHeight="1" outlineLevel="2">
      <c r="A2556" s="1230">
        <v>493</v>
      </c>
      <c r="B2556" s="1231"/>
      <c r="C2556" s="1232"/>
      <c r="D2556" s="1233"/>
      <c r="E2556" s="587">
        <f t="shared" si="138"/>
        <v>0</v>
      </c>
      <c r="G2556" s="1230">
        <v>493</v>
      </c>
      <c r="H2556" s="1231"/>
      <c r="I2556" s="1232"/>
      <c r="J2556" s="1233"/>
      <c r="K2556" s="587">
        <f t="shared" si="139"/>
        <v>0</v>
      </c>
      <c r="M2556" s="1230">
        <v>493</v>
      </c>
      <c r="N2556" s="1231"/>
      <c r="O2556" s="1232"/>
      <c r="P2556" s="1233"/>
      <c r="Q2556" s="587">
        <f t="shared" si="140"/>
        <v>0</v>
      </c>
    </row>
    <row r="2557" spans="1:17" s="17" customFormat="1" ht="16.75" hidden="1" customHeight="1" outlineLevel="2">
      <c r="A2557" s="1230">
        <v>494</v>
      </c>
      <c r="B2557" s="1231"/>
      <c r="C2557" s="1232"/>
      <c r="D2557" s="1233"/>
      <c r="E2557" s="587">
        <f t="shared" si="138"/>
        <v>0</v>
      </c>
      <c r="G2557" s="1230">
        <v>494</v>
      </c>
      <c r="H2557" s="1231"/>
      <c r="I2557" s="1232"/>
      <c r="J2557" s="1233"/>
      <c r="K2557" s="587">
        <f t="shared" si="139"/>
        <v>0</v>
      </c>
      <c r="M2557" s="1230">
        <v>494</v>
      </c>
      <c r="N2557" s="1231"/>
      <c r="O2557" s="1232"/>
      <c r="P2557" s="1233"/>
      <c r="Q2557" s="587">
        <f t="shared" si="140"/>
        <v>0</v>
      </c>
    </row>
    <row r="2558" spans="1:17" s="17" customFormat="1" ht="16.75" hidden="1" customHeight="1" outlineLevel="2">
      <c r="A2558" s="1230">
        <v>495</v>
      </c>
      <c r="B2558" s="1231"/>
      <c r="C2558" s="1232"/>
      <c r="D2558" s="1233"/>
      <c r="E2558" s="587">
        <f t="shared" si="138"/>
        <v>0</v>
      </c>
      <c r="G2558" s="1230">
        <v>495</v>
      </c>
      <c r="H2558" s="1231"/>
      <c r="I2558" s="1232"/>
      <c r="J2558" s="1233"/>
      <c r="K2558" s="587">
        <f t="shared" si="139"/>
        <v>0</v>
      </c>
      <c r="M2558" s="1230">
        <v>495</v>
      </c>
      <c r="N2558" s="1231"/>
      <c r="O2558" s="1232"/>
      <c r="P2558" s="1233"/>
      <c r="Q2558" s="587">
        <f t="shared" si="140"/>
        <v>0</v>
      </c>
    </row>
    <row r="2559" spans="1:17" s="17" customFormat="1" ht="16.75" hidden="1" customHeight="1" outlineLevel="2">
      <c r="A2559" s="1230">
        <v>496</v>
      </c>
      <c r="B2559" s="1231"/>
      <c r="C2559" s="1232"/>
      <c r="D2559" s="1233"/>
      <c r="E2559" s="587">
        <f t="shared" si="138"/>
        <v>0</v>
      </c>
      <c r="G2559" s="1230">
        <v>496</v>
      </c>
      <c r="H2559" s="1231"/>
      <c r="I2559" s="1232"/>
      <c r="J2559" s="1233"/>
      <c r="K2559" s="587">
        <f t="shared" si="139"/>
        <v>0</v>
      </c>
      <c r="M2559" s="1230">
        <v>496</v>
      </c>
      <c r="N2559" s="1231"/>
      <c r="O2559" s="1232"/>
      <c r="P2559" s="1233"/>
      <c r="Q2559" s="587">
        <f t="shared" si="140"/>
        <v>0</v>
      </c>
    </row>
    <row r="2560" spans="1:17" s="17" customFormat="1" ht="16.75" hidden="1" customHeight="1" outlineLevel="2">
      <c r="A2560" s="1230">
        <v>497</v>
      </c>
      <c r="B2560" s="1231"/>
      <c r="C2560" s="1232"/>
      <c r="D2560" s="1233"/>
      <c r="E2560" s="587">
        <f t="shared" si="138"/>
        <v>0</v>
      </c>
      <c r="G2560" s="1230">
        <v>497</v>
      </c>
      <c r="H2560" s="1231"/>
      <c r="I2560" s="1232"/>
      <c r="J2560" s="1233"/>
      <c r="K2560" s="587">
        <f t="shared" si="139"/>
        <v>0</v>
      </c>
      <c r="M2560" s="1230">
        <v>497</v>
      </c>
      <c r="N2560" s="1231"/>
      <c r="O2560" s="1232"/>
      <c r="P2560" s="1233"/>
      <c r="Q2560" s="587">
        <f t="shared" si="140"/>
        <v>0</v>
      </c>
    </row>
    <row r="2561" spans="1:17" s="17" customFormat="1" ht="16.75" hidden="1" customHeight="1" outlineLevel="2">
      <c r="A2561" s="1230">
        <v>498</v>
      </c>
      <c r="B2561" s="1231"/>
      <c r="C2561" s="1232"/>
      <c r="D2561" s="1233"/>
      <c r="E2561" s="587">
        <f t="shared" si="138"/>
        <v>0</v>
      </c>
      <c r="G2561" s="1230">
        <v>498</v>
      </c>
      <c r="H2561" s="1231"/>
      <c r="I2561" s="1232"/>
      <c r="J2561" s="1233"/>
      <c r="K2561" s="587">
        <f t="shared" si="139"/>
        <v>0</v>
      </c>
      <c r="M2561" s="1230">
        <v>498</v>
      </c>
      <c r="N2561" s="1231"/>
      <c r="O2561" s="1232"/>
      <c r="P2561" s="1233"/>
      <c r="Q2561" s="587">
        <f t="shared" si="140"/>
        <v>0</v>
      </c>
    </row>
    <row r="2562" spans="1:17" s="17" customFormat="1" ht="16.75" hidden="1" customHeight="1" outlineLevel="2">
      <c r="A2562" s="1230">
        <v>499</v>
      </c>
      <c r="B2562" s="1231"/>
      <c r="C2562" s="1232"/>
      <c r="D2562" s="1233"/>
      <c r="E2562" s="587">
        <f t="shared" si="138"/>
        <v>0</v>
      </c>
      <c r="G2562" s="1230">
        <v>499</v>
      </c>
      <c r="H2562" s="1231"/>
      <c r="I2562" s="1232"/>
      <c r="J2562" s="1233"/>
      <c r="K2562" s="587">
        <f t="shared" si="139"/>
        <v>0</v>
      </c>
      <c r="M2562" s="1230">
        <v>499</v>
      </c>
      <c r="N2562" s="1231"/>
      <c r="O2562" s="1232"/>
      <c r="P2562" s="1233"/>
      <c r="Q2562" s="587">
        <f t="shared" si="140"/>
        <v>0</v>
      </c>
    </row>
    <row r="2563" spans="1:17" s="17" customFormat="1" ht="16.75" hidden="1" customHeight="1" outlineLevel="2" thickBot="1">
      <c r="A2563" s="1249">
        <v>500</v>
      </c>
      <c r="B2563" s="1250"/>
      <c r="C2563" s="1251"/>
      <c r="D2563" s="1252"/>
      <c r="E2563" s="587">
        <f t="shared" si="138"/>
        <v>0</v>
      </c>
      <c r="G2563" s="1249">
        <v>500</v>
      </c>
      <c r="H2563" s="1250"/>
      <c r="I2563" s="1251"/>
      <c r="J2563" s="1252"/>
      <c r="K2563" s="587">
        <f t="shared" si="139"/>
        <v>0</v>
      </c>
      <c r="M2563" s="1249">
        <v>500</v>
      </c>
      <c r="N2563" s="1250"/>
      <c r="O2563" s="1251"/>
      <c r="P2563" s="1252"/>
      <c r="Q2563" s="587">
        <f t="shared" si="140"/>
        <v>0</v>
      </c>
    </row>
    <row r="2564" spans="1:17" s="20" customFormat="1" ht="32.25" customHeight="1" collapsed="1" thickBot="1">
      <c r="A2564" s="1244" t="s">
        <v>31</v>
      </c>
      <c r="B2564" s="1244"/>
      <c r="C2564" s="1244"/>
      <c r="D2564" s="1244"/>
      <c r="G2564" s="1244" t="s">
        <v>31</v>
      </c>
      <c r="H2564" s="1244"/>
      <c r="I2564" s="1244"/>
      <c r="J2564" s="1244"/>
      <c r="M2564" s="1244" t="s">
        <v>31</v>
      </c>
      <c r="N2564" s="1244"/>
      <c r="O2564" s="1244"/>
      <c r="P2564" s="1244"/>
    </row>
    <row r="2565" spans="1:17" s="17" customFormat="1" ht="16.75" customHeight="1" outlineLevel="1">
      <c r="A2565" s="1247" t="s">
        <v>20</v>
      </c>
      <c r="B2565" s="1248"/>
      <c r="C2565" s="1248"/>
      <c r="D2565" s="27">
        <f>MIN(C2576:D3075)</f>
        <v>2086</v>
      </c>
      <c r="G2565" s="1247" t="s">
        <v>20</v>
      </c>
      <c r="H2565" s="1248"/>
      <c r="I2565" s="1248"/>
      <c r="J2565" s="27">
        <f>MIN(I2576:J3075)</f>
        <v>2225.5</v>
      </c>
      <c r="M2565" s="1247" t="s">
        <v>20</v>
      </c>
      <c r="N2565" s="1248"/>
      <c r="O2565" s="1248"/>
      <c r="P2565" s="27">
        <f>MIN(O2576:P3075)</f>
        <v>2139</v>
      </c>
    </row>
    <row r="2566" spans="1:17" s="17" customFormat="1" ht="16.75" customHeight="1" outlineLevel="1">
      <c r="A2566" s="1240" t="s">
        <v>21</v>
      </c>
      <c r="B2566" s="1241"/>
      <c r="C2566" s="1241"/>
      <c r="D2566" s="22">
        <f>MAX(C2576:D3075)</f>
        <v>2086</v>
      </c>
      <c r="G2566" s="1240" t="s">
        <v>21</v>
      </c>
      <c r="H2566" s="1241"/>
      <c r="I2566" s="1241"/>
      <c r="J2566" s="22">
        <f>MAX(I2576:J3075)</f>
        <v>2225.5</v>
      </c>
      <c r="M2566" s="1240" t="s">
        <v>21</v>
      </c>
      <c r="N2566" s="1241"/>
      <c r="O2566" s="1241"/>
      <c r="P2566" s="22">
        <f>MAX(O2576:P3075)</f>
        <v>2139</v>
      </c>
    </row>
    <row r="2567" spans="1:17" s="17" customFormat="1" ht="16.75" customHeight="1" outlineLevel="1">
      <c r="A2567" s="1240" t="s">
        <v>22</v>
      </c>
      <c r="B2567" s="1241"/>
      <c r="C2567" s="1241"/>
      <c r="D2567" s="22">
        <f>AVERAGE(C2576:D3075)</f>
        <v>2086</v>
      </c>
      <c r="G2567" s="1240" t="s">
        <v>22</v>
      </c>
      <c r="H2567" s="1241"/>
      <c r="I2567" s="1241"/>
      <c r="J2567" s="22">
        <f>AVERAGE(I2576:J3075)</f>
        <v>2225.5</v>
      </c>
      <c r="M2567" s="1240" t="s">
        <v>22</v>
      </c>
      <c r="N2567" s="1241"/>
      <c r="O2567" s="1241"/>
      <c r="P2567" s="22">
        <f>AVERAGE(O2576:P3075)</f>
        <v>2139</v>
      </c>
    </row>
    <row r="2568" spans="1:17" s="17" customFormat="1" ht="33.75" customHeight="1" outlineLevel="1">
      <c r="A2568" s="1242" t="s">
        <v>23</v>
      </c>
      <c r="B2568" s="1241"/>
      <c r="C2568" s="1241"/>
      <c r="D2568" s="22">
        <f>D2567*1.1</f>
        <v>2294.6000000000004</v>
      </c>
      <c r="G2568" s="1242" t="s">
        <v>23</v>
      </c>
      <c r="H2568" s="1241"/>
      <c r="I2568" s="1241"/>
      <c r="J2568" s="22">
        <f>J2567*1.1</f>
        <v>2448.0500000000002</v>
      </c>
      <c r="M2568" s="1242" t="s">
        <v>23</v>
      </c>
      <c r="N2568" s="1241"/>
      <c r="O2568" s="1241"/>
      <c r="P2568" s="22">
        <f>P2567*1.1</f>
        <v>2352.9</v>
      </c>
    </row>
    <row r="2569" spans="1:17" s="17" customFormat="1" ht="33.75" customHeight="1" outlineLevel="1">
      <c r="A2569" s="1242" t="s">
        <v>24</v>
      </c>
      <c r="B2569" s="1241"/>
      <c r="C2569" s="1241"/>
      <c r="D2569" s="22">
        <f>D2567*0.9</f>
        <v>1877.4</v>
      </c>
      <c r="G2569" s="1242" t="s">
        <v>24</v>
      </c>
      <c r="H2569" s="1241"/>
      <c r="I2569" s="1241"/>
      <c r="J2569" s="22">
        <f>J2567*0.9</f>
        <v>2002.95</v>
      </c>
      <c r="M2569" s="1242" t="s">
        <v>24</v>
      </c>
      <c r="N2569" s="1241"/>
      <c r="O2569" s="1241"/>
      <c r="P2569" s="22">
        <f>P2567*0.9</f>
        <v>1925.1000000000001</v>
      </c>
    </row>
    <row r="2570" spans="1:17" s="17" customFormat="1" ht="31.5" customHeight="1" outlineLevel="1">
      <c r="A2570" s="1242" t="s">
        <v>25</v>
      </c>
      <c r="B2570" s="1241"/>
      <c r="C2570" s="1241"/>
      <c r="D2570" s="23">
        <f>SUM(E2576:E3075)</f>
        <v>1</v>
      </c>
      <c r="G2570" s="1242" t="s">
        <v>25</v>
      </c>
      <c r="H2570" s="1241"/>
      <c r="I2570" s="1241"/>
      <c r="J2570" s="23">
        <f>SUM(K2576:K3075)</f>
        <v>1</v>
      </c>
      <c r="M2570" s="1242" t="s">
        <v>25</v>
      </c>
      <c r="N2570" s="1241"/>
      <c r="O2570" s="1241"/>
      <c r="P2570" s="23">
        <f>SUM(Q2576:Q3075)</f>
        <v>1</v>
      </c>
    </row>
    <row r="2571" spans="1:17" s="17" customFormat="1" ht="16.75" customHeight="1" outlineLevel="1">
      <c r="A2571" s="1240" t="s">
        <v>26</v>
      </c>
      <c r="B2571" s="1241"/>
      <c r="C2571" s="1241"/>
      <c r="D2571" s="88">
        <f>D2570/COUNTA(C2576:D3075)</f>
        <v>1</v>
      </c>
      <c r="G2571" s="1240" t="s">
        <v>26</v>
      </c>
      <c r="H2571" s="1241"/>
      <c r="I2571" s="1241"/>
      <c r="J2571" s="88">
        <f>J2570/COUNTA(I2576:J3075)</f>
        <v>1</v>
      </c>
      <c r="M2571" s="1240" t="s">
        <v>26</v>
      </c>
      <c r="N2571" s="1241"/>
      <c r="O2571" s="1241"/>
      <c r="P2571" s="88">
        <f>P2570/COUNTA(O2576:P3075)</f>
        <v>1</v>
      </c>
    </row>
    <row r="2572" spans="1:17" s="17" customFormat="1" ht="16.75" customHeight="1" outlineLevel="1">
      <c r="A2572" s="1240" t="s">
        <v>466</v>
      </c>
      <c r="B2572" s="1241"/>
      <c r="C2572" s="1241"/>
      <c r="D2572" s="722"/>
      <c r="G2572" s="1240" t="s">
        <v>466</v>
      </c>
      <c r="H2572" s="1241"/>
      <c r="I2572" s="1241"/>
      <c r="J2572" s="722"/>
      <c r="M2572" s="1240" t="s">
        <v>466</v>
      </c>
      <c r="N2572" s="1241"/>
      <c r="O2572" s="1241"/>
      <c r="P2572" s="722"/>
    </row>
    <row r="2573" spans="1:17" s="17" customFormat="1" ht="17.25" customHeight="1" outlineLevel="1" thickBot="1">
      <c r="A2573" s="1234" t="s">
        <v>407</v>
      </c>
      <c r="B2573" s="1235"/>
      <c r="C2573" s="1235"/>
      <c r="D2573" s="586" t="e">
        <f>STDEV(C2576:C3075)/D2567</f>
        <v>#DIV/0!</v>
      </c>
      <c r="G2573" s="1234" t="s">
        <v>407</v>
      </c>
      <c r="H2573" s="1235"/>
      <c r="I2573" s="1235"/>
      <c r="J2573" s="586" t="e">
        <f>STDEV(I2576:I3075)/J2567</f>
        <v>#DIV/0!</v>
      </c>
      <c r="M2573" s="1234" t="s">
        <v>407</v>
      </c>
      <c r="N2573" s="1235"/>
      <c r="O2573" s="1235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236" t="s">
        <v>27</v>
      </c>
      <c r="B2575" s="1237"/>
      <c r="C2575" s="1238" t="s">
        <v>28</v>
      </c>
      <c r="D2575" s="1239"/>
      <c r="G2575" s="1236" t="s">
        <v>27</v>
      </c>
      <c r="H2575" s="1237"/>
      <c r="I2575" s="1238" t="s">
        <v>28</v>
      </c>
      <c r="J2575" s="1239"/>
      <c r="M2575" s="1236" t="s">
        <v>27</v>
      </c>
      <c r="N2575" s="1237"/>
      <c r="O2575" s="1238" t="s">
        <v>28</v>
      </c>
      <c r="P2575" s="1239"/>
    </row>
    <row r="2576" spans="1:17" s="17" customFormat="1" ht="16.75" customHeight="1" outlineLevel="2">
      <c r="A2576" s="1230">
        <v>1</v>
      </c>
      <c r="B2576" s="1231"/>
      <c r="C2576" s="1232">
        <v>2086</v>
      </c>
      <c r="D2576" s="1233"/>
      <c r="E2576" s="587">
        <f>IF(AND(C2576&gt;=D$2569,C2576&lt;=D$2568),1,0)</f>
        <v>1</v>
      </c>
      <c r="G2576" s="1230">
        <v>1</v>
      </c>
      <c r="H2576" s="1231"/>
      <c r="I2576" s="1232">
        <v>2225.5</v>
      </c>
      <c r="J2576" s="1233"/>
      <c r="K2576" s="587">
        <f>IF(AND(I2576&gt;=J$2569,I2576&lt;=J$2568),1,0)</f>
        <v>1</v>
      </c>
      <c r="M2576" s="1230">
        <v>1</v>
      </c>
      <c r="N2576" s="1231"/>
      <c r="O2576" s="1232">
        <v>2139</v>
      </c>
      <c r="P2576" s="1233"/>
      <c r="Q2576" s="587">
        <f>IF(AND(O2576&gt;=P$2569,O2576&lt;=P$2568),1,0)</f>
        <v>1</v>
      </c>
    </row>
    <row r="2577" spans="1:17" s="17" customFormat="1" ht="16.75" customHeight="1" outlineLevel="2">
      <c r="A2577" s="1230">
        <v>2</v>
      </c>
      <c r="B2577" s="1231"/>
      <c r="C2577" s="1232"/>
      <c r="D2577" s="1233"/>
      <c r="E2577" s="587">
        <f t="shared" ref="E2577:E2640" si="141">IF(AND(C2577&gt;=D$2569,C2577&lt;=D$2568),1,0)</f>
        <v>0</v>
      </c>
      <c r="G2577" s="1230">
        <v>2</v>
      </c>
      <c r="H2577" s="1231"/>
      <c r="I2577" s="1232"/>
      <c r="J2577" s="1233"/>
      <c r="K2577" s="587">
        <f t="shared" ref="K2577:K2640" si="142">IF(AND(I2577&gt;=J$2569,I2577&lt;=J$2568),1,0)</f>
        <v>0</v>
      </c>
      <c r="M2577" s="1230">
        <v>2</v>
      </c>
      <c r="N2577" s="1231"/>
      <c r="O2577" s="1232"/>
      <c r="P2577" s="1233"/>
      <c r="Q2577" s="587">
        <f t="shared" ref="Q2577:Q2640" si="143">IF(AND(O2577&gt;=P$2569,O2577&lt;=P$2568),1,0)</f>
        <v>0</v>
      </c>
    </row>
    <row r="2578" spans="1:17" s="17" customFormat="1" ht="16.75" customHeight="1" outlineLevel="2">
      <c r="A2578" s="1230">
        <v>3</v>
      </c>
      <c r="B2578" s="1231"/>
      <c r="C2578" s="1232"/>
      <c r="D2578" s="1233"/>
      <c r="E2578" s="587">
        <f t="shared" si="141"/>
        <v>0</v>
      </c>
      <c r="G2578" s="1230">
        <v>3</v>
      </c>
      <c r="H2578" s="1231"/>
      <c r="I2578" s="1232"/>
      <c r="J2578" s="1233"/>
      <c r="K2578" s="587">
        <f t="shared" si="142"/>
        <v>0</v>
      </c>
      <c r="M2578" s="1230">
        <v>3</v>
      </c>
      <c r="N2578" s="1231"/>
      <c r="O2578" s="1232"/>
      <c r="P2578" s="1233"/>
      <c r="Q2578" s="587">
        <f t="shared" si="143"/>
        <v>0</v>
      </c>
    </row>
    <row r="2579" spans="1:17" s="17" customFormat="1" ht="16.75" customHeight="1" outlineLevel="2">
      <c r="A2579" s="1230">
        <v>4</v>
      </c>
      <c r="B2579" s="1231"/>
      <c r="C2579" s="1232"/>
      <c r="D2579" s="1233"/>
      <c r="E2579" s="587">
        <f t="shared" si="141"/>
        <v>0</v>
      </c>
      <c r="G2579" s="1230">
        <v>4</v>
      </c>
      <c r="H2579" s="1231"/>
      <c r="I2579" s="1232"/>
      <c r="J2579" s="1233"/>
      <c r="K2579" s="587">
        <f t="shared" si="142"/>
        <v>0</v>
      </c>
      <c r="M2579" s="1230">
        <v>4</v>
      </c>
      <c r="N2579" s="1231"/>
      <c r="O2579" s="1232"/>
      <c r="P2579" s="1233"/>
      <c r="Q2579" s="587">
        <f t="shared" si="143"/>
        <v>0</v>
      </c>
    </row>
    <row r="2580" spans="1:17" s="17" customFormat="1" ht="16.75" customHeight="1" outlineLevel="2">
      <c r="A2580" s="1230">
        <v>5</v>
      </c>
      <c r="B2580" s="1231"/>
      <c r="C2580" s="1232"/>
      <c r="D2580" s="1233"/>
      <c r="E2580" s="587">
        <f t="shared" si="141"/>
        <v>0</v>
      </c>
      <c r="G2580" s="1230">
        <v>5</v>
      </c>
      <c r="H2580" s="1231"/>
      <c r="I2580" s="1232"/>
      <c r="J2580" s="1233"/>
      <c r="K2580" s="587">
        <f t="shared" si="142"/>
        <v>0</v>
      </c>
      <c r="M2580" s="1230">
        <v>5</v>
      </c>
      <c r="N2580" s="1231"/>
      <c r="O2580" s="1232"/>
      <c r="P2580" s="1233"/>
      <c r="Q2580" s="587">
        <f t="shared" si="143"/>
        <v>0</v>
      </c>
    </row>
    <row r="2581" spans="1:17" s="17" customFormat="1" ht="16.75" customHeight="1" outlineLevel="2">
      <c r="A2581" s="1230">
        <v>6</v>
      </c>
      <c r="B2581" s="1231"/>
      <c r="C2581" s="1232"/>
      <c r="D2581" s="1233"/>
      <c r="E2581" s="587">
        <f t="shared" si="141"/>
        <v>0</v>
      </c>
      <c r="G2581" s="1230">
        <v>6</v>
      </c>
      <c r="H2581" s="1231"/>
      <c r="I2581" s="1232"/>
      <c r="J2581" s="1233"/>
      <c r="K2581" s="587">
        <f t="shared" si="142"/>
        <v>0</v>
      </c>
      <c r="M2581" s="1230">
        <v>6</v>
      </c>
      <c r="N2581" s="1231"/>
      <c r="O2581" s="1232"/>
      <c r="P2581" s="1233"/>
      <c r="Q2581" s="587">
        <f t="shared" si="143"/>
        <v>0</v>
      </c>
    </row>
    <row r="2582" spans="1:17" s="17" customFormat="1" ht="16.75" customHeight="1" outlineLevel="2">
      <c r="A2582" s="1230">
        <v>7</v>
      </c>
      <c r="B2582" s="1231"/>
      <c r="C2582" s="1232"/>
      <c r="D2582" s="1233"/>
      <c r="E2582" s="587">
        <f t="shared" si="141"/>
        <v>0</v>
      </c>
      <c r="G2582" s="1230">
        <v>7</v>
      </c>
      <c r="H2582" s="1231"/>
      <c r="I2582" s="1232"/>
      <c r="J2582" s="1233"/>
      <c r="K2582" s="587">
        <f t="shared" si="142"/>
        <v>0</v>
      </c>
      <c r="M2582" s="1230">
        <v>7</v>
      </c>
      <c r="N2582" s="1231"/>
      <c r="O2582" s="1232"/>
      <c r="P2582" s="1233"/>
      <c r="Q2582" s="587">
        <f t="shared" si="143"/>
        <v>0</v>
      </c>
    </row>
    <row r="2583" spans="1:17" s="17" customFormat="1" ht="16.75" customHeight="1" outlineLevel="2">
      <c r="A2583" s="1230">
        <v>8</v>
      </c>
      <c r="B2583" s="1231"/>
      <c r="C2583" s="1232"/>
      <c r="D2583" s="1233"/>
      <c r="E2583" s="587">
        <f t="shared" si="141"/>
        <v>0</v>
      </c>
      <c r="G2583" s="1230">
        <v>8</v>
      </c>
      <c r="H2583" s="1231"/>
      <c r="I2583" s="1232"/>
      <c r="J2583" s="1233"/>
      <c r="K2583" s="587">
        <f t="shared" si="142"/>
        <v>0</v>
      </c>
      <c r="M2583" s="1230">
        <v>8</v>
      </c>
      <c r="N2583" s="1231"/>
      <c r="O2583" s="1232"/>
      <c r="P2583" s="1233"/>
      <c r="Q2583" s="587">
        <f t="shared" si="143"/>
        <v>0</v>
      </c>
    </row>
    <row r="2584" spans="1:17" s="17" customFormat="1" ht="16.75" customHeight="1" outlineLevel="2">
      <c r="A2584" s="1230">
        <v>9</v>
      </c>
      <c r="B2584" s="1231"/>
      <c r="C2584" s="1232"/>
      <c r="D2584" s="1233"/>
      <c r="E2584" s="587">
        <f t="shared" si="141"/>
        <v>0</v>
      </c>
      <c r="G2584" s="1230">
        <v>9</v>
      </c>
      <c r="H2584" s="1231"/>
      <c r="I2584" s="1232"/>
      <c r="J2584" s="1233"/>
      <c r="K2584" s="587">
        <f t="shared" si="142"/>
        <v>0</v>
      </c>
      <c r="M2584" s="1230">
        <v>9</v>
      </c>
      <c r="N2584" s="1231"/>
      <c r="O2584" s="1232"/>
      <c r="P2584" s="1233"/>
      <c r="Q2584" s="587">
        <f t="shared" si="143"/>
        <v>0</v>
      </c>
    </row>
    <row r="2585" spans="1:17" s="17" customFormat="1" ht="16.75" customHeight="1" outlineLevel="2">
      <c r="A2585" s="1230">
        <v>10</v>
      </c>
      <c r="B2585" s="1231"/>
      <c r="C2585" s="1232"/>
      <c r="D2585" s="1233"/>
      <c r="E2585" s="587">
        <f t="shared" si="141"/>
        <v>0</v>
      </c>
      <c r="G2585" s="1230">
        <v>10</v>
      </c>
      <c r="H2585" s="1231"/>
      <c r="I2585" s="1232"/>
      <c r="J2585" s="1233"/>
      <c r="K2585" s="587">
        <f t="shared" si="142"/>
        <v>0</v>
      </c>
      <c r="M2585" s="1230">
        <v>10</v>
      </c>
      <c r="N2585" s="1231"/>
      <c r="O2585" s="1232"/>
      <c r="P2585" s="1233"/>
      <c r="Q2585" s="587">
        <f t="shared" si="143"/>
        <v>0</v>
      </c>
    </row>
    <row r="2586" spans="1:17" s="17" customFormat="1" ht="16.75" customHeight="1" outlineLevel="2">
      <c r="A2586" s="1230">
        <v>11</v>
      </c>
      <c r="B2586" s="1231"/>
      <c r="C2586" s="1232"/>
      <c r="D2586" s="1233"/>
      <c r="E2586" s="587">
        <f t="shared" si="141"/>
        <v>0</v>
      </c>
      <c r="G2586" s="1230">
        <v>11</v>
      </c>
      <c r="H2586" s="1231"/>
      <c r="I2586" s="1232"/>
      <c r="J2586" s="1233"/>
      <c r="K2586" s="587">
        <f t="shared" si="142"/>
        <v>0</v>
      </c>
      <c r="M2586" s="1230">
        <v>11</v>
      </c>
      <c r="N2586" s="1231"/>
      <c r="O2586" s="1232"/>
      <c r="P2586" s="1233"/>
      <c r="Q2586" s="587">
        <f t="shared" si="143"/>
        <v>0</v>
      </c>
    </row>
    <row r="2587" spans="1:17" s="17" customFormat="1" ht="16.75" customHeight="1" outlineLevel="2">
      <c r="A2587" s="1230">
        <v>12</v>
      </c>
      <c r="B2587" s="1231"/>
      <c r="C2587" s="1232"/>
      <c r="D2587" s="1233"/>
      <c r="E2587" s="587">
        <f t="shared" si="141"/>
        <v>0</v>
      </c>
      <c r="G2587" s="1230">
        <v>12</v>
      </c>
      <c r="H2587" s="1231"/>
      <c r="I2587" s="1232"/>
      <c r="J2587" s="1233"/>
      <c r="K2587" s="587">
        <f t="shared" si="142"/>
        <v>0</v>
      </c>
      <c r="M2587" s="1230">
        <v>12</v>
      </c>
      <c r="N2587" s="1231"/>
      <c r="O2587" s="1232"/>
      <c r="P2587" s="1233"/>
      <c r="Q2587" s="587">
        <f t="shared" si="143"/>
        <v>0</v>
      </c>
    </row>
    <row r="2588" spans="1:17" s="17" customFormat="1" ht="16.75" customHeight="1" outlineLevel="2">
      <c r="A2588" s="1230">
        <v>13</v>
      </c>
      <c r="B2588" s="1231"/>
      <c r="C2588" s="1232"/>
      <c r="D2588" s="1233"/>
      <c r="E2588" s="587">
        <f t="shared" si="141"/>
        <v>0</v>
      </c>
      <c r="G2588" s="1230">
        <v>13</v>
      </c>
      <c r="H2588" s="1231"/>
      <c r="I2588" s="1232"/>
      <c r="J2588" s="1233"/>
      <c r="K2588" s="587">
        <f t="shared" si="142"/>
        <v>0</v>
      </c>
      <c r="M2588" s="1230">
        <v>13</v>
      </c>
      <c r="N2588" s="1231"/>
      <c r="O2588" s="1232"/>
      <c r="P2588" s="1233"/>
      <c r="Q2588" s="587">
        <f t="shared" si="143"/>
        <v>0</v>
      </c>
    </row>
    <row r="2589" spans="1:17" s="17" customFormat="1" ht="16.75" customHeight="1" outlineLevel="2">
      <c r="A2589" s="1230">
        <v>14</v>
      </c>
      <c r="B2589" s="1231"/>
      <c r="C2589" s="1232"/>
      <c r="D2589" s="1233"/>
      <c r="E2589" s="587">
        <f t="shared" si="141"/>
        <v>0</v>
      </c>
      <c r="G2589" s="1230">
        <v>14</v>
      </c>
      <c r="H2589" s="1231"/>
      <c r="I2589" s="1232"/>
      <c r="J2589" s="1233"/>
      <c r="K2589" s="587">
        <f t="shared" si="142"/>
        <v>0</v>
      </c>
      <c r="M2589" s="1230">
        <v>14</v>
      </c>
      <c r="N2589" s="1231"/>
      <c r="O2589" s="1232"/>
      <c r="P2589" s="1233"/>
      <c r="Q2589" s="587">
        <f t="shared" si="143"/>
        <v>0</v>
      </c>
    </row>
    <row r="2590" spans="1:17" s="17" customFormat="1" ht="16.75" customHeight="1" outlineLevel="2">
      <c r="A2590" s="1230">
        <v>15</v>
      </c>
      <c r="B2590" s="1231"/>
      <c r="C2590" s="1232"/>
      <c r="D2590" s="1233"/>
      <c r="E2590" s="587">
        <f t="shared" si="141"/>
        <v>0</v>
      </c>
      <c r="G2590" s="1230">
        <v>15</v>
      </c>
      <c r="H2590" s="1231"/>
      <c r="I2590" s="1232"/>
      <c r="J2590" s="1233"/>
      <c r="K2590" s="587">
        <f t="shared" si="142"/>
        <v>0</v>
      </c>
      <c r="M2590" s="1230">
        <v>15</v>
      </c>
      <c r="N2590" s="1231"/>
      <c r="O2590" s="1232"/>
      <c r="P2590" s="1233"/>
      <c r="Q2590" s="587">
        <f t="shared" si="143"/>
        <v>0</v>
      </c>
    </row>
    <row r="2591" spans="1:17" s="17" customFormat="1" ht="16.75" customHeight="1" outlineLevel="2">
      <c r="A2591" s="1230">
        <v>16</v>
      </c>
      <c r="B2591" s="1231"/>
      <c r="C2591" s="1232"/>
      <c r="D2591" s="1233"/>
      <c r="E2591" s="587">
        <f t="shared" si="141"/>
        <v>0</v>
      </c>
      <c r="G2591" s="1230">
        <v>16</v>
      </c>
      <c r="H2591" s="1231"/>
      <c r="I2591" s="1232"/>
      <c r="J2591" s="1233"/>
      <c r="K2591" s="587">
        <f t="shared" si="142"/>
        <v>0</v>
      </c>
      <c r="M2591" s="1230">
        <v>16</v>
      </c>
      <c r="N2591" s="1231"/>
      <c r="O2591" s="1232"/>
      <c r="P2591" s="1233"/>
      <c r="Q2591" s="587">
        <f t="shared" si="143"/>
        <v>0</v>
      </c>
    </row>
    <row r="2592" spans="1:17" s="17" customFormat="1" ht="16.75" customHeight="1" outlineLevel="2">
      <c r="A2592" s="1230">
        <v>17</v>
      </c>
      <c r="B2592" s="1231"/>
      <c r="C2592" s="1232"/>
      <c r="D2592" s="1233"/>
      <c r="E2592" s="587">
        <f t="shared" si="141"/>
        <v>0</v>
      </c>
      <c r="G2592" s="1230">
        <v>17</v>
      </c>
      <c r="H2592" s="1231"/>
      <c r="I2592" s="1232"/>
      <c r="J2592" s="1233"/>
      <c r="K2592" s="587">
        <f t="shared" si="142"/>
        <v>0</v>
      </c>
      <c r="M2592" s="1230">
        <v>17</v>
      </c>
      <c r="N2592" s="1231"/>
      <c r="O2592" s="1232"/>
      <c r="P2592" s="1233"/>
      <c r="Q2592" s="587">
        <f t="shared" si="143"/>
        <v>0</v>
      </c>
    </row>
    <row r="2593" spans="1:17" s="17" customFormat="1" ht="16.75" customHeight="1" outlineLevel="2">
      <c r="A2593" s="1230">
        <v>18</v>
      </c>
      <c r="B2593" s="1231"/>
      <c r="C2593" s="1232"/>
      <c r="D2593" s="1233"/>
      <c r="E2593" s="587">
        <f t="shared" si="141"/>
        <v>0</v>
      </c>
      <c r="G2593" s="1230">
        <v>18</v>
      </c>
      <c r="H2593" s="1231"/>
      <c r="I2593" s="1232"/>
      <c r="J2593" s="1233"/>
      <c r="K2593" s="587">
        <f t="shared" si="142"/>
        <v>0</v>
      </c>
      <c r="M2593" s="1230">
        <v>18</v>
      </c>
      <c r="N2593" s="1231"/>
      <c r="O2593" s="1232"/>
      <c r="P2593" s="1233"/>
      <c r="Q2593" s="587">
        <f t="shared" si="143"/>
        <v>0</v>
      </c>
    </row>
    <row r="2594" spans="1:17" s="17" customFormat="1" ht="16.75" customHeight="1" outlineLevel="2">
      <c r="A2594" s="1230">
        <v>19</v>
      </c>
      <c r="B2594" s="1231"/>
      <c r="C2594" s="1232"/>
      <c r="D2594" s="1233"/>
      <c r="E2594" s="587">
        <f t="shared" si="141"/>
        <v>0</v>
      </c>
      <c r="G2594" s="1230">
        <v>19</v>
      </c>
      <c r="H2594" s="1231"/>
      <c r="I2594" s="1232"/>
      <c r="J2594" s="1233"/>
      <c r="K2594" s="587">
        <f t="shared" si="142"/>
        <v>0</v>
      </c>
      <c r="M2594" s="1230">
        <v>19</v>
      </c>
      <c r="N2594" s="1231"/>
      <c r="O2594" s="1232"/>
      <c r="P2594" s="1233"/>
      <c r="Q2594" s="587">
        <f t="shared" si="143"/>
        <v>0</v>
      </c>
    </row>
    <row r="2595" spans="1:17" s="17" customFormat="1" ht="16.75" customHeight="1" outlineLevel="2">
      <c r="A2595" s="1230">
        <v>20</v>
      </c>
      <c r="B2595" s="1231"/>
      <c r="C2595" s="1232"/>
      <c r="D2595" s="1233"/>
      <c r="E2595" s="587">
        <f t="shared" si="141"/>
        <v>0</v>
      </c>
      <c r="G2595" s="1230">
        <v>20</v>
      </c>
      <c r="H2595" s="1231"/>
      <c r="I2595" s="1232"/>
      <c r="J2595" s="1233"/>
      <c r="K2595" s="587">
        <f t="shared" si="142"/>
        <v>0</v>
      </c>
      <c r="M2595" s="1230">
        <v>20</v>
      </c>
      <c r="N2595" s="1231"/>
      <c r="O2595" s="1232"/>
      <c r="P2595" s="1233"/>
      <c r="Q2595" s="587">
        <f t="shared" si="143"/>
        <v>0</v>
      </c>
    </row>
    <row r="2596" spans="1:17" s="17" customFormat="1" ht="16.75" customHeight="1" outlineLevel="2">
      <c r="A2596" s="1230">
        <v>21</v>
      </c>
      <c r="B2596" s="1231"/>
      <c r="C2596" s="1232"/>
      <c r="D2596" s="1233"/>
      <c r="E2596" s="587">
        <f t="shared" si="141"/>
        <v>0</v>
      </c>
      <c r="G2596" s="1230">
        <v>21</v>
      </c>
      <c r="H2596" s="1231"/>
      <c r="I2596" s="1232"/>
      <c r="J2596" s="1233"/>
      <c r="K2596" s="587">
        <f t="shared" si="142"/>
        <v>0</v>
      </c>
      <c r="M2596" s="1230">
        <v>21</v>
      </c>
      <c r="N2596" s="1231"/>
      <c r="O2596" s="1232"/>
      <c r="P2596" s="1233"/>
      <c r="Q2596" s="587">
        <f t="shared" si="143"/>
        <v>0</v>
      </c>
    </row>
    <row r="2597" spans="1:17" s="17" customFormat="1" ht="16.75" customHeight="1" outlineLevel="2">
      <c r="A2597" s="1230">
        <v>22</v>
      </c>
      <c r="B2597" s="1231"/>
      <c r="C2597" s="1232"/>
      <c r="D2597" s="1233"/>
      <c r="E2597" s="587">
        <f t="shared" si="141"/>
        <v>0</v>
      </c>
      <c r="G2597" s="1230">
        <v>22</v>
      </c>
      <c r="H2597" s="1231"/>
      <c r="I2597" s="1232"/>
      <c r="J2597" s="1233"/>
      <c r="K2597" s="587">
        <f t="shared" si="142"/>
        <v>0</v>
      </c>
      <c r="M2597" s="1230">
        <v>22</v>
      </c>
      <c r="N2597" s="1231"/>
      <c r="O2597" s="1232"/>
      <c r="P2597" s="1233"/>
      <c r="Q2597" s="587">
        <f t="shared" si="143"/>
        <v>0</v>
      </c>
    </row>
    <row r="2598" spans="1:17" s="17" customFormat="1" ht="16.75" customHeight="1" outlineLevel="2">
      <c r="A2598" s="1230">
        <v>23</v>
      </c>
      <c r="B2598" s="1231"/>
      <c r="C2598" s="1232"/>
      <c r="D2598" s="1233"/>
      <c r="E2598" s="587">
        <f t="shared" si="141"/>
        <v>0</v>
      </c>
      <c r="G2598" s="1230">
        <v>23</v>
      </c>
      <c r="H2598" s="1231"/>
      <c r="I2598" s="1232"/>
      <c r="J2598" s="1233"/>
      <c r="K2598" s="587">
        <f t="shared" si="142"/>
        <v>0</v>
      </c>
      <c r="M2598" s="1230">
        <v>23</v>
      </c>
      <c r="N2598" s="1231"/>
      <c r="O2598" s="1232"/>
      <c r="P2598" s="1233"/>
      <c r="Q2598" s="587">
        <f t="shared" si="143"/>
        <v>0</v>
      </c>
    </row>
    <row r="2599" spans="1:17" s="17" customFormat="1" ht="16.75" customHeight="1" outlineLevel="2">
      <c r="A2599" s="1230">
        <v>24</v>
      </c>
      <c r="B2599" s="1231"/>
      <c r="C2599" s="1232"/>
      <c r="D2599" s="1233"/>
      <c r="E2599" s="587">
        <f t="shared" si="141"/>
        <v>0</v>
      </c>
      <c r="G2599" s="1230">
        <v>24</v>
      </c>
      <c r="H2599" s="1231"/>
      <c r="I2599" s="1232"/>
      <c r="J2599" s="1233"/>
      <c r="K2599" s="587">
        <f t="shared" si="142"/>
        <v>0</v>
      </c>
      <c r="M2599" s="1230">
        <v>24</v>
      </c>
      <c r="N2599" s="1231"/>
      <c r="O2599" s="1232"/>
      <c r="P2599" s="1233"/>
      <c r="Q2599" s="587">
        <f t="shared" si="143"/>
        <v>0</v>
      </c>
    </row>
    <row r="2600" spans="1:17" s="17" customFormat="1" ht="16.75" customHeight="1" outlineLevel="2">
      <c r="A2600" s="1230">
        <v>25</v>
      </c>
      <c r="B2600" s="1231"/>
      <c r="C2600" s="1232"/>
      <c r="D2600" s="1233"/>
      <c r="E2600" s="587">
        <f t="shared" si="141"/>
        <v>0</v>
      </c>
      <c r="G2600" s="1230">
        <v>25</v>
      </c>
      <c r="H2600" s="1231"/>
      <c r="I2600" s="1232"/>
      <c r="J2600" s="1233"/>
      <c r="K2600" s="587">
        <f t="shared" si="142"/>
        <v>0</v>
      </c>
      <c r="M2600" s="1230">
        <v>25</v>
      </c>
      <c r="N2600" s="1231"/>
      <c r="O2600" s="1232"/>
      <c r="P2600" s="1233"/>
      <c r="Q2600" s="587">
        <f t="shared" si="143"/>
        <v>0</v>
      </c>
    </row>
    <row r="2601" spans="1:17" s="17" customFormat="1" ht="16.75" customHeight="1" outlineLevel="2">
      <c r="A2601" s="1230">
        <v>26</v>
      </c>
      <c r="B2601" s="1231"/>
      <c r="C2601" s="1232"/>
      <c r="D2601" s="1233"/>
      <c r="E2601" s="587">
        <f t="shared" si="141"/>
        <v>0</v>
      </c>
      <c r="G2601" s="1230">
        <v>26</v>
      </c>
      <c r="H2601" s="1231"/>
      <c r="I2601" s="1232"/>
      <c r="J2601" s="1233"/>
      <c r="K2601" s="587">
        <f t="shared" si="142"/>
        <v>0</v>
      </c>
      <c r="M2601" s="1230">
        <v>26</v>
      </c>
      <c r="N2601" s="1231"/>
      <c r="O2601" s="1232"/>
      <c r="P2601" s="1233"/>
      <c r="Q2601" s="587">
        <f t="shared" si="143"/>
        <v>0</v>
      </c>
    </row>
    <row r="2602" spans="1:17" s="17" customFormat="1" ht="16.75" customHeight="1" outlineLevel="2">
      <c r="A2602" s="1230">
        <v>27</v>
      </c>
      <c r="B2602" s="1231"/>
      <c r="C2602" s="1232"/>
      <c r="D2602" s="1233"/>
      <c r="E2602" s="587">
        <f t="shared" si="141"/>
        <v>0</v>
      </c>
      <c r="G2602" s="1230">
        <v>27</v>
      </c>
      <c r="H2602" s="1231"/>
      <c r="I2602" s="1232"/>
      <c r="J2602" s="1233"/>
      <c r="K2602" s="587">
        <f t="shared" si="142"/>
        <v>0</v>
      </c>
      <c r="M2602" s="1230">
        <v>27</v>
      </c>
      <c r="N2602" s="1231"/>
      <c r="O2602" s="1232"/>
      <c r="P2602" s="1233"/>
      <c r="Q2602" s="587">
        <f t="shared" si="143"/>
        <v>0</v>
      </c>
    </row>
    <row r="2603" spans="1:17" s="17" customFormat="1" ht="16.75" customHeight="1" outlineLevel="2">
      <c r="A2603" s="1230">
        <v>28</v>
      </c>
      <c r="B2603" s="1231"/>
      <c r="C2603" s="1232"/>
      <c r="D2603" s="1233"/>
      <c r="E2603" s="587">
        <f t="shared" si="141"/>
        <v>0</v>
      </c>
      <c r="G2603" s="1230">
        <v>28</v>
      </c>
      <c r="H2603" s="1231"/>
      <c r="I2603" s="1232"/>
      <c r="J2603" s="1233"/>
      <c r="K2603" s="587">
        <f t="shared" si="142"/>
        <v>0</v>
      </c>
      <c r="M2603" s="1230">
        <v>28</v>
      </c>
      <c r="N2603" s="1231"/>
      <c r="O2603" s="1232"/>
      <c r="P2603" s="1233"/>
      <c r="Q2603" s="587">
        <f t="shared" si="143"/>
        <v>0</v>
      </c>
    </row>
    <row r="2604" spans="1:17" s="17" customFormat="1" ht="16.75" customHeight="1" outlineLevel="2">
      <c r="A2604" s="1230">
        <v>29</v>
      </c>
      <c r="B2604" s="1231"/>
      <c r="C2604" s="1232"/>
      <c r="D2604" s="1233"/>
      <c r="E2604" s="587">
        <f t="shared" si="141"/>
        <v>0</v>
      </c>
      <c r="G2604" s="1230">
        <v>29</v>
      </c>
      <c r="H2604" s="1231"/>
      <c r="I2604" s="1232"/>
      <c r="J2604" s="1233"/>
      <c r="K2604" s="587">
        <f t="shared" si="142"/>
        <v>0</v>
      </c>
      <c r="M2604" s="1230">
        <v>29</v>
      </c>
      <c r="N2604" s="1231"/>
      <c r="O2604" s="1232"/>
      <c r="P2604" s="1233"/>
      <c r="Q2604" s="587">
        <f t="shared" si="143"/>
        <v>0</v>
      </c>
    </row>
    <row r="2605" spans="1:17" s="17" customFormat="1" ht="16.75" customHeight="1" outlineLevel="2">
      <c r="A2605" s="1230">
        <v>30</v>
      </c>
      <c r="B2605" s="1231"/>
      <c r="C2605" s="1232"/>
      <c r="D2605" s="1233"/>
      <c r="E2605" s="587">
        <f t="shared" si="141"/>
        <v>0</v>
      </c>
      <c r="G2605" s="1230">
        <v>30</v>
      </c>
      <c r="H2605" s="1231"/>
      <c r="I2605" s="1232"/>
      <c r="J2605" s="1233"/>
      <c r="K2605" s="587">
        <f t="shared" si="142"/>
        <v>0</v>
      </c>
      <c r="M2605" s="1230">
        <v>30</v>
      </c>
      <c r="N2605" s="1231"/>
      <c r="O2605" s="1232"/>
      <c r="P2605" s="1233"/>
      <c r="Q2605" s="587">
        <f t="shared" si="143"/>
        <v>0</v>
      </c>
    </row>
    <row r="2606" spans="1:17" s="17" customFormat="1" ht="16.75" customHeight="1" outlineLevel="2">
      <c r="A2606" s="1230">
        <v>31</v>
      </c>
      <c r="B2606" s="1231"/>
      <c r="C2606" s="1232"/>
      <c r="D2606" s="1233"/>
      <c r="E2606" s="587">
        <f t="shared" si="141"/>
        <v>0</v>
      </c>
      <c r="G2606" s="1230">
        <v>31</v>
      </c>
      <c r="H2606" s="1231"/>
      <c r="I2606" s="1232"/>
      <c r="J2606" s="1233"/>
      <c r="K2606" s="587">
        <f t="shared" si="142"/>
        <v>0</v>
      </c>
      <c r="M2606" s="1230">
        <v>31</v>
      </c>
      <c r="N2606" s="1231"/>
      <c r="O2606" s="1232"/>
      <c r="P2606" s="1233"/>
      <c r="Q2606" s="587">
        <f t="shared" si="143"/>
        <v>0</v>
      </c>
    </row>
    <row r="2607" spans="1:17" s="17" customFormat="1" ht="16.75" customHeight="1" outlineLevel="2">
      <c r="A2607" s="1230">
        <v>32</v>
      </c>
      <c r="B2607" s="1231"/>
      <c r="C2607" s="1232"/>
      <c r="D2607" s="1233"/>
      <c r="E2607" s="587">
        <f t="shared" si="141"/>
        <v>0</v>
      </c>
      <c r="G2607" s="1230">
        <v>32</v>
      </c>
      <c r="H2607" s="1231"/>
      <c r="I2607" s="1232"/>
      <c r="J2607" s="1233"/>
      <c r="K2607" s="587">
        <f t="shared" si="142"/>
        <v>0</v>
      </c>
      <c r="M2607" s="1230">
        <v>32</v>
      </c>
      <c r="N2607" s="1231"/>
      <c r="O2607" s="1232"/>
      <c r="P2607" s="1233"/>
      <c r="Q2607" s="587">
        <f t="shared" si="143"/>
        <v>0</v>
      </c>
    </row>
    <row r="2608" spans="1:17" s="17" customFormat="1" ht="16.75" customHeight="1" outlineLevel="2">
      <c r="A2608" s="1230">
        <v>33</v>
      </c>
      <c r="B2608" s="1231"/>
      <c r="C2608" s="1232"/>
      <c r="D2608" s="1233"/>
      <c r="E2608" s="587">
        <f t="shared" si="141"/>
        <v>0</v>
      </c>
      <c r="G2608" s="1230">
        <v>33</v>
      </c>
      <c r="H2608" s="1231"/>
      <c r="I2608" s="1232"/>
      <c r="J2608" s="1233"/>
      <c r="K2608" s="587">
        <f t="shared" si="142"/>
        <v>0</v>
      </c>
      <c r="M2608" s="1230">
        <v>33</v>
      </c>
      <c r="N2608" s="1231"/>
      <c r="O2608" s="1232"/>
      <c r="P2608" s="1233"/>
      <c r="Q2608" s="587">
        <f t="shared" si="143"/>
        <v>0</v>
      </c>
    </row>
    <row r="2609" spans="1:17" s="17" customFormat="1" ht="16.75" customHeight="1" outlineLevel="2">
      <c r="A2609" s="1230">
        <v>34</v>
      </c>
      <c r="B2609" s="1231"/>
      <c r="C2609" s="1232"/>
      <c r="D2609" s="1233"/>
      <c r="E2609" s="587">
        <f t="shared" si="141"/>
        <v>0</v>
      </c>
      <c r="G2609" s="1230">
        <v>34</v>
      </c>
      <c r="H2609" s="1231"/>
      <c r="I2609" s="1232"/>
      <c r="J2609" s="1233"/>
      <c r="K2609" s="587">
        <f t="shared" si="142"/>
        <v>0</v>
      </c>
      <c r="M2609" s="1230">
        <v>34</v>
      </c>
      <c r="N2609" s="1231"/>
      <c r="O2609" s="1232"/>
      <c r="P2609" s="1233"/>
      <c r="Q2609" s="587">
        <f t="shared" si="143"/>
        <v>0</v>
      </c>
    </row>
    <row r="2610" spans="1:17" s="17" customFormat="1" ht="16.75" customHeight="1" outlineLevel="2">
      <c r="A2610" s="1230">
        <v>35</v>
      </c>
      <c r="B2610" s="1231"/>
      <c r="C2610" s="1232"/>
      <c r="D2610" s="1233"/>
      <c r="E2610" s="587">
        <f t="shared" si="141"/>
        <v>0</v>
      </c>
      <c r="G2610" s="1230">
        <v>35</v>
      </c>
      <c r="H2610" s="1231"/>
      <c r="I2610" s="1232"/>
      <c r="J2610" s="1233"/>
      <c r="K2610" s="587">
        <f t="shared" si="142"/>
        <v>0</v>
      </c>
      <c r="M2610" s="1230">
        <v>35</v>
      </c>
      <c r="N2610" s="1231"/>
      <c r="O2610" s="1232"/>
      <c r="P2610" s="1233"/>
      <c r="Q2610" s="587">
        <f t="shared" si="143"/>
        <v>0</v>
      </c>
    </row>
    <row r="2611" spans="1:17" s="17" customFormat="1" ht="16.75" customHeight="1" outlineLevel="2">
      <c r="A2611" s="1230">
        <v>36</v>
      </c>
      <c r="B2611" s="1231"/>
      <c r="C2611" s="1232"/>
      <c r="D2611" s="1233"/>
      <c r="E2611" s="587">
        <f t="shared" si="141"/>
        <v>0</v>
      </c>
      <c r="G2611" s="1230">
        <v>36</v>
      </c>
      <c r="H2611" s="1231"/>
      <c r="I2611" s="1232"/>
      <c r="J2611" s="1233"/>
      <c r="K2611" s="587">
        <f t="shared" si="142"/>
        <v>0</v>
      </c>
      <c r="M2611" s="1230">
        <v>36</v>
      </c>
      <c r="N2611" s="1231"/>
      <c r="O2611" s="1232"/>
      <c r="P2611" s="1233"/>
      <c r="Q2611" s="587">
        <f t="shared" si="143"/>
        <v>0</v>
      </c>
    </row>
    <row r="2612" spans="1:17" s="17" customFormat="1" ht="16.75" customHeight="1" outlineLevel="2">
      <c r="A2612" s="1230">
        <v>37</v>
      </c>
      <c r="B2612" s="1231"/>
      <c r="C2612" s="1232"/>
      <c r="D2612" s="1233"/>
      <c r="E2612" s="587">
        <f t="shared" si="141"/>
        <v>0</v>
      </c>
      <c r="G2612" s="1230">
        <v>37</v>
      </c>
      <c r="H2612" s="1231"/>
      <c r="I2612" s="1232"/>
      <c r="J2612" s="1233"/>
      <c r="K2612" s="587">
        <f t="shared" si="142"/>
        <v>0</v>
      </c>
      <c r="M2612" s="1230">
        <v>37</v>
      </c>
      <c r="N2612" s="1231"/>
      <c r="O2612" s="1232"/>
      <c r="P2612" s="1233"/>
      <c r="Q2612" s="587">
        <f t="shared" si="143"/>
        <v>0</v>
      </c>
    </row>
    <row r="2613" spans="1:17" s="17" customFormat="1" ht="16.75" customHeight="1" outlineLevel="2">
      <c r="A2613" s="1230">
        <v>38</v>
      </c>
      <c r="B2613" s="1231"/>
      <c r="C2613" s="1232"/>
      <c r="D2613" s="1233"/>
      <c r="E2613" s="587">
        <f t="shared" si="141"/>
        <v>0</v>
      </c>
      <c r="G2613" s="1230">
        <v>38</v>
      </c>
      <c r="H2613" s="1231"/>
      <c r="I2613" s="1232"/>
      <c r="J2613" s="1233"/>
      <c r="K2613" s="587">
        <f t="shared" si="142"/>
        <v>0</v>
      </c>
      <c r="M2613" s="1230">
        <v>38</v>
      </c>
      <c r="N2613" s="1231"/>
      <c r="O2613" s="1232"/>
      <c r="P2613" s="1233"/>
      <c r="Q2613" s="587">
        <f t="shared" si="143"/>
        <v>0</v>
      </c>
    </row>
    <row r="2614" spans="1:17" s="17" customFormat="1" ht="16.75" customHeight="1" outlineLevel="2">
      <c r="A2614" s="1230">
        <v>39</v>
      </c>
      <c r="B2614" s="1231"/>
      <c r="C2614" s="1232"/>
      <c r="D2614" s="1233"/>
      <c r="E2614" s="587">
        <f t="shared" si="141"/>
        <v>0</v>
      </c>
      <c r="G2614" s="1230">
        <v>39</v>
      </c>
      <c r="H2614" s="1231"/>
      <c r="I2614" s="1232"/>
      <c r="J2614" s="1233"/>
      <c r="K2614" s="587">
        <f t="shared" si="142"/>
        <v>0</v>
      </c>
      <c r="M2614" s="1230">
        <v>39</v>
      </c>
      <c r="N2614" s="1231"/>
      <c r="O2614" s="1232"/>
      <c r="P2614" s="1233"/>
      <c r="Q2614" s="587">
        <f t="shared" si="143"/>
        <v>0</v>
      </c>
    </row>
    <row r="2615" spans="1:17" s="17" customFormat="1" ht="16.75" customHeight="1" outlineLevel="2">
      <c r="A2615" s="1230">
        <v>40</v>
      </c>
      <c r="B2615" s="1231"/>
      <c r="C2615" s="1232"/>
      <c r="D2615" s="1233"/>
      <c r="E2615" s="587">
        <f t="shared" si="141"/>
        <v>0</v>
      </c>
      <c r="G2615" s="1230">
        <v>40</v>
      </c>
      <c r="H2615" s="1231"/>
      <c r="I2615" s="1232"/>
      <c r="J2615" s="1233"/>
      <c r="K2615" s="587">
        <f t="shared" si="142"/>
        <v>0</v>
      </c>
      <c r="M2615" s="1230">
        <v>40</v>
      </c>
      <c r="N2615" s="1231"/>
      <c r="O2615" s="1232"/>
      <c r="P2615" s="1233"/>
      <c r="Q2615" s="587">
        <f t="shared" si="143"/>
        <v>0</v>
      </c>
    </row>
    <row r="2616" spans="1:17" s="17" customFormat="1" ht="16.75" customHeight="1" outlineLevel="2">
      <c r="A2616" s="1230">
        <v>41</v>
      </c>
      <c r="B2616" s="1231"/>
      <c r="C2616" s="1232"/>
      <c r="D2616" s="1233"/>
      <c r="E2616" s="587">
        <f t="shared" si="141"/>
        <v>0</v>
      </c>
      <c r="G2616" s="1230">
        <v>41</v>
      </c>
      <c r="H2616" s="1231"/>
      <c r="I2616" s="1232"/>
      <c r="J2616" s="1233"/>
      <c r="K2616" s="587">
        <f t="shared" si="142"/>
        <v>0</v>
      </c>
      <c r="M2616" s="1230">
        <v>41</v>
      </c>
      <c r="N2616" s="1231"/>
      <c r="O2616" s="1232"/>
      <c r="P2616" s="1233"/>
      <c r="Q2616" s="587">
        <f t="shared" si="143"/>
        <v>0</v>
      </c>
    </row>
    <row r="2617" spans="1:17" s="17" customFormat="1" ht="16.75" customHeight="1" outlineLevel="2">
      <c r="A2617" s="1230">
        <v>42</v>
      </c>
      <c r="B2617" s="1231"/>
      <c r="C2617" s="1232"/>
      <c r="D2617" s="1233"/>
      <c r="E2617" s="587">
        <f t="shared" si="141"/>
        <v>0</v>
      </c>
      <c r="G2617" s="1230">
        <v>42</v>
      </c>
      <c r="H2617" s="1231"/>
      <c r="I2617" s="1232"/>
      <c r="J2617" s="1233"/>
      <c r="K2617" s="587">
        <f t="shared" si="142"/>
        <v>0</v>
      </c>
      <c r="M2617" s="1230">
        <v>42</v>
      </c>
      <c r="N2617" s="1231"/>
      <c r="O2617" s="1232"/>
      <c r="P2617" s="1233"/>
      <c r="Q2617" s="587">
        <f t="shared" si="143"/>
        <v>0</v>
      </c>
    </row>
    <row r="2618" spans="1:17" s="17" customFormat="1" ht="16.75" customHeight="1" outlineLevel="2">
      <c r="A2618" s="1230">
        <v>43</v>
      </c>
      <c r="B2618" s="1231"/>
      <c r="C2618" s="1232"/>
      <c r="D2618" s="1233"/>
      <c r="E2618" s="587">
        <f t="shared" si="141"/>
        <v>0</v>
      </c>
      <c r="G2618" s="1230">
        <v>43</v>
      </c>
      <c r="H2618" s="1231"/>
      <c r="I2618" s="1232"/>
      <c r="J2618" s="1233"/>
      <c r="K2618" s="587">
        <f t="shared" si="142"/>
        <v>0</v>
      </c>
      <c r="M2618" s="1230">
        <v>43</v>
      </c>
      <c r="N2618" s="1231"/>
      <c r="O2618" s="1232"/>
      <c r="P2618" s="1233"/>
      <c r="Q2618" s="587">
        <f t="shared" si="143"/>
        <v>0</v>
      </c>
    </row>
    <row r="2619" spans="1:17" s="17" customFormat="1" ht="16.75" customHeight="1" outlineLevel="2">
      <c r="A2619" s="1230">
        <v>44</v>
      </c>
      <c r="B2619" s="1231"/>
      <c r="C2619" s="1232"/>
      <c r="D2619" s="1233"/>
      <c r="E2619" s="587">
        <f t="shared" si="141"/>
        <v>0</v>
      </c>
      <c r="G2619" s="1230">
        <v>44</v>
      </c>
      <c r="H2619" s="1231"/>
      <c r="I2619" s="1232"/>
      <c r="J2619" s="1233"/>
      <c r="K2619" s="587">
        <f t="shared" si="142"/>
        <v>0</v>
      </c>
      <c r="M2619" s="1230">
        <v>44</v>
      </c>
      <c r="N2619" s="1231"/>
      <c r="O2619" s="1232"/>
      <c r="P2619" s="1233"/>
      <c r="Q2619" s="587">
        <f t="shared" si="143"/>
        <v>0</v>
      </c>
    </row>
    <row r="2620" spans="1:17" s="17" customFormat="1" ht="16.75" customHeight="1" outlineLevel="2">
      <c r="A2620" s="1230">
        <v>45</v>
      </c>
      <c r="B2620" s="1231"/>
      <c r="C2620" s="1232"/>
      <c r="D2620" s="1233"/>
      <c r="E2620" s="587">
        <f t="shared" si="141"/>
        <v>0</v>
      </c>
      <c r="G2620" s="1230">
        <v>45</v>
      </c>
      <c r="H2620" s="1231"/>
      <c r="I2620" s="1232"/>
      <c r="J2620" s="1233"/>
      <c r="K2620" s="587">
        <f t="shared" si="142"/>
        <v>0</v>
      </c>
      <c r="M2620" s="1230">
        <v>45</v>
      </c>
      <c r="N2620" s="1231"/>
      <c r="O2620" s="1232"/>
      <c r="P2620" s="1233"/>
      <c r="Q2620" s="587">
        <f t="shared" si="143"/>
        <v>0</v>
      </c>
    </row>
    <row r="2621" spans="1:17" s="17" customFormat="1" ht="16.75" customHeight="1" outlineLevel="2">
      <c r="A2621" s="1230">
        <v>46</v>
      </c>
      <c r="B2621" s="1231"/>
      <c r="C2621" s="1232"/>
      <c r="D2621" s="1233"/>
      <c r="E2621" s="587">
        <f t="shared" si="141"/>
        <v>0</v>
      </c>
      <c r="G2621" s="1230">
        <v>46</v>
      </c>
      <c r="H2621" s="1231"/>
      <c r="I2621" s="1232"/>
      <c r="J2621" s="1233"/>
      <c r="K2621" s="587">
        <f t="shared" si="142"/>
        <v>0</v>
      </c>
      <c r="M2621" s="1230">
        <v>46</v>
      </c>
      <c r="N2621" s="1231"/>
      <c r="O2621" s="1232"/>
      <c r="P2621" s="1233"/>
      <c r="Q2621" s="587">
        <f t="shared" si="143"/>
        <v>0</v>
      </c>
    </row>
    <row r="2622" spans="1:17" s="17" customFormat="1" ht="16.75" customHeight="1" outlineLevel="2">
      <c r="A2622" s="1230">
        <v>47</v>
      </c>
      <c r="B2622" s="1231"/>
      <c r="C2622" s="1232"/>
      <c r="D2622" s="1233"/>
      <c r="E2622" s="587">
        <f t="shared" si="141"/>
        <v>0</v>
      </c>
      <c r="G2622" s="1230">
        <v>47</v>
      </c>
      <c r="H2622" s="1231"/>
      <c r="I2622" s="1232"/>
      <c r="J2622" s="1233"/>
      <c r="K2622" s="587">
        <f t="shared" si="142"/>
        <v>0</v>
      </c>
      <c r="M2622" s="1230">
        <v>47</v>
      </c>
      <c r="N2622" s="1231"/>
      <c r="O2622" s="1232"/>
      <c r="P2622" s="1233"/>
      <c r="Q2622" s="587">
        <f t="shared" si="143"/>
        <v>0</v>
      </c>
    </row>
    <row r="2623" spans="1:17" s="17" customFormat="1" ht="16.75" customHeight="1" outlineLevel="2">
      <c r="A2623" s="1230">
        <v>48</v>
      </c>
      <c r="B2623" s="1231"/>
      <c r="C2623" s="1232"/>
      <c r="D2623" s="1233"/>
      <c r="E2623" s="587">
        <f t="shared" si="141"/>
        <v>0</v>
      </c>
      <c r="G2623" s="1230">
        <v>48</v>
      </c>
      <c r="H2623" s="1231"/>
      <c r="I2623" s="1232"/>
      <c r="J2623" s="1233"/>
      <c r="K2623" s="587">
        <f t="shared" si="142"/>
        <v>0</v>
      </c>
      <c r="M2623" s="1230">
        <v>48</v>
      </c>
      <c r="N2623" s="1231"/>
      <c r="O2623" s="1232"/>
      <c r="P2623" s="1233"/>
      <c r="Q2623" s="587">
        <f t="shared" si="143"/>
        <v>0</v>
      </c>
    </row>
    <row r="2624" spans="1:17" s="17" customFormat="1" ht="16.75" customHeight="1" outlineLevel="2">
      <c r="A2624" s="1230">
        <v>49</v>
      </c>
      <c r="B2624" s="1231"/>
      <c r="C2624" s="1232"/>
      <c r="D2624" s="1233"/>
      <c r="E2624" s="587">
        <f t="shared" si="141"/>
        <v>0</v>
      </c>
      <c r="G2624" s="1230">
        <v>49</v>
      </c>
      <c r="H2624" s="1231"/>
      <c r="I2624" s="1232"/>
      <c r="J2624" s="1233"/>
      <c r="K2624" s="587">
        <f t="shared" si="142"/>
        <v>0</v>
      </c>
      <c r="M2624" s="1230">
        <v>49</v>
      </c>
      <c r="N2624" s="1231"/>
      <c r="O2624" s="1232"/>
      <c r="P2624" s="1233"/>
      <c r="Q2624" s="587">
        <f t="shared" si="143"/>
        <v>0</v>
      </c>
    </row>
    <row r="2625" spans="1:17" s="17" customFormat="1" ht="16.75" customHeight="1" outlineLevel="2">
      <c r="A2625" s="1230">
        <v>50</v>
      </c>
      <c r="B2625" s="1231"/>
      <c r="C2625" s="1232"/>
      <c r="D2625" s="1233"/>
      <c r="E2625" s="587">
        <f t="shared" si="141"/>
        <v>0</v>
      </c>
      <c r="G2625" s="1230">
        <v>50</v>
      </c>
      <c r="H2625" s="1231"/>
      <c r="I2625" s="1232"/>
      <c r="J2625" s="1233"/>
      <c r="K2625" s="587">
        <f t="shared" si="142"/>
        <v>0</v>
      </c>
      <c r="M2625" s="1230">
        <v>50</v>
      </c>
      <c r="N2625" s="1231"/>
      <c r="O2625" s="1232"/>
      <c r="P2625" s="1233"/>
      <c r="Q2625" s="587">
        <f t="shared" si="143"/>
        <v>0</v>
      </c>
    </row>
    <row r="2626" spans="1:17" s="17" customFormat="1" ht="16.75" customHeight="1" outlineLevel="2">
      <c r="A2626" s="1230">
        <v>51</v>
      </c>
      <c r="B2626" s="1231"/>
      <c r="C2626" s="1232"/>
      <c r="D2626" s="1233"/>
      <c r="E2626" s="587">
        <f t="shared" si="141"/>
        <v>0</v>
      </c>
      <c r="G2626" s="1230">
        <v>51</v>
      </c>
      <c r="H2626" s="1231"/>
      <c r="I2626" s="1232"/>
      <c r="J2626" s="1233"/>
      <c r="K2626" s="587">
        <f t="shared" si="142"/>
        <v>0</v>
      </c>
      <c r="M2626" s="1230">
        <v>51</v>
      </c>
      <c r="N2626" s="1231"/>
      <c r="O2626" s="1232"/>
      <c r="P2626" s="1233"/>
      <c r="Q2626" s="587">
        <f t="shared" si="143"/>
        <v>0</v>
      </c>
    </row>
    <row r="2627" spans="1:17" s="17" customFormat="1" ht="16.75" customHeight="1" outlineLevel="2">
      <c r="A2627" s="1230">
        <v>52</v>
      </c>
      <c r="B2627" s="1231"/>
      <c r="C2627" s="1232"/>
      <c r="D2627" s="1233"/>
      <c r="E2627" s="587">
        <f t="shared" si="141"/>
        <v>0</v>
      </c>
      <c r="G2627" s="1230">
        <v>52</v>
      </c>
      <c r="H2627" s="1231"/>
      <c r="I2627" s="1232"/>
      <c r="J2627" s="1233"/>
      <c r="K2627" s="587">
        <f t="shared" si="142"/>
        <v>0</v>
      </c>
      <c r="M2627" s="1230">
        <v>52</v>
      </c>
      <c r="N2627" s="1231"/>
      <c r="O2627" s="1232"/>
      <c r="P2627" s="1233"/>
      <c r="Q2627" s="587">
        <f t="shared" si="143"/>
        <v>0</v>
      </c>
    </row>
    <row r="2628" spans="1:17" s="17" customFormat="1" ht="16.75" customHeight="1" outlineLevel="2">
      <c r="A2628" s="1230">
        <v>53</v>
      </c>
      <c r="B2628" s="1231"/>
      <c r="C2628" s="1232"/>
      <c r="D2628" s="1233"/>
      <c r="E2628" s="587">
        <f t="shared" si="141"/>
        <v>0</v>
      </c>
      <c r="G2628" s="1230">
        <v>53</v>
      </c>
      <c r="H2628" s="1231"/>
      <c r="I2628" s="1232"/>
      <c r="J2628" s="1233"/>
      <c r="K2628" s="587">
        <f t="shared" si="142"/>
        <v>0</v>
      </c>
      <c r="M2628" s="1230">
        <v>53</v>
      </c>
      <c r="N2628" s="1231"/>
      <c r="O2628" s="1232"/>
      <c r="P2628" s="1233"/>
      <c r="Q2628" s="587">
        <f t="shared" si="143"/>
        <v>0</v>
      </c>
    </row>
    <row r="2629" spans="1:17" s="17" customFormat="1" ht="16.75" customHeight="1" outlineLevel="2">
      <c r="A2629" s="1230">
        <v>54</v>
      </c>
      <c r="B2629" s="1231"/>
      <c r="C2629" s="1232"/>
      <c r="D2629" s="1233"/>
      <c r="E2629" s="587">
        <f t="shared" si="141"/>
        <v>0</v>
      </c>
      <c r="G2629" s="1230">
        <v>54</v>
      </c>
      <c r="H2629" s="1231"/>
      <c r="I2629" s="1232"/>
      <c r="J2629" s="1233"/>
      <c r="K2629" s="587">
        <f t="shared" si="142"/>
        <v>0</v>
      </c>
      <c r="M2629" s="1230">
        <v>54</v>
      </c>
      <c r="N2629" s="1231"/>
      <c r="O2629" s="1232"/>
      <c r="P2629" s="1233"/>
      <c r="Q2629" s="587">
        <f t="shared" si="143"/>
        <v>0</v>
      </c>
    </row>
    <row r="2630" spans="1:17" s="17" customFormat="1" ht="16.75" customHeight="1" outlineLevel="2">
      <c r="A2630" s="1230">
        <v>55</v>
      </c>
      <c r="B2630" s="1231"/>
      <c r="C2630" s="1232"/>
      <c r="D2630" s="1233"/>
      <c r="E2630" s="587">
        <f t="shared" si="141"/>
        <v>0</v>
      </c>
      <c r="G2630" s="1230">
        <v>55</v>
      </c>
      <c r="H2630" s="1231"/>
      <c r="I2630" s="1232"/>
      <c r="J2630" s="1233"/>
      <c r="K2630" s="587">
        <f t="shared" si="142"/>
        <v>0</v>
      </c>
      <c r="M2630" s="1230">
        <v>55</v>
      </c>
      <c r="N2630" s="1231"/>
      <c r="O2630" s="1232"/>
      <c r="P2630" s="1233"/>
      <c r="Q2630" s="587">
        <f t="shared" si="143"/>
        <v>0</v>
      </c>
    </row>
    <row r="2631" spans="1:17" s="17" customFormat="1" ht="16.75" customHeight="1" outlineLevel="2">
      <c r="A2631" s="1230">
        <v>56</v>
      </c>
      <c r="B2631" s="1231"/>
      <c r="C2631" s="1232"/>
      <c r="D2631" s="1233"/>
      <c r="E2631" s="587">
        <f t="shared" si="141"/>
        <v>0</v>
      </c>
      <c r="G2631" s="1230">
        <v>56</v>
      </c>
      <c r="H2631" s="1231"/>
      <c r="I2631" s="1232"/>
      <c r="J2631" s="1233"/>
      <c r="K2631" s="587">
        <f t="shared" si="142"/>
        <v>0</v>
      </c>
      <c r="M2631" s="1230">
        <v>56</v>
      </c>
      <c r="N2631" s="1231"/>
      <c r="O2631" s="1232"/>
      <c r="P2631" s="1233"/>
      <c r="Q2631" s="587">
        <f t="shared" si="143"/>
        <v>0</v>
      </c>
    </row>
    <row r="2632" spans="1:17" s="17" customFormat="1" ht="16.75" customHeight="1" outlineLevel="2">
      <c r="A2632" s="1230">
        <v>57</v>
      </c>
      <c r="B2632" s="1231"/>
      <c r="C2632" s="1232"/>
      <c r="D2632" s="1233"/>
      <c r="E2632" s="587">
        <f t="shared" si="141"/>
        <v>0</v>
      </c>
      <c r="G2632" s="1230">
        <v>57</v>
      </c>
      <c r="H2632" s="1231"/>
      <c r="I2632" s="1232"/>
      <c r="J2632" s="1233"/>
      <c r="K2632" s="587">
        <f t="shared" si="142"/>
        <v>0</v>
      </c>
      <c r="M2632" s="1230">
        <v>57</v>
      </c>
      <c r="N2632" s="1231"/>
      <c r="O2632" s="1232"/>
      <c r="P2632" s="1233"/>
      <c r="Q2632" s="587">
        <f t="shared" si="143"/>
        <v>0</v>
      </c>
    </row>
    <row r="2633" spans="1:17" s="17" customFormat="1" ht="16.75" customHeight="1" outlineLevel="2">
      <c r="A2633" s="1230">
        <v>58</v>
      </c>
      <c r="B2633" s="1231"/>
      <c r="C2633" s="1232"/>
      <c r="D2633" s="1233"/>
      <c r="E2633" s="587">
        <f t="shared" si="141"/>
        <v>0</v>
      </c>
      <c r="G2633" s="1230">
        <v>58</v>
      </c>
      <c r="H2633" s="1231"/>
      <c r="I2633" s="1232"/>
      <c r="J2633" s="1233"/>
      <c r="K2633" s="587">
        <f t="shared" si="142"/>
        <v>0</v>
      </c>
      <c r="M2633" s="1230">
        <v>58</v>
      </c>
      <c r="N2633" s="1231"/>
      <c r="O2633" s="1232"/>
      <c r="P2633" s="1233"/>
      <c r="Q2633" s="587">
        <f t="shared" si="143"/>
        <v>0</v>
      </c>
    </row>
    <row r="2634" spans="1:17" s="17" customFormat="1" ht="16.75" customHeight="1" outlineLevel="2">
      <c r="A2634" s="1230">
        <v>59</v>
      </c>
      <c r="B2634" s="1231"/>
      <c r="C2634" s="1232"/>
      <c r="D2634" s="1233"/>
      <c r="E2634" s="587">
        <f t="shared" si="141"/>
        <v>0</v>
      </c>
      <c r="G2634" s="1230">
        <v>59</v>
      </c>
      <c r="H2634" s="1231"/>
      <c r="I2634" s="1232"/>
      <c r="J2634" s="1233"/>
      <c r="K2634" s="587">
        <f t="shared" si="142"/>
        <v>0</v>
      </c>
      <c r="M2634" s="1230">
        <v>59</v>
      </c>
      <c r="N2634" s="1231"/>
      <c r="O2634" s="1232"/>
      <c r="P2634" s="1233"/>
      <c r="Q2634" s="587">
        <f t="shared" si="143"/>
        <v>0</v>
      </c>
    </row>
    <row r="2635" spans="1:17" s="17" customFormat="1" ht="16.75" customHeight="1" outlineLevel="2">
      <c r="A2635" s="1230">
        <v>60</v>
      </c>
      <c r="B2635" s="1231"/>
      <c r="C2635" s="1232"/>
      <c r="D2635" s="1233"/>
      <c r="E2635" s="587">
        <f t="shared" si="141"/>
        <v>0</v>
      </c>
      <c r="G2635" s="1230">
        <v>60</v>
      </c>
      <c r="H2635" s="1231"/>
      <c r="I2635" s="1232"/>
      <c r="J2635" s="1233"/>
      <c r="K2635" s="587">
        <f t="shared" si="142"/>
        <v>0</v>
      </c>
      <c r="M2635" s="1230">
        <v>60</v>
      </c>
      <c r="N2635" s="1231"/>
      <c r="O2635" s="1232"/>
      <c r="P2635" s="1233"/>
      <c r="Q2635" s="587">
        <f t="shared" si="143"/>
        <v>0</v>
      </c>
    </row>
    <row r="2636" spans="1:17" s="17" customFormat="1" ht="16.75" customHeight="1" outlineLevel="2">
      <c r="A2636" s="1230">
        <v>61</v>
      </c>
      <c r="B2636" s="1231"/>
      <c r="C2636" s="1232"/>
      <c r="D2636" s="1233"/>
      <c r="E2636" s="587">
        <f t="shared" si="141"/>
        <v>0</v>
      </c>
      <c r="G2636" s="1230">
        <v>61</v>
      </c>
      <c r="H2636" s="1231"/>
      <c r="I2636" s="1232"/>
      <c r="J2636" s="1233"/>
      <c r="K2636" s="587">
        <f t="shared" si="142"/>
        <v>0</v>
      </c>
      <c r="M2636" s="1230">
        <v>61</v>
      </c>
      <c r="N2636" s="1231"/>
      <c r="O2636" s="1232"/>
      <c r="P2636" s="1233"/>
      <c r="Q2636" s="587">
        <f t="shared" si="143"/>
        <v>0</v>
      </c>
    </row>
    <row r="2637" spans="1:17" s="17" customFormat="1" ht="16.75" customHeight="1" outlineLevel="2">
      <c r="A2637" s="1230">
        <v>62</v>
      </c>
      <c r="B2637" s="1231"/>
      <c r="C2637" s="1232"/>
      <c r="D2637" s="1233"/>
      <c r="E2637" s="587">
        <f t="shared" si="141"/>
        <v>0</v>
      </c>
      <c r="G2637" s="1230">
        <v>62</v>
      </c>
      <c r="H2637" s="1231"/>
      <c r="I2637" s="1232"/>
      <c r="J2637" s="1233"/>
      <c r="K2637" s="587">
        <f t="shared" si="142"/>
        <v>0</v>
      </c>
      <c r="M2637" s="1230">
        <v>62</v>
      </c>
      <c r="N2637" s="1231"/>
      <c r="O2637" s="1232"/>
      <c r="P2637" s="1233"/>
      <c r="Q2637" s="587">
        <f t="shared" si="143"/>
        <v>0</v>
      </c>
    </row>
    <row r="2638" spans="1:17" s="17" customFormat="1" ht="16.75" customHeight="1" outlineLevel="2">
      <c r="A2638" s="1230">
        <v>63</v>
      </c>
      <c r="B2638" s="1231"/>
      <c r="C2638" s="1232"/>
      <c r="D2638" s="1233"/>
      <c r="E2638" s="587">
        <f t="shared" si="141"/>
        <v>0</v>
      </c>
      <c r="G2638" s="1230">
        <v>63</v>
      </c>
      <c r="H2638" s="1231"/>
      <c r="I2638" s="1232"/>
      <c r="J2638" s="1233"/>
      <c r="K2638" s="587">
        <f t="shared" si="142"/>
        <v>0</v>
      </c>
      <c r="M2638" s="1230">
        <v>63</v>
      </c>
      <c r="N2638" s="1231"/>
      <c r="O2638" s="1232"/>
      <c r="P2638" s="1233"/>
      <c r="Q2638" s="587">
        <f t="shared" si="143"/>
        <v>0</v>
      </c>
    </row>
    <row r="2639" spans="1:17" s="17" customFormat="1" ht="16.75" customHeight="1" outlineLevel="2">
      <c r="A2639" s="1230">
        <v>64</v>
      </c>
      <c r="B2639" s="1231"/>
      <c r="C2639" s="1232"/>
      <c r="D2639" s="1233"/>
      <c r="E2639" s="587">
        <f t="shared" si="141"/>
        <v>0</v>
      </c>
      <c r="G2639" s="1230">
        <v>64</v>
      </c>
      <c r="H2639" s="1231"/>
      <c r="I2639" s="1232"/>
      <c r="J2639" s="1233"/>
      <c r="K2639" s="587">
        <f t="shared" si="142"/>
        <v>0</v>
      </c>
      <c r="M2639" s="1230">
        <v>64</v>
      </c>
      <c r="N2639" s="1231"/>
      <c r="O2639" s="1232"/>
      <c r="P2639" s="1233"/>
      <c r="Q2639" s="587">
        <f t="shared" si="143"/>
        <v>0</v>
      </c>
    </row>
    <row r="2640" spans="1:17" s="17" customFormat="1" ht="16.75" customHeight="1" outlineLevel="2">
      <c r="A2640" s="1230">
        <v>65</v>
      </c>
      <c r="B2640" s="1231"/>
      <c r="C2640" s="1232"/>
      <c r="D2640" s="1233"/>
      <c r="E2640" s="587">
        <f t="shared" si="141"/>
        <v>0</v>
      </c>
      <c r="G2640" s="1230">
        <v>65</v>
      </c>
      <c r="H2640" s="1231"/>
      <c r="I2640" s="1232"/>
      <c r="J2640" s="1233"/>
      <c r="K2640" s="587">
        <f t="shared" si="142"/>
        <v>0</v>
      </c>
      <c r="M2640" s="1230">
        <v>65</v>
      </c>
      <c r="N2640" s="1231"/>
      <c r="O2640" s="1232"/>
      <c r="P2640" s="1233"/>
      <c r="Q2640" s="587">
        <f t="shared" si="143"/>
        <v>0</v>
      </c>
    </row>
    <row r="2641" spans="1:17" s="17" customFormat="1" ht="16.75" customHeight="1" outlineLevel="2">
      <c r="A2641" s="1230">
        <v>66</v>
      </c>
      <c r="B2641" s="1231"/>
      <c r="C2641" s="1232"/>
      <c r="D2641" s="1233"/>
      <c r="E2641" s="587">
        <f t="shared" ref="E2641:E2704" si="144">IF(AND(C2641&gt;=D$2569,C2641&lt;=D$2568),1,0)</f>
        <v>0</v>
      </c>
      <c r="G2641" s="1230">
        <v>66</v>
      </c>
      <c r="H2641" s="1231"/>
      <c r="I2641" s="1232"/>
      <c r="J2641" s="1233"/>
      <c r="K2641" s="587">
        <f t="shared" ref="K2641:K2704" si="145">IF(AND(I2641&gt;=J$2569,I2641&lt;=J$2568),1,0)</f>
        <v>0</v>
      </c>
      <c r="M2641" s="1230">
        <v>66</v>
      </c>
      <c r="N2641" s="1231"/>
      <c r="O2641" s="1232"/>
      <c r="P2641" s="1233"/>
      <c r="Q2641" s="587">
        <f t="shared" ref="Q2641:Q2704" si="146">IF(AND(O2641&gt;=P$2569,O2641&lt;=P$2568),1,0)</f>
        <v>0</v>
      </c>
    </row>
    <row r="2642" spans="1:17" s="17" customFormat="1" ht="16.75" customHeight="1" outlineLevel="2">
      <c r="A2642" s="1230">
        <v>67</v>
      </c>
      <c r="B2642" s="1231"/>
      <c r="C2642" s="1232"/>
      <c r="D2642" s="1233"/>
      <c r="E2642" s="587">
        <f t="shared" si="144"/>
        <v>0</v>
      </c>
      <c r="G2642" s="1230">
        <v>67</v>
      </c>
      <c r="H2642" s="1231"/>
      <c r="I2642" s="1232"/>
      <c r="J2642" s="1233"/>
      <c r="K2642" s="587">
        <f t="shared" si="145"/>
        <v>0</v>
      </c>
      <c r="M2642" s="1230">
        <v>67</v>
      </c>
      <c r="N2642" s="1231"/>
      <c r="O2642" s="1232"/>
      <c r="P2642" s="1233"/>
      <c r="Q2642" s="587">
        <f t="shared" si="146"/>
        <v>0</v>
      </c>
    </row>
    <row r="2643" spans="1:17" s="17" customFormat="1" ht="16.75" customHeight="1" outlineLevel="2">
      <c r="A2643" s="1230">
        <v>68</v>
      </c>
      <c r="B2643" s="1231"/>
      <c r="C2643" s="1232"/>
      <c r="D2643" s="1233"/>
      <c r="E2643" s="587">
        <f t="shared" si="144"/>
        <v>0</v>
      </c>
      <c r="G2643" s="1230">
        <v>68</v>
      </c>
      <c r="H2643" s="1231"/>
      <c r="I2643" s="1232"/>
      <c r="J2643" s="1233"/>
      <c r="K2643" s="587">
        <f t="shared" si="145"/>
        <v>0</v>
      </c>
      <c r="M2643" s="1230">
        <v>68</v>
      </c>
      <c r="N2643" s="1231"/>
      <c r="O2643" s="1232"/>
      <c r="P2643" s="1233"/>
      <c r="Q2643" s="587">
        <f t="shared" si="146"/>
        <v>0</v>
      </c>
    </row>
    <row r="2644" spans="1:17" s="17" customFormat="1" ht="16.75" customHeight="1" outlineLevel="2">
      <c r="A2644" s="1230">
        <v>69</v>
      </c>
      <c r="B2644" s="1231"/>
      <c r="C2644" s="1232"/>
      <c r="D2644" s="1233"/>
      <c r="E2644" s="587">
        <f t="shared" si="144"/>
        <v>0</v>
      </c>
      <c r="G2644" s="1230">
        <v>69</v>
      </c>
      <c r="H2644" s="1231"/>
      <c r="I2644" s="1232"/>
      <c r="J2644" s="1233"/>
      <c r="K2644" s="587">
        <f t="shared" si="145"/>
        <v>0</v>
      </c>
      <c r="M2644" s="1230">
        <v>69</v>
      </c>
      <c r="N2644" s="1231"/>
      <c r="O2644" s="1232"/>
      <c r="P2644" s="1233"/>
      <c r="Q2644" s="587">
        <f t="shared" si="146"/>
        <v>0</v>
      </c>
    </row>
    <row r="2645" spans="1:17" s="17" customFormat="1" ht="16.75" customHeight="1" outlineLevel="2">
      <c r="A2645" s="1230">
        <v>70</v>
      </c>
      <c r="B2645" s="1231"/>
      <c r="C2645" s="1232"/>
      <c r="D2645" s="1233"/>
      <c r="E2645" s="587">
        <f t="shared" si="144"/>
        <v>0</v>
      </c>
      <c r="G2645" s="1230">
        <v>70</v>
      </c>
      <c r="H2645" s="1231"/>
      <c r="I2645" s="1232"/>
      <c r="J2645" s="1233"/>
      <c r="K2645" s="587">
        <f t="shared" si="145"/>
        <v>0</v>
      </c>
      <c r="M2645" s="1230">
        <v>70</v>
      </c>
      <c r="N2645" s="1231"/>
      <c r="O2645" s="1232"/>
      <c r="P2645" s="1233"/>
      <c r="Q2645" s="587">
        <f t="shared" si="146"/>
        <v>0</v>
      </c>
    </row>
    <row r="2646" spans="1:17" s="17" customFormat="1" ht="16.75" customHeight="1" outlineLevel="2">
      <c r="A2646" s="1230">
        <v>71</v>
      </c>
      <c r="B2646" s="1231"/>
      <c r="C2646" s="1232"/>
      <c r="D2646" s="1233"/>
      <c r="E2646" s="587">
        <f t="shared" si="144"/>
        <v>0</v>
      </c>
      <c r="G2646" s="1230">
        <v>71</v>
      </c>
      <c r="H2646" s="1231"/>
      <c r="I2646" s="1232"/>
      <c r="J2646" s="1233"/>
      <c r="K2646" s="587">
        <f t="shared" si="145"/>
        <v>0</v>
      </c>
      <c r="M2646" s="1230">
        <v>71</v>
      </c>
      <c r="N2646" s="1231"/>
      <c r="O2646" s="1232"/>
      <c r="P2646" s="1233"/>
      <c r="Q2646" s="587">
        <f t="shared" si="146"/>
        <v>0</v>
      </c>
    </row>
    <row r="2647" spans="1:17" s="17" customFormat="1" ht="16.75" customHeight="1" outlineLevel="2">
      <c r="A2647" s="1230">
        <v>72</v>
      </c>
      <c r="B2647" s="1231"/>
      <c r="C2647" s="1232"/>
      <c r="D2647" s="1233"/>
      <c r="E2647" s="587">
        <f t="shared" si="144"/>
        <v>0</v>
      </c>
      <c r="G2647" s="1230">
        <v>72</v>
      </c>
      <c r="H2647" s="1231"/>
      <c r="I2647" s="1232"/>
      <c r="J2647" s="1233"/>
      <c r="K2647" s="587">
        <f t="shared" si="145"/>
        <v>0</v>
      </c>
      <c r="M2647" s="1230">
        <v>72</v>
      </c>
      <c r="N2647" s="1231"/>
      <c r="O2647" s="1232"/>
      <c r="P2647" s="1233"/>
      <c r="Q2647" s="587">
        <f t="shared" si="146"/>
        <v>0</v>
      </c>
    </row>
    <row r="2648" spans="1:17" s="17" customFormat="1" ht="16.75" customHeight="1" outlineLevel="2">
      <c r="A2648" s="1230">
        <v>73</v>
      </c>
      <c r="B2648" s="1231"/>
      <c r="C2648" s="1232"/>
      <c r="D2648" s="1233"/>
      <c r="E2648" s="587">
        <f t="shared" si="144"/>
        <v>0</v>
      </c>
      <c r="G2648" s="1230">
        <v>73</v>
      </c>
      <c r="H2648" s="1231"/>
      <c r="I2648" s="1232"/>
      <c r="J2648" s="1233"/>
      <c r="K2648" s="587">
        <f t="shared" si="145"/>
        <v>0</v>
      </c>
      <c r="M2648" s="1230">
        <v>73</v>
      </c>
      <c r="N2648" s="1231"/>
      <c r="O2648" s="1232"/>
      <c r="P2648" s="1233"/>
      <c r="Q2648" s="587">
        <f t="shared" si="146"/>
        <v>0</v>
      </c>
    </row>
    <row r="2649" spans="1:17" s="17" customFormat="1" ht="16.75" customHeight="1" outlineLevel="2">
      <c r="A2649" s="1230">
        <v>74</v>
      </c>
      <c r="B2649" s="1231"/>
      <c r="C2649" s="1232"/>
      <c r="D2649" s="1233"/>
      <c r="E2649" s="587">
        <f t="shared" si="144"/>
        <v>0</v>
      </c>
      <c r="G2649" s="1230">
        <v>74</v>
      </c>
      <c r="H2649" s="1231"/>
      <c r="I2649" s="1232"/>
      <c r="J2649" s="1233"/>
      <c r="K2649" s="587">
        <f t="shared" si="145"/>
        <v>0</v>
      </c>
      <c r="M2649" s="1230">
        <v>74</v>
      </c>
      <c r="N2649" s="1231"/>
      <c r="O2649" s="1232"/>
      <c r="P2649" s="1233"/>
      <c r="Q2649" s="587">
        <f t="shared" si="146"/>
        <v>0</v>
      </c>
    </row>
    <row r="2650" spans="1:17" s="17" customFormat="1" ht="16.75" customHeight="1" outlineLevel="2">
      <c r="A2650" s="1230">
        <v>75</v>
      </c>
      <c r="B2650" s="1231"/>
      <c r="C2650" s="1232"/>
      <c r="D2650" s="1233"/>
      <c r="E2650" s="587">
        <f t="shared" si="144"/>
        <v>0</v>
      </c>
      <c r="G2650" s="1230">
        <v>75</v>
      </c>
      <c r="H2650" s="1231"/>
      <c r="I2650" s="1232"/>
      <c r="J2650" s="1233"/>
      <c r="K2650" s="587">
        <f t="shared" si="145"/>
        <v>0</v>
      </c>
      <c r="M2650" s="1230">
        <v>75</v>
      </c>
      <c r="N2650" s="1231"/>
      <c r="O2650" s="1232"/>
      <c r="P2650" s="1233"/>
      <c r="Q2650" s="587">
        <f t="shared" si="146"/>
        <v>0</v>
      </c>
    </row>
    <row r="2651" spans="1:17" s="17" customFormat="1" ht="16.75" customHeight="1" outlineLevel="2">
      <c r="A2651" s="1230">
        <v>76</v>
      </c>
      <c r="B2651" s="1231"/>
      <c r="C2651" s="1232"/>
      <c r="D2651" s="1233"/>
      <c r="E2651" s="587">
        <f t="shared" si="144"/>
        <v>0</v>
      </c>
      <c r="G2651" s="1230">
        <v>76</v>
      </c>
      <c r="H2651" s="1231"/>
      <c r="I2651" s="1232"/>
      <c r="J2651" s="1233"/>
      <c r="K2651" s="587">
        <f t="shared" si="145"/>
        <v>0</v>
      </c>
      <c r="M2651" s="1230">
        <v>76</v>
      </c>
      <c r="N2651" s="1231"/>
      <c r="O2651" s="1232"/>
      <c r="P2651" s="1233"/>
      <c r="Q2651" s="587">
        <f t="shared" si="146"/>
        <v>0</v>
      </c>
    </row>
    <row r="2652" spans="1:17" s="17" customFormat="1" ht="16.75" customHeight="1" outlineLevel="2">
      <c r="A2652" s="1230">
        <v>77</v>
      </c>
      <c r="B2652" s="1231"/>
      <c r="C2652" s="1232"/>
      <c r="D2652" s="1233"/>
      <c r="E2652" s="587">
        <f t="shared" si="144"/>
        <v>0</v>
      </c>
      <c r="G2652" s="1230">
        <v>77</v>
      </c>
      <c r="H2652" s="1231"/>
      <c r="I2652" s="1232"/>
      <c r="J2652" s="1233"/>
      <c r="K2652" s="587">
        <f t="shared" si="145"/>
        <v>0</v>
      </c>
      <c r="M2652" s="1230">
        <v>77</v>
      </c>
      <c r="N2652" s="1231"/>
      <c r="O2652" s="1232"/>
      <c r="P2652" s="1233"/>
      <c r="Q2652" s="587">
        <f t="shared" si="146"/>
        <v>0</v>
      </c>
    </row>
    <row r="2653" spans="1:17" s="17" customFormat="1" ht="16.75" customHeight="1" outlineLevel="2">
      <c r="A2653" s="1230">
        <v>78</v>
      </c>
      <c r="B2653" s="1231"/>
      <c r="C2653" s="1232"/>
      <c r="D2653" s="1233"/>
      <c r="E2653" s="587">
        <f t="shared" si="144"/>
        <v>0</v>
      </c>
      <c r="G2653" s="1230">
        <v>78</v>
      </c>
      <c r="H2653" s="1231"/>
      <c r="I2653" s="1232"/>
      <c r="J2653" s="1233"/>
      <c r="K2653" s="587">
        <f t="shared" si="145"/>
        <v>0</v>
      </c>
      <c r="M2653" s="1230">
        <v>78</v>
      </c>
      <c r="N2653" s="1231"/>
      <c r="O2653" s="1232"/>
      <c r="P2653" s="1233"/>
      <c r="Q2653" s="587">
        <f t="shared" si="146"/>
        <v>0</v>
      </c>
    </row>
    <row r="2654" spans="1:17" s="17" customFormat="1" ht="16.75" customHeight="1" outlineLevel="2">
      <c r="A2654" s="1230">
        <v>79</v>
      </c>
      <c r="B2654" s="1231"/>
      <c r="C2654" s="1232"/>
      <c r="D2654" s="1233"/>
      <c r="E2654" s="587">
        <f t="shared" si="144"/>
        <v>0</v>
      </c>
      <c r="G2654" s="1230">
        <v>79</v>
      </c>
      <c r="H2654" s="1231"/>
      <c r="I2654" s="1232"/>
      <c r="J2654" s="1233"/>
      <c r="K2654" s="587">
        <f t="shared" si="145"/>
        <v>0</v>
      </c>
      <c r="M2654" s="1230">
        <v>79</v>
      </c>
      <c r="N2654" s="1231"/>
      <c r="O2654" s="1232"/>
      <c r="P2654" s="1233"/>
      <c r="Q2654" s="587">
        <f t="shared" si="146"/>
        <v>0</v>
      </c>
    </row>
    <row r="2655" spans="1:17" s="17" customFormat="1" ht="16.75" customHeight="1" outlineLevel="2">
      <c r="A2655" s="1230">
        <v>80</v>
      </c>
      <c r="B2655" s="1231"/>
      <c r="C2655" s="1232"/>
      <c r="D2655" s="1233"/>
      <c r="E2655" s="587">
        <f t="shared" si="144"/>
        <v>0</v>
      </c>
      <c r="G2655" s="1230">
        <v>80</v>
      </c>
      <c r="H2655" s="1231"/>
      <c r="I2655" s="1232"/>
      <c r="J2655" s="1233"/>
      <c r="K2655" s="587">
        <f t="shared" si="145"/>
        <v>0</v>
      </c>
      <c r="M2655" s="1230">
        <v>80</v>
      </c>
      <c r="N2655" s="1231"/>
      <c r="O2655" s="1232"/>
      <c r="P2655" s="1233"/>
      <c r="Q2655" s="587">
        <f t="shared" si="146"/>
        <v>0</v>
      </c>
    </row>
    <row r="2656" spans="1:17" s="17" customFormat="1" ht="16.75" customHeight="1" outlineLevel="2">
      <c r="A2656" s="1230">
        <v>81</v>
      </c>
      <c r="B2656" s="1231"/>
      <c r="C2656" s="1232"/>
      <c r="D2656" s="1233"/>
      <c r="E2656" s="587">
        <f t="shared" si="144"/>
        <v>0</v>
      </c>
      <c r="G2656" s="1230">
        <v>81</v>
      </c>
      <c r="H2656" s="1231"/>
      <c r="I2656" s="1232"/>
      <c r="J2656" s="1233"/>
      <c r="K2656" s="587">
        <f t="shared" si="145"/>
        <v>0</v>
      </c>
      <c r="M2656" s="1230">
        <v>81</v>
      </c>
      <c r="N2656" s="1231"/>
      <c r="O2656" s="1232"/>
      <c r="P2656" s="1233"/>
      <c r="Q2656" s="587">
        <f t="shared" si="146"/>
        <v>0</v>
      </c>
    </row>
    <row r="2657" spans="1:17" s="17" customFormat="1" ht="16.75" customHeight="1" outlineLevel="2">
      <c r="A2657" s="1230">
        <v>82</v>
      </c>
      <c r="B2657" s="1231"/>
      <c r="C2657" s="1232"/>
      <c r="D2657" s="1233"/>
      <c r="E2657" s="587">
        <f t="shared" si="144"/>
        <v>0</v>
      </c>
      <c r="G2657" s="1230">
        <v>82</v>
      </c>
      <c r="H2657" s="1231"/>
      <c r="I2657" s="1232"/>
      <c r="J2657" s="1233"/>
      <c r="K2657" s="587">
        <f t="shared" si="145"/>
        <v>0</v>
      </c>
      <c r="M2657" s="1230">
        <v>82</v>
      </c>
      <c r="N2657" s="1231"/>
      <c r="O2657" s="1232"/>
      <c r="P2657" s="1233"/>
      <c r="Q2657" s="587">
        <f t="shared" si="146"/>
        <v>0</v>
      </c>
    </row>
    <row r="2658" spans="1:17" s="17" customFormat="1" ht="16.75" customHeight="1" outlineLevel="2">
      <c r="A2658" s="1230">
        <v>83</v>
      </c>
      <c r="B2658" s="1231"/>
      <c r="C2658" s="1232"/>
      <c r="D2658" s="1233"/>
      <c r="E2658" s="587">
        <f t="shared" si="144"/>
        <v>0</v>
      </c>
      <c r="G2658" s="1230">
        <v>83</v>
      </c>
      <c r="H2658" s="1231"/>
      <c r="I2658" s="1232"/>
      <c r="J2658" s="1233"/>
      <c r="K2658" s="587">
        <f t="shared" si="145"/>
        <v>0</v>
      </c>
      <c r="M2658" s="1230">
        <v>83</v>
      </c>
      <c r="N2658" s="1231"/>
      <c r="O2658" s="1232"/>
      <c r="P2658" s="1233"/>
      <c r="Q2658" s="587">
        <f t="shared" si="146"/>
        <v>0</v>
      </c>
    </row>
    <row r="2659" spans="1:17" s="17" customFormat="1" ht="16.75" customHeight="1" outlineLevel="2">
      <c r="A2659" s="1230">
        <v>84</v>
      </c>
      <c r="B2659" s="1231"/>
      <c r="C2659" s="1232"/>
      <c r="D2659" s="1233"/>
      <c r="E2659" s="587">
        <f t="shared" si="144"/>
        <v>0</v>
      </c>
      <c r="G2659" s="1230">
        <v>84</v>
      </c>
      <c r="H2659" s="1231"/>
      <c r="I2659" s="1232"/>
      <c r="J2659" s="1233"/>
      <c r="K2659" s="587">
        <f t="shared" si="145"/>
        <v>0</v>
      </c>
      <c r="M2659" s="1230">
        <v>84</v>
      </c>
      <c r="N2659" s="1231"/>
      <c r="O2659" s="1232"/>
      <c r="P2659" s="1233"/>
      <c r="Q2659" s="587">
        <f t="shared" si="146"/>
        <v>0</v>
      </c>
    </row>
    <row r="2660" spans="1:17" s="17" customFormat="1" ht="16.75" customHeight="1" outlineLevel="2">
      <c r="A2660" s="1230">
        <v>85</v>
      </c>
      <c r="B2660" s="1231"/>
      <c r="C2660" s="1232"/>
      <c r="D2660" s="1233"/>
      <c r="E2660" s="587">
        <f t="shared" si="144"/>
        <v>0</v>
      </c>
      <c r="G2660" s="1230">
        <v>85</v>
      </c>
      <c r="H2660" s="1231"/>
      <c r="I2660" s="1232"/>
      <c r="J2660" s="1233"/>
      <c r="K2660" s="587">
        <f t="shared" si="145"/>
        <v>0</v>
      </c>
      <c r="M2660" s="1230">
        <v>85</v>
      </c>
      <c r="N2660" s="1231"/>
      <c r="O2660" s="1232"/>
      <c r="P2660" s="1233"/>
      <c r="Q2660" s="587">
        <f t="shared" si="146"/>
        <v>0</v>
      </c>
    </row>
    <row r="2661" spans="1:17" s="17" customFormat="1" ht="16.75" customHeight="1" outlineLevel="2">
      <c r="A2661" s="1230">
        <v>86</v>
      </c>
      <c r="B2661" s="1231"/>
      <c r="C2661" s="1232"/>
      <c r="D2661" s="1233"/>
      <c r="E2661" s="587">
        <f t="shared" si="144"/>
        <v>0</v>
      </c>
      <c r="G2661" s="1230">
        <v>86</v>
      </c>
      <c r="H2661" s="1231"/>
      <c r="I2661" s="1232"/>
      <c r="J2661" s="1233"/>
      <c r="K2661" s="587">
        <f t="shared" si="145"/>
        <v>0</v>
      </c>
      <c r="M2661" s="1230">
        <v>86</v>
      </c>
      <c r="N2661" s="1231"/>
      <c r="O2661" s="1232"/>
      <c r="P2661" s="1233"/>
      <c r="Q2661" s="587">
        <f t="shared" si="146"/>
        <v>0</v>
      </c>
    </row>
    <row r="2662" spans="1:17" s="17" customFormat="1" ht="16.75" customHeight="1" outlineLevel="2">
      <c r="A2662" s="1230">
        <v>87</v>
      </c>
      <c r="B2662" s="1231"/>
      <c r="C2662" s="1232"/>
      <c r="D2662" s="1233"/>
      <c r="E2662" s="587">
        <f t="shared" si="144"/>
        <v>0</v>
      </c>
      <c r="G2662" s="1230">
        <v>87</v>
      </c>
      <c r="H2662" s="1231"/>
      <c r="I2662" s="1232"/>
      <c r="J2662" s="1233"/>
      <c r="K2662" s="587">
        <f t="shared" si="145"/>
        <v>0</v>
      </c>
      <c r="M2662" s="1230">
        <v>87</v>
      </c>
      <c r="N2662" s="1231"/>
      <c r="O2662" s="1232"/>
      <c r="P2662" s="1233"/>
      <c r="Q2662" s="587">
        <f t="shared" si="146"/>
        <v>0</v>
      </c>
    </row>
    <row r="2663" spans="1:17" s="17" customFormat="1" ht="16.75" customHeight="1" outlineLevel="2">
      <c r="A2663" s="1230">
        <v>88</v>
      </c>
      <c r="B2663" s="1231"/>
      <c r="C2663" s="1232"/>
      <c r="D2663" s="1233"/>
      <c r="E2663" s="587">
        <f t="shared" si="144"/>
        <v>0</v>
      </c>
      <c r="G2663" s="1230">
        <v>88</v>
      </c>
      <c r="H2663" s="1231"/>
      <c r="I2663" s="1232"/>
      <c r="J2663" s="1233"/>
      <c r="K2663" s="587">
        <f t="shared" si="145"/>
        <v>0</v>
      </c>
      <c r="M2663" s="1230">
        <v>88</v>
      </c>
      <c r="N2663" s="1231"/>
      <c r="O2663" s="1232"/>
      <c r="P2663" s="1233"/>
      <c r="Q2663" s="587">
        <f t="shared" si="146"/>
        <v>0</v>
      </c>
    </row>
    <row r="2664" spans="1:17" s="17" customFormat="1" ht="16.75" customHeight="1" outlineLevel="2">
      <c r="A2664" s="1230">
        <v>89</v>
      </c>
      <c r="B2664" s="1231"/>
      <c r="C2664" s="1232"/>
      <c r="D2664" s="1233"/>
      <c r="E2664" s="587">
        <f t="shared" si="144"/>
        <v>0</v>
      </c>
      <c r="G2664" s="1230">
        <v>89</v>
      </c>
      <c r="H2664" s="1231"/>
      <c r="I2664" s="1232"/>
      <c r="J2664" s="1233"/>
      <c r="K2664" s="587">
        <f t="shared" si="145"/>
        <v>0</v>
      </c>
      <c r="M2664" s="1230">
        <v>89</v>
      </c>
      <c r="N2664" s="1231"/>
      <c r="O2664" s="1232"/>
      <c r="P2664" s="1233"/>
      <c r="Q2664" s="587">
        <f t="shared" si="146"/>
        <v>0</v>
      </c>
    </row>
    <row r="2665" spans="1:17" s="17" customFormat="1" ht="16.75" customHeight="1" outlineLevel="2">
      <c r="A2665" s="1230">
        <v>90</v>
      </c>
      <c r="B2665" s="1231"/>
      <c r="C2665" s="1232"/>
      <c r="D2665" s="1233"/>
      <c r="E2665" s="587">
        <f t="shared" si="144"/>
        <v>0</v>
      </c>
      <c r="G2665" s="1230">
        <v>90</v>
      </c>
      <c r="H2665" s="1231"/>
      <c r="I2665" s="1232"/>
      <c r="J2665" s="1233"/>
      <c r="K2665" s="587">
        <f t="shared" si="145"/>
        <v>0</v>
      </c>
      <c r="M2665" s="1230">
        <v>90</v>
      </c>
      <c r="N2665" s="1231"/>
      <c r="O2665" s="1232"/>
      <c r="P2665" s="1233"/>
      <c r="Q2665" s="587">
        <f t="shared" si="146"/>
        <v>0</v>
      </c>
    </row>
    <row r="2666" spans="1:17" s="17" customFormat="1" ht="16.75" customHeight="1" outlineLevel="2">
      <c r="A2666" s="1230">
        <v>91</v>
      </c>
      <c r="B2666" s="1231"/>
      <c r="C2666" s="1232"/>
      <c r="D2666" s="1233"/>
      <c r="E2666" s="587">
        <f t="shared" si="144"/>
        <v>0</v>
      </c>
      <c r="G2666" s="1230">
        <v>91</v>
      </c>
      <c r="H2666" s="1231"/>
      <c r="I2666" s="1232"/>
      <c r="J2666" s="1233"/>
      <c r="K2666" s="587">
        <f t="shared" si="145"/>
        <v>0</v>
      </c>
      <c r="M2666" s="1230">
        <v>91</v>
      </c>
      <c r="N2666" s="1231"/>
      <c r="O2666" s="1232"/>
      <c r="P2666" s="1233"/>
      <c r="Q2666" s="587">
        <f t="shared" si="146"/>
        <v>0</v>
      </c>
    </row>
    <row r="2667" spans="1:17" s="17" customFormat="1" ht="16.75" customHeight="1" outlineLevel="2">
      <c r="A2667" s="1230">
        <v>92</v>
      </c>
      <c r="B2667" s="1231"/>
      <c r="C2667" s="1232"/>
      <c r="D2667" s="1233"/>
      <c r="E2667" s="587">
        <f t="shared" si="144"/>
        <v>0</v>
      </c>
      <c r="G2667" s="1230">
        <v>92</v>
      </c>
      <c r="H2667" s="1231"/>
      <c r="I2667" s="1232"/>
      <c r="J2667" s="1233"/>
      <c r="K2667" s="587">
        <f t="shared" si="145"/>
        <v>0</v>
      </c>
      <c r="M2667" s="1230">
        <v>92</v>
      </c>
      <c r="N2667" s="1231"/>
      <c r="O2667" s="1232"/>
      <c r="P2667" s="1233"/>
      <c r="Q2667" s="587">
        <f t="shared" si="146"/>
        <v>0</v>
      </c>
    </row>
    <row r="2668" spans="1:17" s="17" customFormat="1" ht="16.75" customHeight="1" outlineLevel="2">
      <c r="A2668" s="1230">
        <v>93</v>
      </c>
      <c r="B2668" s="1231"/>
      <c r="C2668" s="1232"/>
      <c r="D2668" s="1233"/>
      <c r="E2668" s="587">
        <f t="shared" si="144"/>
        <v>0</v>
      </c>
      <c r="G2668" s="1230">
        <v>93</v>
      </c>
      <c r="H2668" s="1231"/>
      <c r="I2668" s="1232"/>
      <c r="J2668" s="1233"/>
      <c r="K2668" s="587">
        <f t="shared" si="145"/>
        <v>0</v>
      </c>
      <c r="M2668" s="1230">
        <v>93</v>
      </c>
      <c r="N2668" s="1231"/>
      <c r="O2668" s="1232"/>
      <c r="P2668" s="1233"/>
      <c r="Q2668" s="587">
        <f t="shared" si="146"/>
        <v>0</v>
      </c>
    </row>
    <row r="2669" spans="1:17" s="17" customFormat="1" ht="16.75" customHeight="1" outlineLevel="2">
      <c r="A2669" s="1230">
        <v>94</v>
      </c>
      <c r="B2669" s="1231"/>
      <c r="C2669" s="1232"/>
      <c r="D2669" s="1233"/>
      <c r="E2669" s="587">
        <f t="shared" si="144"/>
        <v>0</v>
      </c>
      <c r="G2669" s="1230">
        <v>94</v>
      </c>
      <c r="H2669" s="1231"/>
      <c r="I2669" s="1232"/>
      <c r="J2669" s="1233"/>
      <c r="K2669" s="587">
        <f t="shared" si="145"/>
        <v>0</v>
      </c>
      <c r="M2669" s="1230">
        <v>94</v>
      </c>
      <c r="N2669" s="1231"/>
      <c r="O2669" s="1232"/>
      <c r="P2669" s="1233"/>
      <c r="Q2669" s="587">
        <f t="shared" si="146"/>
        <v>0</v>
      </c>
    </row>
    <row r="2670" spans="1:17" s="17" customFormat="1" ht="16.75" customHeight="1" outlineLevel="2">
      <c r="A2670" s="1230">
        <v>95</v>
      </c>
      <c r="B2670" s="1231"/>
      <c r="C2670" s="1232"/>
      <c r="D2670" s="1233"/>
      <c r="E2670" s="587">
        <f t="shared" si="144"/>
        <v>0</v>
      </c>
      <c r="G2670" s="1230">
        <v>95</v>
      </c>
      <c r="H2670" s="1231"/>
      <c r="I2670" s="1232"/>
      <c r="J2670" s="1233"/>
      <c r="K2670" s="587">
        <f t="shared" si="145"/>
        <v>0</v>
      </c>
      <c r="M2670" s="1230">
        <v>95</v>
      </c>
      <c r="N2670" s="1231"/>
      <c r="O2670" s="1232"/>
      <c r="P2670" s="1233"/>
      <c r="Q2670" s="587">
        <f t="shared" si="146"/>
        <v>0</v>
      </c>
    </row>
    <row r="2671" spans="1:17" s="17" customFormat="1" ht="16.75" customHeight="1" outlineLevel="2">
      <c r="A2671" s="1230">
        <v>96</v>
      </c>
      <c r="B2671" s="1231"/>
      <c r="C2671" s="1232"/>
      <c r="D2671" s="1233"/>
      <c r="E2671" s="587">
        <f t="shared" si="144"/>
        <v>0</v>
      </c>
      <c r="G2671" s="1230">
        <v>96</v>
      </c>
      <c r="H2671" s="1231"/>
      <c r="I2671" s="1232"/>
      <c r="J2671" s="1233"/>
      <c r="K2671" s="587">
        <f t="shared" si="145"/>
        <v>0</v>
      </c>
      <c r="M2671" s="1230">
        <v>96</v>
      </c>
      <c r="N2671" s="1231"/>
      <c r="O2671" s="1232"/>
      <c r="P2671" s="1233"/>
      <c r="Q2671" s="587">
        <f t="shared" si="146"/>
        <v>0</v>
      </c>
    </row>
    <row r="2672" spans="1:17" s="17" customFormat="1" ht="16.75" customHeight="1" outlineLevel="2">
      <c r="A2672" s="1230">
        <v>97</v>
      </c>
      <c r="B2672" s="1231"/>
      <c r="C2672" s="1232"/>
      <c r="D2672" s="1233"/>
      <c r="E2672" s="587">
        <f t="shared" si="144"/>
        <v>0</v>
      </c>
      <c r="G2672" s="1230">
        <v>97</v>
      </c>
      <c r="H2672" s="1231"/>
      <c r="I2672" s="1232"/>
      <c r="J2672" s="1233"/>
      <c r="K2672" s="587">
        <f t="shared" si="145"/>
        <v>0</v>
      </c>
      <c r="M2672" s="1230">
        <v>97</v>
      </c>
      <c r="N2672" s="1231"/>
      <c r="O2672" s="1232"/>
      <c r="P2672" s="1233"/>
      <c r="Q2672" s="587">
        <f t="shared" si="146"/>
        <v>0</v>
      </c>
    </row>
    <row r="2673" spans="1:17" s="17" customFormat="1" ht="16.75" customHeight="1" outlineLevel="2">
      <c r="A2673" s="1230">
        <v>98</v>
      </c>
      <c r="B2673" s="1231"/>
      <c r="C2673" s="1232"/>
      <c r="D2673" s="1233"/>
      <c r="E2673" s="587">
        <f t="shared" si="144"/>
        <v>0</v>
      </c>
      <c r="G2673" s="1230">
        <v>98</v>
      </c>
      <c r="H2673" s="1231"/>
      <c r="I2673" s="1232"/>
      <c r="J2673" s="1233"/>
      <c r="K2673" s="587">
        <f t="shared" si="145"/>
        <v>0</v>
      </c>
      <c r="M2673" s="1230">
        <v>98</v>
      </c>
      <c r="N2673" s="1231"/>
      <c r="O2673" s="1232"/>
      <c r="P2673" s="1233"/>
      <c r="Q2673" s="587">
        <f t="shared" si="146"/>
        <v>0</v>
      </c>
    </row>
    <row r="2674" spans="1:17" s="17" customFormat="1" ht="16.75" customHeight="1" outlineLevel="2">
      <c r="A2674" s="1230">
        <v>99</v>
      </c>
      <c r="B2674" s="1231"/>
      <c r="C2674" s="1232"/>
      <c r="D2674" s="1233"/>
      <c r="E2674" s="587">
        <f t="shared" si="144"/>
        <v>0</v>
      </c>
      <c r="G2674" s="1230">
        <v>99</v>
      </c>
      <c r="H2674" s="1231"/>
      <c r="I2674" s="1232"/>
      <c r="J2674" s="1233"/>
      <c r="K2674" s="587">
        <f t="shared" si="145"/>
        <v>0</v>
      </c>
      <c r="M2674" s="1230">
        <v>99</v>
      </c>
      <c r="N2674" s="1231"/>
      <c r="O2674" s="1232"/>
      <c r="P2674" s="1233"/>
      <c r="Q2674" s="587">
        <f t="shared" si="146"/>
        <v>0</v>
      </c>
    </row>
    <row r="2675" spans="1:17" s="17" customFormat="1" ht="16.75" customHeight="1" outlineLevel="2">
      <c r="A2675" s="1230">
        <v>100</v>
      </c>
      <c r="B2675" s="1231"/>
      <c r="C2675" s="1232"/>
      <c r="D2675" s="1233"/>
      <c r="E2675" s="587">
        <f t="shared" si="144"/>
        <v>0</v>
      </c>
      <c r="G2675" s="1230">
        <v>100</v>
      </c>
      <c r="H2675" s="1231"/>
      <c r="I2675" s="1232"/>
      <c r="J2675" s="1233"/>
      <c r="K2675" s="587">
        <f t="shared" si="145"/>
        <v>0</v>
      </c>
      <c r="M2675" s="1230">
        <v>100</v>
      </c>
      <c r="N2675" s="1231"/>
      <c r="O2675" s="1232"/>
      <c r="P2675" s="1233"/>
      <c r="Q2675" s="587">
        <f t="shared" si="146"/>
        <v>0</v>
      </c>
    </row>
    <row r="2676" spans="1:17" s="17" customFormat="1" ht="16.75" customHeight="1" outlineLevel="2">
      <c r="A2676" s="1230">
        <v>101</v>
      </c>
      <c r="B2676" s="1231"/>
      <c r="C2676" s="1232"/>
      <c r="D2676" s="1233"/>
      <c r="E2676" s="587">
        <f t="shared" si="144"/>
        <v>0</v>
      </c>
      <c r="G2676" s="1230">
        <v>101</v>
      </c>
      <c r="H2676" s="1231"/>
      <c r="I2676" s="1232"/>
      <c r="J2676" s="1233"/>
      <c r="K2676" s="587">
        <f t="shared" si="145"/>
        <v>0</v>
      </c>
      <c r="M2676" s="1230">
        <v>101</v>
      </c>
      <c r="N2676" s="1231"/>
      <c r="O2676" s="1232"/>
      <c r="P2676" s="1233"/>
      <c r="Q2676" s="587">
        <f t="shared" si="146"/>
        <v>0</v>
      </c>
    </row>
    <row r="2677" spans="1:17" s="17" customFormat="1" ht="16.75" customHeight="1" outlineLevel="2">
      <c r="A2677" s="1230">
        <v>102</v>
      </c>
      <c r="B2677" s="1231"/>
      <c r="C2677" s="1232"/>
      <c r="D2677" s="1233"/>
      <c r="E2677" s="587">
        <f t="shared" si="144"/>
        <v>0</v>
      </c>
      <c r="G2677" s="1230">
        <v>102</v>
      </c>
      <c r="H2677" s="1231"/>
      <c r="I2677" s="1232"/>
      <c r="J2677" s="1233"/>
      <c r="K2677" s="587">
        <f t="shared" si="145"/>
        <v>0</v>
      </c>
      <c r="M2677" s="1230">
        <v>102</v>
      </c>
      <c r="N2677" s="1231"/>
      <c r="O2677" s="1232"/>
      <c r="P2677" s="1233"/>
      <c r="Q2677" s="587">
        <f t="shared" si="146"/>
        <v>0</v>
      </c>
    </row>
    <row r="2678" spans="1:17" s="17" customFormat="1" ht="16.75" customHeight="1" outlineLevel="2">
      <c r="A2678" s="1230">
        <v>103</v>
      </c>
      <c r="B2678" s="1231"/>
      <c r="C2678" s="1232"/>
      <c r="D2678" s="1233"/>
      <c r="E2678" s="587">
        <f t="shared" si="144"/>
        <v>0</v>
      </c>
      <c r="G2678" s="1230">
        <v>103</v>
      </c>
      <c r="H2678" s="1231"/>
      <c r="I2678" s="1232"/>
      <c r="J2678" s="1233"/>
      <c r="K2678" s="587">
        <f t="shared" si="145"/>
        <v>0</v>
      </c>
      <c r="M2678" s="1230">
        <v>103</v>
      </c>
      <c r="N2678" s="1231"/>
      <c r="O2678" s="1232"/>
      <c r="P2678" s="1233"/>
      <c r="Q2678" s="587">
        <f t="shared" si="146"/>
        <v>0</v>
      </c>
    </row>
    <row r="2679" spans="1:17" s="17" customFormat="1" ht="16.75" customHeight="1" outlineLevel="2">
      <c r="A2679" s="1230">
        <v>104</v>
      </c>
      <c r="B2679" s="1231"/>
      <c r="C2679" s="1232"/>
      <c r="D2679" s="1233"/>
      <c r="E2679" s="587">
        <f t="shared" si="144"/>
        <v>0</v>
      </c>
      <c r="G2679" s="1230">
        <v>104</v>
      </c>
      <c r="H2679" s="1231"/>
      <c r="I2679" s="1232"/>
      <c r="J2679" s="1233"/>
      <c r="K2679" s="587">
        <f t="shared" si="145"/>
        <v>0</v>
      </c>
      <c r="M2679" s="1230">
        <v>104</v>
      </c>
      <c r="N2679" s="1231"/>
      <c r="O2679" s="1232"/>
      <c r="P2679" s="1233"/>
      <c r="Q2679" s="587">
        <f t="shared" si="146"/>
        <v>0</v>
      </c>
    </row>
    <row r="2680" spans="1:17" s="17" customFormat="1" ht="16.75" customHeight="1" outlineLevel="2">
      <c r="A2680" s="1230">
        <v>105</v>
      </c>
      <c r="B2680" s="1231"/>
      <c r="C2680" s="1232"/>
      <c r="D2680" s="1233"/>
      <c r="E2680" s="587">
        <f t="shared" si="144"/>
        <v>0</v>
      </c>
      <c r="G2680" s="1230">
        <v>105</v>
      </c>
      <c r="H2680" s="1231"/>
      <c r="I2680" s="1232"/>
      <c r="J2680" s="1233"/>
      <c r="K2680" s="587">
        <f t="shared" si="145"/>
        <v>0</v>
      </c>
      <c r="M2680" s="1230">
        <v>105</v>
      </c>
      <c r="N2680" s="1231"/>
      <c r="O2680" s="1232"/>
      <c r="P2680" s="1233"/>
      <c r="Q2680" s="587">
        <f t="shared" si="146"/>
        <v>0</v>
      </c>
    </row>
    <row r="2681" spans="1:17" s="17" customFormat="1" ht="16.75" customHeight="1" outlineLevel="2">
      <c r="A2681" s="1230">
        <v>106</v>
      </c>
      <c r="B2681" s="1231"/>
      <c r="C2681" s="1232"/>
      <c r="D2681" s="1233"/>
      <c r="E2681" s="587">
        <f t="shared" si="144"/>
        <v>0</v>
      </c>
      <c r="G2681" s="1230">
        <v>106</v>
      </c>
      <c r="H2681" s="1231"/>
      <c r="I2681" s="1232"/>
      <c r="J2681" s="1233"/>
      <c r="K2681" s="587">
        <f t="shared" si="145"/>
        <v>0</v>
      </c>
      <c r="M2681" s="1230">
        <v>106</v>
      </c>
      <c r="N2681" s="1231"/>
      <c r="O2681" s="1232"/>
      <c r="P2681" s="1233"/>
      <c r="Q2681" s="587">
        <f t="shared" si="146"/>
        <v>0</v>
      </c>
    </row>
    <row r="2682" spans="1:17" s="17" customFormat="1" ht="16.75" customHeight="1" outlineLevel="2">
      <c r="A2682" s="1230">
        <v>107</v>
      </c>
      <c r="B2682" s="1231"/>
      <c r="C2682" s="1232"/>
      <c r="D2682" s="1233"/>
      <c r="E2682" s="587">
        <f t="shared" si="144"/>
        <v>0</v>
      </c>
      <c r="G2682" s="1230">
        <v>107</v>
      </c>
      <c r="H2682" s="1231"/>
      <c r="I2682" s="1232"/>
      <c r="J2682" s="1233"/>
      <c r="K2682" s="587">
        <f t="shared" si="145"/>
        <v>0</v>
      </c>
      <c r="M2682" s="1230">
        <v>107</v>
      </c>
      <c r="N2682" s="1231"/>
      <c r="O2682" s="1232"/>
      <c r="P2682" s="1233"/>
      <c r="Q2682" s="587">
        <f t="shared" si="146"/>
        <v>0</v>
      </c>
    </row>
    <row r="2683" spans="1:17" s="17" customFormat="1" ht="16.75" customHeight="1" outlineLevel="2">
      <c r="A2683" s="1230">
        <v>108</v>
      </c>
      <c r="B2683" s="1231"/>
      <c r="C2683" s="1232"/>
      <c r="D2683" s="1233"/>
      <c r="E2683" s="587">
        <f t="shared" si="144"/>
        <v>0</v>
      </c>
      <c r="G2683" s="1230">
        <v>108</v>
      </c>
      <c r="H2683" s="1231"/>
      <c r="I2683" s="1232"/>
      <c r="J2683" s="1233"/>
      <c r="K2683" s="587">
        <f t="shared" si="145"/>
        <v>0</v>
      </c>
      <c r="M2683" s="1230">
        <v>108</v>
      </c>
      <c r="N2683" s="1231"/>
      <c r="O2683" s="1232"/>
      <c r="P2683" s="1233"/>
      <c r="Q2683" s="587">
        <f t="shared" si="146"/>
        <v>0</v>
      </c>
    </row>
    <row r="2684" spans="1:17" s="17" customFormat="1" ht="16.75" customHeight="1" outlineLevel="2">
      <c r="A2684" s="1230">
        <v>109</v>
      </c>
      <c r="B2684" s="1231"/>
      <c r="C2684" s="1232"/>
      <c r="D2684" s="1233"/>
      <c r="E2684" s="587">
        <f t="shared" si="144"/>
        <v>0</v>
      </c>
      <c r="G2684" s="1230">
        <v>109</v>
      </c>
      <c r="H2684" s="1231"/>
      <c r="I2684" s="1232"/>
      <c r="J2684" s="1233"/>
      <c r="K2684" s="587">
        <f t="shared" si="145"/>
        <v>0</v>
      </c>
      <c r="M2684" s="1230">
        <v>109</v>
      </c>
      <c r="N2684" s="1231"/>
      <c r="O2684" s="1232"/>
      <c r="P2684" s="1233"/>
      <c r="Q2684" s="587">
        <f t="shared" si="146"/>
        <v>0</v>
      </c>
    </row>
    <row r="2685" spans="1:17" s="17" customFormat="1" ht="16.75" customHeight="1" outlineLevel="2">
      <c r="A2685" s="1230">
        <v>110</v>
      </c>
      <c r="B2685" s="1231"/>
      <c r="C2685" s="1232"/>
      <c r="D2685" s="1233"/>
      <c r="E2685" s="587">
        <f t="shared" si="144"/>
        <v>0</v>
      </c>
      <c r="G2685" s="1230">
        <v>110</v>
      </c>
      <c r="H2685" s="1231"/>
      <c r="I2685" s="1232"/>
      <c r="J2685" s="1233"/>
      <c r="K2685" s="587">
        <f t="shared" si="145"/>
        <v>0</v>
      </c>
      <c r="M2685" s="1230">
        <v>110</v>
      </c>
      <c r="N2685" s="1231"/>
      <c r="O2685" s="1232"/>
      <c r="P2685" s="1233"/>
      <c r="Q2685" s="587">
        <f t="shared" si="146"/>
        <v>0</v>
      </c>
    </row>
    <row r="2686" spans="1:17" s="17" customFormat="1" ht="16.75" customHeight="1" outlineLevel="2">
      <c r="A2686" s="1230">
        <v>111</v>
      </c>
      <c r="B2686" s="1231"/>
      <c r="C2686" s="1232"/>
      <c r="D2686" s="1233"/>
      <c r="E2686" s="587">
        <f t="shared" si="144"/>
        <v>0</v>
      </c>
      <c r="G2686" s="1230">
        <v>111</v>
      </c>
      <c r="H2686" s="1231"/>
      <c r="I2686" s="1232"/>
      <c r="J2686" s="1233"/>
      <c r="K2686" s="587">
        <f t="shared" si="145"/>
        <v>0</v>
      </c>
      <c r="M2686" s="1230">
        <v>111</v>
      </c>
      <c r="N2686" s="1231"/>
      <c r="O2686" s="1232"/>
      <c r="P2686" s="1233"/>
      <c r="Q2686" s="587">
        <f t="shared" si="146"/>
        <v>0</v>
      </c>
    </row>
    <row r="2687" spans="1:17" s="17" customFormat="1" ht="16.75" customHeight="1" outlineLevel="2">
      <c r="A2687" s="1230">
        <v>112</v>
      </c>
      <c r="B2687" s="1231"/>
      <c r="C2687" s="1232"/>
      <c r="D2687" s="1233"/>
      <c r="E2687" s="587">
        <f t="shared" si="144"/>
        <v>0</v>
      </c>
      <c r="G2687" s="1230">
        <v>112</v>
      </c>
      <c r="H2687" s="1231"/>
      <c r="I2687" s="1232"/>
      <c r="J2687" s="1233"/>
      <c r="K2687" s="587">
        <f t="shared" si="145"/>
        <v>0</v>
      </c>
      <c r="M2687" s="1230">
        <v>112</v>
      </c>
      <c r="N2687" s="1231"/>
      <c r="O2687" s="1232"/>
      <c r="P2687" s="1233"/>
      <c r="Q2687" s="587">
        <f t="shared" si="146"/>
        <v>0</v>
      </c>
    </row>
    <row r="2688" spans="1:17" s="17" customFormat="1" ht="16.75" customHeight="1" outlineLevel="2">
      <c r="A2688" s="1230">
        <v>113</v>
      </c>
      <c r="B2688" s="1231"/>
      <c r="C2688" s="1232"/>
      <c r="D2688" s="1233"/>
      <c r="E2688" s="587">
        <f t="shared" si="144"/>
        <v>0</v>
      </c>
      <c r="G2688" s="1230">
        <v>113</v>
      </c>
      <c r="H2688" s="1231"/>
      <c r="I2688" s="1232"/>
      <c r="J2688" s="1233"/>
      <c r="K2688" s="587">
        <f t="shared" si="145"/>
        <v>0</v>
      </c>
      <c r="M2688" s="1230">
        <v>113</v>
      </c>
      <c r="N2688" s="1231"/>
      <c r="O2688" s="1232"/>
      <c r="P2688" s="1233"/>
      <c r="Q2688" s="587">
        <f t="shared" si="146"/>
        <v>0</v>
      </c>
    </row>
    <row r="2689" spans="1:17" s="17" customFormat="1" ht="16.75" customHeight="1" outlineLevel="2">
      <c r="A2689" s="1230">
        <v>114</v>
      </c>
      <c r="B2689" s="1231"/>
      <c r="C2689" s="1232"/>
      <c r="D2689" s="1233"/>
      <c r="E2689" s="587">
        <f t="shared" si="144"/>
        <v>0</v>
      </c>
      <c r="G2689" s="1230">
        <v>114</v>
      </c>
      <c r="H2689" s="1231"/>
      <c r="I2689" s="1232"/>
      <c r="J2689" s="1233"/>
      <c r="K2689" s="587">
        <f t="shared" si="145"/>
        <v>0</v>
      </c>
      <c r="M2689" s="1230">
        <v>114</v>
      </c>
      <c r="N2689" s="1231"/>
      <c r="O2689" s="1232"/>
      <c r="P2689" s="1233"/>
      <c r="Q2689" s="587">
        <f t="shared" si="146"/>
        <v>0</v>
      </c>
    </row>
    <row r="2690" spans="1:17" s="17" customFormat="1" ht="16.75" customHeight="1" outlineLevel="2">
      <c r="A2690" s="1230">
        <v>115</v>
      </c>
      <c r="B2690" s="1231"/>
      <c r="C2690" s="1232"/>
      <c r="D2690" s="1233"/>
      <c r="E2690" s="587">
        <f t="shared" si="144"/>
        <v>0</v>
      </c>
      <c r="G2690" s="1230">
        <v>115</v>
      </c>
      <c r="H2690" s="1231"/>
      <c r="I2690" s="1232"/>
      <c r="J2690" s="1233"/>
      <c r="K2690" s="587">
        <f t="shared" si="145"/>
        <v>0</v>
      </c>
      <c r="M2690" s="1230">
        <v>115</v>
      </c>
      <c r="N2690" s="1231"/>
      <c r="O2690" s="1232"/>
      <c r="P2690" s="1233"/>
      <c r="Q2690" s="587">
        <f t="shared" si="146"/>
        <v>0</v>
      </c>
    </row>
    <row r="2691" spans="1:17" s="17" customFormat="1" ht="16.75" customHeight="1" outlineLevel="2">
      <c r="A2691" s="1230">
        <v>116</v>
      </c>
      <c r="B2691" s="1231"/>
      <c r="C2691" s="1232"/>
      <c r="D2691" s="1233"/>
      <c r="E2691" s="587">
        <f t="shared" si="144"/>
        <v>0</v>
      </c>
      <c r="G2691" s="1230">
        <v>116</v>
      </c>
      <c r="H2691" s="1231"/>
      <c r="I2691" s="1232"/>
      <c r="J2691" s="1233"/>
      <c r="K2691" s="587">
        <f t="shared" si="145"/>
        <v>0</v>
      </c>
      <c r="M2691" s="1230">
        <v>116</v>
      </c>
      <c r="N2691" s="1231"/>
      <c r="O2691" s="1232"/>
      <c r="P2691" s="1233"/>
      <c r="Q2691" s="587">
        <f t="shared" si="146"/>
        <v>0</v>
      </c>
    </row>
    <row r="2692" spans="1:17" s="17" customFormat="1" ht="16.75" customHeight="1" outlineLevel="2">
      <c r="A2692" s="1230">
        <v>117</v>
      </c>
      <c r="B2692" s="1231"/>
      <c r="C2692" s="1232"/>
      <c r="D2692" s="1233"/>
      <c r="E2692" s="587">
        <f t="shared" si="144"/>
        <v>0</v>
      </c>
      <c r="G2692" s="1230">
        <v>117</v>
      </c>
      <c r="H2692" s="1231"/>
      <c r="I2692" s="1232"/>
      <c r="J2692" s="1233"/>
      <c r="K2692" s="587">
        <f t="shared" si="145"/>
        <v>0</v>
      </c>
      <c r="M2692" s="1230">
        <v>117</v>
      </c>
      <c r="N2692" s="1231"/>
      <c r="O2692" s="1232"/>
      <c r="P2692" s="1233"/>
      <c r="Q2692" s="587">
        <f t="shared" si="146"/>
        <v>0</v>
      </c>
    </row>
    <row r="2693" spans="1:17" s="17" customFormat="1" ht="16.75" customHeight="1" outlineLevel="2">
      <c r="A2693" s="1230">
        <v>118</v>
      </c>
      <c r="B2693" s="1231"/>
      <c r="C2693" s="1232"/>
      <c r="D2693" s="1233"/>
      <c r="E2693" s="587">
        <f t="shared" si="144"/>
        <v>0</v>
      </c>
      <c r="G2693" s="1230">
        <v>118</v>
      </c>
      <c r="H2693" s="1231"/>
      <c r="I2693" s="1232"/>
      <c r="J2693" s="1233"/>
      <c r="K2693" s="587">
        <f t="shared" si="145"/>
        <v>0</v>
      </c>
      <c r="M2693" s="1230">
        <v>118</v>
      </c>
      <c r="N2693" s="1231"/>
      <c r="O2693" s="1232"/>
      <c r="P2693" s="1233"/>
      <c r="Q2693" s="587">
        <f t="shared" si="146"/>
        <v>0</v>
      </c>
    </row>
    <row r="2694" spans="1:17" s="17" customFormat="1" ht="16.75" customHeight="1" outlineLevel="2">
      <c r="A2694" s="1230">
        <v>119</v>
      </c>
      <c r="B2694" s="1231"/>
      <c r="C2694" s="1232"/>
      <c r="D2694" s="1233"/>
      <c r="E2694" s="587">
        <f t="shared" si="144"/>
        <v>0</v>
      </c>
      <c r="G2694" s="1230">
        <v>119</v>
      </c>
      <c r="H2694" s="1231"/>
      <c r="I2694" s="1232"/>
      <c r="J2694" s="1233"/>
      <c r="K2694" s="587">
        <f t="shared" si="145"/>
        <v>0</v>
      </c>
      <c r="M2694" s="1230">
        <v>119</v>
      </c>
      <c r="N2694" s="1231"/>
      <c r="O2694" s="1232"/>
      <c r="P2694" s="1233"/>
      <c r="Q2694" s="587">
        <f t="shared" si="146"/>
        <v>0</v>
      </c>
    </row>
    <row r="2695" spans="1:17" s="17" customFormat="1" ht="16.75" customHeight="1" outlineLevel="2">
      <c r="A2695" s="1230">
        <v>120</v>
      </c>
      <c r="B2695" s="1231"/>
      <c r="C2695" s="1232"/>
      <c r="D2695" s="1233"/>
      <c r="E2695" s="587">
        <f t="shared" si="144"/>
        <v>0</v>
      </c>
      <c r="G2695" s="1230">
        <v>120</v>
      </c>
      <c r="H2695" s="1231"/>
      <c r="I2695" s="1232"/>
      <c r="J2695" s="1233"/>
      <c r="K2695" s="587">
        <f t="shared" si="145"/>
        <v>0</v>
      </c>
      <c r="M2695" s="1230">
        <v>120</v>
      </c>
      <c r="N2695" s="1231"/>
      <c r="O2695" s="1232"/>
      <c r="P2695" s="1233"/>
      <c r="Q2695" s="587">
        <f t="shared" si="146"/>
        <v>0</v>
      </c>
    </row>
    <row r="2696" spans="1:17" s="17" customFormat="1" ht="16.75" customHeight="1" outlineLevel="2">
      <c r="A2696" s="1230">
        <v>121</v>
      </c>
      <c r="B2696" s="1231"/>
      <c r="C2696" s="1232"/>
      <c r="D2696" s="1233"/>
      <c r="E2696" s="587">
        <f t="shared" si="144"/>
        <v>0</v>
      </c>
      <c r="G2696" s="1230">
        <v>121</v>
      </c>
      <c r="H2696" s="1231"/>
      <c r="I2696" s="1232"/>
      <c r="J2696" s="1233"/>
      <c r="K2696" s="587">
        <f t="shared" si="145"/>
        <v>0</v>
      </c>
      <c r="M2696" s="1230">
        <v>121</v>
      </c>
      <c r="N2696" s="1231"/>
      <c r="O2696" s="1232"/>
      <c r="P2696" s="1233"/>
      <c r="Q2696" s="587">
        <f t="shared" si="146"/>
        <v>0</v>
      </c>
    </row>
    <row r="2697" spans="1:17" s="17" customFormat="1" ht="16.75" customHeight="1" outlineLevel="2">
      <c r="A2697" s="1230">
        <v>122</v>
      </c>
      <c r="B2697" s="1231"/>
      <c r="C2697" s="1232"/>
      <c r="D2697" s="1233"/>
      <c r="E2697" s="587">
        <f t="shared" si="144"/>
        <v>0</v>
      </c>
      <c r="G2697" s="1230">
        <v>122</v>
      </c>
      <c r="H2697" s="1231"/>
      <c r="I2697" s="1232"/>
      <c r="J2697" s="1233"/>
      <c r="K2697" s="587">
        <f t="shared" si="145"/>
        <v>0</v>
      </c>
      <c r="M2697" s="1230">
        <v>122</v>
      </c>
      <c r="N2697" s="1231"/>
      <c r="O2697" s="1232"/>
      <c r="P2697" s="1233"/>
      <c r="Q2697" s="587">
        <f t="shared" si="146"/>
        <v>0</v>
      </c>
    </row>
    <row r="2698" spans="1:17" s="17" customFormat="1" ht="16.75" customHeight="1" outlineLevel="2">
      <c r="A2698" s="1230">
        <v>123</v>
      </c>
      <c r="B2698" s="1231"/>
      <c r="C2698" s="1232"/>
      <c r="D2698" s="1233"/>
      <c r="E2698" s="587">
        <f t="shared" si="144"/>
        <v>0</v>
      </c>
      <c r="G2698" s="1230">
        <v>123</v>
      </c>
      <c r="H2698" s="1231"/>
      <c r="I2698" s="1232"/>
      <c r="J2698" s="1233"/>
      <c r="K2698" s="587">
        <f t="shared" si="145"/>
        <v>0</v>
      </c>
      <c r="M2698" s="1230">
        <v>123</v>
      </c>
      <c r="N2698" s="1231"/>
      <c r="O2698" s="1232"/>
      <c r="P2698" s="1233"/>
      <c r="Q2698" s="587">
        <f t="shared" si="146"/>
        <v>0</v>
      </c>
    </row>
    <row r="2699" spans="1:17" s="17" customFormat="1" ht="16.75" customHeight="1" outlineLevel="2">
      <c r="A2699" s="1230">
        <v>124</v>
      </c>
      <c r="B2699" s="1231"/>
      <c r="C2699" s="1232"/>
      <c r="D2699" s="1233"/>
      <c r="E2699" s="587">
        <f t="shared" si="144"/>
        <v>0</v>
      </c>
      <c r="G2699" s="1230">
        <v>124</v>
      </c>
      <c r="H2699" s="1231"/>
      <c r="I2699" s="1232"/>
      <c r="J2699" s="1233"/>
      <c r="K2699" s="587">
        <f t="shared" si="145"/>
        <v>0</v>
      </c>
      <c r="M2699" s="1230">
        <v>124</v>
      </c>
      <c r="N2699" s="1231"/>
      <c r="O2699" s="1232"/>
      <c r="P2699" s="1233"/>
      <c r="Q2699" s="587">
        <f t="shared" si="146"/>
        <v>0</v>
      </c>
    </row>
    <row r="2700" spans="1:17" s="17" customFormat="1" ht="16.75" customHeight="1" outlineLevel="2">
      <c r="A2700" s="1230">
        <v>125</v>
      </c>
      <c r="B2700" s="1231"/>
      <c r="C2700" s="1232"/>
      <c r="D2700" s="1233"/>
      <c r="E2700" s="587">
        <f t="shared" si="144"/>
        <v>0</v>
      </c>
      <c r="G2700" s="1230">
        <v>125</v>
      </c>
      <c r="H2700" s="1231"/>
      <c r="I2700" s="1232"/>
      <c r="J2700" s="1233"/>
      <c r="K2700" s="587">
        <f t="shared" si="145"/>
        <v>0</v>
      </c>
      <c r="M2700" s="1230">
        <v>125</v>
      </c>
      <c r="N2700" s="1231"/>
      <c r="O2700" s="1232"/>
      <c r="P2700" s="1233"/>
      <c r="Q2700" s="587">
        <f t="shared" si="146"/>
        <v>0</v>
      </c>
    </row>
    <row r="2701" spans="1:17" s="17" customFormat="1" ht="16.75" customHeight="1" outlineLevel="2">
      <c r="A2701" s="1230">
        <v>126</v>
      </c>
      <c r="B2701" s="1231"/>
      <c r="C2701" s="1232"/>
      <c r="D2701" s="1233"/>
      <c r="E2701" s="587">
        <f t="shared" si="144"/>
        <v>0</v>
      </c>
      <c r="G2701" s="1230">
        <v>126</v>
      </c>
      <c r="H2701" s="1231"/>
      <c r="I2701" s="1232"/>
      <c r="J2701" s="1233"/>
      <c r="K2701" s="587">
        <f t="shared" si="145"/>
        <v>0</v>
      </c>
      <c r="M2701" s="1230">
        <v>126</v>
      </c>
      <c r="N2701" s="1231"/>
      <c r="O2701" s="1232"/>
      <c r="P2701" s="1233"/>
      <c r="Q2701" s="587">
        <f t="shared" si="146"/>
        <v>0</v>
      </c>
    </row>
    <row r="2702" spans="1:17" s="17" customFormat="1" ht="16.75" customHeight="1" outlineLevel="2">
      <c r="A2702" s="1230">
        <v>127</v>
      </c>
      <c r="B2702" s="1231"/>
      <c r="C2702" s="1232"/>
      <c r="D2702" s="1233"/>
      <c r="E2702" s="587">
        <f t="shared" si="144"/>
        <v>0</v>
      </c>
      <c r="G2702" s="1230">
        <v>127</v>
      </c>
      <c r="H2702" s="1231"/>
      <c r="I2702" s="1232"/>
      <c r="J2702" s="1233"/>
      <c r="K2702" s="587">
        <f t="shared" si="145"/>
        <v>0</v>
      </c>
      <c r="M2702" s="1230">
        <v>127</v>
      </c>
      <c r="N2702" s="1231"/>
      <c r="O2702" s="1232"/>
      <c r="P2702" s="1233"/>
      <c r="Q2702" s="587">
        <f t="shared" si="146"/>
        <v>0</v>
      </c>
    </row>
    <row r="2703" spans="1:17" s="17" customFormat="1" ht="16.75" customHeight="1" outlineLevel="2">
      <c r="A2703" s="1230">
        <v>128</v>
      </c>
      <c r="B2703" s="1231"/>
      <c r="C2703" s="1232"/>
      <c r="D2703" s="1233"/>
      <c r="E2703" s="587">
        <f t="shared" si="144"/>
        <v>0</v>
      </c>
      <c r="G2703" s="1230">
        <v>128</v>
      </c>
      <c r="H2703" s="1231"/>
      <c r="I2703" s="1232"/>
      <c r="J2703" s="1233"/>
      <c r="K2703" s="587">
        <f t="shared" si="145"/>
        <v>0</v>
      </c>
      <c r="M2703" s="1230">
        <v>128</v>
      </c>
      <c r="N2703" s="1231"/>
      <c r="O2703" s="1232"/>
      <c r="P2703" s="1233"/>
      <c r="Q2703" s="587">
        <f t="shared" si="146"/>
        <v>0</v>
      </c>
    </row>
    <row r="2704" spans="1:17" s="17" customFormat="1" ht="16.75" customHeight="1" outlineLevel="2">
      <c r="A2704" s="1230">
        <v>129</v>
      </c>
      <c r="B2704" s="1231"/>
      <c r="C2704" s="1232"/>
      <c r="D2704" s="1233"/>
      <c r="E2704" s="587">
        <f t="shared" si="144"/>
        <v>0</v>
      </c>
      <c r="G2704" s="1230">
        <v>129</v>
      </c>
      <c r="H2704" s="1231"/>
      <c r="I2704" s="1232"/>
      <c r="J2704" s="1233"/>
      <c r="K2704" s="587">
        <f t="shared" si="145"/>
        <v>0</v>
      </c>
      <c r="M2704" s="1230">
        <v>129</v>
      </c>
      <c r="N2704" s="1231"/>
      <c r="O2704" s="1232"/>
      <c r="P2704" s="1233"/>
      <c r="Q2704" s="587">
        <f t="shared" si="146"/>
        <v>0</v>
      </c>
    </row>
    <row r="2705" spans="1:17" s="17" customFormat="1" ht="16.75" customHeight="1" outlineLevel="2">
      <c r="A2705" s="1230">
        <v>130</v>
      </c>
      <c r="B2705" s="1231"/>
      <c r="C2705" s="1232"/>
      <c r="D2705" s="1233"/>
      <c r="E2705" s="587">
        <f t="shared" ref="E2705:E2729" si="147">IF(AND(C2705&gt;=D$2569,C2705&lt;=D$2568),1,0)</f>
        <v>0</v>
      </c>
      <c r="G2705" s="1230">
        <v>130</v>
      </c>
      <c r="H2705" s="1231"/>
      <c r="I2705" s="1232"/>
      <c r="J2705" s="1233"/>
      <c r="K2705" s="587">
        <f t="shared" ref="K2705:K2729" si="148">IF(AND(I2705&gt;=J$2569,I2705&lt;=J$2568),1,0)</f>
        <v>0</v>
      </c>
      <c r="M2705" s="1230">
        <v>130</v>
      </c>
      <c r="N2705" s="1231"/>
      <c r="O2705" s="1232"/>
      <c r="P2705" s="1233"/>
      <c r="Q2705" s="587">
        <f t="shared" ref="Q2705:Q2729" si="149">IF(AND(O2705&gt;=P$2569,O2705&lt;=P$2568),1,0)</f>
        <v>0</v>
      </c>
    </row>
    <row r="2706" spans="1:17" s="17" customFormat="1" ht="16.75" customHeight="1" outlineLevel="2">
      <c r="A2706" s="1230">
        <v>131</v>
      </c>
      <c r="B2706" s="1231"/>
      <c r="C2706" s="1232"/>
      <c r="D2706" s="1233"/>
      <c r="E2706" s="587">
        <f t="shared" si="147"/>
        <v>0</v>
      </c>
      <c r="G2706" s="1230">
        <v>131</v>
      </c>
      <c r="H2706" s="1231"/>
      <c r="I2706" s="1232"/>
      <c r="J2706" s="1233"/>
      <c r="K2706" s="587">
        <f t="shared" si="148"/>
        <v>0</v>
      </c>
      <c r="M2706" s="1230">
        <v>131</v>
      </c>
      <c r="N2706" s="1231"/>
      <c r="O2706" s="1232"/>
      <c r="P2706" s="1233"/>
      <c r="Q2706" s="587">
        <f t="shared" si="149"/>
        <v>0</v>
      </c>
    </row>
    <row r="2707" spans="1:17" s="17" customFormat="1" ht="16.75" customHeight="1" outlineLevel="2">
      <c r="A2707" s="1230">
        <v>132</v>
      </c>
      <c r="B2707" s="1231"/>
      <c r="C2707" s="1232"/>
      <c r="D2707" s="1233"/>
      <c r="E2707" s="587">
        <f t="shared" si="147"/>
        <v>0</v>
      </c>
      <c r="G2707" s="1230">
        <v>132</v>
      </c>
      <c r="H2707" s="1231"/>
      <c r="I2707" s="1232"/>
      <c r="J2707" s="1233"/>
      <c r="K2707" s="587">
        <f t="shared" si="148"/>
        <v>0</v>
      </c>
      <c r="M2707" s="1230">
        <v>132</v>
      </c>
      <c r="N2707" s="1231"/>
      <c r="O2707" s="1232"/>
      <c r="P2707" s="1233"/>
      <c r="Q2707" s="587">
        <f t="shared" si="149"/>
        <v>0</v>
      </c>
    </row>
    <row r="2708" spans="1:17" s="17" customFormat="1" ht="16.75" customHeight="1" outlineLevel="2">
      <c r="A2708" s="1230">
        <v>133</v>
      </c>
      <c r="B2708" s="1231"/>
      <c r="C2708" s="1232"/>
      <c r="D2708" s="1233"/>
      <c r="E2708" s="587">
        <f t="shared" si="147"/>
        <v>0</v>
      </c>
      <c r="G2708" s="1230">
        <v>133</v>
      </c>
      <c r="H2708" s="1231"/>
      <c r="I2708" s="1232"/>
      <c r="J2708" s="1233"/>
      <c r="K2708" s="587">
        <f t="shared" si="148"/>
        <v>0</v>
      </c>
      <c r="M2708" s="1230">
        <v>133</v>
      </c>
      <c r="N2708" s="1231"/>
      <c r="O2708" s="1232"/>
      <c r="P2708" s="1233"/>
      <c r="Q2708" s="587">
        <f t="shared" si="149"/>
        <v>0</v>
      </c>
    </row>
    <row r="2709" spans="1:17" s="17" customFormat="1" ht="16.75" customHeight="1" outlineLevel="2">
      <c r="A2709" s="1230">
        <v>134</v>
      </c>
      <c r="B2709" s="1231"/>
      <c r="C2709" s="1232"/>
      <c r="D2709" s="1233"/>
      <c r="E2709" s="587">
        <f t="shared" si="147"/>
        <v>0</v>
      </c>
      <c r="G2709" s="1230">
        <v>134</v>
      </c>
      <c r="H2709" s="1231"/>
      <c r="I2709" s="1232"/>
      <c r="J2709" s="1233"/>
      <c r="K2709" s="587">
        <f t="shared" si="148"/>
        <v>0</v>
      </c>
      <c r="M2709" s="1230">
        <v>134</v>
      </c>
      <c r="N2709" s="1231"/>
      <c r="O2709" s="1232"/>
      <c r="P2709" s="1233"/>
      <c r="Q2709" s="587">
        <f t="shared" si="149"/>
        <v>0</v>
      </c>
    </row>
    <row r="2710" spans="1:17" s="17" customFormat="1" ht="16.75" customHeight="1" outlineLevel="2">
      <c r="A2710" s="1230">
        <v>135</v>
      </c>
      <c r="B2710" s="1231"/>
      <c r="C2710" s="1232"/>
      <c r="D2710" s="1233"/>
      <c r="E2710" s="587">
        <f t="shared" si="147"/>
        <v>0</v>
      </c>
      <c r="G2710" s="1230">
        <v>135</v>
      </c>
      <c r="H2710" s="1231"/>
      <c r="I2710" s="1232"/>
      <c r="J2710" s="1233"/>
      <c r="K2710" s="587">
        <f t="shared" si="148"/>
        <v>0</v>
      </c>
      <c r="M2710" s="1230">
        <v>135</v>
      </c>
      <c r="N2710" s="1231"/>
      <c r="O2710" s="1232"/>
      <c r="P2710" s="1233"/>
      <c r="Q2710" s="587">
        <f t="shared" si="149"/>
        <v>0</v>
      </c>
    </row>
    <row r="2711" spans="1:17" s="17" customFormat="1" ht="16.75" customHeight="1" outlineLevel="2">
      <c r="A2711" s="1230">
        <v>136</v>
      </c>
      <c r="B2711" s="1231"/>
      <c r="C2711" s="1232"/>
      <c r="D2711" s="1233"/>
      <c r="E2711" s="587">
        <f t="shared" si="147"/>
        <v>0</v>
      </c>
      <c r="G2711" s="1230">
        <v>136</v>
      </c>
      <c r="H2711" s="1231"/>
      <c r="I2711" s="1232"/>
      <c r="J2711" s="1233"/>
      <c r="K2711" s="587">
        <f t="shared" si="148"/>
        <v>0</v>
      </c>
      <c r="M2711" s="1230">
        <v>136</v>
      </c>
      <c r="N2711" s="1231"/>
      <c r="O2711" s="1232"/>
      <c r="P2711" s="1233"/>
      <c r="Q2711" s="587">
        <f t="shared" si="149"/>
        <v>0</v>
      </c>
    </row>
    <row r="2712" spans="1:17" s="17" customFormat="1" ht="16.75" customHeight="1" outlineLevel="2">
      <c r="A2712" s="1230">
        <v>137</v>
      </c>
      <c r="B2712" s="1231"/>
      <c r="C2712" s="1232"/>
      <c r="D2712" s="1233"/>
      <c r="E2712" s="587">
        <f t="shared" si="147"/>
        <v>0</v>
      </c>
      <c r="G2712" s="1230">
        <v>137</v>
      </c>
      <c r="H2712" s="1231"/>
      <c r="I2712" s="1232"/>
      <c r="J2712" s="1233"/>
      <c r="K2712" s="587">
        <f t="shared" si="148"/>
        <v>0</v>
      </c>
      <c r="M2712" s="1230">
        <v>137</v>
      </c>
      <c r="N2712" s="1231"/>
      <c r="O2712" s="1232"/>
      <c r="P2712" s="1233"/>
      <c r="Q2712" s="587">
        <f t="shared" si="149"/>
        <v>0</v>
      </c>
    </row>
    <row r="2713" spans="1:17" s="17" customFormat="1" ht="16.75" customHeight="1" outlineLevel="2">
      <c r="A2713" s="1230">
        <v>138</v>
      </c>
      <c r="B2713" s="1231"/>
      <c r="C2713" s="1232"/>
      <c r="D2713" s="1233"/>
      <c r="E2713" s="587">
        <f t="shared" si="147"/>
        <v>0</v>
      </c>
      <c r="G2713" s="1230">
        <v>138</v>
      </c>
      <c r="H2713" s="1231"/>
      <c r="I2713" s="1232"/>
      <c r="J2713" s="1233"/>
      <c r="K2713" s="587">
        <f t="shared" si="148"/>
        <v>0</v>
      </c>
      <c r="M2713" s="1230">
        <v>138</v>
      </c>
      <c r="N2713" s="1231"/>
      <c r="O2713" s="1232"/>
      <c r="P2713" s="1233"/>
      <c r="Q2713" s="587">
        <f t="shared" si="149"/>
        <v>0</v>
      </c>
    </row>
    <row r="2714" spans="1:17" s="17" customFormat="1" ht="16.75" customHeight="1" outlineLevel="2">
      <c r="A2714" s="1230">
        <v>139</v>
      </c>
      <c r="B2714" s="1231"/>
      <c r="C2714" s="1232"/>
      <c r="D2714" s="1233"/>
      <c r="E2714" s="587">
        <f t="shared" si="147"/>
        <v>0</v>
      </c>
      <c r="G2714" s="1230">
        <v>139</v>
      </c>
      <c r="H2714" s="1231"/>
      <c r="I2714" s="1232"/>
      <c r="J2714" s="1233"/>
      <c r="K2714" s="587">
        <f t="shared" si="148"/>
        <v>0</v>
      </c>
      <c r="M2714" s="1230">
        <v>139</v>
      </c>
      <c r="N2714" s="1231"/>
      <c r="O2714" s="1232"/>
      <c r="P2714" s="1233"/>
      <c r="Q2714" s="587">
        <f t="shared" si="149"/>
        <v>0</v>
      </c>
    </row>
    <row r="2715" spans="1:17" s="17" customFormat="1" ht="16.75" customHeight="1" outlineLevel="2">
      <c r="A2715" s="1230">
        <v>140</v>
      </c>
      <c r="B2715" s="1231"/>
      <c r="C2715" s="1232"/>
      <c r="D2715" s="1233"/>
      <c r="E2715" s="587">
        <f t="shared" si="147"/>
        <v>0</v>
      </c>
      <c r="G2715" s="1230">
        <v>140</v>
      </c>
      <c r="H2715" s="1231"/>
      <c r="I2715" s="1232"/>
      <c r="J2715" s="1233"/>
      <c r="K2715" s="587">
        <f t="shared" si="148"/>
        <v>0</v>
      </c>
      <c r="M2715" s="1230">
        <v>140</v>
      </c>
      <c r="N2715" s="1231"/>
      <c r="O2715" s="1232"/>
      <c r="P2715" s="1233"/>
      <c r="Q2715" s="587">
        <f t="shared" si="149"/>
        <v>0</v>
      </c>
    </row>
    <row r="2716" spans="1:17" s="17" customFormat="1" ht="16.75" customHeight="1" outlineLevel="2">
      <c r="A2716" s="1230">
        <v>141</v>
      </c>
      <c r="B2716" s="1231"/>
      <c r="C2716" s="1232"/>
      <c r="D2716" s="1233"/>
      <c r="E2716" s="587">
        <f t="shared" si="147"/>
        <v>0</v>
      </c>
      <c r="G2716" s="1230">
        <v>141</v>
      </c>
      <c r="H2716" s="1231"/>
      <c r="I2716" s="1232"/>
      <c r="J2716" s="1233"/>
      <c r="K2716" s="587">
        <f t="shared" si="148"/>
        <v>0</v>
      </c>
      <c r="M2716" s="1230">
        <v>141</v>
      </c>
      <c r="N2716" s="1231"/>
      <c r="O2716" s="1232"/>
      <c r="P2716" s="1233"/>
      <c r="Q2716" s="587">
        <f t="shared" si="149"/>
        <v>0</v>
      </c>
    </row>
    <row r="2717" spans="1:17" s="17" customFormat="1" ht="16.75" customHeight="1" outlineLevel="2">
      <c r="A2717" s="1230">
        <v>142</v>
      </c>
      <c r="B2717" s="1231"/>
      <c r="C2717" s="1232"/>
      <c r="D2717" s="1233"/>
      <c r="E2717" s="587">
        <f t="shared" si="147"/>
        <v>0</v>
      </c>
      <c r="G2717" s="1230">
        <v>142</v>
      </c>
      <c r="H2717" s="1231"/>
      <c r="I2717" s="1232"/>
      <c r="J2717" s="1233"/>
      <c r="K2717" s="587">
        <f t="shared" si="148"/>
        <v>0</v>
      </c>
      <c r="M2717" s="1230">
        <v>142</v>
      </c>
      <c r="N2717" s="1231"/>
      <c r="O2717" s="1232"/>
      <c r="P2717" s="1233"/>
      <c r="Q2717" s="587">
        <f t="shared" si="149"/>
        <v>0</v>
      </c>
    </row>
    <row r="2718" spans="1:17" s="17" customFormat="1" ht="16.75" customHeight="1" outlineLevel="2">
      <c r="A2718" s="1230">
        <v>143</v>
      </c>
      <c r="B2718" s="1231"/>
      <c r="C2718" s="1232"/>
      <c r="D2718" s="1233"/>
      <c r="E2718" s="587">
        <f t="shared" si="147"/>
        <v>0</v>
      </c>
      <c r="G2718" s="1230">
        <v>143</v>
      </c>
      <c r="H2718" s="1231"/>
      <c r="I2718" s="1232"/>
      <c r="J2718" s="1233"/>
      <c r="K2718" s="587">
        <f t="shared" si="148"/>
        <v>0</v>
      </c>
      <c r="M2718" s="1230">
        <v>143</v>
      </c>
      <c r="N2718" s="1231"/>
      <c r="O2718" s="1232"/>
      <c r="P2718" s="1233"/>
      <c r="Q2718" s="587">
        <f t="shared" si="149"/>
        <v>0</v>
      </c>
    </row>
    <row r="2719" spans="1:17" s="17" customFormat="1" ht="16.75" customHeight="1" outlineLevel="2">
      <c r="A2719" s="1230">
        <v>144</v>
      </c>
      <c r="B2719" s="1231"/>
      <c r="C2719" s="1232"/>
      <c r="D2719" s="1233"/>
      <c r="E2719" s="587">
        <f t="shared" si="147"/>
        <v>0</v>
      </c>
      <c r="G2719" s="1230">
        <v>144</v>
      </c>
      <c r="H2719" s="1231"/>
      <c r="I2719" s="1232"/>
      <c r="J2719" s="1233"/>
      <c r="K2719" s="587">
        <f t="shared" si="148"/>
        <v>0</v>
      </c>
      <c r="M2719" s="1230">
        <v>144</v>
      </c>
      <c r="N2719" s="1231"/>
      <c r="O2719" s="1232"/>
      <c r="P2719" s="1233"/>
      <c r="Q2719" s="587">
        <f t="shared" si="149"/>
        <v>0</v>
      </c>
    </row>
    <row r="2720" spans="1:17" s="17" customFormat="1" ht="16.75" customHeight="1" outlineLevel="2">
      <c r="A2720" s="1230">
        <v>145</v>
      </c>
      <c r="B2720" s="1231"/>
      <c r="C2720" s="1232"/>
      <c r="D2720" s="1233"/>
      <c r="E2720" s="587">
        <f t="shared" si="147"/>
        <v>0</v>
      </c>
      <c r="G2720" s="1230">
        <v>145</v>
      </c>
      <c r="H2720" s="1231"/>
      <c r="I2720" s="1232"/>
      <c r="J2720" s="1233"/>
      <c r="K2720" s="587">
        <f t="shared" si="148"/>
        <v>0</v>
      </c>
      <c r="M2720" s="1230">
        <v>145</v>
      </c>
      <c r="N2720" s="1231"/>
      <c r="O2720" s="1232"/>
      <c r="P2720" s="1233"/>
      <c r="Q2720" s="587">
        <f t="shared" si="149"/>
        <v>0</v>
      </c>
    </row>
    <row r="2721" spans="1:17" s="17" customFormat="1" ht="16.75" customHeight="1" outlineLevel="2">
      <c r="A2721" s="1230">
        <v>146</v>
      </c>
      <c r="B2721" s="1231"/>
      <c r="C2721" s="1232"/>
      <c r="D2721" s="1233"/>
      <c r="E2721" s="587">
        <f t="shared" si="147"/>
        <v>0</v>
      </c>
      <c r="G2721" s="1230">
        <v>146</v>
      </c>
      <c r="H2721" s="1231"/>
      <c r="I2721" s="1232"/>
      <c r="J2721" s="1233"/>
      <c r="K2721" s="587">
        <f t="shared" si="148"/>
        <v>0</v>
      </c>
      <c r="M2721" s="1230">
        <v>146</v>
      </c>
      <c r="N2721" s="1231"/>
      <c r="O2721" s="1232"/>
      <c r="P2721" s="1233"/>
      <c r="Q2721" s="587">
        <f t="shared" si="149"/>
        <v>0</v>
      </c>
    </row>
    <row r="2722" spans="1:17" s="17" customFormat="1" ht="16.75" customHeight="1" outlineLevel="2">
      <c r="A2722" s="1230">
        <v>147</v>
      </c>
      <c r="B2722" s="1231"/>
      <c r="C2722" s="1232"/>
      <c r="D2722" s="1233"/>
      <c r="E2722" s="587">
        <f t="shared" si="147"/>
        <v>0</v>
      </c>
      <c r="G2722" s="1230">
        <v>147</v>
      </c>
      <c r="H2722" s="1231"/>
      <c r="I2722" s="1232"/>
      <c r="J2722" s="1233"/>
      <c r="K2722" s="587">
        <f t="shared" si="148"/>
        <v>0</v>
      </c>
      <c r="M2722" s="1230">
        <v>147</v>
      </c>
      <c r="N2722" s="1231"/>
      <c r="O2722" s="1232"/>
      <c r="P2722" s="1233"/>
      <c r="Q2722" s="587">
        <f t="shared" si="149"/>
        <v>0</v>
      </c>
    </row>
    <row r="2723" spans="1:17" s="17" customFormat="1" ht="16.75" customHeight="1" outlineLevel="2">
      <c r="A2723" s="1230">
        <v>148</v>
      </c>
      <c r="B2723" s="1231"/>
      <c r="C2723" s="1232"/>
      <c r="D2723" s="1233"/>
      <c r="E2723" s="587">
        <f t="shared" si="147"/>
        <v>0</v>
      </c>
      <c r="G2723" s="1230">
        <v>148</v>
      </c>
      <c r="H2723" s="1231"/>
      <c r="I2723" s="1232"/>
      <c r="J2723" s="1233"/>
      <c r="K2723" s="587">
        <f t="shared" si="148"/>
        <v>0</v>
      </c>
      <c r="M2723" s="1230">
        <v>148</v>
      </c>
      <c r="N2723" s="1231"/>
      <c r="O2723" s="1232"/>
      <c r="P2723" s="1233"/>
      <c r="Q2723" s="587">
        <f t="shared" si="149"/>
        <v>0</v>
      </c>
    </row>
    <row r="2724" spans="1:17" s="17" customFormat="1" ht="16.75" customHeight="1" outlineLevel="2">
      <c r="A2724" s="1230">
        <v>149</v>
      </c>
      <c r="B2724" s="1231"/>
      <c r="C2724" s="1232"/>
      <c r="D2724" s="1233"/>
      <c r="E2724" s="587">
        <f t="shared" si="147"/>
        <v>0</v>
      </c>
      <c r="G2724" s="1230">
        <v>149</v>
      </c>
      <c r="H2724" s="1231"/>
      <c r="I2724" s="1232"/>
      <c r="J2724" s="1233"/>
      <c r="K2724" s="587">
        <f t="shared" si="148"/>
        <v>0</v>
      </c>
      <c r="M2724" s="1230">
        <v>149</v>
      </c>
      <c r="N2724" s="1231"/>
      <c r="O2724" s="1232"/>
      <c r="P2724" s="1233"/>
      <c r="Q2724" s="587">
        <f t="shared" si="149"/>
        <v>0</v>
      </c>
    </row>
    <row r="2725" spans="1:17" s="17" customFormat="1" ht="16.75" customHeight="1" outlineLevel="2">
      <c r="A2725" s="1230">
        <v>150</v>
      </c>
      <c r="B2725" s="1231"/>
      <c r="C2725" s="1232"/>
      <c r="D2725" s="1233"/>
      <c r="E2725" s="587">
        <f t="shared" si="147"/>
        <v>0</v>
      </c>
      <c r="G2725" s="1230">
        <v>150</v>
      </c>
      <c r="H2725" s="1231"/>
      <c r="I2725" s="1232"/>
      <c r="J2725" s="1233"/>
      <c r="K2725" s="587">
        <f t="shared" si="148"/>
        <v>0</v>
      </c>
      <c r="M2725" s="1230">
        <v>150</v>
      </c>
      <c r="N2725" s="1231"/>
      <c r="O2725" s="1232"/>
      <c r="P2725" s="1233"/>
      <c r="Q2725" s="587">
        <f t="shared" si="149"/>
        <v>0</v>
      </c>
    </row>
    <row r="2726" spans="1:17" s="17" customFormat="1" ht="16.75" customHeight="1" outlineLevel="2">
      <c r="A2726" s="1230">
        <v>151</v>
      </c>
      <c r="B2726" s="1231"/>
      <c r="C2726" s="1232"/>
      <c r="D2726" s="1233"/>
      <c r="E2726" s="587">
        <f t="shared" si="147"/>
        <v>0</v>
      </c>
      <c r="G2726" s="1230">
        <v>151</v>
      </c>
      <c r="H2726" s="1231"/>
      <c r="I2726" s="1232"/>
      <c r="J2726" s="1233"/>
      <c r="K2726" s="587">
        <f t="shared" si="148"/>
        <v>0</v>
      </c>
      <c r="M2726" s="1230">
        <v>151</v>
      </c>
      <c r="N2726" s="1231"/>
      <c r="O2726" s="1232"/>
      <c r="P2726" s="1233"/>
      <c r="Q2726" s="587">
        <f t="shared" si="149"/>
        <v>0</v>
      </c>
    </row>
    <row r="2727" spans="1:17" s="17" customFormat="1" ht="16.75" customHeight="1" outlineLevel="2">
      <c r="A2727" s="1230">
        <v>152</v>
      </c>
      <c r="B2727" s="1231"/>
      <c r="C2727" s="1232"/>
      <c r="D2727" s="1233"/>
      <c r="E2727" s="587">
        <f t="shared" si="147"/>
        <v>0</v>
      </c>
      <c r="G2727" s="1230">
        <v>152</v>
      </c>
      <c r="H2727" s="1231"/>
      <c r="I2727" s="1232"/>
      <c r="J2727" s="1233"/>
      <c r="K2727" s="587">
        <f t="shared" si="148"/>
        <v>0</v>
      </c>
      <c r="M2727" s="1230">
        <v>152</v>
      </c>
      <c r="N2727" s="1231"/>
      <c r="O2727" s="1232"/>
      <c r="P2727" s="1233"/>
      <c r="Q2727" s="587">
        <f t="shared" si="149"/>
        <v>0</v>
      </c>
    </row>
    <row r="2728" spans="1:17" s="17" customFormat="1" ht="16.75" customHeight="1" outlineLevel="2">
      <c r="A2728" s="1230">
        <v>153</v>
      </c>
      <c r="B2728" s="1231"/>
      <c r="C2728" s="1232"/>
      <c r="D2728" s="1233"/>
      <c r="E2728" s="587">
        <f t="shared" si="147"/>
        <v>0</v>
      </c>
      <c r="G2728" s="1230">
        <v>153</v>
      </c>
      <c r="H2728" s="1231"/>
      <c r="I2728" s="1232"/>
      <c r="J2728" s="1233"/>
      <c r="K2728" s="587">
        <f t="shared" si="148"/>
        <v>0</v>
      </c>
      <c r="M2728" s="1230">
        <v>153</v>
      </c>
      <c r="N2728" s="1231"/>
      <c r="O2728" s="1232"/>
      <c r="P2728" s="1233"/>
      <c r="Q2728" s="587">
        <f t="shared" si="149"/>
        <v>0</v>
      </c>
    </row>
    <row r="2729" spans="1:17" s="17" customFormat="1" ht="16.75" customHeight="1" outlineLevel="2">
      <c r="A2729" s="1230">
        <v>154</v>
      </c>
      <c r="B2729" s="1231"/>
      <c r="C2729" s="1232"/>
      <c r="D2729" s="1233"/>
      <c r="E2729" s="587">
        <f t="shared" si="147"/>
        <v>0</v>
      </c>
      <c r="G2729" s="1230">
        <v>154</v>
      </c>
      <c r="H2729" s="1231"/>
      <c r="I2729" s="1232"/>
      <c r="J2729" s="1233"/>
      <c r="K2729" s="587">
        <f t="shared" si="148"/>
        <v>0</v>
      </c>
      <c r="M2729" s="1230">
        <v>154</v>
      </c>
      <c r="N2729" s="1231"/>
      <c r="O2729" s="1232"/>
      <c r="P2729" s="1233"/>
      <c r="Q2729" s="587">
        <f t="shared" si="149"/>
        <v>0</v>
      </c>
    </row>
    <row r="2730" spans="1:17" s="17" customFormat="1" ht="16.75" customHeight="1" outlineLevel="2">
      <c r="A2730" s="1230">
        <v>155</v>
      </c>
      <c r="B2730" s="1231"/>
      <c r="C2730" s="1232"/>
      <c r="D2730" s="1233"/>
      <c r="E2730" s="587">
        <f>IF(AND(C2730&gt;=D$2569,C2730&lt;=D$2568),1,0)</f>
        <v>0</v>
      </c>
      <c r="G2730" s="1230">
        <v>155</v>
      </c>
      <c r="H2730" s="1231"/>
      <c r="I2730" s="1232"/>
      <c r="J2730" s="1233"/>
      <c r="K2730" s="587">
        <f>IF(AND(I2730&gt;=J$2569,I2730&lt;=J$2568),1,0)</f>
        <v>0</v>
      </c>
      <c r="M2730" s="1230">
        <v>155</v>
      </c>
      <c r="N2730" s="1231"/>
      <c r="O2730" s="1232"/>
      <c r="P2730" s="1233"/>
      <c r="Q2730" s="587">
        <f>IF(AND(O2730&gt;=P$2569,O2730&lt;=P$2568),1,0)</f>
        <v>0</v>
      </c>
    </row>
    <row r="2731" spans="1:17" s="17" customFormat="1" ht="16.75" customHeight="1" outlineLevel="2">
      <c r="A2731" s="1230">
        <v>156</v>
      </c>
      <c r="B2731" s="1231"/>
      <c r="C2731" s="1232"/>
      <c r="D2731" s="1233"/>
      <c r="E2731" s="587">
        <f t="shared" ref="E2731:E2794" si="150">IF(AND(C2731&gt;=D$2569,C2731&lt;=D$2568),1,0)</f>
        <v>0</v>
      </c>
      <c r="G2731" s="1230">
        <v>156</v>
      </c>
      <c r="H2731" s="1231"/>
      <c r="I2731" s="1232"/>
      <c r="J2731" s="1233"/>
      <c r="K2731" s="587">
        <f t="shared" ref="K2731:K2794" si="151">IF(AND(I2731&gt;=J$2569,I2731&lt;=J$2568),1,0)</f>
        <v>0</v>
      </c>
      <c r="M2731" s="1230">
        <v>156</v>
      </c>
      <c r="N2731" s="1231"/>
      <c r="O2731" s="1232"/>
      <c r="P2731" s="1233"/>
      <c r="Q2731" s="587">
        <f t="shared" ref="Q2731:Q2794" si="152">IF(AND(O2731&gt;=P$2569,O2731&lt;=P$2568),1,0)</f>
        <v>0</v>
      </c>
    </row>
    <row r="2732" spans="1:17" s="17" customFormat="1" ht="16.75" customHeight="1" outlineLevel="2">
      <c r="A2732" s="1230">
        <v>157</v>
      </c>
      <c r="B2732" s="1231"/>
      <c r="C2732" s="1232"/>
      <c r="D2732" s="1233"/>
      <c r="E2732" s="587">
        <f t="shared" si="150"/>
        <v>0</v>
      </c>
      <c r="G2732" s="1230">
        <v>157</v>
      </c>
      <c r="H2732" s="1231"/>
      <c r="I2732" s="1232"/>
      <c r="J2732" s="1233"/>
      <c r="K2732" s="587">
        <f t="shared" si="151"/>
        <v>0</v>
      </c>
      <c r="M2732" s="1230">
        <v>157</v>
      </c>
      <c r="N2732" s="1231"/>
      <c r="O2732" s="1232"/>
      <c r="P2732" s="1233"/>
      <c r="Q2732" s="587">
        <f t="shared" si="152"/>
        <v>0</v>
      </c>
    </row>
    <row r="2733" spans="1:17" s="17" customFormat="1" ht="16.75" customHeight="1" outlineLevel="2">
      <c r="A2733" s="1230">
        <v>158</v>
      </c>
      <c r="B2733" s="1231"/>
      <c r="C2733" s="1232"/>
      <c r="D2733" s="1233"/>
      <c r="E2733" s="587">
        <f t="shared" si="150"/>
        <v>0</v>
      </c>
      <c r="G2733" s="1230">
        <v>158</v>
      </c>
      <c r="H2733" s="1231"/>
      <c r="I2733" s="1232"/>
      <c r="J2733" s="1233"/>
      <c r="K2733" s="587">
        <f t="shared" si="151"/>
        <v>0</v>
      </c>
      <c r="M2733" s="1230">
        <v>158</v>
      </c>
      <c r="N2733" s="1231"/>
      <c r="O2733" s="1232"/>
      <c r="P2733" s="1233"/>
      <c r="Q2733" s="587">
        <f t="shared" si="152"/>
        <v>0</v>
      </c>
    </row>
    <row r="2734" spans="1:17" s="17" customFormat="1" ht="16.75" customHeight="1" outlineLevel="2">
      <c r="A2734" s="1230">
        <v>159</v>
      </c>
      <c r="B2734" s="1231"/>
      <c r="C2734" s="1232"/>
      <c r="D2734" s="1233"/>
      <c r="E2734" s="587">
        <f t="shared" si="150"/>
        <v>0</v>
      </c>
      <c r="G2734" s="1230">
        <v>159</v>
      </c>
      <c r="H2734" s="1231"/>
      <c r="I2734" s="1232"/>
      <c r="J2734" s="1233"/>
      <c r="K2734" s="587">
        <f t="shared" si="151"/>
        <v>0</v>
      </c>
      <c r="M2734" s="1230">
        <v>159</v>
      </c>
      <c r="N2734" s="1231"/>
      <c r="O2734" s="1232"/>
      <c r="P2734" s="1233"/>
      <c r="Q2734" s="587">
        <f t="shared" si="152"/>
        <v>0</v>
      </c>
    </row>
    <row r="2735" spans="1:17" s="17" customFormat="1" ht="16.75" customHeight="1" outlineLevel="2">
      <c r="A2735" s="1230">
        <v>160</v>
      </c>
      <c r="B2735" s="1231"/>
      <c r="C2735" s="1232"/>
      <c r="D2735" s="1233"/>
      <c r="E2735" s="587">
        <f t="shared" si="150"/>
        <v>0</v>
      </c>
      <c r="G2735" s="1230">
        <v>160</v>
      </c>
      <c r="H2735" s="1231"/>
      <c r="I2735" s="1232"/>
      <c r="J2735" s="1233"/>
      <c r="K2735" s="587">
        <f t="shared" si="151"/>
        <v>0</v>
      </c>
      <c r="M2735" s="1230">
        <v>160</v>
      </c>
      <c r="N2735" s="1231"/>
      <c r="O2735" s="1232"/>
      <c r="P2735" s="1233"/>
      <c r="Q2735" s="587">
        <f t="shared" si="152"/>
        <v>0</v>
      </c>
    </row>
    <row r="2736" spans="1:17" s="17" customFormat="1" ht="16.75" customHeight="1" outlineLevel="2">
      <c r="A2736" s="1230">
        <v>161</v>
      </c>
      <c r="B2736" s="1231"/>
      <c r="C2736" s="1232"/>
      <c r="D2736" s="1233"/>
      <c r="E2736" s="587">
        <f t="shared" si="150"/>
        <v>0</v>
      </c>
      <c r="G2736" s="1230">
        <v>161</v>
      </c>
      <c r="H2736" s="1231"/>
      <c r="I2736" s="1232"/>
      <c r="J2736" s="1233"/>
      <c r="K2736" s="587">
        <f t="shared" si="151"/>
        <v>0</v>
      </c>
      <c r="M2736" s="1230">
        <v>161</v>
      </c>
      <c r="N2736" s="1231"/>
      <c r="O2736" s="1232"/>
      <c r="P2736" s="1233"/>
      <c r="Q2736" s="587">
        <f t="shared" si="152"/>
        <v>0</v>
      </c>
    </row>
    <row r="2737" spans="1:17" s="17" customFormat="1" ht="16.75" customHeight="1" outlineLevel="2">
      <c r="A2737" s="1230">
        <v>162</v>
      </c>
      <c r="B2737" s="1231"/>
      <c r="C2737" s="1232"/>
      <c r="D2737" s="1233"/>
      <c r="E2737" s="587">
        <f t="shared" si="150"/>
        <v>0</v>
      </c>
      <c r="G2737" s="1230">
        <v>162</v>
      </c>
      <c r="H2737" s="1231"/>
      <c r="I2737" s="1232"/>
      <c r="J2737" s="1233"/>
      <c r="K2737" s="587">
        <f t="shared" si="151"/>
        <v>0</v>
      </c>
      <c r="M2737" s="1230">
        <v>162</v>
      </c>
      <c r="N2737" s="1231"/>
      <c r="O2737" s="1232"/>
      <c r="P2737" s="1233"/>
      <c r="Q2737" s="587">
        <f t="shared" si="152"/>
        <v>0</v>
      </c>
    </row>
    <row r="2738" spans="1:17" s="17" customFormat="1" ht="16.75" customHeight="1" outlineLevel="2">
      <c r="A2738" s="1230">
        <v>163</v>
      </c>
      <c r="B2738" s="1231"/>
      <c r="C2738" s="1232"/>
      <c r="D2738" s="1233"/>
      <c r="E2738" s="587">
        <f t="shared" si="150"/>
        <v>0</v>
      </c>
      <c r="G2738" s="1230">
        <v>163</v>
      </c>
      <c r="H2738" s="1231"/>
      <c r="I2738" s="1232"/>
      <c r="J2738" s="1233"/>
      <c r="K2738" s="587">
        <f t="shared" si="151"/>
        <v>0</v>
      </c>
      <c r="M2738" s="1230">
        <v>163</v>
      </c>
      <c r="N2738" s="1231"/>
      <c r="O2738" s="1232"/>
      <c r="P2738" s="1233"/>
      <c r="Q2738" s="587">
        <f t="shared" si="152"/>
        <v>0</v>
      </c>
    </row>
    <row r="2739" spans="1:17" s="17" customFormat="1" ht="16.75" customHeight="1" outlineLevel="2">
      <c r="A2739" s="1230">
        <v>164</v>
      </c>
      <c r="B2739" s="1231"/>
      <c r="C2739" s="1232"/>
      <c r="D2739" s="1233"/>
      <c r="E2739" s="587">
        <f t="shared" si="150"/>
        <v>0</v>
      </c>
      <c r="G2739" s="1230">
        <v>164</v>
      </c>
      <c r="H2739" s="1231"/>
      <c r="I2739" s="1232"/>
      <c r="J2739" s="1233"/>
      <c r="K2739" s="587">
        <f t="shared" si="151"/>
        <v>0</v>
      </c>
      <c r="M2739" s="1230">
        <v>164</v>
      </c>
      <c r="N2739" s="1231"/>
      <c r="O2739" s="1232"/>
      <c r="P2739" s="1233"/>
      <c r="Q2739" s="587">
        <f t="shared" si="152"/>
        <v>0</v>
      </c>
    </row>
    <row r="2740" spans="1:17" s="17" customFormat="1" ht="16.75" customHeight="1" outlineLevel="2">
      <c r="A2740" s="1230">
        <v>165</v>
      </c>
      <c r="B2740" s="1231"/>
      <c r="C2740" s="1232"/>
      <c r="D2740" s="1233"/>
      <c r="E2740" s="587">
        <f t="shared" si="150"/>
        <v>0</v>
      </c>
      <c r="G2740" s="1230">
        <v>165</v>
      </c>
      <c r="H2740" s="1231"/>
      <c r="I2740" s="1232"/>
      <c r="J2740" s="1233"/>
      <c r="K2740" s="587">
        <f t="shared" si="151"/>
        <v>0</v>
      </c>
      <c r="M2740" s="1230">
        <v>165</v>
      </c>
      <c r="N2740" s="1231"/>
      <c r="O2740" s="1232"/>
      <c r="P2740" s="1233"/>
      <c r="Q2740" s="587">
        <f t="shared" si="152"/>
        <v>0</v>
      </c>
    </row>
    <row r="2741" spans="1:17" s="17" customFormat="1" ht="16.75" customHeight="1" outlineLevel="2">
      <c r="A2741" s="1230">
        <v>166</v>
      </c>
      <c r="B2741" s="1231"/>
      <c r="C2741" s="1232"/>
      <c r="D2741" s="1233"/>
      <c r="E2741" s="587">
        <f t="shared" si="150"/>
        <v>0</v>
      </c>
      <c r="G2741" s="1230">
        <v>166</v>
      </c>
      <c r="H2741" s="1231"/>
      <c r="I2741" s="1232"/>
      <c r="J2741" s="1233"/>
      <c r="K2741" s="587">
        <f t="shared" si="151"/>
        <v>0</v>
      </c>
      <c r="M2741" s="1230">
        <v>166</v>
      </c>
      <c r="N2741" s="1231"/>
      <c r="O2741" s="1232"/>
      <c r="P2741" s="1233"/>
      <c r="Q2741" s="587">
        <f t="shared" si="152"/>
        <v>0</v>
      </c>
    </row>
    <row r="2742" spans="1:17" s="17" customFormat="1" ht="16.75" customHeight="1" outlineLevel="2">
      <c r="A2742" s="1230">
        <v>167</v>
      </c>
      <c r="B2742" s="1231"/>
      <c r="C2742" s="1232"/>
      <c r="D2742" s="1233"/>
      <c r="E2742" s="587">
        <f t="shared" si="150"/>
        <v>0</v>
      </c>
      <c r="G2742" s="1230">
        <v>167</v>
      </c>
      <c r="H2742" s="1231"/>
      <c r="I2742" s="1232"/>
      <c r="J2742" s="1233"/>
      <c r="K2742" s="587">
        <f t="shared" si="151"/>
        <v>0</v>
      </c>
      <c r="M2742" s="1230">
        <v>167</v>
      </c>
      <c r="N2742" s="1231"/>
      <c r="O2742" s="1232"/>
      <c r="P2742" s="1233"/>
      <c r="Q2742" s="587">
        <f t="shared" si="152"/>
        <v>0</v>
      </c>
    </row>
    <row r="2743" spans="1:17" s="17" customFormat="1" ht="16.75" customHeight="1" outlineLevel="2">
      <c r="A2743" s="1230">
        <v>168</v>
      </c>
      <c r="B2743" s="1231"/>
      <c r="C2743" s="1232"/>
      <c r="D2743" s="1233"/>
      <c r="E2743" s="587">
        <f t="shared" si="150"/>
        <v>0</v>
      </c>
      <c r="G2743" s="1230">
        <v>168</v>
      </c>
      <c r="H2743" s="1231"/>
      <c r="I2743" s="1232"/>
      <c r="J2743" s="1233"/>
      <c r="K2743" s="587">
        <f t="shared" si="151"/>
        <v>0</v>
      </c>
      <c r="M2743" s="1230">
        <v>168</v>
      </c>
      <c r="N2743" s="1231"/>
      <c r="O2743" s="1232"/>
      <c r="P2743" s="1233"/>
      <c r="Q2743" s="587">
        <f t="shared" si="152"/>
        <v>0</v>
      </c>
    </row>
    <row r="2744" spans="1:17" s="17" customFormat="1" ht="16.75" customHeight="1" outlineLevel="2">
      <c r="A2744" s="1230">
        <v>169</v>
      </c>
      <c r="B2744" s="1231"/>
      <c r="C2744" s="1232"/>
      <c r="D2744" s="1233"/>
      <c r="E2744" s="587">
        <f t="shared" si="150"/>
        <v>0</v>
      </c>
      <c r="G2744" s="1230">
        <v>169</v>
      </c>
      <c r="H2744" s="1231"/>
      <c r="I2744" s="1232"/>
      <c r="J2744" s="1233"/>
      <c r="K2744" s="587">
        <f t="shared" si="151"/>
        <v>0</v>
      </c>
      <c r="M2744" s="1230">
        <v>169</v>
      </c>
      <c r="N2744" s="1231"/>
      <c r="O2744" s="1232"/>
      <c r="P2744" s="1233"/>
      <c r="Q2744" s="587">
        <f t="shared" si="152"/>
        <v>0</v>
      </c>
    </row>
    <row r="2745" spans="1:17" s="17" customFormat="1" ht="16.75" customHeight="1" outlineLevel="2">
      <c r="A2745" s="1230">
        <v>170</v>
      </c>
      <c r="B2745" s="1231"/>
      <c r="C2745" s="1232"/>
      <c r="D2745" s="1233"/>
      <c r="E2745" s="587">
        <f t="shared" si="150"/>
        <v>0</v>
      </c>
      <c r="G2745" s="1230">
        <v>170</v>
      </c>
      <c r="H2745" s="1231"/>
      <c r="I2745" s="1232"/>
      <c r="J2745" s="1233"/>
      <c r="K2745" s="587">
        <f t="shared" si="151"/>
        <v>0</v>
      </c>
      <c r="M2745" s="1230">
        <v>170</v>
      </c>
      <c r="N2745" s="1231"/>
      <c r="O2745" s="1232"/>
      <c r="P2745" s="1233"/>
      <c r="Q2745" s="587">
        <f t="shared" si="152"/>
        <v>0</v>
      </c>
    </row>
    <row r="2746" spans="1:17" s="17" customFormat="1" ht="16.75" customHeight="1" outlineLevel="2">
      <c r="A2746" s="1230">
        <v>171</v>
      </c>
      <c r="B2746" s="1231"/>
      <c r="C2746" s="1232"/>
      <c r="D2746" s="1233"/>
      <c r="E2746" s="587">
        <f t="shared" si="150"/>
        <v>0</v>
      </c>
      <c r="G2746" s="1230">
        <v>171</v>
      </c>
      <c r="H2746" s="1231"/>
      <c r="I2746" s="1232"/>
      <c r="J2746" s="1233"/>
      <c r="K2746" s="587">
        <f t="shared" si="151"/>
        <v>0</v>
      </c>
      <c r="M2746" s="1230">
        <v>171</v>
      </c>
      <c r="N2746" s="1231"/>
      <c r="O2746" s="1232"/>
      <c r="P2746" s="1233"/>
      <c r="Q2746" s="587">
        <f t="shared" si="152"/>
        <v>0</v>
      </c>
    </row>
    <row r="2747" spans="1:17" s="17" customFormat="1" ht="16.75" customHeight="1" outlineLevel="2">
      <c r="A2747" s="1230">
        <v>172</v>
      </c>
      <c r="B2747" s="1231"/>
      <c r="C2747" s="1232"/>
      <c r="D2747" s="1233"/>
      <c r="E2747" s="587">
        <f t="shared" si="150"/>
        <v>0</v>
      </c>
      <c r="G2747" s="1230">
        <v>172</v>
      </c>
      <c r="H2747" s="1231"/>
      <c r="I2747" s="1232"/>
      <c r="J2747" s="1233"/>
      <c r="K2747" s="587">
        <f t="shared" si="151"/>
        <v>0</v>
      </c>
      <c r="M2747" s="1230">
        <v>172</v>
      </c>
      <c r="N2747" s="1231"/>
      <c r="O2747" s="1232"/>
      <c r="P2747" s="1233"/>
      <c r="Q2747" s="587">
        <f t="shared" si="152"/>
        <v>0</v>
      </c>
    </row>
    <row r="2748" spans="1:17" s="17" customFormat="1" ht="16.75" customHeight="1" outlineLevel="2">
      <c r="A2748" s="1230">
        <v>173</v>
      </c>
      <c r="B2748" s="1231"/>
      <c r="C2748" s="1232"/>
      <c r="D2748" s="1233"/>
      <c r="E2748" s="587">
        <f t="shared" si="150"/>
        <v>0</v>
      </c>
      <c r="G2748" s="1230">
        <v>173</v>
      </c>
      <c r="H2748" s="1231"/>
      <c r="I2748" s="1232"/>
      <c r="J2748" s="1233"/>
      <c r="K2748" s="587">
        <f t="shared" si="151"/>
        <v>0</v>
      </c>
      <c r="M2748" s="1230">
        <v>173</v>
      </c>
      <c r="N2748" s="1231"/>
      <c r="O2748" s="1232"/>
      <c r="P2748" s="1233"/>
      <c r="Q2748" s="587">
        <f t="shared" si="152"/>
        <v>0</v>
      </c>
    </row>
    <row r="2749" spans="1:17" s="17" customFormat="1" ht="16.75" customHeight="1" outlineLevel="2">
      <c r="A2749" s="1230">
        <v>174</v>
      </c>
      <c r="B2749" s="1231"/>
      <c r="C2749" s="1232"/>
      <c r="D2749" s="1233"/>
      <c r="E2749" s="587">
        <f t="shared" si="150"/>
        <v>0</v>
      </c>
      <c r="G2749" s="1230">
        <v>174</v>
      </c>
      <c r="H2749" s="1231"/>
      <c r="I2749" s="1232"/>
      <c r="J2749" s="1233"/>
      <c r="K2749" s="587">
        <f t="shared" si="151"/>
        <v>0</v>
      </c>
      <c r="M2749" s="1230">
        <v>174</v>
      </c>
      <c r="N2749" s="1231"/>
      <c r="O2749" s="1232"/>
      <c r="P2749" s="1233"/>
      <c r="Q2749" s="587">
        <f t="shared" si="152"/>
        <v>0</v>
      </c>
    </row>
    <row r="2750" spans="1:17" s="17" customFormat="1" ht="16.75" customHeight="1" outlineLevel="2">
      <c r="A2750" s="1230">
        <v>175</v>
      </c>
      <c r="B2750" s="1231"/>
      <c r="C2750" s="1232"/>
      <c r="D2750" s="1233"/>
      <c r="E2750" s="587">
        <f t="shared" si="150"/>
        <v>0</v>
      </c>
      <c r="G2750" s="1230">
        <v>175</v>
      </c>
      <c r="H2750" s="1231"/>
      <c r="I2750" s="1232"/>
      <c r="J2750" s="1233"/>
      <c r="K2750" s="587">
        <f t="shared" si="151"/>
        <v>0</v>
      </c>
      <c r="M2750" s="1230">
        <v>175</v>
      </c>
      <c r="N2750" s="1231"/>
      <c r="O2750" s="1232"/>
      <c r="P2750" s="1233"/>
      <c r="Q2750" s="587">
        <f t="shared" si="152"/>
        <v>0</v>
      </c>
    </row>
    <row r="2751" spans="1:17" s="17" customFormat="1" ht="16.75" customHeight="1" outlineLevel="2">
      <c r="A2751" s="1230">
        <v>176</v>
      </c>
      <c r="B2751" s="1231"/>
      <c r="C2751" s="1232"/>
      <c r="D2751" s="1233"/>
      <c r="E2751" s="587">
        <f t="shared" si="150"/>
        <v>0</v>
      </c>
      <c r="G2751" s="1230">
        <v>176</v>
      </c>
      <c r="H2751" s="1231"/>
      <c r="I2751" s="1232"/>
      <c r="J2751" s="1233"/>
      <c r="K2751" s="587">
        <f t="shared" si="151"/>
        <v>0</v>
      </c>
      <c r="M2751" s="1230">
        <v>176</v>
      </c>
      <c r="N2751" s="1231"/>
      <c r="O2751" s="1232"/>
      <c r="P2751" s="1233"/>
      <c r="Q2751" s="587">
        <f t="shared" si="152"/>
        <v>0</v>
      </c>
    </row>
    <row r="2752" spans="1:17" s="17" customFormat="1" ht="16.75" customHeight="1" outlineLevel="2">
      <c r="A2752" s="1230">
        <v>177</v>
      </c>
      <c r="B2752" s="1231"/>
      <c r="C2752" s="1232"/>
      <c r="D2752" s="1233"/>
      <c r="E2752" s="587">
        <f t="shared" si="150"/>
        <v>0</v>
      </c>
      <c r="G2752" s="1230">
        <v>177</v>
      </c>
      <c r="H2752" s="1231"/>
      <c r="I2752" s="1232"/>
      <c r="J2752" s="1233"/>
      <c r="K2752" s="587">
        <f t="shared" si="151"/>
        <v>0</v>
      </c>
      <c r="M2752" s="1230">
        <v>177</v>
      </c>
      <c r="N2752" s="1231"/>
      <c r="O2752" s="1232"/>
      <c r="P2752" s="1233"/>
      <c r="Q2752" s="587">
        <f t="shared" si="152"/>
        <v>0</v>
      </c>
    </row>
    <row r="2753" spans="1:17" s="17" customFormat="1" ht="16.75" customHeight="1" outlineLevel="2">
      <c r="A2753" s="1230">
        <v>178</v>
      </c>
      <c r="B2753" s="1231"/>
      <c r="C2753" s="1232"/>
      <c r="D2753" s="1233"/>
      <c r="E2753" s="587">
        <f t="shared" si="150"/>
        <v>0</v>
      </c>
      <c r="G2753" s="1230">
        <v>178</v>
      </c>
      <c r="H2753" s="1231"/>
      <c r="I2753" s="1232"/>
      <c r="J2753" s="1233"/>
      <c r="K2753" s="587">
        <f t="shared" si="151"/>
        <v>0</v>
      </c>
      <c r="M2753" s="1230">
        <v>178</v>
      </c>
      <c r="N2753" s="1231"/>
      <c r="O2753" s="1232"/>
      <c r="P2753" s="1233"/>
      <c r="Q2753" s="587">
        <f t="shared" si="152"/>
        <v>0</v>
      </c>
    </row>
    <row r="2754" spans="1:17" s="17" customFormat="1" ht="16.75" customHeight="1" outlineLevel="2">
      <c r="A2754" s="1230">
        <v>179</v>
      </c>
      <c r="B2754" s="1231"/>
      <c r="C2754" s="1232"/>
      <c r="D2754" s="1233"/>
      <c r="E2754" s="587">
        <f t="shared" si="150"/>
        <v>0</v>
      </c>
      <c r="G2754" s="1230">
        <v>179</v>
      </c>
      <c r="H2754" s="1231"/>
      <c r="I2754" s="1232"/>
      <c r="J2754" s="1233"/>
      <c r="K2754" s="587">
        <f t="shared" si="151"/>
        <v>0</v>
      </c>
      <c r="M2754" s="1230">
        <v>179</v>
      </c>
      <c r="N2754" s="1231"/>
      <c r="O2754" s="1232"/>
      <c r="P2754" s="1233"/>
      <c r="Q2754" s="587">
        <f t="shared" si="152"/>
        <v>0</v>
      </c>
    </row>
    <row r="2755" spans="1:17" s="17" customFormat="1" ht="16.75" customHeight="1" outlineLevel="2">
      <c r="A2755" s="1230">
        <v>180</v>
      </c>
      <c r="B2755" s="1231"/>
      <c r="C2755" s="1232"/>
      <c r="D2755" s="1233"/>
      <c r="E2755" s="587">
        <f t="shared" si="150"/>
        <v>0</v>
      </c>
      <c r="G2755" s="1230">
        <v>180</v>
      </c>
      <c r="H2755" s="1231"/>
      <c r="I2755" s="1232"/>
      <c r="J2755" s="1233"/>
      <c r="K2755" s="587">
        <f t="shared" si="151"/>
        <v>0</v>
      </c>
      <c r="M2755" s="1230">
        <v>180</v>
      </c>
      <c r="N2755" s="1231"/>
      <c r="O2755" s="1232"/>
      <c r="P2755" s="1233"/>
      <c r="Q2755" s="587">
        <f t="shared" si="152"/>
        <v>0</v>
      </c>
    </row>
    <row r="2756" spans="1:17" s="17" customFormat="1" ht="16.75" customHeight="1" outlineLevel="2">
      <c r="A2756" s="1230">
        <v>181</v>
      </c>
      <c r="B2756" s="1231"/>
      <c r="C2756" s="1232"/>
      <c r="D2756" s="1233"/>
      <c r="E2756" s="587">
        <f t="shared" si="150"/>
        <v>0</v>
      </c>
      <c r="G2756" s="1230">
        <v>181</v>
      </c>
      <c r="H2756" s="1231"/>
      <c r="I2756" s="1232"/>
      <c r="J2756" s="1233"/>
      <c r="K2756" s="587">
        <f t="shared" si="151"/>
        <v>0</v>
      </c>
      <c r="M2756" s="1230">
        <v>181</v>
      </c>
      <c r="N2756" s="1231"/>
      <c r="O2756" s="1232"/>
      <c r="P2756" s="1233"/>
      <c r="Q2756" s="587">
        <f t="shared" si="152"/>
        <v>0</v>
      </c>
    </row>
    <row r="2757" spans="1:17" s="17" customFormat="1" ht="16.75" customHeight="1" outlineLevel="2">
      <c r="A2757" s="1230">
        <v>182</v>
      </c>
      <c r="B2757" s="1231"/>
      <c r="C2757" s="1232"/>
      <c r="D2757" s="1233"/>
      <c r="E2757" s="587">
        <f t="shared" si="150"/>
        <v>0</v>
      </c>
      <c r="G2757" s="1230">
        <v>182</v>
      </c>
      <c r="H2757" s="1231"/>
      <c r="I2757" s="1232"/>
      <c r="J2757" s="1233"/>
      <c r="K2757" s="587">
        <f t="shared" si="151"/>
        <v>0</v>
      </c>
      <c r="M2757" s="1230">
        <v>182</v>
      </c>
      <c r="N2757" s="1231"/>
      <c r="O2757" s="1232"/>
      <c r="P2757" s="1233"/>
      <c r="Q2757" s="587">
        <f t="shared" si="152"/>
        <v>0</v>
      </c>
    </row>
    <row r="2758" spans="1:17" s="17" customFormat="1" ht="16.75" customHeight="1" outlineLevel="2">
      <c r="A2758" s="1230">
        <v>183</v>
      </c>
      <c r="B2758" s="1231"/>
      <c r="C2758" s="1232"/>
      <c r="D2758" s="1233"/>
      <c r="E2758" s="587">
        <f t="shared" si="150"/>
        <v>0</v>
      </c>
      <c r="G2758" s="1230">
        <v>183</v>
      </c>
      <c r="H2758" s="1231"/>
      <c r="I2758" s="1232"/>
      <c r="J2758" s="1233"/>
      <c r="K2758" s="587">
        <f t="shared" si="151"/>
        <v>0</v>
      </c>
      <c r="M2758" s="1230">
        <v>183</v>
      </c>
      <c r="N2758" s="1231"/>
      <c r="O2758" s="1232"/>
      <c r="P2758" s="1233"/>
      <c r="Q2758" s="587">
        <f t="shared" si="152"/>
        <v>0</v>
      </c>
    </row>
    <row r="2759" spans="1:17" s="17" customFormat="1" ht="16.75" customHeight="1" outlineLevel="2">
      <c r="A2759" s="1230">
        <v>184</v>
      </c>
      <c r="B2759" s="1231"/>
      <c r="C2759" s="1232"/>
      <c r="D2759" s="1233"/>
      <c r="E2759" s="587">
        <f t="shared" si="150"/>
        <v>0</v>
      </c>
      <c r="G2759" s="1230">
        <v>184</v>
      </c>
      <c r="H2759" s="1231"/>
      <c r="I2759" s="1232"/>
      <c r="J2759" s="1233"/>
      <c r="K2759" s="587">
        <f t="shared" si="151"/>
        <v>0</v>
      </c>
      <c r="M2759" s="1230">
        <v>184</v>
      </c>
      <c r="N2759" s="1231"/>
      <c r="O2759" s="1232"/>
      <c r="P2759" s="1233"/>
      <c r="Q2759" s="587">
        <f t="shared" si="152"/>
        <v>0</v>
      </c>
    </row>
    <row r="2760" spans="1:17" s="17" customFormat="1" ht="16.75" customHeight="1" outlineLevel="2">
      <c r="A2760" s="1230">
        <v>185</v>
      </c>
      <c r="B2760" s="1231"/>
      <c r="C2760" s="1232"/>
      <c r="D2760" s="1233"/>
      <c r="E2760" s="587">
        <f t="shared" si="150"/>
        <v>0</v>
      </c>
      <c r="G2760" s="1230">
        <v>185</v>
      </c>
      <c r="H2760" s="1231"/>
      <c r="I2760" s="1232"/>
      <c r="J2760" s="1233"/>
      <c r="K2760" s="587">
        <f t="shared" si="151"/>
        <v>0</v>
      </c>
      <c r="M2760" s="1230">
        <v>185</v>
      </c>
      <c r="N2760" s="1231"/>
      <c r="O2760" s="1232"/>
      <c r="P2760" s="1233"/>
      <c r="Q2760" s="587">
        <f t="shared" si="152"/>
        <v>0</v>
      </c>
    </row>
    <row r="2761" spans="1:17" s="17" customFormat="1" ht="16.75" customHeight="1" outlineLevel="2">
      <c r="A2761" s="1230">
        <v>186</v>
      </c>
      <c r="B2761" s="1231"/>
      <c r="C2761" s="1232"/>
      <c r="D2761" s="1233"/>
      <c r="E2761" s="587">
        <f t="shared" si="150"/>
        <v>0</v>
      </c>
      <c r="G2761" s="1230">
        <v>186</v>
      </c>
      <c r="H2761" s="1231"/>
      <c r="I2761" s="1232"/>
      <c r="J2761" s="1233"/>
      <c r="K2761" s="587">
        <f t="shared" si="151"/>
        <v>0</v>
      </c>
      <c r="M2761" s="1230">
        <v>186</v>
      </c>
      <c r="N2761" s="1231"/>
      <c r="O2761" s="1232"/>
      <c r="P2761" s="1233"/>
      <c r="Q2761" s="587">
        <f t="shared" si="152"/>
        <v>0</v>
      </c>
    </row>
    <row r="2762" spans="1:17" s="17" customFormat="1" ht="16.75" customHeight="1" outlineLevel="2">
      <c r="A2762" s="1230">
        <v>187</v>
      </c>
      <c r="B2762" s="1231"/>
      <c r="C2762" s="1232"/>
      <c r="D2762" s="1233"/>
      <c r="E2762" s="587">
        <f t="shared" si="150"/>
        <v>0</v>
      </c>
      <c r="G2762" s="1230">
        <v>187</v>
      </c>
      <c r="H2762" s="1231"/>
      <c r="I2762" s="1232"/>
      <c r="J2762" s="1233"/>
      <c r="K2762" s="587">
        <f t="shared" si="151"/>
        <v>0</v>
      </c>
      <c r="M2762" s="1230">
        <v>187</v>
      </c>
      <c r="N2762" s="1231"/>
      <c r="O2762" s="1232"/>
      <c r="P2762" s="1233"/>
      <c r="Q2762" s="587">
        <f t="shared" si="152"/>
        <v>0</v>
      </c>
    </row>
    <row r="2763" spans="1:17" s="17" customFormat="1" ht="16.75" customHeight="1" outlineLevel="2">
      <c r="A2763" s="1230">
        <v>188</v>
      </c>
      <c r="B2763" s="1231"/>
      <c r="C2763" s="1232"/>
      <c r="D2763" s="1233"/>
      <c r="E2763" s="587">
        <f t="shared" si="150"/>
        <v>0</v>
      </c>
      <c r="G2763" s="1230">
        <v>188</v>
      </c>
      <c r="H2763" s="1231"/>
      <c r="I2763" s="1232"/>
      <c r="J2763" s="1233"/>
      <c r="K2763" s="587">
        <f t="shared" si="151"/>
        <v>0</v>
      </c>
      <c r="M2763" s="1230">
        <v>188</v>
      </c>
      <c r="N2763" s="1231"/>
      <c r="O2763" s="1232"/>
      <c r="P2763" s="1233"/>
      <c r="Q2763" s="587">
        <f t="shared" si="152"/>
        <v>0</v>
      </c>
    </row>
    <row r="2764" spans="1:17" s="17" customFormat="1" ht="16.75" customHeight="1" outlineLevel="2">
      <c r="A2764" s="1230">
        <v>189</v>
      </c>
      <c r="B2764" s="1231"/>
      <c r="C2764" s="1232"/>
      <c r="D2764" s="1233"/>
      <c r="E2764" s="587">
        <f t="shared" si="150"/>
        <v>0</v>
      </c>
      <c r="G2764" s="1230">
        <v>189</v>
      </c>
      <c r="H2764" s="1231"/>
      <c r="I2764" s="1232"/>
      <c r="J2764" s="1233"/>
      <c r="K2764" s="587">
        <f t="shared" si="151"/>
        <v>0</v>
      </c>
      <c r="M2764" s="1230">
        <v>189</v>
      </c>
      <c r="N2764" s="1231"/>
      <c r="O2764" s="1232"/>
      <c r="P2764" s="1233"/>
      <c r="Q2764" s="587">
        <f t="shared" si="152"/>
        <v>0</v>
      </c>
    </row>
    <row r="2765" spans="1:17" s="17" customFormat="1" ht="16.75" customHeight="1" outlineLevel="2">
      <c r="A2765" s="1230">
        <v>190</v>
      </c>
      <c r="B2765" s="1231"/>
      <c r="C2765" s="1232"/>
      <c r="D2765" s="1233"/>
      <c r="E2765" s="587">
        <f t="shared" si="150"/>
        <v>0</v>
      </c>
      <c r="G2765" s="1230">
        <v>190</v>
      </c>
      <c r="H2765" s="1231"/>
      <c r="I2765" s="1232"/>
      <c r="J2765" s="1233"/>
      <c r="K2765" s="587">
        <f t="shared" si="151"/>
        <v>0</v>
      </c>
      <c r="M2765" s="1230">
        <v>190</v>
      </c>
      <c r="N2765" s="1231"/>
      <c r="O2765" s="1232"/>
      <c r="P2765" s="1233"/>
      <c r="Q2765" s="587">
        <f t="shared" si="152"/>
        <v>0</v>
      </c>
    </row>
    <row r="2766" spans="1:17" s="17" customFormat="1" ht="16.75" customHeight="1" outlineLevel="2">
      <c r="A2766" s="1230">
        <v>191</v>
      </c>
      <c r="B2766" s="1231"/>
      <c r="C2766" s="1232"/>
      <c r="D2766" s="1233"/>
      <c r="E2766" s="587">
        <f t="shared" si="150"/>
        <v>0</v>
      </c>
      <c r="G2766" s="1230">
        <v>191</v>
      </c>
      <c r="H2766" s="1231"/>
      <c r="I2766" s="1232"/>
      <c r="J2766" s="1233"/>
      <c r="K2766" s="587">
        <f t="shared" si="151"/>
        <v>0</v>
      </c>
      <c r="M2766" s="1230">
        <v>191</v>
      </c>
      <c r="N2766" s="1231"/>
      <c r="O2766" s="1232"/>
      <c r="P2766" s="1233"/>
      <c r="Q2766" s="587">
        <f t="shared" si="152"/>
        <v>0</v>
      </c>
    </row>
    <row r="2767" spans="1:17" s="17" customFormat="1" ht="16.75" customHeight="1" outlineLevel="2">
      <c r="A2767" s="1230">
        <v>192</v>
      </c>
      <c r="B2767" s="1231"/>
      <c r="C2767" s="1232"/>
      <c r="D2767" s="1233"/>
      <c r="E2767" s="587">
        <f t="shared" si="150"/>
        <v>0</v>
      </c>
      <c r="G2767" s="1230">
        <v>192</v>
      </c>
      <c r="H2767" s="1231"/>
      <c r="I2767" s="1232"/>
      <c r="J2767" s="1233"/>
      <c r="K2767" s="587">
        <f t="shared" si="151"/>
        <v>0</v>
      </c>
      <c r="M2767" s="1230">
        <v>192</v>
      </c>
      <c r="N2767" s="1231"/>
      <c r="O2767" s="1232"/>
      <c r="P2767" s="1233"/>
      <c r="Q2767" s="587">
        <f t="shared" si="152"/>
        <v>0</v>
      </c>
    </row>
    <row r="2768" spans="1:17" s="17" customFormat="1" ht="16.75" customHeight="1" outlineLevel="2">
      <c r="A2768" s="1230">
        <v>193</v>
      </c>
      <c r="B2768" s="1231"/>
      <c r="C2768" s="1232"/>
      <c r="D2768" s="1233"/>
      <c r="E2768" s="587">
        <f t="shared" si="150"/>
        <v>0</v>
      </c>
      <c r="G2768" s="1230">
        <v>193</v>
      </c>
      <c r="H2768" s="1231"/>
      <c r="I2768" s="1232"/>
      <c r="J2768" s="1233"/>
      <c r="K2768" s="587">
        <f t="shared" si="151"/>
        <v>0</v>
      </c>
      <c r="M2768" s="1230">
        <v>193</v>
      </c>
      <c r="N2768" s="1231"/>
      <c r="O2768" s="1232"/>
      <c r="P2768" s="1233"/>
      <c r="Q2768" s="587">
        <f t="shared" si="152"/>
        <v>0</v>
      </c>
    </row>
    <row r="2769" spans="1:17" s="17" customFormat="1" ht="16.75" customHeight="1" outlineLevel="2">
      <c r="A2769" s="1230">
        <v>194</v>
      </c>
      <c r="B2769" s="1231"/>
      <c r="C2769" s="1232"/>
      <c r="D2769" s="1233"/>
      <c r="E2769" s="587">
        <f t="shared" si="150"/>
        <v>0</v>
      </c>
      <c r="G2769" s="1230">
        <v>194</v>
      </c>
      <c r="H2769" s="1231"/>
      <c r="I2769" s="1232"/>
      <c r="J2769" s="1233"/>
      <c r="K2769" s="587">
        <f t="shared" si="151"/>
        <v>0</v>
      </c>
      <c r="M2769" s="1230">
        <v>194</v>
      </c>
      <c r="N2769" s="1231"/>
      <c r="O2769" s="1232"/>
      <c r="P2769" s="1233"/>
      <c r="Q2769" s="587">
        <f t="shared" si="152"/>
        <v>0</v>
      </c>
    </row>
    <row r="2770" spans="1:17" s="17" customFormat="1" ht="16.75" customHeight="1" outlineLevel="2">
      <c r="A2770" s="1230">
        <v>195</v>
      </c>
      <c r="B2770" s="1231"/>
      <c r="C2770" s="1232"/>
      <c r="D2770" s="1233"/>
      <c r="E2770" s="587">
        <f t="shared" si="150"/>
        <v>0</v>
      </c>
      <c r="G2770" s="1230">
        <v>195</v>
      </c>
      <c r="H2770" s="1231"/>
      <c r="I2770" s="1232"/>
      <c r="J2770" s="1233"/>
      <c r="K2770" s="587">
        <f t="shared" si="151"/>
        <v>0</v>
      </c>
      <c r="M2770" s="1230">
        <v>195</v>
      </c>
      <c r="N2770" s="1231"/>
      <c r="O2770" s="1232"/>
      <c r="P2770" s="1233"/>
      <c r="Q2770" s="587">
        <f t="shared" si="152"/>
        <v>0</v>
      </c>
    </row>
    <row r="2771" spans="1:17" s="17" customFormat="1" ht="16.75" customHeight="1" outlineLevel="2">
      <c r="A2771" s="1230">
        <v>196</v>
      </c>
      <c r="B2771" s="1231"/>
      <c r="C2771" s="1232"/>
      <c r="D2771" s="1233"/>
      <c r="E2771" s="587">
        <f t="shared" si="150"/>
        <v>0</v>
      </c>
      <c r="G2771" s="1230">
        <v>196</v>
      </c>
      <c r="H2771" s="1231"/>
      <c r="I2771" s="1232"/>
      <c r="J2771" s="1233"/>
      <c r="K2771" s="587">
        <f t="shared" si="151"/>
        <v>0</v>
      </c>
      <c r="M2771" s="1230">
        <v>196</v>
      </c>
      <c r="N2771" s="1231"/>
      <c r="O2771" s="1232"/>
      <c r="P2771" s="1233"/>
      <c r="Q2771" s="587">
        <f t="shared" si="152"/>
        <v>0</v>
      </c>
    </row>
    <row r="2772" spans="1:17" s="17" customFormat="1" ht="16.75" customHeight="1" outlineLevel="2">
      <c r="A2772" s="1230">
        <v>197</v>
      </c>
      <c r="B2772" s="1231"/>
      <c r="C2772" s="1232"/>
      <c r="D2772" s="1233"/>
      <c r="E2772" s="587">
        <f t="shared" si="150"/>
        <v>0</v>
      </c>
      <c r="G2772" s="1230">
        <v>197</v>
      </c>
      <c r="H2772" s="1231"/>
      <c r="I2772" s="1232"/>
      <c r="J2772" s="1233"/>
      <c r="K2772" s="587">
        <f t="shared" si="151"/>
        <v>0</v>
      </c>
      <c r="M2772" s="1230">
        <v>197</v>
      </c>
      <c r="N2772" s="1231"/>
      <c r="O2772" s="1232"/>
      <c r="P2772" s="1233"/>
      <c r="Q2772" s="587">
        <f t="shared" si="152"/>
        <v>0</v>
      </c>
    </row>
    <row r="2773" spans="1:17" s="17" customFormat="1" ht="16.75" customHeight="1" outlineLevel="2">
      <c r="A2773" s="1230">
        <v>198</v>
      </c>
      <c r="B2773" s="1231"/>
      <c r="C2773" s="1232"/>
      <c r="D2773" s="1233"/>
      <c r="E2773" s="587">
        <f t="shared" si="150"/>
        <v>0</v>
      </c>
      <c r="G2773" s="1230">
        <v>198</v>
      </c>
      <c r="H2773" s="1231"/>
      <c r="I2773" s="1232"/>
      <c r="J2773" s="1233"/>
      <c r="K2773" s="587">
        <f t="shared" si="151"/>
        <v>0</v>
      </c>
      <c r="M2773" s="1230">
        <v>198</v>
      </c>
      <c r="N2773" s="1231"/>
      <c r="O2773" s="1232"/>
      <c r="P2773" s="1233"/>
      <c r="Q2773" s="587">
        <f t="shared" si="152"/>
        <v>0</v>
      </c>
    </row>
    <row r="2774" spans="1:17" s="17" customFormat="1" ht="16.75" customHeight="1" outlineLevel="2">
      <c r="A2774" s="1230">
        <v>199</v>
      </c>
      <c r="B2774" s="1231"/>
      <c r="C2774" s="1232"/>
      <c r="D2774" s="1233"/>
      <c r="E2774" s="587">
        <f t="shared" si="150"/>
        <v>0</v>
      </c>
      <c r="G2774" s="1230">
        <v>199</v>
      </c>
      <c r="H2774" s="1231"/>
      <c r="I2774" s="1232"/>
      <c r="J2774" s="1233"/>
      <c r="K2774" s="587">
        <f t="shared" si="151"/>
        <v>0</v>
      </c>
      <c r="M2774" s="1230">
        <v>199</v>
      </c>
      <c r="N2774" s="1231"/>
      <c r="O2774" s="1232"/>
      <c r="P2774" s="1233"/>
      <c r="Q2774" s="587">
        <f t="shared" si="152"/>
        <v>0</v>
      </c>
    </row>
    <row r="2775" spans="1:17" s="17" customFormat="1" ht="16.75" customHeight="1" outlineLevel="2">
      <c r="A2775" s="1230">
        <v>200</v>
      </c>
      <c r="B2775" s="1231"/>
      <c r="C2775" s="1232"/>
      <c r="D2775" s="1233"/>
      <c r="E2775" s="587">
        <f t="shared" si="150"/>
        <v>0</v>
      </c>
      <c r="G2775" s="1230">
        <v>200</v>
      </c>
      <c r="H2775" s="1231"/>
      <c r="I2775" s="1232"/>
      <c r="J2775" s="1233"/>
      <c r="K2775" s="587">
        <f t="shared" si="151"/>
        <v>0</v>
      </c>
      <c r="M2775" s="1230">
        <v>200</v>
      </c>
      <c r="N2775" s="1231"/>
      <c r="O2775" s="1232"/>
      <c r="P2775" s="1233"/>
      <c r="Q2775" s="587">
        <f t="shared" si="152"/>
        <v>0</v>
      </c>
    </row>
    <row r="2776" spans="1:17" s="17" customFormat="1" ht="16.75" customHeight="1" outlineLevel="2">
      <c r="A2776" s="1230">
        <v>201</v>
      </c>
      <c r="B2776" s="1231"/>
      <c r="C2776" s="1232"/>
      <c r="D2776" s="1233"/>
      <c r="E2776" s="587">
        <f t="shared" si="150"/>
        <v>0</v>
      </c>
      <c r="G2776" s="1230">
        <v>201</v>
      </c>
      <c r="H2776" s="1231"/>
      <c r="I2776" s="1232"/>
      <c r="J2776" s="1233"/>
      <c r="K2776" s="587">
        <f t="shared" si="151"/>
        <v>0</v>
      </c>
      <c r="M2776" s="1230">
        <v>201</v>
      </c>
      <c r="N2776" s="1231"/>
      <c r="O2776" s="1232"/>
      <c r="P2776" s="1233"/>
      <c r="Q2776" s="587">
        <f t="shared" si="152"/>
        <v>0</v>
      </c>
    </row>
    <row r="2777" spans="1:17" s="17" customFormat="1" ht="16.75" customHeight="1" outlineLevel="2">
      <c r="A2777" s="1230">
        <v>202</v>
      </c>
      <c r="B2777" s="1231"/>
      <c r="C2777" s="1232"/>
      <c r="D2777" s="1233"/>
      <c r="E2777" s="587">
        <f t="shared" si="150"/>
        <v>0</v>
      </c>
      <c r="G2777" s="1230">
        <v>202</v>
      </c>
      <c r="H2777" s="1231"/>
      <c r="I2777" s="1232"/>
      <c r="J2777" s="1233"/>
      <c r="K2777" s="587">
        <f t="shared" si="151"/>
        <v>0</v>
      </c>
      <c r="M2777" s="1230">
        <v>202</v>
      </c>
      <c r="N2777" s="1231"/>
      <c r="O2777" s="1232"/>
      <c r="P2777" s="1233"/>
      <c r="Q2777" s="587">
        <f t="shared" si="152"/>
        <v>0</v>
      </c>
    </row>
    <row r="2778" spans="1:17" s="17" customFormat="1" ht="16.75" customHeight="1" outlineLevel="2">
      <c r="A2778" s="1230">
        <v>203</v>
      </c>
      <c r="B2778" s="1231"/>
      <c r="C2778" s="1232"/>
      <c r="D2778" s="1233"/>
      <c r="E2778" s="587">
        <f t="shared" si="150"/>
        <v>0</v>
      </c>
      <c r="G2778" s="1230">
        <v>203</v>
      </c>
      <c r="H2778" s="1231"/>
      <c r="I2778" s="1232"/>
      <c r="J2778" s="1233"/>
      <c r="K2778" s="587">
        <f t="shared" si="151"/>
        <v>0</v>
      </c>
      <c r="M2778" s="1230">
        <v>203</v>
      </c>
      <c r="N2778" s="1231"/>
      <c r="O2778" s="1232"/>
      <c r="P2778" s="1233"/>
      <c r="Q2778" s="587">
        <f t="shared" si="152"/>
        <v>0</v>
      </c>
    </row>
    <row r="2779" spans="1:17" s="17" customFormat="1" ht="16.75" customHeight="1" outlineLevel="2">
      <c r="A2779" s="1230">
        <v>204</v>
      </c>
      <c r="B2779" s="1231"/>
      <c r="C2779" s="1232"/>
      <c r="D2779" s="1233"/>
      <c r="E2779" s="587">
        <f t="shared" si="150"/>
        <v>0</v>
      </c>
      <c r="G2779" s="1230">
        <v>204</v>
      </c>
      <c r="H2779" s="1231"/>
      <c r="I2779" s="1232"/>
      <c r="J2779" s="1233"/>
      <c r="K2779" s="587">
        <f t="shared" si="151"/>
        <v>0</v>
      </c>
      <c r="M2779" s="1230">
        <v>204</v>
      </c>
      <c r="N2779" s="1231"/>
      <c r="O2779" s="1232"/>
      <c r="P2779" s="1233"/>
      <c r="Q2779" s="587">
        <f t="shared" si="152"/>
        <v>0</v>
      </c>
    </row>
    <row r="2780" spans="1:17" s="17" customFormat="1" ht="16.75" customHeight="1" outlineLevel="2">
      <c r="A2780" s="1230">
        <v>205</v>
      </c>
      <c r="B2780" s="1231"/>
      <c r="C2780" s="1232"/>
      <c r="D2780" s="1233"/>
      <c r="E2780" s="587">
        <f t="shared" si="150"/>
        <v>0</v>
      </c>
      <c r="G2780" s="1230">
        <v>205</v>
      </c>
      <c r="H2780" s="1231"/>
      <c r="I2780" s="1232"/>
      <c r="J2780" s="1233"/>
      <c r="K2780" s="587">
        <f t="shared" si="151"/>
        <v>0</v>
      </c>
      <c r="M2780" s="1230">
        <v>205</v>
      </c>
      <c r="N2780" s="1231"/>
      <c r="O2780" s="1232"/>
      <c r="P2780" s="1233"/>
      <c r="Q2780" s="587">
        <f t="shared" si="152"/>
        <v>0</v>
      </c>
    </row>
    <row r="2781" spans="1:17" s="17" customFormat="1" ht="16.75" customHeight="1" outlineLevel="2">
      <c r="A2781" s="1230">
        <v>206</v>
      </c>
      <c r="B2781" s="1231"/>
      <c r="C2781" s="1232"/>
      <c r="D2781" s="1233"/>
      <c r="E2781" s="587">
        <f t="shared" si="150"/>
        <v>0</v>
      </c>
      <c r="G2781" s="1230">
        <v>206</v>
      </c>
      <c r="H2781" s="1231"/>
      <c r="I2781" s="1232"/>
      <c r="J2781" s="1233"/>
      <c r="K2781" s="587">
        <f t="shared" si="151"/>
        <v>0</v>
      </c>
      <c r="M2781" s="1230">
        <v>206</v>
      </c>
      <c r="N2781" s="1231"/>
      <c r="O2781" s="1232"/>
      <c r="P2781" s="1233"/>
      <c r="Q2781" s="587">
        <f t="shared" si="152"/>
        <v>0</v>
      </c>
    </row>
    <row r="2782" spans="1:17" s="17" customFormat="1" ht="16.75" customHeight="1" outlineLevel="2">
      <c r="A2782" s="1230">
        <v>207</v>
      </c>
      <c r="B2782" s="1231"/>
      <c r="C2782" s="1232"/>
      <c r="D2782" s="1233"/>
      <c r="E2782" s="587">
        <f t="shared" si="150"/>
        <v>0</v>
      </c>
      <c r="G2782" s="1230">
        <v>207</v>
      </c>
      <c r="H2782" s="1231"/>
      <c r="I2782" s="1232"/>
      <c r="J2782" s="1233"/>
      <c r="K2782" s="587">
        <f t="shared" si="151"/>
        <v>0</v>
      </c>
      <c r="M2782" s="1230">
        <v>207</v>
      </c>
      <c r="N2782" s="1231"/>
      <c r="O2782" s="1232"/>
      <c r="P2782" s="1233"/>
      <c r="Q2782" s="587">
        <f t="shared" si="152"/>
        <v>0</v>
      </c>
    </row>
    <row r="2783" spans="1:17" s="17" customFormat="1" ht="16.75" customHeight="1" outlineLevel="2">
      <c r="A2783" s="1230">
        <v>208</v>
      </c>
      <c r="B2783" s="1231"/>
      <c r="C2783" s="1232"/>
      <c r="D2783" s="1233"/>
      <c r="E2783" s="587">
        <f t="shared" si="150"/>
        <v>0</v>
      </c>
      <c r="G2783" s="1230">
        <v>208</v>
      </c>
      <c r="H2783" s="1231"/>
      <c r="I2783" s="1232"/>
      <c r="J2783" s="1233"/>
      <c r="K2783" s="587">
        <f t="shared" si="151"/>
        <v>0</v>
      </c>
      <c r="M2783" s="1230">
        <v>208</v>
      </c>
      <c r="N2783" s="1231"/>
      <c r="O2783" s="1232"/>
      <c r="P2783" s="1233"/>
      <c r="Q2783" s="587">
        <f t="shared" si="152"/>
        <v>0</v>
      </c>
    </row>
    <row r="2784" spans="1:17" s="17" customFormat="1" ht="16.75" customHeight="1" outlineLevel="2">
      <c r="A2784" s="1230">
        <v>209</v>
      </c>
      <c r="B2784" s="1231"/>
      <c r="C2784" s="1232"/>
      <c r="D2784" s="1233"/>
      <c r="E2784" s="587">
        <f t="shared" si="150"/>
        <v>0</v>
      </c>
      <c r="G2784" s="1230">
        <v>209</v>
      </c>
      <c r="H2784" s="1231"/>
      <c r="I2784" s="1232"/>
      <c r="J2784" s="1233"/>
      <c r="K2784" s="587">
        <f t="shared" si="151"/>
        <v>0</v>
      </c>
      <c r="M2784" s="1230">
        <v>209</v>
      </c>
      <c r="N2784" s="1231"/>
      <c r="O2784" s="1232"/>
      <c r="P2784" s="1233"/>
      <c r="Q2784" s="587">
        <f t="shared" si="152"/>
        <v>0</v>
      </c>
    </row>
    <row r="2785" spans="1:17" s="17" customFormat="1" ht="16.75" customHeight="1" outlineLevel="2">
      <c r="A2785" s="1230">
        <v>210</v>
      </c>
      <c r="B2785" s="1231"/>
      <c r="C2785" s="1232"/>
      <c r="D2785" s="1233"/>
      <c r="E2785" s="587">
        <f t="shared" si="150"/>
        <v>0</v>
      </c>
      <c r="G2785" s="1230">
        <v>210</v>
      </c>
      <c r="H2785" s="1231"/>
      <c r="I2785" s="1232"/>
      <c r="J2785" s="1233"/>
      <c r="K2785" s="587">
        <f t="shared" si="151"/>
        <v>0</v>
      </c>
      <c r="M2785" s="1230">
        <v>210</v>
      </c>
      <c r="N2785" s="1231"/>
      <c r="O2785" s="1232"/>
      <c r="P2785" s="1233"/>
      <c r="Q2785" s="587">
        <f t="shared" si="152"/>
        <v>0</v>
      </c>
    </row>
    <row r="2786" spans="1:17" s="17" customFormat="1" ht="16.75" customHeight="1" outlineLevel="2">
      <c r="A2786" s="1230">
        <v>211</v>
      </c>
      <c r="B2786" s="1231"/>
      <c r="C2786" s="1232"/>
      <c r="D2786" s="1233"/>
      <c r="E2786" s="587">
        <f t="shared" si="150"/>
        <v>0</v>
      </c>
      <c r="G2786" s="1230">
        <v>211</v>
      </c>
      <c r="H2786" s="1231"/>
      <c r="I2786" s="1232"/>
      <c r="J2786" s="1233"/>
      <c r="K2786" s="587">
        <f t="shared" si="151"/>
        <v>0</v>
      </c>
      <c r="M2786" s="1230">
        <v>211</v>
      </c>
      <c r="N2786" s="1231"/>
      <c r="O2786" s="1232"/>
      <c r="P2786" s="1233"/>
      <c r="Q2786" s="587">
        <f t="shared" si="152"/>
        <v>0</v>
      </c>
    </row>
    <row r="2787" spans="1:17" s="17" customFormat="1" ht="16.75" customHeight="1" outlineLevel="2">
      <c r="A2787" s="1230">
        <v>212</v>
      </c>
      <c r="B2787" s="1231"/>
      <c r="C2787" s="1232"/>
      <c r="D2787" s="1233"/>
      <c r="E2787" s="587">
        <f t="shared" si="150"/>
        <v>0</v>
      </c>
      <c r="G2787" s="1230">
        <v>212</v>
      </c>
      <c r="H2787" s="1231"/>
      <c r="I2787" s="1232"/>
      <c r="J2787" s="1233"/>
      <c r="K2787" s="587">
        <f t="shared" si="151"/>
        <v>0</v>
      </c>
      <c r="M2787" s="1230">
        <v>212</v>
      </c>
      <c r="N2787" s="1231"/>
      <c r="O2787" s="1232"/>
      <c r="P2787" s="1233"/>
      <c r="Q2787" s="587">
        <f t="shared" si="152"/>
        <v>0</v>
      </c>
    </row>
    <row r="2788" spans="1:17" s="17" customFormat="1" ht="16.75" customHeight="1" outlineLevel="2">
      <c r="A2788" s="1230">
        <v>213</v>
      </c>
      <c r="B2788" s="1231"/>
      <c r="C2788" s="1232"/>
      <c r="D2788" s="1233"/>
      <c r="E2788" s="587">
        <f t="shared" si="150"/>
        <v>0</v>
      </c>
      <c r="G2788" s="1230">
        <v>213</v>
      </c>
      <c r="H2788" s="1231"/>
      <c r="I2788" s="1232"/>
      <c r="J2788" s="1233"/>
      <c r="K2788" s="587">
        <f t="shared" si="151"/>
        <v>0</v>
      </c>
      <c r="M2788" s="1230">
        <v>213</v>
      </c>
      <c r="N2788" s="1231"/>
      <c r="O2788" s="1232"/>
      <c r="P2788" s="1233"/>
      <c r="Q2788" s="587">
        <f t="shared" si="152"/>
        <v>0</v>
      </c>
    </row>
    <row r="2789" spans="1:17" s="17" customFormat="1" ht="16.75" customHeight="1" outlineLevel="2">
      <c r="A2789" s="1230">
        <v>214</v>
      </c>
      <c r="B2789" s="1231"/>
      <c r="C2789" s="1232"/>
      <c r="D2789" s="1233"/>
      <c r="E2789" s="587">
        <f t="shared" si="150"/>
        <v>0</v>
      </c>
      <c r="G2789" s="1230">
        <v>214</v>
      </c>
      <c r="H2789" s="1231"/>
      <c r="I2789" s="1232"/>
      <c r="J2789" s="1233"/>
      <c r="K2789" s="587">
        <f t="shared" si="151"/>
        <v>0</v>
      </c>
      <c r="M2789" s="1230">
        <v>214</v>
      </c>
      <c r="N2789" s="1231"/>
      <c r="O2789" s="1232"/>
      <c r="P2789" s="1233"/>
      <c r="Q2789" s="587">
        <f t="shared" si="152"/>
        <v>0</v>
      </c>
    </row>
    <row r="2790" spans="1:17" s="17" customFormat="1" ht="16.75" customHeight="1" outlineLevel="2">
      <c r="A2790" s="1230">
        <v>215</v>
      </c>
      <c r="B2790" s="1231"/>
      <c r="C2790" s="1232"/>
      <c r="D2790" s="1233"/>
      <c r="E2790" s="587">
        <f t="shared" si="150"/>
        <v>0</v>
      </c>
      <c r="G2790" s="1230">
        <v>215</v>
      </c>
      <c r="H2790" s="1231"/>
      <c r="I2790" s="1232"/>
      <c r="J2790" s="1233"/>
      <c r="K2790" s="587">
        <f t="shared" si="151"/>
        <v>0</v>
      </c>
      <c r="M2790" s="1230">
        <v>215</v>
      </c>
      <c r="N2790" s="1231"/>
      <c r="O2790" s="1232"/>
      <c r="P2790" s="1233"/>
      <c r="Q2790" s="587">
        <f t="shared" si="152"/>
        <v>0</v>
      </c>
    </row>
    <row r="2791" spans="1:17" s="17" customFormat="1" ht="16.75" customHeight="1" outlineLevel="2">
      <c r="A2791" s="1230">
        <v>216</v>
      </c>
      <c r="B2791" s="1231"/>
      <c r="C2791" s="1232"/>
      <c r="D2791" s="1233"/>
      <c r="E2791" s="587">
        <f t="shared" si="150"/>
        <v>0</v>
      </c>
      <c r="G2791" s="1230">
        <v>216</v>
      </c>
      <c r="H2791" s="1231"/>
      <c r="I2791" s="1232"/>
      <c r="J2791" s="1233"/>
      <c r="K2791" s="587">
        <f t="shared" si="151"/>
        <v>0</v>
      </c>
      <c r="M2791" s="1230">
        <v>216</v>
      </c>
      <c r="N2791" s="1231"/>
      <c r="O2791" s="1232"/>
      <c r="P2791" s="1233"/>
      <c r="Q2791" s="587">
        <f t="shared" si="152"/>
        <v>0</v>
      </c>
    </row>
    <row r="2792" spans="1:17" s="17" customFormat="1" ht="16.75" customHeight="1" outlineLevel="2">
      <c r="A2792" s="1230">
        <v>217</v>
      </c>
      <c r="B2792" s="1231"/>
      <c r="C2792" s="1232"/>
      <c r="D2792" s="1233"/>
      <c r="E2792" s="587">
        <f t="shared" si="150"/>
        <v>0</v>
      </c>
      <c r="G2792" s="1230">
        <v>217</v>
      </c>
      <c r="H2792" s="1231"/>
      <c r="I2792" s="1232"/>
      <c r="J2792" s="1233"/>
      <c r="K2792" s="587">
        <f t="shared" si="151"/>
        <v>0</v>
      </c>
      <c r="M2792" s="1230">
        <v>217</v>
      </c>
      <c r="N2792" s="1231"/>
      <c r="O2792" s="1232"/>
      <c r="P2792" s="1233"/>
      <c r="Q2792" s="587">
        <f t="shared" si="152"/>
        <v>0</v>
      </c>
    </row>
    <row r="2793" spans="1:17" s="17" customFormat="1" ht="16.75" customHeight="1" outlineLevel="2">
      <c r="A2793" s="1230">
        <v>218</v>
      </c>
      <c r="B2793" s="1231"/>
      <c r="C2793" s="1232"/>
      <c r="D2793" s="1233"/>
      <c r="E2793" s="587">
        <f t="shared" si="150"/>
        <v>0</v>
      </c>
      <c r="G2793" s="1230">
        <v>218</v>
      </c>
      <c r="H2793" s="1231"/>
      <c r="I2793" s="1232"/>
      <c r="J2793" s="1233"/>
      <c r="K2793" s="587">
        <f t="shared" si="151"/>
        <v>0</v>
      </c>
      <c r="M2793" s="1230">
        <v>218</v>
      </c>
      <c r="N2793" s="1231"/>
      <c r="O2793" s="1232"/>
      <c r="P2793" s="1233"/>
      <c r="Q2793" s="587">
        <f t="shared" si="152"/>
        <v>0</v>
      </c>
    </row>
    <row r="2794" spans="1:17" s="17" customFormat="1" ht="16.75" customHeight="1" outlineLevel="2">
      <c r="A2794" s="1230">
        <v>219</v>
      </c>
      <c r="B2794" s="1231"/>
      <c r="C2794" s="1232"/>
      <c r="D2794" s="1233"/>
      <c r="E2794" s="587">
        <f t="shared" si="150"/>
        <v>0</v>
      </c>
      <c r="G2794" s="1230">
        <v>219</v>
      </c>
      <c r="H2794" s="1231"/>
      <c r="I2794" s="1232"/>
      <c r="J2794" s="1233"/>
      <c r="K2794" s="587">
        <f t="shared" si="151"/>
        <v>0</v>
      </c>
      <c r="M2794" s="1230">
        <v>219</v>
      </c>
      <c r="N2794" s="1231"/>
      <c r="O2794" s="1232"/>
      <c r="P2794" s="1233"/>
      <c r="Q2794" s="587">
        <f t="shared" si="152"/>
        <v>0</v>
      </c>
    </row>
    <row r="2795" spans="1:17" s="17" customFormat="1" ht="16.75" customHeight="1" outlineLevel="2">
      <c r="A2795" s="1230">
        <v>220</v>
      </c>
      <c r="B2795" s="1231"/>
      <c r="C2795" s="1232"/>
      <c r="D2795" s="1233"/>
      <c r="E2795" s="587">
        <f t="shared" ref="E2795:E2858" si="153">IF(AND(C2795&gt;=D$2569,C2795&lt;=D$2568),1,0)</f>
        <v>0</v>
      </c>
      <c r="G2795" s="1230">
        <v>220</v>
      </c>
      <c r="H2795" s="1231"/>
      <c r="I2795" s="1232"/>
      <c r="J2795" s="1233"/>
      <c r="K2795" s="587">
        <f t="shared" ref="K2795:K2858" si="154">IF(AND(I2795&gt;=J$2569,I2795&lt;=J$2568),1,0)</f>
        <v>0</v>
      </c>
      <c r="M2795" s="1230">
        <v>220</v>
      </c>
      <c r="N2795" s="1231"/>
      <c r="O2795" s="1232"/>
      <c r="P2795" s="1233"/>
      <c r="Q2795" s="587">
        <f t="shared" ref="Q2795:Q2858" si="155">IF(AND(O2795&gt;=P$2569,O2795&lt;=P$2568),1,0)</f>
        <v>0</v>
      </c>
    </row>
    <row r="2796" spans="1:17" s="17" customFormat="1" ht="16.75" customHeight="1" outlineLevel="2">
      <c r="A2796" s="1230">
        <v>221</v>
      </c>
      <c r="B2796" s="1231"/>
      <c r="C2796" s="1232"/>
      <c r="D2796" s="1233"/>
      <c r="E2796" s="587">
        <f t="shared" si="153"/>
        <v>0</v>
      </c>
      <c r="G2796" s="1230">
        <v>221</v>
      </c>
      <c r="H2796" s="1231"/>
      <c r="I2796" s="1232"/>
      <c r="J2796" s="1233"/>
      <c r="K2796" s="587">
        <f t="shared" si="154"/>
        <v>0</v>
      </c>
      <c r="M2796" s="1230">
        <v>221</v>
      </c>
      <c r="N2796" s="1231"/>
      <c r="O2796" s="1232"/>
      <c r="P2796" s="1233"/>
      <c r="Q2796" s="587">
        <f t="shared" si="155"/>
        <v>0</v>
      </c>
    </row>
    <row r="2797" spans="1:17" s="17" customFormat="1" ht="16.75" customHeight="1" outlineLevel="2">
      <c r="A2797" s="1230">
        <v>222</v>
      </c>
      <c r="B2797" s="1231"/>
      <c r="C2797" s="1232"/>
      <c r="D2797" s="1233"/>
      <c r="E2797" s="587">
        <f t="shared" si="153"/>
        <v>0</v>
      </c>
      <c r="G2797" s="1230">
        <v>222</v>
      </c>
      <c r="H2797" s="1231"/>
      <c r="I2797" s="1232"/>
      <c r="J2797" s="1233"/>
      <c r="K2797" s="587">
        <f t="shared" si="154"/>
        <v>0</v>
      </c>
      <c r="M2797" s="1230">
        <v>222</v>
      </c>
      <c r="N2797" s="1231"/>
      <c r="O2797" s="1232"/>
      <c r="P2797" s="1233"/>
      <c r="Q2797" s="587">
        <f t="shared" si="155"/>
        <v>0</v>
      </c>
    </row>
    <row r="2798" spans="1:17" s="17" customFormat="1" ht="16.75" customHeight="1" outlineLevel="2">
      <c r="A2798" s="1230">
        <v>223</v>
      </c>
      <c r="B2798" s="1231"/>
      <c r="C2798" s="1232"/>
      <c r="D2798" s="1233"/>
      <c r="E2798" s="587">
        <f t="shared" si="153"/>
        <v>0</v>
      </c>
      <c r="G2798" s="1230">
        <v>223</v>
      </c>
      <c r="H2798" s="1231"/>
      <c r="I2798" s="1232"/>
      <c r="J2798" s="1233"/>
      <c r="K2798" s="587">
        <f t="shared" si="154"/>
        <v>0</v>
      </c>
      <c r="M2798" s="1230">
        <v>223</v>
      </c>
      <c r="N2798" s="1231"/>
      <c r="O2798" s="1232"/>
      <c r="P2798" s="1233"/>
      <c r="Q2798" s="587">
        <f t="shared" si="155"/>
        <v>0</v>
      </c>
    </row>
    <row r="2799" spans="1:17" s="17" customFormat="1" ht="16.75" customHeight="1" outlineLevel="2">
      <c r="A2799" s="1230">
        <v>224</v>
      </c>
      <c r="B2799" s="1231"/>
      <c r="C2799" s="1232"/>
      <c r="D2799" s="1233"/>
      <c r="E2799" s="587">
        <f t="shared" si="153"/>
        <v>0</v>
      </c>
      <c r="G2799" s="1230">
        <v>224</v>
      </c>
      <c r="H2799" s="1231"/>
      <c r="I2799" s="1232"/>
      <c r="J2799" s="1233"/>
      <c r="K2799" s="587">
        <f t="shared" si="154"/>
        <v>0</v>
      </c>
      <c r="M2799" s="1230">
        <v>224</v>
      </c>
      <c r="N2799" s="1231"/>
      <c r="O2799" s="1232"/>
      <c r="P2799" s="1233"/>
      <c r="Q2799" s="587">
        <f t="shared" si="155"/>
        <v>0</v>
      </c>
    </row>
    <row r="2800" spans="1:17" s="17" customFormat="1" ht="16.75" customHeight="1" outlineLevel="2">
      <c r="A2800" s="1230">
        <v>225</v>
      </c>
      <c r="B2800" s="1231"/>
      <c r="C2800" s="1232"/>
      <c r="D2800" s="1233"/>
      <c r="E2800" s="587">
        <f t="shared" si="153"/>
        <v>0</v>
      </c>
      <c r="G2800" s="1230">
        <v>225</v>
      </c>
      <c r="H2800" s="1231"/>
      <c r="I2800" s="1232"/>
      <c r="J2800" s="1233"/>
      <c r="K2800" s="587">
        <f t="shared" si="154"/>
        <v>0</v>
      </c>
      <c r="M2800" s="1230">
        <v>225</v>
      </c>
      <c r="N2800" s="1231"/>
      <c r="O2800" s="1232"/>
      <c r="P2800" s="1233"/>
      <c r="Q2800" s="587">
        <f t="shared" si="155"/>
        <v>0</v>
      </c>
    </row>
    <row r="2801" spans="1:17" s="17" customFormat="1" ht="16.75" customHeight="1" outlineLevel="2">
      <c r="A2801" s="1230">
        <v>226</v>
      </c>
      <c r="B2801" s="1231"/>
      <c r="C2801" s="1232"/>
      <c r="D2801" s="1233"/>
      <c r="E2801" s="587">
        <f t="shared" si="153"/>
        <v>0</v>
      </c>
      <c r="G2801" s="1230">
        <v>226</v>
      </c>
      <c r="H2801" s="1231"/>
      <c r="I2801" s="1232"/>
      <c r="J2801" s="1233"/>
      <c r="K2801" s="587">
        <f t="shared" si="154"/>
        <v>0</v>
      </c>
      <c r="M2801" s="1230">
        <v>226</v>
      </c>
      <c r="N2801" s="1231"/>
      <c r="O2801" s="1232"/>
      <c r="P2801" s="1233"/>
      <c r="Q2801" s="587">
        <f t="shared" si="155"/>
        <v>0</v>
      </c>
    </row>
    <row r="2802" spans="1:17" s="17" customFormat="1" ht="16.75" customHeight="1" outlineLevel="2">
      <c r="A2802" s="1230">
        <v>227</v>
      </c>
      <c r="B2802" s="1231"/>
      <c r="C2802" s="1232"/>
      <c r="D2802" s="1233"/>
      <c r="E2802" s="587">
        <f t="shared" si="153"/>
        <v>0</v>
      </c>
      <c r="G2802" s="1230">
        <v>227</v>
      </c>
      <c r="H2802" s="1231"/>
      <c r="I2802" s="1232"/>
      <c r="J2802" s="1233"/>
      <c r="K2802" s="587">
        <f t="shared" si="154"/>
        <v>0</v>
      </c>
      <c r="M2802" s="1230">
        <v>227</v>
      </c>
      <c r="N2802" s="1231"/>
      <c r="O2802" s="1232"/>
      <c r="P2802" s="1233"/>
      <c r="Q2802" s="587">
        <f t="shared" si="155"/>
        <v>0</v>
      </c>
    </row>
    <row r="2803" spans="1:17" s="17" customFormat="1" ht="16.75" customHeight="1" outlineLevel="2">
      <c r="A2803" s="1230">
        <v>228</v>
      </c>
      <c r="B2803" s="1231"/>
      <c r="C2803" s="1232"/>
      <c r="D2803" s="1233"/>
      <c r="E2803" s="587">
        <f t="shared" si="153"/>
        <v>0</v>
      </c>
      <c r="G2803" s="1230">
        <v>228</v>
      </c>
      <c r="H2803" s="1231"/>
      <c r="I2803" s="1232"/>
      <c r="J2803" s="1233"/>
      <c r="K2803" s="587">
        <f t="shared" si="154"/>
        <v>0</v>
      </c>
      <c r="M2803" s="1230">
        <v>228</v>
      </c>
      <c r="N2803" s="1231"/>
      <c r="O2803" s="1232"/>
      <c r="P2803" s="1233"/>
      <c r="Q2803" s="587">
        <f t="shared" si="155"/>
        <v>0</v>
      </c>
    </row>
    <row r="2804" spans="1:17" s="17" customFormat="1" ht="16.75" customHeight="1" outlineLevel="2">
      <c r="A2804" s="1230">
        <v>229</v>
      </c>
      <c r="B2804" s="1231"/>
      <c r="C2804" s="1232"/>
      <c r="D2804" s="1233"/>
      <c r="E2804" s="587">
        <f t="shared" si="153"/>
        <v>0</v>
      </c>
      <c r="G2804" s="1230">
        <v>229</v>
      </c>
      <c r="H2804" s="1231"/>
      <c r="I2804" s="1232"/>
      <c r="J2804" s="1233"/>
      <c r="K2804" s="587">
        <f t="shared" si="154"/>
        <v>0</v>
      </c>
      <c r="M2804" s="1230">
        <v>229</v>
      </c>
      <c r="N2804" s="1231"/>
      <c r="O2804" s="1232"/>
      <c r="P2804" s="1233"/>
      <c r="Q2804" s="587">
        <f t="shared" si="155"/>
        <v>0</v>
      </c>
    </row>
    <row r="2805" spans="1:17" s="17" customFormat="1" ht="16.75" customHeight="1" outlineLevel="2">
      <c r="A2805" s="1230">
        <v>230</v>
      </c>
      <c r="B2805" s="1231"/>
      <c r="C2805" s="1232"/>
      <c r="D2805" s="1233"/>
      <c r="E2805" s="587">
        <f t="shared" si="153"/>
        <v>0</v>
      </c>
      <c r="G2805" s="1230">
        <v>230</v>
      </c>
      <c r="H2805" s="1231"/>
      <c r="I2805" s="1232"/>
      <c r="J2805" s="1233"/>
      <c r="K2805" s="587">
        <f t="shared" si="154"/>
        <v>0</v>
      </c>
      <c r="M2805" s="1230">
        <v>230</v>
      </c>
      <c r="N2805" s="1231"/>
      <c r="O2805" s="1232"/>
      <c r="P2805" s="1233"/>
      <c r="Q2805" s="587">
        <f t="shared" si="155"/>
        <v>0</v>
      </c>
    </row>
    <row r="2806" spans="1:17" s="17" customFormat="1" ht="16.75" customHeight="1" outlineLevel="2">
      <c r="A2806" s="1230">
        <v>231</v>
      </c>
      <c r="B2806" s="1231"/>
      <c r="C2806" s="1232"/>
      <c r="D2806" s="1233"/>
      <c r="E2806" s="587">
        <f t="shared" si="153"/>
        <v>0</v>
      </c>
      <c r="G2806" s="1230">
        <v>231</v>
      </c>
      <c r="H2806" s="1231"/>
      <c r="I2806" s="1232"/>
      <c r="J2806" s="1233"/>
      <c r="K2806" s="587">
        <f t="shared" si="154"/>
        <v>0</v>
      </c>
      <c r="M2806" s="1230">
        <v>231</v>
      </c>
      <c r="N2806" s="1231"/>
      <c r="O2806" s="1232"/>
      <c r="P2806" s="1233"/>
      <c r="Q2806" s="587">
        <f t="shared" si="155"/>
        <v>0</v>
      </c>
    </row>
    <row r="2807" spans="1:17" s="17" customFormat="1" ht="16.75" customHeight="1" outlineLevel="2">
      <c r="A2807" s="1230">
        <v>232</v>
      </c>
      <c r="B2807" s="1231"/>
      <c r="C2807" s="1232"/>
      <c r="D2807" s="1233"/>
      <c r="E2807" s="587">
        <f t="shared" si="153"/>
        <v>0</v>
      </c>
      <c r="G2807" s="1230">
        <v>232</v>
      </c>
      <c r="H2807" s="1231"/>
      <c r="I2807" s="1232"/>
      <c r="J2807" s="1233"/>
      <c r="K2807" s="587">
        <f t="shared" si="154"/>
        <v>0</v>
      </c>
      <c r="M2807" s="1230">
        <v>232</v>
      </c>
      <c r="N2807" s="1231"/>
      <c r="O2807" s="1232"/>
      <c r="P2807" s="1233"/>
      <c r="Q2807" s="587">
        <f t="shared" si="155"/>
        <v>0</v>
      </c>
    </row>
    <row r="2808" spans="1:17" s="17" customFormat="1" ht="16.75" customHeight="1" outlineLevel="2">
      <c r="A2808" s="1230">
        <v>233</v>
      </c>
      <c r="B2808" s="1231"/>
      <c r="C2808" s="1232"/>
      <c r="D2808" s="1233"/>
      <c r="E2808" s="587">
        <f t="shared" si="153"/>
        <v>0</v>
      </c>
      <c r="G2808" s="1230">
        <v>233</v>
      </c>
      <c r="H2808" s="1231"/>
      <c r="I2808" s="1232"/>
      <c r="J2808" s="1233"/>
      <c r="K2808" s="587">
        <f t="shared" si="154"/>
        <v>0</v>
      </c>
      <c r="M2808" s="1230">
        <v>233</v>
      </c>
      <c r="N2808" s="1231"/>
      <c r="O2808" s="1232"/>
      <c r="P2808" s="1233"/>
      <c r="Q2808" s="587">
        <f t="shared" si="155"/>
        <v>0</v>
      </c>
    </row>
    <row r="2809" spans="1:17" s="17" customFormat="1" ht="16.75" customHeight="1" outlineLevel="2">
      <c r="A2809" s="1230">
        <v>234</v>
      </c>
      <c r="B2809" s="1231"/>
      <c r="C2809" s="1232"/>
      <c r="D2809" s="1233"/>
      <c r="E2809" s="587">
        <f t="shared" si="153"/>
        <v>0</v>
      </c>
      <c r="G2809" s="1230">
        <v>234</v>
      </c>
      <c r="H2809" s="1231"/>
      <c r="I2809" s="1232"/>
      <c r="J2809" s="1233"/>
      <c r="K2809" s="587">
        <f t="shared" si="154"/>
        <v>0</v>
      </c>
      <c r="M2809" s="1230">
        <v>234</v>
      </c>
      <c r="N2809" s="1231"/>
      <c r="O2809" s="1232"/>
      <c r="P2809" s="1233"/>
      <c r="Q2809" s="587">
        <f t="shared" si="155"/>
        <v>0</v>
      </c>
    </row>
    <row r="2810" spans="1:17" s="17" customFormat="1" ht="16.75" customHeight="1" outlineLevel="2">
      <c r="A2810" s="1230">
        <v>235</v>
      </c>
      <c r="B2810" s="1231"/>
      <c r="C2810" s="1232"/>
      <c r="D2810" s="1233"/>
      <c r="E2810" s="587">
        <f t="shared" si="153"/>
        <v>0</v>
      </c>
      <c r="G2810" s="1230">
        <v>235</v>
      </c>
      <c r="H2810" s="1231"/>
      <c r="I2810" s="1232"/>
      <c r="J2810" s="1233"/>
      <c r="K2810" s="587">
        <f t="shared" si="154"/>
        <v>0</v>
      </c>
      <c r="M2810" s="1230">
        <v>235</v>
      </c>
      <c r="N2810" s="1231"/>
      <c r="O2810" s="1232"/>
      <c r="P2810" s="1233"/>
      <c r="Q2810" s="587">
        <f t="shared" si="155"/>
        <v>0</v>
      </c>
    </row>
    <row r="2811" spans="1:17" s="17" customFormat="1" ht="16.75" customHeight="1" outlineLevel="2">
      <c r="A2811" s="1230">
        <v>236</v>
      </c>
      <c r="B2811" s="1231"/>
      <c r="C2811" s="1232"/>
      <c r="D2811" s="1233"/>
      <c r="E2811" s="587">
        <f t="shared" si="153"/>
        <v>0</v>
      </c>
      <c r="G2811" s="1230">
        <v>236</v>
      </c>
      <c r="H2811" s="1231"/>
      <c r="I2811" s="1232"/>
      <c r="J2811" s="1233"/>
      <c r="K2811" s="587">
        <f t="shared" si="154"/>
        <v>0</v>
      </c>
      <c r="M2811" s="1230">
        <v>236</v>
      </c>
      <c r="N2811" s="1231"/>
      <c r="O2811" s="1232"/>
      <c r="P2811" s="1233"/>
      <c r="Q2811" s="587">
        <f t="shared" si="155"/>
        <v>0</v>
      </c>
    </row>
    <row r="2812" spans="1:17" s="17" customFormat="1" ht="16.75" customHeight="1" outlineLevel="2">
      <c r="A2812" s="1230">
        <v>237</v>
      </c>
      <c r="B2812" s="1231"/>
      <c r="C2812" s="1232"/>
      <c r="D2812" s="1233"/>
      <c r="E2812" s="587">
        <f t="shared" si="153"/>
        <v>0</v>
      </c>
      <c r="G2812" s="1230">
        <v>237</v>
      </c>
      <c r="H2812" s="1231"/>
      <c r="I2812" s="1232"/>
      <c r="J2812" s="1233"/>
      <c r="K2812" s="587">
        <f t="shared" si="154"/>
        <v>0</v>
      </c>
      <c r="M2812" s="1230">
        <v>237</v>
      </c>
      <c r="N2812" s="1231"/>
      <c r="O2812" s="1232"/>
      <c r="P2812" s="1233"/>
      <c r="Q2812" s="587">
        <f t="shared" si="155"/>
        <v>0</v>
      </c>
    </row>
    <row r="2813" spans="1:17" s="17" customFormat="1" ht="16.75" customHeight="1" outlineLevel="2">
      <c r="A2813" s="1230">
        <v>238</v>
      </c>
      <c r="B2813" s="1231"/>
      <c r="C2813" s="1232"/>
      <c r="D2813" s="1233"/>
      <c r="E2813" s="587">
        <f t="shared" si="153"/>
        <v>0</v>
      </c>
      <c r="G2813" s="1230">
        <v>238</v>
      </c>
      <c r="H2813" s="1231"/>
      <c r="I2813" s="1232"/>
      <c r="J2813" s="1233"/>
      <c r="K2813" s="587">
        <f t="shared" si="154"/>
        <v>0</v>
      </c>
      <c r="M2813" s="1230">
        <v>238</v>
      </c>
      <c r="N2813" s="1231"/>
      <c r="O2813" s="1232"/>
      <c r="P2813" s="1233"/>
      <c r="Q2813" s="587">
        <f t="shared" si="155"/>
        <v>0</v>
      </c>
    </row>
    <row r="2814" spans="1:17" s="17" customFormat="1" ht="16.75" customHeight="1" outlineLevel="2">
      <c r="A2814" s="1230">
        <v>239</v>
      </c>
      <c r="B2814" s="1231"/>
      <c r="C2814" s="1232"/>
      <c r="D2814" s="1233"/>
      <c r="E2814" s="587">
        <f t="shared" si="153"/>
        <v>0</v>
      </c>
      <c r="G2814" s="1230">
        <v>239</v>
      </c>
      <c r="H2814" s="1231"/>
      <c r="I2814" s="1232"/>
      <c r="J2814" s="1233"/>
      <c r="K2814" s="587">
        <f t="shared" si="154"/>
        <v>0</v>
      </c>
      <c r="M2814" s="1230">
        <v>239</v>
      </c>
      <c r="N2814" s="1231"/>
      <c r="O2814" s="1232"/>
      <c r="P2814" s="1233"/>
      <c r="Q2814" s="587">
        <f t="shared" si="155"/>
        <v>0</v>
      </c>
    </row>
    <row r="2815" spans="1:17" s="17" customFormat="1" ht="16.75" customHeight="1" outlineLevel="2">
      <c r="A2815" s="1230">
        <v>240</v>
      </c>
      <c r="B2815" s="1231"/>
      <c r="C2815" s="1232"/>
      <c r="D2815" s="1233"/>
      <c r="E2815" s="587">
        <f t="shared" si="153"/>
        <v>0</v>
      </c>
      <c r="G2815" s="1230">
        <v>240</v>
      </c>
      <c r="H2815" s="1231"/>
      <c r="I2815" s="1232"/>
      <c r="J2815" s="1233"/>
      <c r="K2815" s="587">
        <f t="shared" si="154"/>
        <v>0</v>
      </c>
      <c r="M2815" s="1230">
        <v>240</v>
      </c>
      <c r="N2815" s="1231"/>
      <c r="O2815" s="1232"/>
      <c r="P2815" s="1233"/>
      <c r="Q2815" s="587">
        <f t="shared" si="155"/>
        <v>0</v>
      </c>
    </row>
    <row r="2816" spans="1:17" s="17" customFormat="1" ht="16.75" customHeight="1" outlineLevel="2">
      <c r="A2816" s="1230">
        <v>241</v>
      </c>
      <c r="B2816" s="1231"/>
      <c r="C2816" s="1232"/>
      <c r="D2816" s="1233"/>
      <c r="E2816" s="587">
        <f t="shared" si="153"/>
        <v>0</v>
      </c>
      <c r="G2816" s="1230">
        <v>241</v>
      </c>
      <c r="H2816" s="1231"/>
      <c r="I2816" s="1232"/>
      <c r="J2816" s="1233"/>
      <c r="K2816" s="587">
        <f t="shared" si="154"/>
        <v>0</v>
      </c>
      <c r="M2816" s="1230">
        <v>241</v>
      </c>
      <c r="N2816" s="1231"/>
      <c r="O2816" s="1232"/>
      <c r="P2816" s="1233"/>
      <c r="Q2816" s="587">
        <f t="shared" si="155"/>
        <v>0</v>
      </c>
    </row>
    <row r="2817" spans="1:17" s="17" customFormat="1" ht="16.75" customHeight="1" outlineLevel="2">
      <c r="A2817" s="1230">
        <v>242</v>
      </c>
      <c r="B2817" s="1231"/>
      <c r="C2817" s="1232"/>
      <c r="D2817" s="1233"/>
      <c r="E2817" s="587">
        <f t="shared" si="153"/>
        <v>0</v>
      </c>
      <c r="G2817" s="1230">
        <v>242</v>
      </c>
      <c r="H2817" s="1231"/>
      <c r="I2817" s="1232"/>
      <c r="J2817" s="1233"/>
      <c r="K2817" s="587">
        <f t="shared" si="154"/>
        <v>0</v>
      </c>
      <c r="M2817" s="1230">
        <v>242</v>
      </c>
      <c r="N2817" s="1231"/>
      <c r="O2817" s="1232"/>
      <c r="P2817" s="1233"/>
      <c r="Q2817" s="587">
        <f t="shared" si="155"/>
        <v>0</v>
      </c>
    </row>
    <row r="2818" spans="1:17" s="17" customFormat="1" ht="16.75" customHeight="1" outlineLevel="2">
      <c r="A2818" s="1230">
        <v>243</v>
      </c>
      <c r="B2818" s="1231"/>
      <c r="C2818" s="1232"/>
      <c r="D2818" s="1233"/>
      <c r="E2818" s="587">
        <f t="shared" si="153"/>
        <v>0</v>
      </c>
      <c r="G2818" s="1230">
        <v>243</v>
      </c>
      <c r="H2818" s="1231"/>
      <c r="I2818" s="1232"/>
      <c r="J2818" s="1233"/>
      <c r="K2818" s="587">
        <f t="shared" si="154"/>
        <v>0</v>
      </c>
      <c r="M2818" s="1230">
        <v>243</v>
      </c>
      <c r="N2818" s="1231"/>
      <c r="O2818" s="1232"/>
      <c r="P2818" s="1233"/>
      <c r="Q2818" s="587">
        <f t="shared" si="155"/>
        <v>0</v>
      </c>
    </row>
    <row r="2819" spans="1:17" s="17" customFormat="1" ht="16.75" customHeight="1" outlineLevel="2">
      <c r="A2819" s="1230">
        <v>244</v>
      </c>
      <c r="B2819" s="1231"/>
      <c r="C2819" s="1232"/>
      <c r="D2819" s="1233"/>
      <c r="E2819" s="587">
        <f t="shared" si="153"/>
        <v>0</v>
      </c>
      <c r="G2819" s="1230">
        <v>244</v>
      </c>
      <c r="H2819" s="1231"/>
      <c r="I2819" s="1232"/>
      <c r="J2819" s="1233"/>
      <c r="K2819" s="587">
        <f t="shared" si="154"/>
        <v>0</v>
      </c>
      <c r="M2819" s="1230">
        <v>244</v>
      </c>
      <c r="N2819" s="1231"/>
      <c r="O2819" s="1232"/>
      <c r="P2819" s="1233"/>
      <c r="Q2819" s="587">
        <f t="shared" si="155"/>
        <v>0</v>
      </c>
    </row>
    <row r="2820" spans="1:17" s="17" customFormat="1" ht="16.75" customHeight="1" outlineLevel="2">
      <c r="A2820" s="1230">
        <v>245</v>
      </c>
      <c r="B2820" s="1231"/>
      <c r="C2820" s="1232"/>
      <c r="D2820" s="1233"/>
      <c r="E2820" s="587">
        <f t="shared" si="153"/>
        <v>0</v>
      </c>
      <c r="G2820" s="1230">
        <v>245</v>
      </c>
      <c r="H2820" s="1231"/>
      <c r="I2820" s="1232"/>
      <c r="J2820" s="1233"/>
      <c r="K2820" s="587">
        <f t="shared" si="154"/>
        <v>0</v>
      </c>
      <c r="M2820" s="1230">
        <v>245</v>
      </c>
      <c r="N2820" s="1231"/>
      <c r="O2820" s="1232"/>
      <c r="P2820" s="1233"/>
      <c r="Q2820" s="587">
        <f t="shared" si="155"/>
        <v>0</v>
      </c>
    </row>
    <row r="2821" spans="1:17" s="17" customFormat="1" ht="16.75" customHeight="1" outlineLevel="2">
      <c r="A2821" s="1230">
        <v>246</v>
      </c>
      <c r="B2821" s="1231"/>
      <c r="C2821" s="1232"/>
      <c r="D2821" s="1233"/>
      <c r="E2821" s="587">
        <f t="shared" si="153"/>
        <v>0</v>
      </c>
      <c r="G2821" s="1230">
        <v>246</v>
      </c>
      <c r="H2821" s="1231"/>
      <c r="I2821" s="1232"/>
      <c r="J2821" s="1233"/>
      <c r="K2821" s="587">
        <f t="shared" si="154"/>
        <v>0</v>
      </c>
      <c r="M2821" s="1230">
        <v>246</v>
      </c>
      <c r="N2821" s="1231"/>
      <c r="O2821" s="1232"/>
      <c r="P2821" s="1233"/>
      <c r="Q2821" s="587">
        <f t="shared" si="155"/>
        <v>0</v>
      </c>
    </row>
    <row r="2822" spans="1:17" s="17" customFormat="1" ht="16.75" customHeight="1" outlineLevel="2">
      <c r="A2822" s="1230">
        <v>247</v>
      </c>
      <c r="B2822" s="1231"/>
      <c r="C2822" s="1232"/>
      <c r="D2822" s="1233"/>
      <c r="E2822" s="587">
        <f t="shared" si="153"/>
        <v>0</v>
      </c>
      <c r="G2822" s="1230">
        <v>247</v>
      </c>
      <c r="H2822" s="1231"/>
      <c r="I2822" s="1232"/>
      <c r="J2822" s="1233"/>
      <c r="K2822" s="587">
        <f t="shared" si="154"/>
        <v>0</v>
      </c>
      <c r="M2822" s="1230">
        <v>247</v>
      </c>
      <c r="N2822" s="1231"/>
      <c r="O2822" s="1232"/>
      <c r="P2822" s="1233"/>
      <c r="Q2822" s="587">
        <f t="shared" si="155"/>
        <v>0</v>
      </c>
    </row>
    <row r="2823" spans="1:17" s="17" customFormat="1" ht="16.75" customHeight="1" outlineLevel="2">
      <c r="A2823" s="1230">
        <v>248</v>
      </c>
      <c r="B2823" s="1231"/>
      <c r="C2823" s="1232"/>
      <c r="D2823" s="1233"/>
      <c r="E2823" s="587">
        <f t="shared" si="153"/>
        <v>0</v>
      </c>
      <c r="G2823" s="1230">
        <v>248</v>
      </c>
      <c r="H2823" s="1231"/>
      <c r="I2823" s="1232"/>
      <c r="J2823" s="1233"/>
      <c r="K2823" s="587">
        <f t="shared" si="154"/>
        <v>0</v>
      </c>
      <c r="M2823" s="1230">
        <v>248</v>
      </c>
      <c r="N2823" s="1231"/>
      <c r="O2823" s="1232"/>
      <c r="P2823" s="1233"/>
      <c r="Q2823" s="587">
        <f t="shared" si="155"/>
        <v>0</v>
      </c>
    </row>
    <row r="2824" spans="1:17" s="17" customFormat="1" ht="16.75" customHeight="1" outlineLevel="2">
      <c r="A2824" s="1230">
        <v>249</v>
      </c>
      <c r="B2824" s="1231"/>
      <c r="C2824" s="1232"/>
      <c r="D2824" s="1233"/>
      <c r="E2824" s="587">
        <f t="shared" si="153"/>
        <v>0</v>
      </c>
      <c r="G2824" s="1230">
        <v>249</v>
      </c>
      <c r="H2824" s="1231"/>
      <c r="I2824" s="1232"/>
      <c r="J2824" s="1233"/>
      <c r="K2824" s="587">
        <f t="shared" si="154"/>
        <v>0</v>
      </c>
      <c r="M2824" s="1230">
        <v>249</v>
      </c>
      <c r="N2824" s="1231"/>
      <c r="O2824" s="1232"/>
      <c r="P2824" s="1233"/>
      <c r="Q2824" s="587">
        <f t="shared" si="155"/>
        <v>0</v>
      </c>
    </row>
    <row r="2825" spans="1:17" s="17" customFormat="1" ht="16.75" customHeight="1" outlineLevel="2">
      <c r="A2825" s="1230">
        <v>250</v>
      </c>
      <c r="B2825" s="1231"/>
      <c r="C2825" s="1232"/>
      <c r="D2825" s="1233"/>
      <c r="E2825" s="587">
        <f t="shared" si="153"/>
        <v>0</v>
      </c>
      <c r="G2825" s="1230">
        <v>250</v>
      </c>
      <c r="H2825" s="1231"/>
      <c r="I2825" s="1232"/>
      <c r="J2825" s="1233"/>
      <c r="K2825" s="587">
        <f t="shared" si="154"/>
        <v>0</v>
      </c>
      <c r="M2825" s="1230">
        <v>250</v>
      </c>
      <c r="N2825" s="1231"/>
      <c r="O2825" s="1232"/>
      <c r="P2825" s="1233"/>
      <c r="Q2825" s="587">
        <f t="shared" si="155"/>
        <v>0</v>
      </c>
    </row>
    <row r="2826" spans="1:17" s="17" customFormat="1" ht="16.75" customHeight="1" outlineLevel="2">
      <c r="A2826" s="1230">
        <v>251</v>
      </c>
      <c r="B2826" s="1231"/>
      <c r="C2826" s="1232"/>
      <c r="D2826" s="1233"/>
      <c r="E2826" s="587">
        <f t="shared" si="153"/>
        <v>0</v>
      </c>
      <c r="G2826" s="1230">
        <v>251</v>
      </c>
      <c r="H2826" s="1231"/>
      <c r="I2826" s="1232"/>
      <c r="J2826" s="1233"/>
      <c r="K2826" s="587">
        <f t="shared" si="154"/>
        <v>0</v>
      </c>
      <c r="M2826" s="1230">
        <v>251</v>
      </c>
      <c r="N2826" s="1231"/>
      <c r="O2826" s="1232"/>
      <c r="P2826" s="1233"/>
      <c r="Q2826" s="587">
        <f t="shared" si="155"/>
        <v>0</v>
      </c>
    </row>
    <row r="2827" spans="1:17" s="17" customFormat="1" ht="16.75" customHeight="1" outlineLevel="2">
      <c r="A2827" s="1230">
        <v>252</v>
      </c>
      <c r="B2827" s="1231"/>
      <c r="C2827" s="1232"/>
      <c r="D2827" s="1233"/>
      <c r="E2827" s="587">
        <f t="shared" si="153"/>
        <v>0</v>
      </c>
      <c r="G2827" s="1230">
        <v>252</v>
      </c>
      <c r="H2827" s="1231"/>
      <c r="I2827" s="1232"/>
      <c r="J2827" s="1233"/>
      <c r="K2827" s="587">
        <f t="shared" si="154"/>
        <v>0</v>
      </c>
      <c r="M2827" s="1230">
        <v>252</v>
      </c>
      <c r="N2827" s="1231"/>
      <c r="O2827" s="1232"/>
      <c r="P2827" s="1233"/>
      <c r="Q2827" s="587">
        <f t="shared" si="155"/>
        <v>0</v>
      </c>
    </row>
    <row r="2828" spans="1:17" s="17" customFormat="1" ht="16.75" customHeight="1" outlineLevel="2">
      <c r="A2828" s="1230">
        <v>253</v>
      </c>
      <c r="B2828" s="1231"/>
      <c r="C2828" s="1232"/>
      <c r="D2828" s="1233"/>
      <c r="E2828" s="587">
        <f t="shared" si="153"/>
        <v>0</v>
      </c>
      <c r="G2828" s="1230">
        <v>253</v>
      </c>
      <c r="H2828" s="1231"/>
      <c r="I2828" s="1232"/>
      <c r="J2828" s="1233"/>
      <c r="K2828" s="587">
        <f t="shared" si="154"/>
        <v>0</v>
      </c>
      <c r="M2828" s="1230">
        <v>253</v>
      </c>
      <c r="N2828" s="1231"/>
      <c r="O2828" s="1232"/>
      <c r="P2828" s="1233"/>
      <c r="Q2828" s="587">
        <f t="shared" si="155"/>
        <v>0</v>
      </c>
    </row>
    <row r="2829" spans="1:17" s="17" customFormat="1" ht="16.75" customHeight="1" outlineLevel="2">
      <c r="A2829" s="1230">
        <v>254</v>
      </c>
      <c r="B2829" s="1231"/>
      <c r="C2829" s="1232"/>
      <c r="D2829" s="1233"/>
      <c r="E2829" s="587">
        <f t="shared" si="153"/>
        <v>0</v>
      </c>
      <c r="G2829" s="1230">
        <v>254</v>
      </c>
      <c r="H2829" s="1231"/>
      <c r="I2829" s="1232"/>
      <c r="J2829" s="1233"/>
      <c r="K2829" s="587">
        <f t="shared" si="154"/>
        <v>0</v>
      </c>
      <c r="M2829" s="1230">
        <v>254</v>
      </c>
      <c r="N2829" s="1231"/>
      <c r="O2829" s="1232"/>
      <c r="P2829" s="1233"/>
      <c r="Q2829" s="587">
        <f t="shared" si="155"/>
        <v>0</v>
      </c>
    </row>
    <row r="2830" spans="1:17" s="17" customFormat="1" ht="16.75" customHeight="1" outlineLevel="2">
      <c r="A2830" s="1230">
        <v>255</v>
      </c>
      <c r="B2830" s="1231"/>
      <c r="C2830" s="1232"/>
      <c r="D2830" s="1233"/>
      <c r="E2830" s="587">
        <f t="shared" si="153"/>
        <v>0</v>
      </c>
      <c r="G2830" s="1230">
        <v>255</v>
      </c>
      <c r="H2830" s="1231"/>
      <c r="I2830" s="1232"/>
      <c r="J2830" s="1233"/>
      <c r="K2830" s="587">
        <f t="shared" si="154"/>
        <v>0</v>
      </c>
      <c r="M2830" s="1230">
        <v>255</v>
      </c>
      <c r="N2830" s="1231"/>
      <c r="O2830" s="1232"/>
      <c r="P2830" s="1233"/>
      <c r="Q2830" s="587">
        <f t="shared" si="155"/>
        <v>0</v>
      </c>
    </row>
    <row r="2831" spans="1:17" s="17" customFormat="1" ht="16.75" customHeight="1" outlineLevel="2">
      <c r="A2831" s="1230">
        <v>256</v>
      </c>
      <c r="B2831" s="1231"/>
      <c r="C2831" s="1232"/>
      <c r="D2831" s="1233"/>
      <c r="E2831" s="587">
        <f t="shared" si="153"/>
        <v>0</v>
      </c>
      <c r="G2831" s="1230">
        <v>256</v>
      </c>
      <c r="H2831" s="1231"/>
      <c r="I2831" s="1232"/>
      <c r="J2831" s="1233"/>
      <c r="K2831" s="587">
        <f t="shared" si="154"/>
        <v>0</v>
      </c>
      <c r="M2831" s="1230">
        <v>256</v>
      </c>
      <c r="N2831" s="1231"/>
      <c r="O2831" s="1232"/>
      <c r="P2831" s="1233"/>
      <c r="Q2831" s="587">
        <f t="shared" si="155"/>
        <v>0</v>
      </c>
    </row>
    <row r="2832" spans="1:17" s="17" customFormat="1" ht="16.75" customHeight="1" outlineLevel="2">
      <c r="A2832" s="1230">
        <v>257</v>
      </c>
      <c r="B2832" s="1231"/>
      <c r="C2832" s="1232"/>
      <c r="D2832" s="1233"/>
      <c r="E2832" s="587">
        <f t="shared" si="153"/>
        <v>0</v>
      </c>
      <c r="G2832" s="1230">
        <v>257</v>
      </c>
      <c r="H2832" s="1231"/>
      <c r="I2832" s="1232"/>
      <c r="J2832" s="1233"/>
      <c r="K2832" s="587">
        <f t="shared" si="154"/>
        <v>0</v>
      </c>
      <c r="M2832" s="1230">
        <v>257</v>
      </c>
      <c r="N2832" s="1231"/>
      <c r="O2832" s="1232"/>
      <c r="P2832" s="1233"/>
      <c r="Q2832" s="587">
        <f t="shared" si="155"/>
        <v>0</v>
      </c>
    </row>
    <row r="2833" spans="1:17" s="17" customFormat="1" ht="16.75" customHeight="1" outlineLevel="2">
      <c r="A2833" s="1230">
        <v>258</v>
      </c>
      <c r="B2833" s="1231"/>
      <c r="C2833" s="1232"/>
      <c r="D2833" s="1233"/>
      <c r="E2833" s="587">
        <f t="shared" si="153"/>
        <v>0</v>
      </c>
      <c r="G2833" s="1230">
        <v>258</v>
      </c>
      <c r="H2833" s="1231"/>
      <c r="I2833" s="1232"/>
      <c r="J2833" s="1233"/>
      <c r="K2833" s="587">
        <f t="shared" si="154"/>
        <v>0</v>
      </c>
      <c r="M2833" s="1230">
        <v>258</v>
      </c>
      <c r="N2833" s="1231"/>
      <c r="O2833" s="1232"/>
      <c r="P2833" s="1233"/>
      <c r="Q2833" s="587">
        <f t="shared" si="155"/>
        <v>0</v>
      </c>
    </row>
    <row r="2834" spans="1:17" s="17" customFormat="1" ht="16.75" customHeight="1" outlineLevel="2">
      <c r="A2834" s="1230">
        <v>259</v>
      </c>
      <c r="B2834" s="1231"/>
      <c r="C2834" s="1232"/>
      <c r="D2834" s="1233"/>
      <c r="E2834" s="587">
        <f t="shared" si="153"/>
        <v>0</v>
      </c>
      <c r="G2834" s="1230">
        <v>259</v>
      </c>
      <c r="H2834" s="1231"/>
      <c r="I2834" s="1232"/>
      <c r="J2834" s="1233"/>
      <c r="K2834" s="587">
        <f t="shared" si="154"/>
        <v>0</v>
      </c>
      <c r="M2834" s="1230">
        <v>259</v>
      </c>
      <c r="N2834" s="1231"/>
      <c r="O2834" s="1232"/>
      <c r="P2834" s="1233"/>
      <c r="Q2834" s="587">
        <f t="shared" si="155"/>
        <v>0</v>
      </c>
    </row>
    <row r="2835" spans="1:17" s="17" customFormat="1" ht="16.75" customHeight="1" outlineLevel="2">
      <c r="A2835" s="1230">
        <v>260</v>
      </c>
      <c r="B2835" s="1231"/>
      <c r="C2835" s="1232"/>
      <c r="D2835" s="1233"/>
      <c r="E2835" s="587">
        <f t="shared" si="153"/>
        <v>0</v>
      </c>
      <c r="G2835" s="1230">
        <v>260</v>
      </c>
      <c r="H2835" s="1231"/>
      <c r="I2835" s="1232"/>
      <c r="J2835" s="1233"/>
      <c r="K2835" s="587">
        <f t="shared" si="154"/>
        <v>0</v>
      </c>
      <c r="M2835" s="1230">
        <v>260</v>
      </c>
      <c r="N2835" s="1231"/>
      <c r="O2835" s="1232"/>
      <c r="P2835" s="1233"/>
      <c r="Q2835" s="587">
        <f t="shared" si="155"/>
        <v>0</v>
      </c>
    </row>
    <row r="2836" spans="1:17" s="17" customFormat="1" ht="16.75" customHeight="1" outlineLevel="2">
      <c r="A2836" s="1230">
        <v>261</v>
      </c>
      <c r="B2836" s="1231"/>
      <c r="C2836" s="1232"/>
      <c r="D2836" s="1233"/>
      <c r="E2836" s="587">
        <f t="shared" si="153"/>
        <v>0</v>
      </c>
      <c r="G2836" s="1230">
        <v>261</v>
      </c>
      <c r="H2836" s="1231"/>
      <c r="I2836" s="1232"/>
      <c r="J2836" s="1233"/>
      <c r="K2836" s="587">
        <f t="shared" si="154"/>
        <v>0</v>
      </c>
      <c r="M2836" s="1230">
        <v>261</v>
      </c>
      <c r="N2836" s="1231"/>
      <c r="O2836" s="1232"/>
      <c r="P2836" s="1233"/>
      <c r="Q2836" s="587">
        <f t="shared" si="155"/>
        <v>0</v>
      </c>
    </row>
    <row r="2837" spans="1:17" s="17" customFormat="1" ht="16.75" customHeight="1" outlineLevel="2">
      <c r="A2837" s="1230">
        <v>262</v>
      </c>
      <c r="B2837" s="1231"/>
      <c r="C2837" s="1232"/>
      <c r="D2837" s="1233"/>
      <c r="E2837" s="587">
        <f t="shared" si="153"/>
        <v>0</v>
      </c>
      <c r="G2837" s="1230">
        <v>262</v>
      </c>
      <c r="H2837" s="1231"/>
      <c r="I2837" s="1232"/>
      <c r="J2837" s="1233"/>
      <c r="K2837" s="587">
        <f t="shared" si="154"/>
        <v>0</v>
      </c>
      <c r="M2837" s="1230">
        <v>262</v>
      </c>
      <c r="N2837" s="1231"/>
      <c r="O2837" s="1232"/>
      <c r="P2837" s="1233"/>
      <c r="Q2837" s="587">
        <f t="shared" si="155"/>
        <v>0</v>
      </c>
    </row>
    <row r="2838" spans="1:17" s="17" customFormat="1" ht="16.75" customHeight="1" outlineLevel="2">
      <c r="A2838" s="1230">
        <v>263</v>
      </c>
      <c r="B2838" s="1231"/>
      <c r="C2838" s="1232"/>
      <c r="D2838" s="1233"/>
      <c r="E2838" s="587">
        <f t="shared" si="153"/>
        <v>0</v>
      </c>
      <c r="G2838" s="1230">
        <v>263</v>
      </c>
      <c r="H2838" s="1231"/>
      <c r="I2838" s="1232"/>
      <c r="J2838" s="1233"/>
      <c r="K2838" s="587">
        <f t="shared" si="154"/>
        <v>0</v>
      </c>
      <c r="M2838" s="1230">
        <v>263</v>
      </c>
      <c r="N2838" s="1231"/>
      <c r="O2838" s="1232"/>
      <c r="P2838" s="1233"/>
      <c r="Q2838" s="587">
        <f t="shared" si="155"/>
        <v>0</v>
      </c>
    </row>
    <row r="2839" spans="1:17" s="17" customFormat="1" ht="16.75" customHeight="1" outlineLevel="2">
      <c r="A2839" s="1230">
        <v>264</v>
      </c>
      <c r="B2839" s="1231"/>
      <c r="C2839" s="1232"/>
      <c r="D2839" s="1233"/>
      <c r="E2839" s="587">
        <f t="shared" si="153"/>
        <v>0</v>
      </c>
      <c r="G2839" s="1230">
        <v>264</v>
      </c>
      <c r="H2839" s="1231"/>
      <c r="I2839" s="1232"/>
      <c r="J2839" s="1233"/>
      <c r="K2839" s="587">
        <f t="shared" si="154"/>
        <v>0</v>
      </c>
      <c r="M2839" s="1230">
        <v>264</v>
      </c>
      <c r="N2839" s="1231"/>
      <c r="O2839" s="1232"/>
      <c r="P2839" s="1233"/>
      <c r="Q2839" s="587">
        <f t="shared" si="155"/>
        <v>0</v>
      </c>
    </row>
    <row r="2840" spans="1:17" s="17" customFormat="1" ht="16.75" customHeight="1" outlineLevel="2">
      <c r="A2840" s="1230">
        <v>265</v>
      </c>
      <c r="B2840" s="1231"/>
      <c r="C2840" s="1232"/>
      <c r="D2840" s="1233"/>
      <c r="E2840" s="587">
        <f t="shared" si="153"/>
        <v>0</v>
      </c>
      <c r="G2840" s="1230">
        <v>265</v>
      </c>
      <c r="H2840" s="1231"/>
      <c r="I2840" s="1232"/>
      <c r="J2840" s="1233"/>
      <c r="K2840" s="587">
        <f t="shared" si="154"/>
        <v>0</v>
      </c>
      <c r="M2840" s="1230">
        <v>265</v>
      </c>
      <c r="N2840" s="1231"/>
      <c r="O2840" s="1232"/>
      <c r="P2840" s="1233"/>
      <c r="Q2840" s="587">
        <f t="shared" si="155"/>
        <v>0</v>
      </c>
    </row>
    <row r="2841" spans="1:17" s="17" customFormat="1" ht="16.75" customHeight="1" outlineLevel="2">
      <c r="A2841" s="1230">
        <v>266</v>
      </c>
      <c r="B2841" s="1231"/>
      <c r="C2841" s="1232"/>
      <c r="D2841" s="1233"/>
      <c r="E2841" s="587">
        <f t="shared" si="153"/>
        <v>0</v>
      </c>
      <c r="G2841" s="1230">
        <v>266</v>
      </c>
      <c r="H2841" s="1231"/>
      <c r="I2841" s="1232"/>
      <c r="J2841" s="1233"/>
      <c r="K2841" s="587">
        <f t="shared" si="154"/>
        <v>0</v>
      </c>
      <c r="M2841" s="1230">
        <v>266</v>
      </c>
      <c r="N2841" s="1231"/>
      <c r="O2841" s="1232"/>
      <c r="P2841" s="1233"/>
      <c r="Q2841" s="587">
        <f t="shared" si="155"/>
        <v>0</v>
      </c>
    </row>
    <row r="2842" spans="1:17" s="17" customFormat="1" ht="16.75" customHeight="1" outlineLevel="2">
      <c r="A2842" s="1230">
        <v>267</v>
      </c>
      <c r="B2842" s="1231"/>
      <c r="C2842" s="1232"/>
      <c r="D2842" s="1233"/>
      <c r="E2842" s="587">
        <f t="shared" si="153"/>
        <v>0</v>
      </c>
      <c r="G2842" s="1230">
        <v>267</v>
      </c>
      <c r="H2842" s="1231"/>
      <c r="I2842" s="1232"/>
      <c r="J2842" s="1233"/>
      <c r="K2842" s="587">
        <f t="shared" si="154"/>
        <v>0</v>
      </c>
      <c r="M2842" s="1230">
        <v>267</v>
      </c>
      <c r="N2842" s="1231"/>
      <c r="O2842" s="1232"/>
      <c r="P2842" s="1233"/>
      <c r="Q2842" s="587">
        <f t="shared" si="155"/>
        <v>0</v>
      </c>
    </row>
    <row r="2843" spans="1:17" s="17" customFormat="1" ht="16.75" customHeight="1" outlineLevel="2">
      <c r="A2843" s="1230">
        <v>268</v>
      </c>
      <c r="B2843" s="1231"/>
      <c r="C2843" s="1232"/>
      <c r="D2843" s="1233"/>
      <c r="E2843" s="587">
        <f t="shared" si="153"/>
        <v>0</v>
      </c>
      <c r="G2843" s="1230">
        <v>268</v>
      </c>
      <c r="H2843" s="1231"/>
      <c r="I2843" s="1232"/>
      <c r="J2843" s="1233"/>
      <c r="K2843" s="587">
        <f t="shared" si="154"/>
        <v>0</v>
      </c>
      <c r="M2843" s="1230">
        <v>268</v>
      </c>
      <c r="N2843" s="1231"/>
      <c r="O2843" s="1232"/>
      <c r="P2843" s="1233"/>
      <c r="Q2843" s="587">
        <f t="shared" si="155"/>
        <v>0</v>
      </c>
    </row>
    <row r="2844" spans="1:17" s="17" customFormat="1" ht="16.75" customHeight="1" outlineLevel="2">
      <c r="A2844" s="1230">
        <v>269</v>
      </c>
      <c r="B2844" s="1231"/>
      <c r="C2844" s="1232"/>
      <c r="D2844" s="1233"/>
      <c r="E2844" s="587">
        <f t="shared" si="153"/>
        <v>0</v>
      </c>
      <c r="G2844" s="1230">
        <v>269</v>
      </c>
      <c r="H2844" s="1231"/>
      <c r="I2844" s="1232"/>
      <c r="J2844" s="1233"/>
      <c r="K2844" s="587">
        <f t="shared" si="154"/>
        <v>0</v>
      </c>
      <c r="M2844" s="1230">
        <v>269</v>
      </c>
      <c r="N2844" s="1231"/>
      <c r="O2844" s="1232"/>
      <c r="P2844" s="1233"/>
      <c r="Q2844" s="587">
        <f t="shared" si="155"/>
        <v>0</v>
      </c>
    </row>
    <row r="2845" spans="1:17" s="17" customFormat="1" ht="16.75" customHeight="1" outlineLevel="2">
      <c r="A2845" s="1230">
        <v>270</v>
      </c>
      <c r="B2845" s="1231"/>
      <c r="C2845" s="1232"/>
      <c r="D2845" s="1233"/>
      <c r="E2845" s="587">
        <f t="shared" si="153"/>
        <v>0</v>
      </c>
      <c r="G2845" s="1230">
        <v>270</v>
      </c>
      <c r="H2845" s="1231"/>
      <c r="I2845" s="1232"/>
      <c r="J2845" s="1233"/>
      <c r="K2845" s="587">
        <f t="shared" si="154"/>
        <v>0</v>
      </c>
      <c r="M2845" s="1230">
        <v>270</v>
      </c>
      <c r="N2845" s="1231"/>
      <c r="O2845" s="1232"/>
      <c r="P2845" s="1233"/>
      <c r="Q2845" s="587">
        <f t="shared" si="155"/>
        <v>0</v>
      </c>
    </row>
    <row r="2846" spans="1:17" s="17" customFormat="1" ht="16.75" customHeight="1" outlineLevel="2">
      <c r="A2846" s="1230">
        <v>271</v>
      </c>
      <c r="B2846" s="1231"/>
      <c r="C2846" s="1232"/>
      <c r="D2846" s="1233"/>
      <c r="E2846" s="587">
        <f t="shared" si="153"/>
        <v>0</v>
      </c>
      <c r="G2846" s="1230">
        <v>271</v>
      </c>
      <c r="H2846" s="1231"/>
      <c r="I2846" s="1232"/>
      <c r="J2846" s="1233"/>
      <c r="K2846" s="587">
        <f t="shared" si="154"/>
        <v>0</v>
      </c>
      <c r="M2846" s="1230">
        <v>271</v>
      </c>
      <c r="N2846" s="1231"/>
      <c r="O2846" s="1232"/>
      <c r="P2846" s="1233"/>
      <c r="Q2846" s="587">
        <f t="shared" si="155"/>
        <v>0</v>
      </c>
    </row>
    <row r="2847" spans="1:17" s="17" customFormat="1" ht="16.75" customHeight="1" outlineLevel="2">
      <c r="A2847" s="1230">
        <v>272</v>
      </c>
      <c r="B2847" s="1231"/>
      <c r="C2847" s="1232"/>
      <c r="D2847" s="1233"/>
      <c r="E2847" s="587">
        <f t="shared" si="153"/>
        <v>0</v>
      </c>
      <c r="G2847" s="1230">
        <v>272</v>
      </c>
      <c r="H2847" s="1231"/>
      <c r="I2847" s="1232"/>
      <c r="J2847" s="1233"/>
      <c r="K2847" s="587">
        <f t="shared" si="154"/>
        <v>0</v>
      </c>
      <c r="M2847" s="1230">
        <v>272</v>
      </c>
      <c r="N2847" s="1231"/>
      <c r="O2847" s="1232"/>
      <c r="P2847" s="1233"/>
      <c r="Q2847" s="587">
        <f t="shared" si="155"/>
        <v>0</v>
      </c>
    </row>
    <row r="2848" spans="1:17" s="17" customFormat="1" ht="16.75" customHeight="1" outlineLevel="2">
      <c r="A2848" s="1230">
        <v>273</v>
      </c>
      <c r="B2848" s="1231"/>
      <c r="C2848" s="1232"/>
      <c r="D2848" s="1233"/>
      <c r="E2848" s="587">
        <f t="shared" si="153"/>
        <v>0</v>
      </c>
      <c r="G2848" s="1230">
        <v>273</v>
      </c>
      <c r="H2848" s="1231"/>
      <c r="I2848" s="1232"/>
      <c r="J2848" s="1233"/>
      <c r="K2848" s="587">
        <f t="shared" si="154"/>
        <v>0</v>
      </c>
      <c r="M2848" s="1230">
        <v>273</v>
      </c>
      <c r="N2848" s="1231"/>
      <c r="O2848" s="1232"/>
      <c r="P2848" s="1233"/>
      <c r="Q2848" s="587">
        <f t="shared" si="155"/>
        <v>0</v>
      </c>
    </row>
    <row r="2849" spans="1:17" s="17" customFormat="1" ht="16.75" customHeight="1" outlineLevel="2">
      <c r="A2849" s="1230">
        <v>274</v>
      </c>
      <c r="B2849" s="1231"/>
      <c r="C2849" s="1232"/>
      <c r="D2849" s="1233"/>
      <c r="E2849" s="587">
        <f t="shared" si="153"/>
        <v>0</v>
      </c>
      <c r="G2849" s="1230">
        <v>274</v>
      </c>
      <c r="H2849" s="1231"/>
      <c r="I2849" s="1232"/>
      <c r="J2849" s="1233"/>
      <c r="K2849" s="587">
        <f t="shared" si="154"/>
        <v>0</v>
      </c>
      <c r="M2849" s="1230">
        <v>274</v>
      </c>
      <c r="N2849" s="1231"/>
      <c r="O2849" s="1232"/>
      <c r="P2849" s="1233"/>
      <c r="Q2849" s="587">
        <f t="shared" si="155"/>
        <v>0</v>
      </c>
    </row>
    <row r="2850" spans="1:17" s="17" customFormat="1" ht="16.75" customHeight="1" outlineLevel="2">
      <c r="A2850" s="1230">
        <v>275</v>
      </c>
      <c r="B2850" s="1231"/>
      <c r="C2850" s="1232"/>
      <c r="D2850" s="1233"/>
      <c r="E2850" s="587">
        <f t="shared" si="153"/>
        <v>0</v>
      </c>
      <c r="G2850" s="1230">
        <v>275</v>
      </c>
      <c r="H2850" s="1231"/>
      <c r="I2850" s="1232"/>
      <c r="J2850" s="1233"/>
      <c r="K2850" s="587">
        <f t="shared" si="154"/>
        <v>0</v>
      </c>
      <c r="M2850" s="1230">
        <v>275</v>
      </c>
      <c r="N2850" s="1231"/>
      <c r="O2850" s="1232"/>
      <c r="P2850" s="1233"/>
      <c r="Q2850" s="587">
        <f t="shared" si="155"/>
        <v>0</v>
      </c>
    </row>
    <row r="2851" spans="1:17" s="17" customFormat="1" ht="16.75" customHeight="1" outlineLevel="2">
      <c r="A2851" s="1230">
        <v>276</v>
      </c>
      <c r="B2851" s="1231"/>
      <c r="C2851" s="1232"/>
      <c r="D2851" s="1233"/>
      <c r="E2851" s="587">
        <f t="shared" si="153"/>
        <v>0</v>
      </c>
      <c r="G2851" s="1230">
        <v>276</v>
      </c>
      <c r="H2851" s="1231"/>
      <c r="I2851" s="1232"/>
      <c r="J2851" s="1233"/>
      <c r="K2851" s="587">
        <f t="shared" si="154"/>
        <v>0</v>
      </c>
      <c r="M2851" s="1230">
        <v>276</v>
      </c>
      <c r="N2851" s="1231"/>
      <c r="O2851" s="1232"/>
      <c r="P2851" s="1233"/>
      <c r="Q2851" s="587">
        <f t="shared" si="155"/>
        <v>0</v>
      </c>
    </row>
    <row r="2852" spans="1:17" s="17" customFormat="1" ht="16.75" customHeight="1" outlineLevel="2">
      <c r="A2852" s="1230">
        <v>277</v>
      </c>
      <c r="B2852" s="1231"/>
      <c r="C2852" s="1232"/>
      <c r="D2852" s="1233"/>
      <c r="E2852" s="587">
        <f t="shared" si="153"/>
        <v>0</v>
      </c>
      <c r="G2852" s="1230">
        <v>277</v>
      </c>
      <c r="H2852" s="1231"/>
      <c r="I2852" s="1232"/>
      <c r="J2852" s="1233"/>
      <c r="K2852" s="587">
        <f t="shared" si="154"/>
        <v>0</v>
      </c>
      <c r="M2852" s="1230">
        <v>277</v>
      </c>
      <c r="N2852" s="1231"/>
      <c r="O2852" s="1232"/>
      <c r="P2852" s="1233"/>
      <c r="Q2852" s="587">
        <f t="shared" si="155"/>
        <v>0</v>
      </c>
    </row>
    <row r="2853" spans="1:17" s="17" customFormat="1" ht="16.75" customHeight="1" outlineLevel="2">
      <c r="A2853" s="1230">
        <v>278</v>
      </c>
      <c r="B2853" s="1231"/>
      <c r="C2853" s="1232"/>
      <c r="D2853" s="1233"/>
      <c r="E2853" s="587">
        <f t="shared" si="153"/>
        <v>0</v>
      </c>
      <c r="G2853" s="1230">
        <v>278</v>
      </c>
      <c r="H2853" s="1231"/>
      <c r="I2853" s="1232"/>
      <c r="J2853" s="1233"/>
      <c r="K2853" s="587">
        <f t="shared" si="154"/>
        <v>0</v>
      </c>
      <c r="M2853" s="1230">
        <v>278</v>
      </c>
      <c r="N2853" s="1231"/>
      <c r="O2853" s="1232"/>
      <c r="P2853" s="1233"/>
      <c r="Q2853" s="587">
        <f t="shared" si="155"/>
        <v>0</v>
      </c>
    </row>
    <row r="2854" spans="1:17" s="17" customFormat="1" ht="16.75" customHeight="1" outlineLevel="2">
      <c r="A2854" s="1230">
        <v>279</v>
      </c>
      <c r="B2854" s="1231"/>
      <c r="C2854" s="1232"/>
      <c r="D2854" s="1233"/>
      <c r="E2854" s="587">
        <f t="shared" si="153"/>
        <v>0</v>
      </c>
      <c r="G2854" s="1230">
        <v>279</v>
      </c>
      <c r="H2854" s="1231"/>
      <c r="I2854" s="1232"/>
      <c r="J2854" s="1233"/>
      <c r="K2854" s="587">
        <f t="shared" si="154"/>
        <v>0</v>
      </c>
      <c r="M2854" s="1230">
        <v>279</v>
      </c>
      <c r="N2854" s="1231"/>
      <c r="O2854" s="1232"/>
      <c r="P2854" s="1233"/>
      <c r="Q2854" s="587">
        <f t="shared" si="155"/>
        <v>0</v>
      </c>
    </row>
    <row r="2855" spans="1:17" s="17" customFormat="1" ht="16.75" customHeight="1" outlineLevel="2">
      <c r="A2855" s="1230">
        <v>280</v>
      </c>
      <c r="B2855" s="1231"/>
      <c r="C2855" s="1232"/>
      <c r="D2855" s="1233"/>
      <c r="E2855" s="587">
        <f t="shared" si="153"/>
        <v>0</v>
      </c>
      <c r="G2855" s="1230">
        <v>280</v>
      </c>
      <c r="H2855" s="1231"/>
      <c r="I2855" s="1232"/>
      <c r="J2855" s="1233"/>
      <c r="K2855" s="587">
        <f t="shared" si="154"/>
        <v>0</v>
      </c>
      <c r="M2855" s="1230">
        <v>280</v>
      </c>
      <c r="N2855" s="1231"/>
      <c r="O2855" s="1232"/>
      <c r="P2855" s="1233"/>
      <c r="Q2855" s="587">
        <f t="shared" si="155"/>
        <v>0</v>
      </c>
    </row>
    <row r="2856" spans="1:17" s="17" customFormat="1" ht="16.75" customHeight="1" outlineLevel="2">
      <c r="A2856" s="1230">
        <v>281</v>
      </c>
      <c r="B2856" s="1231"/>
      <c r="C2856" s="1232"/>
      <c r="D2856" s="1233"/>
      <c r="E2856" s="587">
        <f t="shared" si="153"/>
        <v>0</v>
      </c>
      <c r="G2856" s="1230">
        <v>281</v>
      </c>
      <c r="H2856" s="1231"/>
      <c r="I2856" s="1232"/>
      <c r="J2856" s="1233"/>
      <c r="K2856" s="587">
        <f t="shared" si="154"/>
        <v>0</v>
      </c>
      <c r="M2856" s="1230">
        <v>281</v>
      </c>
      <c r="N2856" s="1231"/>
      <c r="O2856" s="1232"/>
      <c r="P2856" s="1233"/>
      <c r="Q2856" s="587">
        <f t="shared" si="155"/>
        <v>0</v>
      </c>
    </row>
    <row r="2857" spans="1:17" s="17" customFormat="1" ht="16.75" customHeight="1" outlineLevel="2">
      <c r="A2857" s="1230">
        <v>282</v>
      </c>
      <c r="B2857" s="1231"/>
      <c r="C2857" s="1232"/>
      <c r="D2857" s="1233"/>
      <c r="E2857" s="587">
        <f t="shared" si="153"/>
        <v>0</v>
      </c>
      <c r="G2857" s="1230">
        <v>282</v>
      </c>
      <c r="H2857" s="1231"/>
      <c r="I2857" s="1232"/>
      <c r="J2857" s="1233"/>
      <c r="K2857" s="587">
        <f t="shared" si="154"/>
        <v>0</v>
      </c>
      <c r="M2857" s="1230">
        <v>282</v>
      </c>
      <c r="N2857" s="1231"/>
      <c r="O2857" s="1232"/>
      <c r="P2857" s="1233"/>
      <c r="Q2857" s="587">
        <f t="shared" si="155"/>
        <v>0</v>
      </c>
    </row>
    <row r="2858" spans="1:17" s="17" customFormat="1" ht="16.75" customHeight="1" outlineLevel="2">
      <c r="A2858" s="1230">
        <v>283</v>
      </c>
      <c r="B2858" s="1231"/>
      <c r="C2858" s="1232"/>
      <c r="D2858" s="1233"/>
      <c r="E2858" s="587">
        <f t="shared" si="153"/>
        <v>0</v>
      </c>
      <c r="G2858" s="1230">
        <v>283</v>
      </c>
      <c r="H2858" s="1231"/>
      <c r="I2858" s="1232"/>
      <c r="J2858" s="1233"/>
      <c r="K2858" s="587">
        <f t="shared" si="154"/>
        <v>0</v>
      </c>
      <c r="M2858" s="1230">
        <v>283</v>
      </c>
      <c r="N2858" s="1231"/>
      <c r="O2858" s="1232"/>
      <c r="P2858" s="1233"/>
      <c r="Q2858" s="587">
        <f t="shared" si="155"/>
        <v>0</v>
      </c>
    </row>
    <row r="2859" spans="1:17" s="17" customFormat="1" ht="16.75" customHeight="1" outlineLevel="2">
      <c r="A2859" s="1230">
        <v>284</v>
      </c>
      <c r="B2859" s="1231"/>
      <c r="C2859" s="1232"/>
      <c r="D2859" s="1233"/>
      <c r="E2859" s="587">
        <f t="shared" ref="E2859:E2883" si="156">IF(AND(C2859&gt;=D$2569,C2859&lt;=D$2568),1,0)</f>
        <v>0</v>
      </c>
      <c r="G2859" s="1230">
        <v>284</v>
      </c>
      <c r="H2859" s="1231"/>
      <c r="I2859" s="1232"/>
      <c r="J2859" s="1233"/>
      <c r="K2859" s="587">
        <f t="shared" ref="K2859:K2883" si="157">IF(AND(I2859&gt;=J$2569,I2859&lt;=J$2568),1,0)</f>
        <v>0</v>
      </c>
      <c r="M2859" s="1230">
        <v>284</v>
      </c>
      <c r="N2859" s="1231"/>
      <c r="O2859" s="1232"/>
      <c r="P2859" s="1233"/>
      <c r="Q2859" s="587">
        <f t="shared" ref="Q2859:Q2883" si="158">IF(AND(O2859&gt;=P$2569,O2859&lt;=P$2568),1,0)</f>
        <v>0</v>
      </c>
    </row>
    <row r="2860" spans="1:17" s="17" customFormat="1" ht="16.75" customHeight="1" outlineLevel="2">
      <c r="A2860" s="1230">
        <v>285</v>
      </c>
      <c r="B2860" s="1231"/>
      <c r="C2860" s="1232"/>
      <c r="D2860" s="1233"/>
      <c r="E2860" s="587">
        <f t="shared" si="156"/>
        <v>0</v>
      </c>
      <c r="G2860" s="1230">
        <v>285</v>
      </c>
      <c r="H2860" s="1231"/>
      <c r="I2860" s="1232"/>
      <c r="J2860" s="1233"/>
      <c r="K2860" s="587">
        <f t="shared" si="157"/>
        <v>0</v>
      </c>
      <c r="M2860" s="1230">
        <v>285</v>
      </c>
      <c r="N2860" s="1231"/>
      <c r="O2860" s="1232"/>
      <c r="P2860" s="1233"/>
      <c r="Q2860" s="587">
        <f t="shared" si="158"/>
        <v>0</v>
      </c>
    </row>
    <row r="2861" spans="1:17" s="17" customFormat="1" ht="16.75" customHeight="1" outlineLevel="2">
      <c r="A2861" s="1230">
        <v>286</v>
      </c>
      <c r="B2861" s="1231"/>
      <c r="C2861" s="1232"/>
      <c r="D2861" s="1233"/>
      <c r="E2861" s="587">
        <f t="shared" si="156"/>
        <v>0</v>
      </c>
      <c r="G2861" s="1230">
        <v>286</v>
      </c>
      <c r="H2861" s="1231"/>
      <c r="I2861" s="1232"/>
      <c r="J2861" s="1233"/>
      <c r="K2861" s="587">
        <f t="shared" si="157"/>
        <v>0</v>
      </c>
      <c r="M2861" s="1230">
        <v>286</v>
      </c>
      <c r="N2861" s="1231"/>
      <c r="O2861" s="1232"/>
      <c r="P2861" s="1233"/>
      <c r="Q2861" s="587">
        <f t="shared" si="158"/>
        <v>0</v>
      </c>
    </row>
    <row r="2862" spans="1:17" s="17" customFormat="1" ht="16.75" customHeight="1" outlineLevel="2">
      <c r="A2862" s="1230">
        <v>287</v>
      </c>
      <c r="B2862" s="1231"/>
      <c r="C2862" s="1232"/>
      <c r="D2862" s="1233"/>
      <c r="E2862" s="587">
        <f t="shared" si="156"/>
        <v>0</v>
      </c>
      <c r="G2862" s="1230">
        <v>287</v>
      </c>
      <c r="H2862" s="1231"/>
      <c r="I2862" s="1232"/>
      <c r="J2862" s="1233"/>
      <c r="K2862" s="587">
        <f t="shared" si="157"/>
        <v>0</v>
      </c>
      <c r="M2862" s="1230">
        <v>287</v>
      </c>
      <c r="N2862" s="1231"/>
      <c r="O2862" s="1232"/>
      <c r="P2862" s="1233"/>
      <c r="Q2862" s="587">
        <f t="shared" si="158"/>
        <v>0</v>
      </c>
    </row>
    <row r="2863" spans="1:17" s="17" customFormat="1" ht="16.75" customHeight="1" outlineLevel="2">
      <c r="A2863" s="1230">
        <v>288</v>
      </c>
      <c r="B2863" s="1231"/>
      <c r="C2863" s="1232"/>
      <c r="D2863" s="1233"/>
      <c r="E2863" s="587">
        <f t="shared" si="156"/>
        <v>0</v>
      </c>
      <c r="G2863" s="1230">
        <v>288</v>
      </c>
      <c r="H2863" s="1231"/>
      <c r="I2863" s="1232"/>
      <c r="J2863" s="1233"/>
      <c r="K2863" s="587">
        <f t="shared" si="157"/>
        <v>0</v>
      </c>
      <c r="M2863" s="1230">
        <v>288</v>
      </c>
      <c r="N2863" s="1231"/>
      <c r="O2863" s="1232"/>
      <c r="P2863" s="1233"/>
      <c r="Q2863" s="587">
        <f t="shared" si="158"/>
        <v>0</v>
      </c>
    </row>
    <row r="2864" spans="1:17" s="17" customFormat="1" ht="16.75" customHeight="1" outlineLevel="2">
      <c r="A2864" s="1230">
        <v>289</v>
      </c>
      <c r="B2864" s="1231"/>
      <c r="C2864" s="1232"/>
      <c r="D2864" s="1233"/>
      <c r="E2864" s="587">
        <f t="shared" si="156"/>
        <v>0</v>
      </c>
      <c r="G2864" s="1230">
        <v>289</v>
      </c>
      <c r="H2864" s="1231"/>
      <c r="I2864" s="1232"/>
      <c r="J2864" s="1233"/>
      <c r="K2864" s="587">
        <f t="shared" si="157"/>
        <v>0</v>
      </c>
      <c r="M2864" s="1230">
        <v>289</v>
      </c>
      <c r="N2864" s="1231"/>
      <c r="O2864" s="1232"/>
      <c r="P2864" s="1233"/>
      <c r="Q2864" s="587">
        <f t="shared" si="158"/>
        <v>0</v>
      </c>
    </row>
    <row r="2865" spans="1:17" s="17" customFormat="1" ht="16.75" customHeight="1" outlineLevel="2">
      <c r="A2865" s="1230">
        <v>290</v>
      </c>
      <c r="B2865" s="1231"/>
      <c r="C2865" s="1232"/>
      <c r="D2865" s="1233"/>
      <c r="E2865" s="587">
        <f t="shared" si="156"/>
        <v>0</v>
      </c>
      <c r="G2865" s="1230">
        <v>290</v>
      </c>
      <c r="H2865" s="1231"/>
      <c r="I2865" s="1232"/>
      <c r="J2865" s="1233"/>
      <c r="K2865" s="587">
        <f t="shared" si="157"/>
        <v>0</v>
      </c>
      <c r="M2865" s="1230">
        <v>290</v>
      </c>
      <c r="N2865" s="1231"/>
      <c r="O2865" s="1232"/>
      <c r="P2865" s="1233"/>
      <c r="Q2865" s="587">
        <f t="shared" si="158"/>
        <v>0</v>
      </c>
    </row>
    <row r="2866" spans="1:17" s="17" customFormat="1" ht="16.75" customHeight="1" outlineLevel="2">
      <c r="A2866" s="1230">
        <v>291</v>
      </c>
      <c r="B2866" s="1231"/>
      <c r="C2866" s="1232"/>
      <c r="D2866" s="1233"/>
      <c r="E2866" s="587">
        <f t="shared" si="156"/>
        <v>0</v>
      </c>
      <c r="G2866" s="1230">
        <v>291</v>
      </c>
      <c r="H2866" s="1231"/>
      <c r="I2866" s="1232"/>
      <c r="J2866" s="1233"/>
      <c r="K2866" s="587">
        <f t="shared" si="157"/>
        <v>0</v>
      </c>
      <c r="M2866" s="1230">
        <v>291</v>
      </c>
      <c r="N2866" s="1231"/>
      <c r="O2866" s="1232"/>
      <c r="P2866" s="1233"/>
      <c r="Q2866" s="587">
        <f t="shared" si="158"/>
        <v>0</v>
      </c>
    </row>
    <row r="2867" spans="1:17" s="17" customFormat="1" ht="16.75" customHeight="1" outlineLevel="2">
      <c r="A2867" s="1230">
        <v>292</v>
      </c>
      <c r="B2867" s="1231"/>
      <c r="C2867" s="1232"/>
      <c r="D2867" s="1233"/>
      <c r="E2867" s="587">
        <f t="shared" si="156"/>
        <v>0</v>
      </c>
      <c r="G2867" s="1230">
        <v>292</v>
      </c>
      <c r="H2867" s="1231"/>
      <c r="I2867" s="1232"/>
      <c r="J2867" s="1233"/>
      <c r="K2867" s="587">
        <f t="shared" si="157"/>
        <v>0</v>
      </c>
      <c r="M2867" s="1230">
        <v>292</v>
      </c>
      <c r="N2867" s="1231"/>
      <c r="O2867" s="1232"/>
      <c r="P2867" s="1233"/>
      <c r="Q2867" s="587">
        <f t="shared" si="158"/>
        <v>0</v>
      </c>
    </row>
    <row r="2868" spans="1:17" s="17" customFormat="1" ht="16.75" customHeight="1" outlineLevel="2">
      <c r="A2868" s="1230">
        <v>293</v>
      </c>
      <c r="B2868" s="1231"/>
      <c r="C2868" s="1232"/>
      <c r="D2868" s="1233"/>
      <c r="E2868" s="587">
        <f t="shared" si="156"/>
        <v>0</v>
      </c>
      <c r="G2868" s="1230">
        <v>293</v>
      </c>
      <c r="H2868" s="1231"/>
      <c r="I2868" s="1232"/>
      <c r="J2868" s="1233"/>
      <c r="K2868" s="587">
        <f t="shared" si="157"/>
        <v>0</v>
      </c>
      <c r="M2868" s="1230">
        <v>293</v>
      </c>
      <c r="N2868" s="1231"/>
      <c r="O2868" s="1232"/>
      <c r="P2868" s="1233"/>
      <c r="Q2868" s="587">
        <f t="shared" si="158"/>
        <v>0</v>
      </c>
    </row>
    <row r="2869" spans="1:17" s="17" customFormat="1" ht="16.75" customHeight="1" outlineLevel="2">
      <c r="A2869" s="1230">
        <v>294</v>
      </c>
      <c r="B2869" s="1231"/>
      <c r="C2869" s="1232"/>
      <c r="D2869" s="1233"/>
      <c r="E2869" s="587">
        <f t="shared" si="156"/>
        <v>0</v>
      </c>
      <c r="G2869" s="1230">
        <v>294</v>
      </c>
      <c r="H2869" s="1231"/>
      <c r="I2869" s="1232"/>
      <c r="J2869" s="1233"/>
      <c r="K2869" s="587">
        <f t="shared" si="157"/>
        <v>0</v>
      </c>
      <c r="M2869" s="1230">
        <v>294</v>
      </c>
      <c r="N2869" s="1231"/>
      <c r="O2869" s="1232"/>
      <c r="P2869" s="1233"/>
      <c r="Q2869" s="587">
        <f t="shared" si="158"/>
        <v>0</v>
      </c>
    </row>
    <row r="2870" spans="1:17" s="17" customFormat="1" ht="16.75" customHeight="1" outlineLevel="2">
      <c r="A2870" s="1230">
        <v>295</v>
      </c>
      <c r="B2870" s="1231"/>
      <c r="C2870" s="1232"/>
      <c r="D2870" s="1233"/>
      <c r="E2870" s="587">
        <f t="shared" si="156"/>
        <v>0</v>
      </c>
      <c r="G2870" s="1230">
        <v>295</v>
      </c>
      <c r="H2870" s="1231"/>
      <c r="I2870" s="1232"/>
      <c r="J2870" s="1233"/>
      <c r="K2870" s="587">
        <f t="shared" si="157"/>
        <v>0</v>
      </c>
      <c r="M2870" s="1230">
        <v>295</v>
      </c>
      <c r="N2870" s="1231"/>
      <c r="O2870" s="1232"/>
      <c r="P2870" s="1233"/>
      <c r="Q2870" s="587">
        <f t="shared" si="158"/>
        <v>0</v>
      </c>
    </row>
    <row r="2871" spans="1:17" s="17" customFormat="1" ht="16.75" customHeight="1" outlineLevel="2">
      <c r="A2871" s="1230">
        <v>296</v>
      </c>
      <c r="B2871" s="1231"/>
      <c r="C2871" s="1232"/>
      <c r="D2871" s="1233"/>
      <c r="E2871" s="587">
        <f t="shared" si="156"/>
        <v>0</v>
      </c>
      <c r="G2871" s="1230">
        <v>296</v>
      </c>
      <c r="H2871" s="1231"/>
      <c r="I2871" s="1232"/>
      <c r="J2871" s="1233"/>
      <c r="K2871" s="587">
        <f t="shared" si="157"/>
        <v>0</v>
      </c>
      <c r="M2871" s="1230">
        <v>296</v>
      </c>
      <c r="N2871" s="1231"/>
      <c r="O2871" s="1232"/>
      <c r="P2871" s="1233"/>
      <c r="Q2871" s="587">
        <f t="shared" si="158"/>
        <v>0</v>
      </c>
    </row>
    <row r="2872" spans="1:17" s="17" customFormat="1" ht="16.75" customHeight="1" outlineLevel="2">
      <c r="A2872" s="1230">
        <v>297</v>
      </c>
      <c r="B2872" s="1231"/>
      <c r="C2872" s="1232"/>
      <c r="D2872" s="1233"/>
      <c r="E2872" s="587">
        <f t="shared" si="156"/>
        <v>0</v>
      </c>
      <c r="G2872" s="1230">
        <v>297</v>
      </c>
      <c r="H2872" s="1231"/>
      <c r="I2872" s="1232"/>
      <c r="J2872" s="1233"/>
      <c r="K2872" s="587">
        <f t="shared" si="157"/>
        <v>0</v>
      </c>
      <c r="M2872" s="1230">
        <v>297</v>
      </c>
      <c r="N2872" s="1231"/>
      <c r="O2872" s="1232"/>
      <c r="P2872" s="1233"/>
      <c r="Q2872" s="587">
        <f t="shared" si="158"/>
        <v>0</v>
      </c>
    </row>
    <row r="2873" spans="1:17" s="17" customFormat="1" ht="16.75" customHeight="1" outlineLevel="2">
      <c r="A2873" s="1230">
        <v>298</v>
      </c>
      <c r="B2873" s="1231"/>
      <c r="C2873" s="1232"/>
      <c r="D2873" s="1233"/>
      <c r="E2873" s="587">
        <f t="shared" si="156"/>
        <v>0</v>
      </c>
      <c r="G2873" s="1230">
        <v>298</v>
      </c>
      <c r="H2873" s="1231"/>
      <c r="I2873" s="1232"/>
      <c r="J2873" s="1233"/>
      <c r="K2873" s="587">
        <f t="shared" si="157"/>
        <v>0</v>
      </c>
      <c r="M2873" s="1230">
        <v>298</v>
      </c>
      <c r="N2873" s="1231"/>
      <c r="O2873" s="1232"/>
      <c r="P2873" s="1233"/>
      <c r="Q2873" s="587">
        <f t="shared" si="158"/>
        <v>0</v>
      </c>
    </row>
    <row r="2874" spans="1:17" s="17" customFormat="1" ht="16.75" customHeight="1" outlineLevel="2">
      <c r="A2874" s="1230">
        <v>299</v>
      </c>
      <c r="B2874" s="1231"/>
      <c r="C2874" s="1232"/>
      <c r="D2874" s="1233"/>
      <c r="E2874" s="587">
        <f t="shared" si="156"/>
        <v>0</v>
      </c>
      <c r="G2874" s="1230">
        <v>299</v>
      </c>
      <c r="H2874" s="1231"/>
      <c r="I2874" s="1232"/>
      <c r="J2874" s="1233"/>
      <c r="K2874" s="587">
        <f t="shared" si="157"/>
        <v>0</v>
      </c>
      <c r="M2874" s="1230">
        <v>299</v>
      </c>
      <c r="N2874" s="1231"/>
      <c r="O2874" s="1232"/>
      <c r="P2874" s="1233"/>
      <c r="Q2874" s="587">
        <f t="shared" si="158"/>
        <v>0</v>
      </c>
    </row>
    <row r="2875" spans="1:17" s="17" customFormat="1" ht="16.75" customHeight="1" outlineLevel="2">
      <c r="A2875" s="1230">
        <v>300</v>
      </c>
      <c r="B2875" s="1231"/>
      <c r="C2875" s="1232"/>
      <c r="D2875" s="1233"/>
      <c r="E2875" s="587">
        <f t="shared" si="156"/>
        <v>0</v>
      </c>
      <c r="G2875" s="1230">
        <v>300</v>
      </c>
      <c r="H2875" s="1231"/>
      <c r="I2875" s="1232"/>
      <c r="J2875" s="1233"/>
      <c r="K2875" s="587">
        <f t="shared" si="157"/>
        <v>0</v>
      </c>
      <c r="M2875" s="1230">
        <v>300</v>
      </c>
      <c r="N2875" s="1231"/>
      <c r="O2875" s="1232"/>
      <c r="P2875" s="1233"/>
      <c r="Q2875" s="587">
        <f t="shared" si="158"/>
        <v>0</v>
      </c>
    </row>
    <row r="2876" spans="1:17" s="17" customFormat="1" ht="16.75" customHeight="1" outlineLevel="2">
      <c r="A2876" s="1230">
        <v>301</v>
      </c>
      <c r="B2876" s="1231"/>
      <c r="C2876" s="1232"/>
      <c r="D2876" s="1233"/>
      <c r="E2876" s="587">
        <f t="shared" si="156"/>
        <v>0</v>
      </c>
      <c r="G2876" s="1230">
        <v>301</v>
      </c>
      <c r="H2876" s="1231"/>
      <c r="I2876" s="1232"/>
      <c r="J2876" s="1233"/>
      <c r="K2876" s="587">
        <f t="shared" si="157"/>
        <v>0</v>
      </c>
      <c r="M2876" s="1230">
        <v>301</v>
      </c>
      <c r="N2876" s="1231"/>
      <c r="O2876" s="1232"/>
      <c r="P2876" s="1233"/>
      <c r="Q2876" s="587">
        <f t="shared" si="158"/>
        <v>0</v>
      </c>
    </row>
    <row r="2877" spans="1:17" s="17" customFormat="1" ht="16.75" customHeight="1" outlineLevel="2">
      <c r="A2877" s="1230">
        <v>302</v>
      </c>
      <c r="B2877" s="1231"/>
      <c r="C2877" s="1232"/>
      <c r="D2877" s="1233"/>
      <c r="E2877" s="587">
        <f t="shared" si="156"/>
        <v>0</v>
      </c>
      <c r="G2877" s="1230">
        <v>302</v>
      </c>
      <c r="H2877" s="1231"/>
      <c r="I2877" s="1232"/>
      <c r="J2877" s="1233"/>
      <c r="K2877" s="587">
        <f t="shared" si="157"/>
        <v>0</v>
      </c>
      <c r="M2877" s="1230">
        <v>302</v>
      </c>
      <c r="N2877" s="1231"/>
      <c r="O2877" s="1232"/>
      <c r="P2877" s="1233"/>
      <c r="Q2877" s="587">
        <f t="shared" si="158"/>
        <v>0</v>
      </c>
    </row>
    <row r="2878" spans="1:17" s="17" customFormat="1" ht="16.75" customHeight="1" outlineLevel="2">
      <c r="A2878" s="1230">
        <v>303</v>
      </c>
      <c r="B2878" s="1231"/>
      <c r="C2878" s="1232"/>
      <c r="D2878" s="1233"/>
      <c r="E2878" s="587">
        <f t="shared" si="156"/>
        <v>0</v>
      </c>
      <c r="G2878" s="1230">
        <v>303</v>
      </c>
      <c r="H2878" s="1231"/>
      <c r="I2878" s="1232"/>
      <c r="J2878" s="1233"/>
      <c r="K2878" s="587">
        <f t="shared" si="157"/>
        <v>0</v>
      </c>
      <c r="M2878" s="1230">
        <v>303</v>
      </c>
      <c r="N2878" s="1231"/>
      <c r="O2878" s="1232"/>
      <c r="P2878" s="1233"/>
      <c r="Q2878" s="587">
        <f t="shared" si="158"/>
        <v>0</v>
      </c>
    </row>
    <row r="2879" spans="1:17" s="17" customFormat="1" ht="16.75" customHeight="1" outlineLevel="2">
      <c r="A2879" s="1230">
        <v>304</v>
      </c>
      <c r="B2879" s="1231"/>
      <c r="C2879" s="1232"/>
      <c r="D2879" s="1233"/>
      <c r="E2879" s="587">
        <f t="shared" si="156"/>
        <v>0</v>
      </c>
      <c r="G2879" s="1230">
        <v>304</v>
      </c>
      <c r="H2879" s="1231"/>
      <c r="I2879" s="1232"/>
      <c r="J2879" s="1233"/>
      <c r="K2879" s="587">
        <f t="shared" si="157"/>
        <v>0</v>
      </c>
      <c r="M2879" s="1230">
        <v>304</v>
      </c>
      <c r="N2879" s="1231"/>
      <c r="O2879" s="1232"/>
      <c r="P2879" s="1233"/>
      <c r="Q2879" s="587">
        <f t="shared" si="158"/>
        <v>0</v>
      </c>
    </row>
    <row r="2880" spans="1:17" s="17" customFormat="1" ht="16.75" customHeight="1" outlineLevel="2">
      <c r="A2880" s="1230">
        <v>305</v>
      </c>
      <c r="B2880" s="1231"/>
      <c r="C2880" s="1232"/>
      <c r="D2880" s="1233"/>
      <c r="E2880" s="587">
        <f t="shared" si="156"/>
        <v>0</v>
      </c>
      <c r="G2880" s="1230">
        <v>305</v>
      </c>
      <c r="H2880" s="1231"/>
      <c r="I2880" s="1232"/>
      <c r="J2880" s="1233"/>
      <c r="K2880" s="587">
        <f t="shared" si="157"/>
        <v>0</v>
      </c>
      <c r="M2880" s="1230">
        <v>305</v>
      </c>
      <c r="N2880" s="1231"/>
      <c r="O2880" s="1232"/>
      <c r="P2880" s="1233"/>
      <c r="Q2880" s="587">
        <f t="shared" si="158"/>
        <v>0</v>
      </c>
    </row>
    <row r="2881" spans="1:17" s="17" customFormat="1" ht="16.75" customHeight="1" outlineLevel="2">
      <c r="A2881" s="1230">
        <v>306</v>
      </c>
      <c r="B2881" s="1231"/>
      <c r="C2881" s="1232"/>
      <c r="D2881" s="1233"/>
      <c r="E2881" s="587">
        <f t="shared" si="156"/>
        <v>0</v>
      </c>
      <c r="G2881" s="1230">
        <v>306</v>
      </c>
      <c r="H2881" s="1231"/>
      <c r="I2881" s="1232"/>
      <c r="J2881" s="1233"/>
      <c r="K2881" s="587">
        <f t="shared" si="157"/>
        <v>0</v>
      </c>
      <c r="M2881" s="1230">
        <v>306</v>
      </c>
      <c r="N2881" s="1231"/>
      <c r="O2881" s="1232"/>
      <c r="P2881" s="1233"/>
      <c r="Q2881" s="587">
        <f t="shared" si="158"/>
        <v>0</v>
      </c>
    </row>
    <row r="2882" spans="1:17" s="17" customFormat="1" ht="16.75" customHeight="1" outlineLevel="2">
      <c r="A2882" s="1230">
        <v>307</v>
      </c>
      <c r="B2882" s="1231"/>
      <c r="C2882" s="1232"/>
      <c r="D2882" s="1233"/>
      <c r="E2882" s="587">
        <f t="shared" si="156"/>
        <v>0</v>
      </c>
      <c r="G2882" s="1230">
        <v>307</v>
      </c>
      <c r="H2882" s="1231"/>
      <c r="I2882" s="1232"/>
      <c r="J2882" s="1233"/>
      <c r="K2882" s="587">
        <f t="shared" si="157"/>
        <v>0</v>
      </c>
      <c r="M2882" s="1230">
        <v>307</v>
      </c>
      <c r="N2882" s="1231"/>
      <c r="O2882" s="1232"/>
      <c r="P2882" s="1233"/>
      <c r="Q2882" s="587">
        <f t="shared" si="158"/>
        <v>0</v>
      </c>
    </row>
    <row r="2883" spans="1:17" s="17" customFormat="1" ht="16.75" customHeight="1" outlineLevel="2">
      <c r="A2883" s="1230">
        <v>308</v>
      </c>
      <c r="B2883" s="1231"/>
      <c r="C2883" s="1232"/>
      <c r="D2883" s="1233"/>
      <c r="E2883" s="587">
        <f t="shared" si="156"/>
        <v>0</v>
      </c>
      <c r="G2883" s="1230">
        <v>308</v>
      </c>
      <c r="H2883" s="1231"/>
      <c r="I2883" s="1232"/>
      <c r="J2883" s="1233"/>
      <c r="K2883" s="587">
        <f t="shared" si="157"/>
        <v>0</v>
      </c>
      <c r="M2883" s="1230">
        <v>308</v>
      </c>
      <c r="N2883" s="1231"/>
      <c r="O2883" s="1232"/>
      <c r="P2883" s="1233"/>
      <c r="Q2883" s="587">
        <f t="shared" si="158"/>
        <v>0</v>
      </c>
    </row>
    <row r="2884" spans="1:17" s="17" customFormat="1" ht="16.75" customHeight="1" outlineLevel="2">
      <c r="A2884" s="1230">
        <v>309</v>
      </c>
      <c r="B2884" s="1231"/>
      <c r="C2884" s="1232"/>
      <c r="D2884" s="1233"/>
      <c r="E2884" s="587">
        <f>IF(AND(C2884&gt;=D$2569,C2884&lt;=D$2568),1,0)</f>
        <v>0</v>
      </c>
      <c r="G2884" s="1230">
        <v>309</v>
      </c>
      <c r="H2884" s="1231"/>
      <c r="I2884" s="1232"/>
      <c r="J2884" s="1233"/>
      <c r="K2884" s="587">
        <f>IF(AND(I2884&gt;=J$2569,I2884&lt;=J$2568),1,0)</f>
        <v>0</v>
      </c>
      <c r="M2884" s="1230">
        <v>309</v>
      </c>
      <c r="N2884" s="1231"/>
      <c r="O2884" s="1232"/>
      <c r="P2884" s="1233"/>
      <c r="Q2884" s="587">
        <f>IF(AND(O2884&gt;=P$2569,O2884&lt;=P$2568),1,0)</f>
        <v>0</v>
      </c>
    </row>
    <row r="2885" spans="1:17" s="17" customFormat="1" ht="16.75" customHeight="1" outlineLevel="2">
      <c r="A2885" s="1230">
        <v>310</v>
      </c>
      <c r="B2885" s="1231"/>
      <c r="C2885" s="1232"/>
      <c r="D2885" s="1233"/>
      <c r="E2885" s="587">
        <f t="shared" ref="E2885:E2948" si="159">IF(AND(C2885&gt;=D$2569,C2885&lt;=D$2568),1,0)</f>
        <v>0</v>
      </c>
      <c r="G2885" s="1230">
        <v>310</v>
      </c>
      <c r="H2885" s="1231"/>
      <c r="I2885" s="1232"/>
      <c r="J2885" s="1233"/>
      <c r="K2885" s="587">
        <f t="shared" ref="K2885:K2948" si="160">IF(AND(I2885&gt;=J$2569,I2885&lt;=J$2568),1,0)</f>
        <v>0</v>
      </c>
      <c r="M2885" s="1230">
        <v>310</v>
      </c>
      <c r="N2885" s="1231"/>
      <c r="O2885" s="1232"/>
      <c r="P2885" s="1233"/>
      <c r="Q2885" s="587">
        <f t="shared" ref="Q2885:Q2948" si="161">IF(AND(O2885&gt;=P$2569,O2885&lt;=P$2568),1,0)</f>
        <v>0</v>
      </c>
    </row>
    <row r="2886" spans="1:17" s="17" customFormat="1" ht="16.75" customHeight="1" outlineLevel="2">
      <c r="A2886" s="1230">
        <v>311</v>
      </c>
      <c r="B2886" s="1231"/>
      <c r="C2886" s="1232"/>
      <c r="D2886" s="1233"/>
      <c r="E2886" s="587">
        <f t="shared" si="159"/>
        <v>0</v>
      </c>
      <c r="G2886" s="1230">
        <v>311</v>
      </c>
      <c r="H2886" s="1231"/>
      <c r="I2886" s="1232"/>
      <c r="J2886" s="1233"/>
      <c r="K2886" s="587">
        <f t="shared" si="160"/>
        <v>0</v>
      </c>
      <c r="M2886" s="1230">
        <v>311</v>
      </c>
      <c r="N2886" s="1231"/>
      <c r="O2886" s="1232"/>
      <c r="P2886" s="1233"/>
      <c r="Q2886" s="587">
        <f t="shared" si="161"/>
        <v>0</v>
      </c>
    </row>
    <row r="2887" spans="1:17" s="17" customFormat="1" ht="16.75" customHeight="1" outlineLevel="2">
      <c r="A2887" s="1230">
        <v>312</v>
      </c>
      <c r="B2887" s="1231"/>
      <c r="C2887" s="1232"/>
      <c r="D2887" s="1233"/>
      <c r="E2887" s="587">
        <f t="shared" si="159"/>
        <v>0</v>
      </c>
      <c r="G2887" s="1230">
        <v>312</v>
      </c>
      <c r="H2887" s="1231"/>
      <c r="I2887" s="1232"/>
      <c r="J2887" s="1233"/>
      <c r="K2887" s="587">
        <f t="shared" si="160"/>
        <v>0</v>
      </c>
      <c r="M2887" s="1230">
        <v>312</v>
      </c>
      <c r="N2887" s="1231"/>
      <c r="O2887" s="1232"/>
      <c r="P2887" s="1233"/>
      <c r="Q2887" s="587">
        <f t="shared" si="161"/>
        <v>0</v>
      </c>
    </row>
    <row r="2888" spans="1:17" s="17" customFormat="1" ht="16.75" customHeight="1" outlineLevel="2">
      <c r="A2888" s="1230">
        <v>313</v>
      </c>
      <c r="B2888" s="1231"/>
      <c r="C2888" s="1232"/>
      <c r="D2888" s="1233"/>
      <c r="E2888" s="587">
        <f t="shared" si="159"/>
        <v>0</v>
      </c>
      <c r="G2888" s="1230">
        <v>313</v>
      </c>
      <c r="H2888" s="1231"/>
      <c r="I2888" s="1232"/>
      <c r="J2888" s="1233"/>
      <c r="K2888" s="587">
        <f t="shared" si="160"/>
        <v>0</v>
      </c>
      <c r="M2888" s="1230">
        <v>313</v>
      </c>
      <c r="N2888" s="1231"/>
      <c r="O2888" s="1232"/>
      <c r="P2888" s="1233"/>
      <c r="Q2888" s="587">
        <f t="shared" si="161"/>
        <v>0</v>
      </c>
    </row>
    <row r="2889" spans="1:17" s="17" customFormat="1" ht="16.75" customHeight="1" outlineLevel="2">
      <c r="A2889" s="1230">
        <v>314</v>
      </c>
      <c r="B2889" s="1231"/>
      <c r="C2889" s="1232"/>
      <c r="D2889" s="1233"/>
      <c r="E2889" s="587">
        <f t="shared" si="159"/>
        <v>0</v>
      </c>
      <c r="G2889" s="1230">
        <v>314</v>
      </c>
      <c r="H2889" s="1231"/>
      <c r="I2889" s="1232"/>
      <c r="J2889" s="1233"/>
      <c r="K2889" s="587">
        <f t="shared" si="160"/>
        <v>0</v>
      </c>
      <c r="M2889" s="1230">
        <v>314</v>
      </c>
      <c r="N2889" s="1231"/>
      <c r="O2889" s="1232"/>
      <c r="P2889" s="1233"/>
      <c r="Q2889" s="587">
        <f t="shared" si="161"/>
        <v>0</v>
      </c>
    </row>
    <row r="2890" spans="1:17" s="17" customFormat="1" ht="16.75" customHeight="1" outlineLevel="2">
      <c r="A2890" s="1230">
        <v>315</v>
      </c>
      <c r="B2890" s="1231"/>
      <c r="C2890" s="1232"/>
      <c r="D2890" s="1233"/>
      <c r="E2890" s="587">
        <f t="shared" si="159"/>
        <v>0</v>
      </c>
      <c r="G2890" s="1230">
        <v>315</v>
      </c>
      <c r="H2890" s="1231"/>
      <c r="I2890" s="1232"/>
      <c r="J2890" s="1233"/>
      <c r="K2890" s="587">
        <f t="shared" si="160"/>
        <v>0</v>
      </c>
      <c r="M2890" s="1230">
        <v>315</v>
      </c>
      <c r="N2890" s="1231"/>
      <c r="O2890" s="1232"/>
      <c r="P2890" s="1233"/>
      <c r="Q2890" s="587">
        <f t="shared" si="161"/>
        <v>0</v>
      </c>
    </row>
    <row r="2891" spans="1:17" s="17" customFormat="1" ht="16.75" customHeight="1" outlineLevel="2">
      <c r="A2891" s="1230">
        <v>316</v>
      </c>
      <c r="B2891" s="1231"/>
      <c r="C2891" s="1232"/>
      <c r="D2891" s="1233"/>
      <c r="E2891" s="587">
        <f t="shared" si="159"/>
        <v>0</v>
      </c>
      <c r="G2891" s="1230">
        <v>316</v>
      </c>
      <c r="H2891" s="1231"/>
      <c r="I2891" s="1232"/>
      <c r="J2891" s="1233"/>
      <c r="K2891" s="587">
        <f t="shared" si="160"/>
        <v>0</v>
      </c>
      <c r="M2891" s="1230">
        <v>316</v>
      </c>
      <c r="N2891" s="1231"/>
      <c r="O2891" s="1232"/>
      <c r="P2891" s="1233"/>
      <c r="Q2891" s="587">
        <f t="shared" si="161"/>
        <v>0</v>
      </c>
    </row>
    <row r="2892" spans="1:17" s="17" customFormat="1" ht="16.75" customHeight="1" outlineLevel="2">
      <c r="A2892" s="1230">
        <v>317</v>
      </c>
      <c r="B2892" s="1231"/>
      <c r="C2892" s="1232"/>
      <c r="D2892" s="1233"/>
      <c r="E2892" s="587">
        <f t="shared" si="159"/>
        <v>0</v>
      </c>
      <c r="G2892" s="1230">
        <v>317</v>
      </c>
      <c r="H2892" s="1231"/>
      <c r="I2892" s="1232"/>
      <c r="J2892" s="1233"/>
      <c r="K2892" s="587">
        <f t="shared" si="160"/>
        <v>0</v>
      </c>
      <c r="M2892" s="1230">
        <v>317</v>
      </c>
      <c r="N2892" s="1231"/>
      <c r="O2892" s="1232"/>
      <c r="P2892" s="1233"/>
      <c r="Q2892" s="587">
        <f t="shared" si="161"/>
        <v>0</v>
      </c>
    </row>
    <row r="2893" spans="1:17" s="17" customFormat="1" ht="16.75" customHeight="1" outlineLevel="2">
      <c r="A2893" s="1230">
        <v>318</v>
      </c>
      <c r="B2893" s="1231"/>
      <c r="C2893" s="1232"/>
      <c r="D2893" s="1233"/>
      <c r="E2893" s="587">
        <f t="shared" si="159"/>
        <v>0</v>
      </c>
      <c r="G2893" s="1230">
        <v>318</v>
      </c>
      <c r="H2893" s="1231"/>
      <c r="I2893" s="1232"/>
      <c r="J2893" s="1233"/>
      <c r="K2893" s="587">
        <f t="shared" si="160"/>
        <v>0</v>
      </c>
      <c r="M2893" s="1230">
        <v>318</v>
      </c>
      <c r="N2893" s="1231"/>
      <c r="O2893" s="1232"/>
      <c r="P2893" s="1233"/>
      <c r="Q2893" s="587">
        <f t="shared" si="161"/>
        <v>0</v>
      </c>
    </row>
    <row r="2894" spans="1:17" s="17" customFormat="1" ht="16.75" customHeight="1" outlineLevel="2">
      <c r="A2894" s="1230">
        <v>319</v>
      </c>
      <c r="B2894" s="1231"/>
      <c r="C2894" s="1232"/>
      <c r="D2894" s="1233"/>
      <c r="E2894" s="587">
        <f t="shared" si="159"/>
        <v>0</v>
      </c>
      <c r="G2894" s="1230">
        <v>319</v>
      </c>
      <c r="H2894" s="1231"/>
      <c r="I2894" s="1232"/>
      <c r="J2894" s="1233"/>
      <c r="K2894" s="587">
        <f t="shared" si="160"/>
        <v>0</v>
      </c>
      <c r="M2894" s="1230">
        <v>319</v>
      </c>
      <c r="N2894" s="1231"/>
      <c r="O2894" s="1232"/>
      <c r="P2894" s="1233"/>
      <c r="Q2894" s="587">
        <f t="shared" si="161"/>
        <v>0</v>
      </c>
    </row>
    <row r="2895" spans="1:17" s="17" customFormat="1" ht="16.75" customHeight="1" outlineLevel="2">
      <c r="A2895" s="1230">
        <v>320</v>
      </c>
      <c r="B2895" s="1231"/>
      <c r="C2895" s="1232"/>
      <c r="D2895" s="1233"/>
      <c r="E2895" s="587">
        <f t="shared" si="159"/>
        <v>0</v>
      </c>
      <c r="G2895" s="1230">
        <v>320</v>
      </c>
      <c r="H2895" s="1231"/>
      <c r="I2895" s="1232"/>
      <c r="J2895" s="1233"/>
      <c r="K2895" s="587">
        <f t="shared" si="160"/>
        <v>0</v>
      </c>
      <c r="M2895" s="1230">
        <v>320</v>
      </c>
      <c r="N2895" s="1231"/>
      <c r="O2895" s="1232"/>
      <c r="P2895" s="1233"/>
      <c r="Q2895" s="587">
        <f t="shared" si="161"/>
        <v>0</v>
      </c>
    </row>
    <row r="2896" spans="1:17" s="17" customFormat="1" ht="16.75" customHeight="1" outlineLevel="2">
      <c r="A2896" s="1230">
        <v>321</v>
      </c>
      <c r="B2896" s="1231"/>
      <c r="C2896" s="1232"/>
      <c r="D2896" s="1233"/>
      <c r="E2896" s="587">
        <f t="shared" si="159"/>
        <v>0</v>
      </c>
      <c r="G2896" s="1230">
        <v>321</v>
      </c>
      <c r="H2896" s="1231"/>
      <c r="I2896" s="1232"/>
      <c r="J2896" s="1233"/>
      <c r="K2896" s="587">
        <f t="shared" si="160"/>
        <v>0</v>
      </c>
      <c r="M2896" s="1230">
        <v>321</v>
      </c>
      <c r="N2896" s="1231"/>
      <c r="O2896" s="1232"/>
      <c r="P2896" s="1233"/>
      <c r="Q2896" s="587">
        <f t="shared" si="161"/>
        <v>0</v>
      </c>
    </row>
    <row r="2897" spans="1:17" s="17" customFormat="1" ht="16.75" customHeight="1" outlineLevel="2">
      <c r="A2897" s="1230">
        <v>322</v>
      </c>
      <c r="B2897" s="1231"/>
      <c r="C2897" s="1232"/>
      <c r="D2897" s="1233"/>
      <c r="E2897" s="587">
        <f t="shared" si="159"/>
        <v>0</v>
      </c>
      <c r="G2897" s="1230">
        <v>322</v>
      </c>
      <c r="H2897" s="1231"/>
      <c r="I2897" s="1232"/>
      <c r="J2897" s="1233"/>
      <c r="K2897" s="587">
        <f t="shared" si="160"/>
        <v>0</v>
      </c>
      <c r="M2897" s="1230">
        <v>322</v>
      </c>
      <c r="N2897" s="1231"/>
      <c r="O2897" s="1232"/>
      <c r="P2897" s="1233"/>
      <c r="Q2897" s="587">
        <f t="shared" si="161"/>
        <v>0</v>
      </c>
    </row>
    <row r="2898" spans="1:17" s="17" customFormat="1" ht="16.75" customHeight="1" outlineLevel="2">
      <c r="A2898" s="1230">
        <v>323</v>
      </c>
      <c r="B2898" s="1231"/>
      <c r="C2898" s="1232"/>
      <c r="D2898" s="1233"/>
      <c r="E2898" s="587">
        <f t="shared" si="159"/>
        <v>0</v>
      </c>
      <c r="G2898" s="1230">
        <v>323</v>
      </c>
      <c r="H2898" s="1231"/>
      <c r="I2898" s="1232"/>
      <c r="J2898" s="1233"/>
      <c r="K2898" s="587">
        <f t="shared" si="160"/>
        <v>0</v>
      </c>
      <c r="M2898" s="1230">
        <v>323</v>
      </c>
      <c r="N2898" s="1231"/>
      <c r="O2898" s="1232"/>
      <c r="P2898" s="1233"/>
      <c r="Q2898" s="587">
        <f t="shared" si="161"/>
        <v>0</v>
      </c>
    </row>
    <row r="2899" spans="1:17" s="17" customFormat="1" ht="16.75" customHeight="1" outlineLevel="2">
      <c r="A2899" s="1230">
        <v>324</v>
      </c>
      <c r="B2899" s="1231"/>
      <c r="C2899" s="1232"/>
      <c r="D2899" s="1233"/>
      <c r="E2899" s="587">
        <f t="shared" si="159"/>
        <v>0</v>
      </c>
      <c r="G2899" s="1230">
        <v>324</v>
      </c>
      <c r="H2899" s="1231"/>
      <c r="I2899" s="1232"/>
      <c r="J2899" s="1233"/>
      <c r="K2899" s="587">
        <f t="shared" si="160"/>
        <v>0</v>
      </c>
      <c r="M2899" s="1230">
        <v>324</v>
      </c>
      <c r="N2899" s="1231"/>
      <c r="O2899" s="1232"/>
      <c r="P2899" s="1233"/>
      <c r="Q2899" s="587">
        <f t="shared" si="161"/>
        <v>0</v>
      </c>
    </row>
    <row r="2900" spans="1:17" s="17" customFormat="1" ht="16.75" customHeight="1" outlineLevel="2">
      <c r="A2900" s="1230">
        <v>325</v>
      </c>
      <c r="B2900" s="1231"/>
      <c r="C2900" s="1232"/>
      <c r="D2900" s="1233"/>
      <c r="E2900" s="587">
        <f t="shared" si="159"/>
        <v>0</v>
      </c>
      <c r="G2900" s="1230">
        <v>325</v>
      </c>
      <c r="H2900" s="1231"/>
      <c r="I2900" s="1232"/>
      <c r="J2900" s="1233"/>
      <c r="K2900" s="587">
        <f t="shared" si="160"/>
        <v>0</v>
      </c>
      <c r="M2900" s="1230">
        <v>325</v>
      </c>
      <c r="N2900" s="1231"/>
      <c r="O2900" s="1232"/>
      <c r="P2900" s="1233"/>
      <c r="Q2900" s="587">
        <f t="shared" si="161"/>
        <v>0</v>
      </c>
    </row>
    <row r="2901" spans="1:17" s="17" customFormat="1" ht="16.75" customHeight="1" outlineLevel="2">
      <c r="A2901" s="1230">
        <v>326</v>
      </c>
      <c r="B2901" s="1231"/>
      <c r="C2901" s="1232"/>
      <c r="D2901" s="1233"/>
      <c r="E2901" s="587">
        <f t="shared" si="159"/>
        <v>0</v>
      </c>
      <c r="G2901" s="1230">
        <v>326</v>
      </c>
      <c r="H2901" s="1231"/>
      <c r="I2901" s="1232"/>
      <c r="J2901" s="1233"/>
      <c r="K2901" s="587">
        <f t="shared" si="160"/>
        <v>0</v>
      </c>
      <c r="M2901" s="1230">
        <v>326</v>
      </c>
      <c r="N2901" s="1231"/>
      <c r="O2901" s="1232"/>
      <c r="P2901" s="1233"/>
      <c r="Q2901" s="587">
        <f t="shared" si="161"/>
        <v>0</v>
      </c>
    </row>
    <row r="2902" spans="1:17" s="17" customFormat="1" ht="16.75" customHeight="1" outlineLevel="2">
      <c r="A2902" s="1230">
        <v>327</v>
      </c>
      <c r="B2902" s="1231"/>
      <c r="C2902" s="1232"/>
      <c r="D2902" s="1233"/>
      <c r="E2902" s="587">
        <f t="shared" si="159"/>
        <v>0</v>
      </c>
      <c r="G2902" s="1230">
        <v>327</v>
      </c>
      <c r="H2902" s="1231"/>
      <c r="I2902" s="1232"/>
      <c r="J2902" s="1233"/>
      <c r="K2902" s="587">
        <f t="shared" si="160"/>
        <v>0</v>
      </c>
      <c r="M2902" s="1230">
        <v>327</v>
      </c>
      <c r="N2902" s="1231"/>
      <c r="O2902" s="1232"/>
      <c r="P2902" s="1233"/>
      <c r="Q2902" s="587">
        <f t="shared" si="161"/>
        <v>0</v>
      </c>
    </row>
    <row r="2903" spans="1:17" s="17" customFormat="1" ht="16.75" customHeight="1" outlineLevel="2">
      <c r="A2903" s="1230">
        <v>328</v>
      </c>
      <c r="B2903" s="1231"/>
      <c r="C2903" s="1232"/>
      <c r="D2903" s="1233"/>
      <c r="E2903" s="587">
        <f t="shared" si="159"/>
        <v>0</v>
      </c>
      <c r="G2903" s="1230">
        <v>328</v>
      </c>
      <c r="H2903" s="1231"/>
      <c r="I2903" s="1232"/>
      <c r="J2903" s="1233"/>
      <c r="K2903" s="587">
        <f t="shared" si="160"/>
        <v>0</v>
      </c>
      <c r="M2903" s="1230">
        <v>328</v>
      </c>
      <c r="N2903" s="1231"/>
      <c r="O2903" s="1232"/>
      <c r="P2903" s="1233"/>
      <c r="Q2903" s="587">
        <f t="shared" si="161"/>
        <v>0</v>
      </c>
    </row>
    <row r="2904" spans="1:17" s="17" customFormat="1" ht="16.75" customHeight="1" outlineLevel="2">
      <c r="A2904" s="1230">
        <v>329</v>
      </c>
      <c r="B2904" s="1231"/>
      <c r="C2904" s="1232"/>
      <c r="D2904" s="1233"/>
      <c r="E2904" s="587">
        <f t="shared" si="159"/>
        <v>0</v>
      </c>
      <c r="G2904" s="1230">
        <v>329</v>
      </c>
      <c r="H2904" s="1231"/>
      <c r="I2904" s="1232"/>
      <c r="J2904" s="1233"/>
      <c r="K2904" s="587">
        <f t="shared" si="160"/>
        <v>0</v>
      </c>
      <c r="M2904" s="1230">
        <v>329</v>
      </c>
      <c r="N2904" s="1231"/>
      <c r="O2904" s="1232"/>
      <c r="P2904" s="1233"/>
      <c r="Q2904" s="587">
        <f t="shared" si="161"/>
        <v>0</v>
      </c>
    </row>
    <row r="2905" spans="1:17" s="17" customFormat="1" ht="16.75" customHeight="1" outlineLevel="2">
      <c r="A2905" s="1230">
        <v>330</v>
      </c>
      <c r="B2905" s="1231"/>
      <c r="C2905" s="1232"/>
      <c r="D2905" s="1233"/>
      <c r="E2905" s="587">
        <f t="shared" si="159"/>
        <v>0</v>
      </c>
      <c r="G2905" s="1230">
        <v>330</v>
      </c>
      <c r="H2905" s="1231"/>
      <c r="I2905" s="1232"/>
      <c r="J2905" s="1233"/>
      <c r="K2905" s="587">
        <f t="shared" si="160"/>
        <v>0</v>
      </c>
      <c r="M2905" s="1230">
        <v>330</v>
      </c>
      <c r="N2905" s="1231"/>
      <c r="O2905" s="1232"/>
      <c r="P2905" s="1233"/>
      <c r="Q2905" s="587">
        <f t="shared" si="161"/>
        <v>0</v>
      </c>
    </row>
    <row r="2906" spans="1:17" s="17" customFormat="1" ht="16.75" customHeight="1" outlineLevel="2">
      <c r="A2906" s="1230">
        <v>331</v>
      </c>
      <c r="B2906" s="1231"/>
      <c r="C2906" s="1232"/>
      <c r="D2906" s="1233"/>
      <c r="E2906" s="587">
        <f t="shared" si="159"/>
        <v>0</v>
      </c>
      <c r="G2906" s="1230">
        <v>331</v>
      </c>
      <c r="H2906" s="1231"/>
      <c r="I2906" s="1232"/>
      <c r="J2906" s="1233"/>
      <c r="K2906" s="587">
        <f t="shared" si="160"/>
        <v>0</v>
      </c>
      <c r="M2906" s="1230">
        <v>331</v>
      </c>
      <c r="N2906" s="1231"/>
      <c r="O2906" s="1232"/>
      <c r="P2906" s="1233"/>
      <c r="Q2906" s="587">
        <f t="shared" si="161"/>
        <v>0</v>
      </c>
    </row>
    <row r="2907" spans="1:17" s="17" customFormat="1" ht="16.75" customHeight="1" outlineLevel="2">
      <c r="A2907" s="1230">
        <v>332</v>
      </c>
      <c r="B2907" s="1231"/>
      <c r="C2907" s="1232"/>
      <c r="D2907" s="1233"/>
      <c r="E2907" s="587">
        <f t="shared" si="159"/>
        <v>0</v>
      </c>
      <c r="G2907" s="1230">
        <v>332</v>
      </c>
      <c r="H2907" s="1231"/>
      <c r="I2907" s="1232"/>
      <c r="J2907" s="1233"/>
      <c r="K2907" s="587">
        <f t="shared" si="160"/>
        <v>0</v>
      </c>
      <c r="M2907" s="1230">
        <v>332</v>
      </c>
      <c r="N2907" s="1231"/>
      <c r="O2907" s="1232"/>
      <c r="P2907" s="1233"/>
      <c r="Q2907" s="587">
        <f t="shared" si="161"/>
        <v>0</v>
      </c>
    </row>
    <row r="2908" spans="1:17" s="17" customFormat="1" ht="16.75" customHeight="1" outlineLevel="2">
      <c r="A2908" s="1230">
        <v>333</v>
      </c>
      <c r="B2908" s="1231"/>
      <c r="C2908" s="1232"/>
      <c r="D2908" s="1233"/>
      <c r="E2908" s="587">
        <f t="shared" si="159"/>
        <v>0</v>
      </c>
      <c r="G2908" s="1230">
        <v>333</v>
      </c>
      <c r="H2908" s="1231"/>
      <c r="I2908" s="1232"/>
      <c r="J2908" s="1233"/>
      <c r="K2908" s="587">
        <f t="shared" si="160"/>
        <v>0</v>
      </c>
      <c r="M2908" s="1230">
        <v>333</v>
      </c>
      <c r="N2908" s="1231"/>
      <c r="O2908" s="1232"/>
      <c r="P2908" s="1233"/>
      <c r="Q2908" s="587">
        <f t="shared" si="161"/>
        <v>0</v>
      </c>
    </row>
    <row r="2909" spans="1:17" s="17" customFormat="1" ht="16.75" customHeight="1" outlineLevel="2">
      <c r="A2909" s="1230">
        <v>334</v>
      </c>
      <c r="B2909" s="1231"/>
      <c r="C2909" s="1232"/>
      <c r="D2909" s="1233"/>
      <c r="E2909" s="587">
        <f t="shared" si="159"/>
        <v>0</v>
      </c>
      <c r="G2909" s="1230">
        <v>334</v>
      </c>
      <c r="H2909" s="1231"/>
      <c r="I2909" s="1232"/>
      <c r="J2909" s="1233"/>
      <c r="K2909" s="587">
        <f t="shared" si="160"/>
        <v>0</v>
      </c>
      <c r="M2909" s="1230">
        <v>334</v>
      </c>
      <c r="N2909" s="1231"/>
      <c r="O2909" s="1232"/>
      <c r="P2909" s="1233"/>
      <c r="Q2909" s="587">
        <f t="shared" si="161"/>
        <v>0</v>
      </c>
    </row>
    <row r="2910" spans="1:17" s="17" customFormat="1" ht="16.75" customHeight="1" outlineLevel="2">
      <c r="A2910" s="1230">
        <v>335</v>
      </c>
      <c r="B2910" s="1231"/>
      <c r="C2910" s="1232"/>
      <c r="D2910" s="1233"/>
      <c r="E2910" s="587">
        <f t="shared" si="159"/>
        <v>0</v>
      </c>
      <c r="G2910" s="1230">
        <v>335</v>
      </c>
      <c r="H2910" s="1231"/>
      <c r="I2910" s="1232"/>
      <c r="J2910" s="1233"/>
      <c r="K2910" s="587">
        <f t="shared" si="160"/>
        <v>0</v>
      </c>
      <c r="M2910" s="1230">
        <v>335</v>
      </c>
      <c r="N2910" s="1231"/>
      <c r="O2910" s="1232"/>
      <c r="P2910" s="1233"/>
      <c r="Q2910" s="587">
        <f t="shared" si="161"/>
        <v>0</v>
      </c>
    </row>
    <row r="2911" spans="1:17" s="17" customFormat="1" ht="16.75" customHeight="1" outlineLevel="2">
      <c r="A2911" s="1230">
        <v>336</v>
      </c>
      <c r="B2911" s="1231"/>
      <c r="C2911" s="1232"/>
      <c r="D2911" s="1233"/>
      <c r="E2911" s="587">
        <f t="shared" si="159"/>
        <v>0</v>
      </c>
      <c r="G2911" s="1230">
        <v>336</v>
      </c>
      <c r="H2911" s="1231"/>
      <c r="I2911" s="1232"/>
      <c r="J2911" s="1233"/>
      <c r="K2911" s="587">
        <f t="shared" si="160"/>
        <v>0</v>
      </c>
      <c r="M2911" s="1230">
        <v>336</v>
      </c>
      <c r="N2911" s="1231"/>
      <c r="O2911" s="1232"/>
      <c r="P2911" s="1233"/>
      <c r="Q2911" s="587">
        <f t="shared" si="161"/>
        <v>0</v>
      </c>
    </row>
    <row r="2912" spans="1:17" s="17" customFormat="1" ht="16.75" customHeight="1" outlineLevel="2">
      <c r="A2912" s="1230">
        <v>337</v>
      </c>
      <c r="B2912" s="1231"/>
      <c r="C2912" s="1232"/>
      <c r="D2912" s="1233"/>
      <c r="E2912" s="587">
        <f t="shared" si="159"/>
        <v>0</v>
      </c>
      <c r="G2912" s="1230">
        <v>337</v>
      </c>
      <c r="H2912" s="1231"/>
      <c r="I2912" s="1232"/>
      <c r="J2912" s="1233"/>
      <c r="K2912" s="587">
        <f t="shared" si="160"/>
        <v>0</v>
      </c>
      <c r="M2912" s="1230">
        <v>337</v>
      </c>
      <c r="N2912" s="1231"/>
      <c r="O2912" s="1232"/>
      <c r="P2912" s="1233"/>
      <c r="Q2912" s="587">
        <f t="shared" si="161"/>
        <v>0</v>
      </c>
    </row>
    <row r="2913" spans="1:17" s="17" customFormat="1" ht="16.75" customHeight="1" outlineLevel="2">
      <c r="A2913" s="1230">
        <v>338</v>
      </c>
      <c r="B2913" s="1231"/>
      <c r="C2913" s="1232"/>
      <c r="D2913" s="1233"/>
      <c r="E2913" s="587">
        <f t="shared" si="159"/>
        <v>0</v>
      </c>
      <c r="G2913" s="1230">
        <v>338</v>
      </c>
      <c r="H2913" s="1231"/>
      <c r="I2913" s="1232"/>
      <c r="J2913" s="1233"/>
      <c r="K2913" s="587">
        <f t="shared" si="160"/>
        <v>0</v>
      </c>
      <c r="M2913" s="1230">
        <v>338</v>
      </c>
      <c r="N2913" s="1231"/>
      <c r="O2913" s="1232"/>
      <c r="P2913" s="1233"/>
      <c r="Q2913" s="587">
        <f t="shared" si="161"/>
        <v>0</v>
      </c>
    </row>
    <row r="2914" spans="1:17" s="17" customFormat="1" ht="16.75" customHeight="1" outlineLevel="2">
      <c r="A2914" s="1230">
        <v>339</v>
      </c>
      <c r="B2914" s="1231"/>
      <c r="C2914" s="1232"/>
      <c r="D2914" s="1233"/>
      <c r="E2914" s="587">
        <f t="shared" si="159"/>
        <v>0</v>
      </c>
      <c r="G2914" s="1230">
        <v>339</v>
      </c>
      <c r="H2914" s="1231"/>
      <c r="I2914" s="1232"/>
      <c r="J2914" s="1233"/>
      <c r="K2914" s="587">
        <f t="shared" si="160"/>
        <v>0</v>
      </c>
      <c r="M2914" s="1230">
        <v>339</v>
      </c>
      <c r="N2914" s="1231"/>
      <c r="O2914" s="1232"/>
      <c r="P2914" s="1233"/>
      <c r="Q2914" s="587">
        <f t="shared" si="161"/>
        <v>0</v>
      </c>
    </row>
    <row r="2915" spans="1:17" s="17" customFormat="1" ht="16.75" customHeight="1" outlineLevel="2">
      <c r="A2915" s="1230">
        <v>340</v>
      </c>
      <c r="B2915" s="1231"/>
      <c r="C2915" s="1232"/>
      <c r="D2915" s="1233"/>
      <c r="E2915" s="587">
        <f t="shared" si="159"/>
        <v>0</v>
      </c>
      <c r="G2915" s="1230">
        <v>340</v>
      </c>
      <c r="H2915" s="1231"/>
      <c r="I2915" s="1232"/>
      <c r="J2915" s="1233"/>
      <c r="K2915" s="587">
        <f t="shared" si="160"/>
        <v>0</v>
      </c>
      <c r="M2915" s="1230">
        <v>340</v>
      </c>
      <c r="N2915" s="1231"/>
      <c r="O2915" s="1232"/>
      <c r="P2915" s="1233"/>
      <c r="Q2915" s="587">
        <f t="shared" si="161"/>
        <v>0</v>
      </c>
    </row>
    <row r="2916" spans="1:17" s="17" customFormat="1" ht="16.75" customHeight="1" outlineLevel="2">
      <c r="A2916" s="1230">
        <v>341</v>
      </c>
      <c r="B2916" s="1231"/>
      <c r="C2916" s="1232"/>
      <c r="D2916" s="1233"/>
      <c r="E2916" s="587">
        <f t="shared" si="159"/>
        <v>0</v>
      </c>
      <c r="G2916" s="1230">
        <v>341</v>
      </c>
      <c r="H2916" s="1231"/>
      <c r="I2916" s="1232"/>
      <c r="J2916" s="1233"/>
      <c r="K2916" s="587">
        <f t="shared" si="160"/>
        <v>0</v>
      </c>
      <c r="M2916" s="1230">
        <v>341</v>
      </c>
      <c r="N2916" s="1231"/>
      <c r="O2916" s="1232"/>
      <c r="P2916" s="1233"/>
      <c r="Q2916" s="587">
        <f t="shared" si="161"/>
        <v>0</v>
      </c>
    </row>
    <row r="2917" spans="1:17" s="17" customFormat="1" ht="16.75" customHeight="1" outlineLevel="2">
      <c r="A2917" s="1230">
        <v>342</v>
      </c>
      <c r="B2917" s="1231"/>
      <c r="C2917" s="1232"/>
      <c r="D2917" s="1233"/>
      <c r="E2917" s="587">
        <f t="shared" si="159"/>
        <v>0</v>
      </c>
      <c r="G2917" s="1230">
        <v>342</v>
      </c>
      <c r="H2917" s="1231"/>
      <c r="I2917" s="1232"/>
      <c r="J2917" s="1233"/>
      <c r="K2917" s="587">
        <f t="shared" si="160"/>
        <v>0</v>
      </c>
      <c r="M2917" s="1230">
        <v>342</v>
      </c>
      <c r="N2917" s="1231"/>
      <c r="O2917" s="1232"/>
      <c r="P2917" s="1233"/>
      <c r="Q2917" s="587">
        <f t="shared" si="161"/>
        <v>0</v>
      </c>
    </row>
    <row r="2918" spans="1:17" s="17" customFormat="1" ht="16.75" customHeight="1" outlineLevel="2">
      <c r="A2918" s="1230">
        <v>343</v>
      </c>
      <c r="B2918" s="1231"/>
      <c r="C2918" s="1232"/>
      <c r="D2918" s="1233"/>
      <c r="E2918" s="587">
        <f t="shared" si="159"/>
        <v>0</v>
      </c>
      <c r="G2918" s="1230">
        <v>343</v>
      </c>
      <c r="H2918" s="1231"/>
      <c r="I2918" s="1232"/>
      <c r="J2918" s="1233"/>
      <c r="K2918" s="587">
        <f t="shared" si="160"/>
        <v>0</v>
      </c>
      <c r="M2918" s="1230">
        <v>343</v>
      </c>
      <c r="N2918" s="1231"/>
      <c r="O2918" s="1232"/>
      <c r="P2918" s="1233"/>
      <c r="Q2918" s="587">
        <f t="shared" si="161"/>
        <v>0</v>
      </c>
    </row>
    <row r="2919" spans="1:17" s="17" customFormat="1" ht="16.75" customHeight="1" outlineLevel="2">
      <c r="A2919" s="1230">
        <v>344</v>
      </c>
      <c r="B2919" s="1231"/>
      <c r="C2919" s="1232"/>
      <c r="D2919" s="1233"/>
      <c r="E2919" s="587">
        <f t="shared" si="159"/>
        <v>0</v>
      </c>
      <c r="G2919" s="1230">
        <v>344</v>
      </c>
      <c r="H2919" s="1231"/>
      <c r="I2919" s="1232"/>
      <c r="J2919" s="1233"/>
      <c r="K2919" s="587">
        <f t="shared" si="160"/>
        <v>0</v>
      </c>
      <c r="M2919" s="1230">
        <v>344</v>
      </c>
      <c r="N2919" s="1231"/>
      <c r="O2919" s="1232"/>
      <c r="P2919" s="1233"/>
      <c r="Q2919" s="587">
        <f t="shared" si="161"/>
        <v>0</v>
      </c>
    </row>
    <row r="2920" spans="1:17" s="17" customFormat="1" ht="16.75" customHeight="1" outlineLevel="2">
      <c r="A2920" s="1230">
        <v>345</v>
      </c>
      <c r="B2920" s="1231"/>
      <c r="C2920" s="1232"/>
      <c r="D2920" s="1233"/>
      <c r="E2920" s="587">
        <f t="shared" si="159"/>
        <v>0</v>
      </c>
      <c r="G2920" s="1230">
        <v>345</v>
      </c>
      <c r="H2920" s="1231"/>
      <c r="I2920" s="1232"/>
      <c r="J2920" s="1233"/>
      <c r="K2920" s="587">
        <f t="shared" si="160"/>
        <v>0</v>
      </c>
      <c r="M2920" s="1230">
        <v>345</v>
      </c>
      <c r="N2920" s="1231"/>
      <c r="O2920" s="1232"/>
      <c r="P2920" s="1233"/>
      <c r="Q2920" s="587">
        <f t="shared" si="161"/>
        <v>0</v>
      </c>
    </row>
    <row r="2921" spans="1:17" s="17" customFormat="1" ht="16.75" customHeight="1" outlineLevel="2">
      <c r="A2921" s="1230">
        <v>346</v>
      </c>
      <c r="B2921" s="1231"/>
      <c r="C2921" s="1232"/>
      <c r="D2921" s="1233"/>
      <c r="E2921" s="587">
        <f t="shared" si="159"/>
        <v>0</v>
      </c>
      <c r="G2921" s="1230">
        <v>346</v>
      </c>
      <c r="H2921" s="1231"/>
      <c r="I2921" s="1232"/>
      <c r="J2921" s="1233"/>
      <c r="K2921" s="587">
        <f t="shared" si="160"/>
        <v>0</v>
      </c>
      <c r="M2921" s="1230">
        <v>346</v>
      </c>
      <c r="N2921" s="1231"/>
      <c r="O2921" s="1232"/>
      <c r="P2921" s="1233"/>
      <c r="Q2921" s="587">
        <f t="shared" si="161"/>
        <v>0</v>
      </c>
    </row>
    <row r="2922" spans="1:17" s="17" customFormat="1" ht="16.75" customHeight="1" outlineLevel="2">
      <c r="A2922" s="1230">
        <v>347</v>
      </c>
      <c r="B2922" s="1231"/>
      <c r="C2922" s="1232"/>
      <c r="D2922" s="1233"/>
      <c r="E2922" s="587">
        <f t="shared" si="159"/>
        <v>0</v>
      </c>
      <c r="G2922" s="1230">
        <v>347</v>
      </c>
      <c r="H2922" s="1231"/>
      <c r="I2922" s="1232"/>
      <c r="J2922" s="1233"/>
      <c r="K2922" s="587">
        <f t="shared" si="160"/>
        <v>0</v>
      </c>
      <c r="M2922" s="1230">
        <v>347</v>
      </c>
      <c r="N2922" s="1231"/>
      <c r="O2922" s="1232"/>
      <c r="P2922" s="1233"/>
      <c r="Q2922" s="587">
        <f t="shared" si="161"/>
        <v>0</v>
      </c>
    </row>
    <row r="2923" spans="1:17" s="17" customFormat="1" ht="16.75" customHeight="1" outlineLevel="2">
      <c r="A2923" s="1230">
        <v>348</v>
      </c>
      <c r="B2923" s="1231"/>
      <c r="C2923" s="1232"/>
      <c r="D2923" s="1233"/>
      <c r="E2923" s="587">
        <f t="shared" si="159"/>
        <v>0</v>
      </c>
      <c r="G2923" s="1230">
        <v>348</v>
      </c>
      <c r="H2923" s="1231"/>
      <c r="I2923" s="1232"/>
      <c r="J2923" s="1233"/>
      <c r="K2923" s="587">
        <f t="shared" si="160"/>
        <v>0</v>
      </c>
      <c r="M2923" s="1230">
        <v>348</v>
      </c>
      <c r="N2923" s="1231"/>
      <c r="O2923" s="1232"/>
      <c r="P2923" s="1233"/>
      <c r="Q2923" s="587">
        <f t="shared" si="161"/>
        <v>0</v>
      </c>
    </row>
    <row r="2924" spans="1:17" s="17" customFormat="1" ht="16.75" customHeight="1" outlineLevel="2">
      <c r="A2924" s="1230">
        <v>349</v>
      </c>
      <c r="B2924" s="1231"/>
      <c r="C2924" s="1232"/>
      <c r="D2924" s="1233"/>
      <c r="E2924" s="587">
        <f t="shared" si="159"/>
        <v>0</v>
      </c>
      <c r="G2924" s="1230">
        <v>349</v>
      </c>
      <c r="H2924" s="1231"/>
      <c r="I2924" s="1232"/>
      <c r="J2924" s="1233"/>
      <c r="K2924" s="587">
        <f t="shared" si="160"/>
        <v>0</v>
      </c>
      <c r="M2924" s="1230">
        <v>349</v>
      </c>
      <c r="N2924" s="1231"/>
      <c r="O2924" s="1232"/>
      <c r="P2924" s="1233"/>
      <c r="Q2924" s="587">
        <f t="shared" si="161"/>
        <v>0</v>
      </c>
    </row>
    <row r="2925" spans="1:17" s="17" customFormat="1" ht="16.75" customHeight="1" outlineLevel="2">
      <c r="A2925" s="1230">
        <v>350</v>
      </c>
      <c r="B2925" s="1231"/>
      <c r="C2925" s="1232"/>
      <c r="D2925" s="1233"/>
      <c r="E2925" s="587">
        <f t="shared" si="159"/>
        <v>0</v>
      </c>
      <c r="G2925" s="1230">
        <v>350</v>
      </c>
      <c r="H2925" s="1231"/>
      <c r="I2925" s="1232"/>
      <c r="J2925" s="1233"/>
      <c r="K2925" s="587">
        <f t="shared" si="160"/>
        <v>0</v>
      </c>
      <c r="M2925" s="1230">
        <v>350</v>
      </c>
      <c r="N2925" s="1231"/>
      <c r="O2925" s="1232"/>
      <c r="P2925" s="1233"/>
      <c r="Q2925" s="587">
        <f t="shared" si="161"/>
        <v>0</v>
      </c>
    </row>
    <row r="2926" spans="1:17" s="17" customFormat="1" ht="16.75" customHeight="1" outlineLevel="2">
      <c r="A2926" s="1230">
        <v>351</v>
      </c>
      <c r="B2926" s="1231"/>
      <c r="C2926" s="1232"/>
      <c r="D2926" s="1233"/>
      <c r="E2926" s="587">
        <f t="shared" si="159"/>
        <v>0</v>
      </c>
      <c r="G2926" s="1230">
        <v>351</v>
      </c>
      <c r="H2926" s="1231"/>
      <c r="I2926" s="1232"/>
      <c r="J2926" s="1233"/>
      <c r="K2926" s="587">
        <f t="shared" si="160"/>
        <v>0</v>
      </c>
      <c r="M2926" s="1230">
        <v>351</v>
      </c>
      <c r="N2926" s="1231"/>
      <c r="O2926" s="1232"/>
      <c r="P2926" s="1233"/>
      <c r="Q2926" s="587">
        <f t="shared" si="161"/>
        <v>0</v>
      </c>
    </row>
    <row r="2927" spans="1:17" s="17" customFormat="1" ht="16.75" customHeight="1" outlineLevel="2">
      <c r="A2927" s="1230">
        <v>352</v>
      </c>
      <c r="B2927" s="1231"/>
      <c r="C2927" s="1232"/>
      <c r="D2927" s="1233"/>
      <c r="E2927" s="587">
        <f t="shared" si="159"/>
        <v>0</v>
      </c>
      <c r="G2927" s="1230">
        <v>352</v>
      </c>
      <c r="H2927" s="1231"/>
      <c r="I2927" s="1232"/>
      <c r="J2927" s="1233"/>
      <c r="K2927" s="587">
        <f t="shared" si="160"/>
        <v>0</v>
      </c>
      <c r="M2927" s="1230">
        <v>352</v>
      </c>
      <c r="N2927" s="1231"/>
      <c r="O2927" s="1232"/>
      <c r="P2927" s="1233"/>
      <c r="Q2927" s="587">
        <f t="shared" si="161"/>
        <v>0</v>
      </c>
    </row>
    <row r="2928" spans="1:17" s="17" customFormat="1" ht="16.75" customHeight="1" outlineLevel="2">
      <c r="A2928" s="1230">
        <v>353</v>
      </c>
      <c r="B2928" s="1231"/>
      <c r="C2928" s="1232"/>
      <c r="D2928" s="1233"/>
      <c r="E2928" s="587">
        <f t="shared" si="159"/>
        <v>0</v>
      </c>
      <c r="G2928" s="1230">
        <v>353</v>
      </c>
      <c r="H2928" s="1231"/>
      <c r="I2928" s="1232"/>
      <c r="J2928" s="1233"/>
      <c r="K2928" s="587">
        <f t="shared" si="160"/>
        <v>0</v>
      </c>
      <c r="M2928" s="1230">
        <v>353</v>
      </c>
      <c r="N2928" s="1231"/>
      <c r="O2928" s="1232"/>
      <c r="P2928" s="1233"/>
      <c r="Q2928" s="587">
        <f t="shared" si="161"/>
        <v>0</v>
      </c>
    </row>
    <row r="2929" spans="1:17" s="17" customFormat="1" ht="16.75" customHeight="1" outlineLevel="2">
      <c r="A2929" s="1230">
        <v>354</v>
      </c>
      <c r="B2929" s="1231"/>
      <c r="C2929" s="1232"/>
      <c r="D2929" s="1233"/>
      <c r="E2929" s="587">
        <f t="shared" si="159"/>
        <v>0</v>
      </c>
      <c r="G2929" s="1230">
        <v>354</v>
      </c>
      <c r="H2929" s="1231"/>
      <c r="I2929" s="1232"/>
      <c r="J2929" s="1233"/>
      <c r="K2929" s="587">
        <f t="shared" si="160"/>
        <v>0</v>
      </c>
      <c r="M2929" s="1230">
        <v>354</v>
      </c>
      <c r="N2929" s="1231"/>
      <c r="O2929" s="1232"/>
      <c r="P2929" s="1233"/>
      <c r="Q2929" s="587">
        <f t="shared" si="161"/>
        <v>0</v>
      </c>
    </row>
    <row r="2930" spans="1:17" s="17" customFormat="1" ht="16.75" customHeight="1" outlineLevel="2">
      <c r="A2930" s="1230">
        <v>355</v>
      </c>
      <c r="B2930" s="1231"/>
      <c r="C2930" s="1232"/>
      <c r="D2930" s="1233"/>
      <c r="E2930" s="587">
        <f t="shared" si="159"/>
        <v>0</v>
      </c>
      <c r="G2930" s="1230">
        <v>355</v>
      </c>
      <c r="H2930" s="1231"/>
      <c r="I2930" s="1232"/>
      <c r="J2930" s="1233"/>
      <c r="K2930" s="587">
        <f t="shared" si="160"/>
        <v>0</v>
      </c>
      <c r="M2930" s="1230">
        <v>355</v>
      </c>
      <c r="N2930" s="1231"/>
      <c r="O2930" s="1232"/>
      <c r="P2930" s="1233"/>
      <c r="Q2930" s="587">
        <f t="shared" si="161"/>
        <v>0</v>
      </c>
    </row>
    <row r="2931" spans="1:17" s="17" customFormat="1" ht="16.75" customHeight="1" outlineLevel="2">
      <c r="A2931" s="1230">
        <v>356</v>
      </c>
      <c r="B2931" s="1231"/>
      <c r="C2931" s="1232"/>
      <c r="D2931" s="1233"/>
      <c r="E2931" s="587">
        <f t="shared" si="159"/>
        <v>0</v>
      </c>
      <c r="G2931" s="1230">
        <v>356</v>
      </c>
      <c r="H2931" s="1231"/>
      <c r="I2931" s="1232"/>
      <c r="J2931" s="1233"/>
      <c r="K2931" s="587">
        <f t="shared" si="160"/>
        <v>0</v>
      </c>
      <c r="M2931" s="1230">
        <v>356</v>
      </c>
      <c r="N2931" s="1231"/>
      <c r="O2931" s="1232"/>
      <c r="P2931" s="1233"/>
      <c r="Q2931" s="587">
        <f t="shared" si="161"/>
        <v>0</v>
      </c>
    </row>
    <row r="2932" spans="1:17" s="17" customFormat="1" ht="16.75" customHeight="1" outlineLevel="2">
      <c r="A2932" s="1230">
        <v>357</v>
      </c>
      <c r="B2932" s="1231"/>
      <c r="C2932" s="1232"/>
      <c r="D2932" s="1233"/>
      <c r="E2932" s="587">
        <f t="shared" si="159"/>
        <v>0</v>
      </c>
      <c r="G2932" s="1230">
        <v>357</v>
      </c>
      <c r="H2932" s="1231"/>
      <c r="I2932" s="1232"/>
      <c r="J2932" s="1233"/>
      <c r="K2932" s="587">
        <f t="shared" si="160"/>
        <v>0</v>
      </c>
      <c r="M2932" s="1230">
        <v>357</v>
      </c>
      <c r="N2932" s="1231"/>
      <c r="O2932" s="1232"/>
      <c r="P2932" s="1233"/>
      <c r="Q2932" s="587">
        <f t="shared" si="161"/>
        <v>0</v>
      </c>
    </row>
    <row r="2933" spans="1:17" s="17" customFormat="1" ht="16.75" customHeight="1" outlineLevel="2">
      <c r="A2933" s="1230">
        <v>358</v>
      </c>
      <c r="B2933" s="1231"/>
      <c r="C2933" s="1232"/>
      <c r="D2933" s="1233"/>
      <c r="E2933" s="587">
        <f t="shared" si="159"/>
        <v>0</v>
      </c>
      <c r="G2933" s="1230">
        <v>358</v>
      </c>
      <c r="H2933" s="1231"/>
      <c r="I2933" s="1232"/>
      <c r="J2933" s="1233"/>
      <c r="K2933" s="587">
        <f t="shared" si="160"/>
        <v>0</v>
      </c>
      <c r="M2933" s="1230">
        <v>358</v>
      </c>
      <c r="N2933" s="1231"/>
      <c r="O2933" s="1232"/>
      <c r="P2933" s="1233"/>
      <c r="Q2933" s="587">
        <f t="shared" si="161"/>
        <v>0</v>
      </c>
    </row>
    <row r="2934" spans="1:17" s="17" customFormat="1" ht="16.75" customHeight="1" outlineLevel="2">
      <c r="A2934" s="1230">
        <v>359</v>
      </c>
      <c r="B2934" s="1231"/>
      <c r="C2934" s="1232"/>
      <c r="D2934" s="1233"/>
      <c r="E2934" s="587">
        <f t="shared" si="159"/>
        <v>0</v>
      </c>
      <c r="G2934" s="1230">
        <v>359</v>
      </c>
      <c r="H2934" s="1231"/>
      <c r="I2934" s="1232"/>
      <c r="J2934" s="1233"/>
      <c r="K2934" s="587">
        <f t="shared" si="160"/>
        <v>0</v>
      </c>
      <c r="M2934" s="1230">
        <v>359</v>
      </c>
      <c r="N2934" s="1231"/>
      <c r="O2934" s="1232"/>
      <c r="P2934" s="1233"/>
      <c r="Q2934" s="587">
        <f t="shared" si="161"/>
        <v>0</v>
      </c>
    </row>
    <row r="2935" spans="1:17" s="17" customFormat="1" ht="16.75" customHeight="1" outlineLevel="2">
      <c r="A2935" s="1230">
        <v>360</v>
      </c>
      <c r="B2935" s="1231"/>
      <c r="C2935" s="1232"/>
      <c r="D2935" s="1233"/>
      <c r="E2935" s="587">
        <f t="shared" si="159"/>
        <v>0</v>
      </c>
      <c r="G2935" s="1230">
        <v>360</v>
      </c>
      <c r="H2935" s="1231"/>
      <c r="I2935" s="1232"/>
      <c r="J2935" s="1233"/>
      <c r="K2935" s="587">
        <f t="shared" si="160"/>
        <v>0</v>
      </c>
      <c r="M2935" s="1230">
        <v>360</v>
      </c>
      <c r="N2935" s="1231"/>
      <c r="O2935" s="1232"/>
      <c r="P2935" s="1233"/>
      <c r="Q2935" s="587">
        <f t="shared" si="161"/>
        <v>0</v>
      </c>
    </row>
    <row r="2936" spans="1:17" s="17" customFormat="1" ht="16.75" customHeight="1" outlineLevel="2">
      <c r="A2936" s="1230">
        <v>361</v>
      </c>
      <c r="B2936" s="1231"/>
      <c r="C2936" s="1232"/>
      <c r="D2936" s="1233"/>
      <c r="E2936" s="587">
        <f t="shared" si="159"/>
        <v>0</v>
      </c>
      <c r="G2936" s="1230">
        <v>361</v>
      </c>
      <c r="H2936" s="1231"/>
      <c r="I2936" s="1232"/>
      <c r="J2936" s="1233"/>
      <c r="K2936" s="587">
        <f t="shared" si="160"/>
        <v>0</v>
      </c>
      <c r="M2936" s="1230">
        <v>361</v>
      </c>
      <c r="N2936" s="1231"/>
      <c r="O2936" s="1232"/>
      <c r="P2936" s="1233"/>
      <c r="Q2936" s="587">
        <f t="shared" si="161"/>
        <v>0</v>
      </c>
    </row>
    <row r="2937" spans="1:17" s="17" customFormat="1" ht="16.75" customHeight="1" outlineLevel="2">
      <c r="A2937" s="1230">
        <v>362</v>
      </c>
      <c r="B2937" s="1231"/>
      <c r="C2937" s="1232"/>
      <c r="D2937" s="1233"/>
      <c r="E2937" s="587">
        <f t="shared" si="159"/>
        <v>0</v>
      </c>
      <c r="G2937" s="1230">
        <v>362</v>
      </c>
      <c r="H2937" s="1231"/>
      <c r="I2937" s="1232"/>
      <c r="J2937" s="1233"/>
      <c r="K2937" s="587">
        <f t="shared" si="160"/>
        <v>0</v>
      </c>
      <c r="M2937" s="1230">
        <v>362</v>
      </c>
      <c r="N2937" s="1231"/>
      <c r="O2937" s="1232"/>
      <c r="P2937" s="1233"/>
      <c r="Q2937" s="587">
        <f t="shared" si="161"/>
        <v>0</v>
      </c>
    </row>
    <row r="2938" spans="1:17" s="17" customFormat="1" ht="16.75" customHeight="1" outlineLevel="2">
      <c r="A2938" s="1230">
        <v>363</v>
      </c>
      <c r="B2938" s="1231"/>
      <c r="C2938" s="1232"/>
      <c r="D2938" s="1233"/>
      <c r="E2938" s="587">
        <f t="shared" si="159"/>
        <v>0</v>
      </c>
      <c r="G2938" s="1230">
        <v>363</v>
      </c>
      <c r="H2938" s="1231"/>
      <c r="I2938" s="1232"/>
      <c r="J2938" s="1233"/>
      <c r="K2938" s="587">
        <f t="shared" si="160"/>
        <v>0</v>
      </c>
      <c r="M2938" s="1230">
        <v>363</v>
      </c>
      <c r="N2938" s="1231"/>
      <c r="O2938" s="1232"/>
      <c r="P2938" s="1233"/>
      <c r="Q2938" s="587">
        <f t="shared" si="161"/>
        <v>0</v>
      </c>
    </row>
    <row r="2939" spans="1:17" s="17" customFormat="1" ht="16.75" customHeight="1" outlineLevel="2">
      <c r="A2939" s="1230">
        <v>364</v>
      </c>
      <c r="B2939" s="1231"/>
      <c r="C2939" s="1232"/>
      <c r="D2939" s="1233"/>
      <c r="E2939" s="587">
        <f t="shared" si="159"/>
        <v>0</v>
      </c>
      <c r="G2939" s="1230">
        <v>364</v>
      </c>
      <c r="H2939" s="1231"/>
      <c r="I2939" s="1232"/>
      <c r="J2939" s="1233"/>
      <c r="K2939" s="587">
        <f t="shared" si="160"/>
        <v>0</v>
      </c>
      <c r="M2939" s="1230">
        <v>364</v>
      </c>
      <c r="N2939" s="1231"/>
      <c r="O2939" s="1232"/>
      <c r="P2939" s="1233"/>
      <c r="Q2939" s="587">
        <f t="shared" si="161"/>
        <v>0</v>
      </c>
    </row>
    <row r="2940" spans="1:17" s="17" customFormat="1" ht="16.75" customHeight="1" outlineLevel="2">
      <c r="A2940" s="1230">
        <v>365</v>
      </c>
      <c r="B2940" s="1231"/>
      <c r="C2940" s="1232"/>
      <c r="D2940" s="1233"/>
      <c r="E2940" s="587">
        <f t="shared" si="159"/>
        <v>0</v>
      </c>
      <c r="G2940" s="1230">
        <v>365</v>
      </c>
      <c r="H2940" s="1231"/>
      <c r="I2940" s="1232"/>
      <c r="J2940" s="1233"/>
      <c r="K2940" s="587">
        <f t="shared" si="160"/>
        <v>0</v>
      </c>
      <c r="M2940" s="1230">
        <v>365</v>
      </c>
      <c r="N2940" s="1231"/>
      <c r="O2940" s="1232"/>
      <c r="P2940" s="1233"/>
      <c r="Q2940" s="587">
        <f t="shared" si="161"/>
        <v>0</v>
      </c>
    </row>
    <row r="2941" spans="1:17" s="17" customFormat="1" ht="16.75" customHeight="1" outlineLevel="2">
      <c r="A2941" s="1230">
        <v>366</v>
      </c>
      <c r="B2941" s="1231"/>
      <c r="C2941" s="1232"/>
      <c r="D2941" s="1233"/>
      <c r="E2941" s="587">
        <f t="shared" si="159"/>
        <v>0</v>
      </c>
      <c r="G2941" s="1230">
        <v>366</v>
      </c>
      <c r="H2941" s="1231"/>
      <c r="I2941" s="1232"/>
      <c r="J2941" s="1233"/>
      <c r="K2941" s="587">
        <f t="shared" si="160"/>
        <v>0</v>
      </c>
      <c r="M2941" s="1230">
        <v>366</v>
      </c>
      <c r="N2941" s="1231"/>
      <c r="O2941" s="1232"/>
      <c r="P2941" s="1233"/>
      <c r="Q2941" s="587">
        <f t="shared" si="161"/>
        <v>0</v>
      </c>
    </row>
    <row r="2942" spans="1:17" s="17" customFormat="1" ht="16.75" customHeight="1" outlineLevel="2">
      <c r="A2942" s="1230">
        <v>367</v>
      </c>
      <c r="B2942" s="1231"/>
      <c r="C2942" s="1232"/>
      <c r="D2942" s="1233"/>
      <c r="E2942" s="587">
        <f t="shared" si="159"/>
        <v>0</v>
      </c>
      <c r="G2942" s="1230">
        <v>367</v>
      </c>
      <c r="H2942" s="1231"/>
      <c r="I2942" s="1232"/>
      <c r="J2942" s="1233"/>
      <c r="K2942" s="587">
        <f t="shared" si="160"/>
        <v>0</v>
      </c>
      <c r="M2942" s="1230">
        <v>367</v>
      </c>
      <c r="N2942" s="1231"/>
      <c r="O2942" s="1232"/>
      <c r="P2942" s="1233"/>
      <c r="Q2942" s="587">
        <f t="shared" si="161"/>
        <v>0</v>
      </c>
    </row>
    <row r="2943" spans="1:17" s="17" customFormat="1" ht="16.75" customHeight="1" outlineLevel="2">
      <c r="A2943" s="1230">
        <v>368</v>
      </c>
      <c r="B2943" s="1231"/>
      <c r="C2943" s="1232"/>
      <c r="D2943" s="1233"/>
      <c r="E2943" s="587">
        <f t="shared" si="159"/>
        <v>0</v>
      </c>
      <c r="G2943" s="1230">
        <v>368</v>
      </c>
      <c r="H2943" s="1231"/>
      <c r="I2943" s="1232"/>
      <c r="J2943" s="1233"/>
      <c r="K2943" s="587">
        <f t="shared" si="160"/>
        <v>0</v>
      </c>
      <c r="M2943" s="1230">
        <v>368</v>
      </c>
      <c r="N2943" s="1231"/>
      <c r="O2943" s="1232"/>
      <c r="P2943" s="1233"/>
      <c r="Q2943" s="587">
        <f t="shared" si="161"/>
        <v>0</v>
      </c>
    </row>
    <row r="2944" spans="1:17" s="17" customFormat="1" ht="16.75" customHeight="1" outlineLevel="2">
      <c r="A2944" s="1230">
        <v>369</v>
      </c>
      <c r="B2944" s="1231"/>
      <c r="C2944" s="1232"/>
      <c r="D2944" s="1233"/>
      <c r="E2944" s="587">
        <f t="shared" si="159"/>
        <v>0</v>
      </c>
      <c r="G2944" s="1230">
        <v>369</v>
      </c>
      <c r="H2944" s="1231"/>
      <c r="I2944" s="1232"/>
      <c r="J2944" s="1233"/>
      <c r="K2944" s="587">
        <f t="shared" si="160"/>
        <v>0</v>
      </c>
      <c r="M2944" s="1230">
        <v>369</v>
      </c>
      <c r="N2944" s="1231"/>
      <c r="O2944" s="1232"/>
      <c r="P2944" s="1233"/>
      <c r="Q2944" s="587">
        <f t="shared" si="161"/>
        <v>0</v>
      </c>
    </row>
    <row r="2945" spans="1:17" s="17" customFormat="1" ht="16.75" customHeight="1" outlineLevel="2">
      <c r="A2945" s="1230">
        <v>370</v>
      </c>
      <c r="B2945" s="1231"/>
      <c r="C2945" s="1232"/>
      <c r="D2945" s="1233"/>
      <c r="E2945" s="587">
        <f t="shared" si="159"/>
        <v>0</v>
      </c>
      <c r="G2945" s="1230">
        <v>370</v>
      </c>
      <c r="H2945" s="1231"/>
      <c r="I2945" s="1232"/>
      <c r="J2945" s="1233"/>
      <c r="K2945" s="587">
        <f t="shared" si="160"/>
        <v>0</v>
      </c>
      <c r="M2945" s="1230">
        <v>370</v>
      </c>
      <c r="N2945" s="1231"/>
      <c r="O2945" s="1232"/>
      <c r="P2945" s="1233"/>
      <c r="Q2945" s="587">
        <f t="shared" si="161"/>
        <v>0</v>
      </c>
    </row>
    <row r="2946" spans="1:17" s="17" customFormat="1" ht="16.75" customHeight="1" outlineLevel="2">
      <c r="A2946" s="1230">
        <v>371</v>
      </c>
      <c r="B2946" s="1231"/>
      <c r="C2946" s="1232"/>
      <c r="D2946" s="1233"/>
      <c r="E2946" s="587">
        <f t="shared" si="159"/>
        <v>0</v>
      </c>
      <c r="G2946" s="1230">
        <v>371</v>
      </c>
      <c r="H2946" s="1231"/>
      <c r="I2946" s="1232"/>
      <c r="J2946" s="1233"/>
      <c r="K2946" s="587">
        <f t="shared" si="160"/>
        <v>0</v>
      </c>
      <c r="M2946" s="1230">
        <v>371</v>
      </c>
      <c r="N2946" s="1231"/>
      <c r="O2946" s="1232"/>
      <c r="P2946" s="1233"/>
      <c r="Q2946" s="587">
        <f t="shared" si="161"/>
        <v>0</v>
      </c>
    </row>
    <row r="2947" spans="1:17" s="17" customFormat="1" ht="16.75" customHeight="1" outlineLevel="2">
      <c r="A2947" s="1230">
        <v>372</v>
      </c>
      <c r="B2947" s="1231"/>
      <c r="C2947" s="1232"/>
      <c r="D2947" s="1233"/>
      <c r="E2947" s="587">
        <f t="shared" si="159"/>
        <v>0</v>
      </c>
      <c r="G2947" s="1230">
        <v>372</v>
      </c>
      <c r="H2947" s="1231"/>
      <c r="I2947" s="1232"/>
      <c r="J2947" s="1233"/>
      <c r="K2947" s="587">
        <f t="shared" si="160"/>
        <v>0</v>
      </c>
      <c r="M2947" s="1230">
        <v>372</v>
      </c>
      <c r="N2947" s="1231"/>
      <c r="O2947" s="1232"/>
      <c r="P2947" s="1233"/>
      <c r="Q2947" s="587">
        <f t="shared" si="161"/>
        <v>0</v>
      </c>
    </row>
    <row r="2948" spans="1:17" s="17" customFormat="1" ht="16.75" customHeight="1" outlineLevel="2">
      <c r="A2948" s="1230">
        <v>373</v>
      </c>
      <c r="B2948" s="1231"/>
      <c r="C2948" s="1232"/>
      <c r="D2948" s="1233"/>
      <c r="E2948" s="587">
        <f t="shared" si="159"/>
        <v>0</v>
      </c>
      <c r="G2948" s="1230">
        <v>373</v>
      </c>
      <c r="H2948" s="1231"/>
      <c r="I2948" s="1232"/>
      <c r="J2948" s="1233"/>
      <c r="K2948" s="587">
        <f t="shared" si="160"/>
        <v>0</v>
      </c>
      <c r="M2948" s="1230">
        <v>373</v>
      </c>
      <c r="N2948" s="1231"/>
      <c r="O2948" s="1232"/>
      <c r="P2948" s="1233"/>
      <c r="Q2948" s="587">
        <f t="shared" si="161"/>
        <v>0</v>
      </c>
    </row>
    <row r="2949" spans="1:17" s="17" customFormat="1" ht="16.75" customHeight="1" outlineLevel="2">
      <c r="A2949" s="1230">
        <v>374</v>
      </c>
      <c r="B2949" s="1231"/>
      <c r="C2949" s="1232"/>
      <c r="D2949" s="1233"/>
      <c r="E2949" s="587">
        <f t="shared" ref="E2949:E3012" si="162">IF(AND(C2949&gt;=D$2569,C2949&lt;=D$2568),1,0)</f>
        <v>0</v>
      </c>
      <c r="G2949" s="1230">
        <v>374</v>
      </c>
      <c r="H2949" s="1231"/>
      <c r="I2949" s="1232"/>
      <c r="J2949" s="1233"/>
      <c r="K2949" s="587">
        <f t="shared" ref="K2949:K3012" si="163">IF(AND(I2949&gt;=J$2569,I2949&lt;=J$2568),1,0)</f>
        <v>0</v>
      </c>
      <c r="M2949" s="1230">
        <v>374</v>
      </c>
      <c r="N2949" s="1231"/>
      <c r="O2949" s="1232"/>
      <c r="P2949" s="1233"/>
      <c r="Q2949" s="587">
        <f t="shared" ref="Q2949:Q3012" si="164">IF(AND(O2949&gt;=P$2569,O2949&lt;=P$2568),1,0)</f>
        <v>0</v>
      </c>
    </row>
    <row r="2950" spans="1:17" s="17" customFormat="1" ht="16.75" customHeight="1" outlineLevel="2">
      <c r="A2950" s="1230">
        <v>375</v>
      </c>
      <c r="B2950" s="1231"/>
      <c r="C2950" s="1232"/>
      <c r="D2950" s="1233"/>
      <c r="E2950" s="587">
        <f t="shared" si="162"/>
        <v>0</v>
      </c>
      <c r="G2950" s="1230">
        <v>375</v>
      </c>
      <c r="H2950" s="1231"/>
      <c r="I2950" s="1232"/>
      <c r="J2950" s="1233"/>
      <c r="K2950" s="587">
        <f t="shared" si="163"/>
        <v>0</v>
      </c>
      <c r="M2950" s="1230">
        <v>375</v>
      </c>
      <c r="N2950" s="1231"/>
      <c r="O2950" s="1232"/>
      <c r="P2950" s="1233"/>
      <c r="Q2950" s="587">
        <f t="shared" si="164"/>
        <v>0</v>
      </c>
    </row>
    <row r="2951" spans="1:17" s="17" customFormat="1" ht="16.75" customHeight="1" outlineLevel="2">
      <c r="A2951" s="1230">
        <v>376</v>
      </c>
      <c r="B2951" s="1231"/>
      <c r="C2951" s="1232"/>
      <c r="D2951" s="1233"/>
      <c r="E2951" s="587">
        <f t="shared" si="162"/>
        <v>0</v>
      </c>
      <c r="G2951" s="1230">
        <v>376</v>
      </c>
      <c r="H2951" s="1231"/>
      <c r="I2951" s="1232"/>
      <c r="J2951" s="1233"/>
      <c r="K2951" s="587">
        <f t="shared" si="163"/>
        <v>0</v>
      </c>
      <c r="M2951" s="1230">
        <v>376</v>
      </c>
      <c r="N2951" s="1231"/>
      <c r="O2951" s="1232"/>
      <c r="P2951" s="1233"/>
      <c r="Q2951" s="587">
        <f t="shared" si="164"/>
        <v>0</v>
      </c>
    </row>
    <row r="2952" spans="1:17" s="17" customFormat="1" ht="16.75" customHeight="1" outlineLevel="2">
      <c r="A2952" s="1230">
        <v>377</v>
      </c>
      <c r="B2952" s="1231"/>
      <c r="C2952" s="1232"/>
      <c r="D2952" s="1233"/>
      <c r="E2952" s="587">
        <f t="shared" si="162"/>
        <v>0</v>
      </c>
      <c r="G2952" s="1230">
        <v>377</v>
      </c>
      <c r="H2952" s="1231"/>
      <c r="I2952" s="1232"/>
      <c r="J2952" s="1233"/>
      <c r="K2952" s="587">
        <f t="shared" si="163"/>
        <v>0</v>
      </c>
      <c r="M2952" s="1230">
        <v>377</v>
      </c>
      <c r="N2952" s="1231"/>
      <c r="O2952" s="1232"/>
      <c r="P2952" s="1233"/>
      <c r="Q2952" s="587">
        <f t="shared" si="164"/>
        <v>0</v>
      </c>
    </row>
    <row r="2953" spans="1:17" s="17" customFormat="1" ht="16.75" customHeight="1" outlineLevel="2">
      <c r="A2953" s="1230">
        <v>378</v>
      </c>
      <c r="B2953" s="1231"/>
      <c r="C2953" s="1232"/>
      <c r="D2953" s="1233"/>
      <c r="E2953" s="587">
        <f t="shared" si="162"/>
        <v>0</v>
      </c>
      <c r="G2953" s="1230">
        <v>378</v>
      </c>
      <c r="H2953" s="1231"/>
      <c r="I2953" s="1232"/>
      <c r="J2953" s="1233"/>
      <c r="K2953" s="587">
        <f t="shared" si="163"/>
        <v>0</v>
      </c>
      <c r="M2953" s="1230">
        <v>378</v>
      </c>
      <c r="N2953" s="1231"/>
      <c r="O2953" s="1232"/>
      <c r="P2953" s="1233"/>
      <c r="Q2953" s="587">
        <f t="shared" si="164"/>
        <v>0</v>
      </c>
    </row>
    <row r="2954" spans="1:17" s="17" customFormat="1" ht="16.75" customHeight="1" outlineLevel="2">
      <c r="A2954" s="1230">
        <v>379</v>
      </c>
      <c r="B2954" s="1231"/>
      <c r="C2954" s="1232"/>
      <c r="D2954" s="1233"/>
      <c r="E2954" s="587">
        <f t="shared" si="162"/>
        <v>0</v>
      </c>
      <c r="G2954" s="1230">
        <v>379</v>
      </c>
      <c r="H2954" s="1231"/>
      <c r="I2954" s="1232"/>
      <c r="J2954" s="1233"/>
      <c r="K2954" s="587">
        <f t="shared" si="163"/>
        <v>0</v>
      </c>
      <c r="M2954" s="1230">
        <v>379</v>
      </c>
      <c r="N2954" s="1231"/>
      <c r="O2954" s="1232"/>
      <c r="P2954" s="1233"/>
      <c r="Q2954" s="587">
        <f t="shared" si="164"/>
        <v>0</v>
      </c>
    </row>
    <row r="2955" spans="1:17" s="17" customFormat="1" ht="16.75" customHeight="1" outlineLevel="2">
      <c r="A2955" s="1230">
        <v>380</v>
      </c>
      <c r="B2955" s="1231"/>
      <c r="C2955" s="1232"/>
      <c r="D2955" s="1233"/>
      <c r="E2955" s="587">
        <f t="shared" si="162"/>
        <v>0</v>
      </c>
      <c r="G2955" s="1230">
        <v>380</v>
      </c>
      <c r="H2955" s="1231"/>
      <c r="I2955" s="1232"/>
      <c r="J2955" s="1233"/>
      <c r="K2955" s="587">
        <f t="shared" si="163"/>
        <v>0</v>
      </c>
      <c r="M2955" s="1230">
        <v>380</v>
      </c>
      <c r="N2955" s="1231"/>
      <c r="O2955" s="1232"/>
      <c r="P2955" s="1233"/>
      <c r="Q2955" s="587">
        <f t="shared" si="164"/>
        <v>0</v>
      </c>
    </row>
    <row r="2956" spans="1:17" s="17" customFormat="1" ht="16.75" customHeight="1" outlineLevel="2">
      <c r="A2956" s="1230">
        <v>381</v>
      </c>
      <c r="B2956" s="1231"/>
      <c r="C2956" s="1232"/>
      <c r="D2956" s="1233"/>
      <c r="E2956" s="587">
        <f t="shared" si="162"/>
        <v>0</v>
      </c>
      <c r="G2956" s="1230">
        <v>381</v>
      </c>
      <c r="H2956" s="1231"/>
      <c r="I2956" s="1232"/>
      <c r="J2956" s="1233"/>
      <c r="K2956" s="587">
        <f t="shared" si="163"/>
        <v>0</v>
      </c>
      <c r="M2956" s="1230">
        <v>381</v>
      </c>
      <c r="N2956" s="1231"/>
      <c r="O2956" s="1232"/>
      <c r="P2956" s="1233"/>
      <c r="Q2956" s="587">
        <f t="shared" si="164"/>
        <v>0</v>
      </c>
    </row>
    <row r="2957" spans="1:17" s="17" customFormat="1" ht="16.75" customHeight="1" outlineLevel="2">
      <c r="A2957" s="1230">
        <v>382</v>
      </c>
      <c r="B2957" s="1231"/>
      <c r="C2957" s="1232"/>
      <c r="D2957" s="1233"/>
      <c r="E2957" s="587">
        <f t="shared" si="162"/>
        <v>0</v>
      </c>
      <c r="G2957" s="1230">
        <v>382</v>
      </c>
      <c r="H2957" s="1231"/>
      <c r="I2957" s="1232"/>
      <c r="J2957" s="1233"/>
      <c r="K2957" s="587">
        <f t="shared" si="163"/>
        <v>0</v>
      </c>
      <c r="M2957" s="1230">
        <v>382</v>
      </c>
      <c r="N2957" s="1231"/>
      <c r="O2957" s="1232"/>
      <c r="P2957" s="1233"/>
      <c r="Q2957" s="587">
        <f t="shared" si="164"/>
        <v>0</v>
      </c>
    </row>
    <row r="2958" spans="1:17" s="17" customFormat="1" ht="16.75" customHeight="1" outlineLevel="2">
      <c r="A2958" s="1230">
        <v>383</v>
      </c>
      <c r="B2958" s="1231"/>
      <c r="C2958" s="1232"/>
      <c r="D2958" s="1233"/>
      <c r="E2958" s="587">
        <f t="shared" si="162"/>
        <v>0</v>
      </c>
      <c r="G2958" s="1230">
        <v>383</v>
      </c>
      <c r="H2958" s="1231"/>
      <c r="I2958" s="1232"/>
      <c r="J2958" s="1233"/>
      <c r="K2958" s="587">
        <f t="shared" si="163"/>
        <v>0</v>
      </c>
      <c r="M2958" s="1230">
        <v>383</v>
      </c>
      <c r="N2958" s="1231"/>
      <c r="O2958" s="1232"/>
      <c r="P2958" s="1233"/>
      <c r="Q2958" s="587">
        <f t="shared" si="164"/>
        <v>0</v>
      </c>
    </row>
    <row r="2959" spans="1:17" s="17" customFormat="1" ht="16.75" customHeight="1" outlineLevel="2">
      <c r="A2959" s="1230">
        <v>384</v>
      </c>
      <c r="B2959" s="1231"/>
      <c r="C2959" s="1232"/>
      <c r="D2959" s="1233"/>
      <c r="E2959" s="587">
        <f t="shared" si="162"/>
        <v>0</v>
      </c>
      <c r="G2959" s="1230">
        <v>384</v>
      </c>
      <c r="H2959" s="1231"/>
      <c r="I2959" s="1232"/>
      <c r="J2959" s="1233"/>
      <c r="K2959" s="587">
        <f t="shared" si="163"/>
        <v>0</v>
      </c>
      <c r="M2959" s="1230">
        <v>384</v>
      </c>
      <c r="N2959" s="1231"/>
      <c r="O2959" s="1232"/>
      <c r="P2959" s="1233"/>
      <c r="Q2959" s="587">
        <f t="shared" si="164"/>
        <v>0</v>
      </c>
    </row>
    <row r="2960" spans="1:17" s="17" customFormat="1" ht="16.75" customHeight="1" outlineLevel="2">
      <c r="A2960" s="1230">
        <v>385</v>
      </c>
      <c r="B2960" s="1231"/>
      <c r="C2960" s="1232"/>
      <c r="D2960" s="1233"/>
      <c r="E2960" s="587">
        <f t="shared" si="162"/>
        <v>0</v>
      </c>
      <c r="G2960" s="1230">
        <v>385</v>
      </c>
      <c r="H2960" s="1231"/>
      <c r="I2960" s="1232"/>
      <c r="J2960" s="1233"/>
      <c r="K2960" s="587">
        <f t="shared" si="163"/>
        <v>0</v>
      </c>
      <c r="M2960" s="1230">
        <v>385</v>
      </c>
      <c r="N2960" s="1231"/>
      <c r="O2960" s="1232"/>
      <c r="P2960" s="1233"/>
      <c r="Q2960" s="587">
        <f t="shared" si="164"/>
        <v>0</v>
      </c>
    </row>
    <row r="2961" spans="1:17" s="17" customFormat="1" ht="16.75" customHeight="1" outlineLevel="2">
      <c r="A2961" s="1230">
        <v>386</v>
      </c>
      <c r="B2961" s="1231"/>
      <c r="C2961" s="1232"/>
      <c r="D2961" s="1233"/>
      <c r="E2961" s="587">
        <f t="shared" si="162"/>
        <v>0</v>
      </c>
      <c r="G2961" s="1230">
        <v>386</v>
      </c>
      <c r="H2961" s="1231"/>
      <c r="I2961" s="1232"/>
      <c r="J2961" s="1233"/>
      <c r="K2961" s="587">
        <f t="shared" si="163"/>
        <v>0</v>
      </c>
      <c r="M2961" s="1230">
        <v>386</v>
      </c>
      <c r="N2961" s="1231"/>
      <c r="O2961" s="1232"/>
      <c r="P2961" s="1233"/>
      <c r="Q2961" s="587">
        <f t="shared" si="164"/>
        <v>0</v>
      </c>
    </row>
    <row r="2962" spans="1:17" s="17" customFormat="1" ht="16.75" customHeight="1" outlineLevel="2">
      <c r="A2962" s="1230">
        <v>387</v>
      </c>
      <c r="B2962" s="1231"/>
      <c r="C2962" s="1232"/>
      <c r="D2962" s="1233"/>
      <c r="E2962" s="587">
        <f t="shared" si="162"/>
        <v>0</v>
      </c>
      <c r="G2962" s="1230">
        <v>387</v>
      </c>
      <c r="H2962" s="1231"/>
      <c r="I2962" s="1232"/>
      <c r="J2962" s="1233"/>
      <c r="K2962" s="587">
        <f t="shared" si="163"/>
        <v>0</v>
      </c>
      <c r="M2962" s="1230">
        <v>387</v>
      </c>
      <c r="N2962" s="1231"/>
      <c r="O2962" s="1232"/>
      <c r="P2962" s="1233"/>
      <c r="Q2962" s="587">
        <f t="shared" si="164"/>
        <v>0</v>
      </c>
    </row>
    <row r="2963" spans="1:17" s="17" customFormat="1" ht="16.75" customHeight="1" outlineLevel="2">
      <c r="A2963" s="1230">
        <v>388</v>
      </c>
      <c r="B2963" s="1231"/>
      <c r="C2963" s="1232"/>
      <c r="D2963" s="1233"/>
      <c r="E2963" s="587">
        <f t="shared" si="162"/>
        <v>0</v>
      </c>
      <c r="G2963" s="1230">
        <v>388</v>
      </c>
      <c r="H2963" s="1231"/>
      <c r="I2963" s="1232"/>
      <c r="J2963" s="1233"/>
      <c r="K2963" s="587">
        <f t="shared" si="163"/>
        <v>0</v>
      </c>
      <c r="M2963" s="1230">
        <v>388</v>
      </c>
      <c r="N2963" s="1231"/>
      <c r="O2963" s="1232"/>
      <c r="P2963" s="1233"/>
      <c r="Q2963" s="587">
        <f t="shared" si="164"/>
        <v>0</v>
      </c>
    </row>
    <row r="2964" spans="1:17" s="17" customFormat="1" ht="16.75" customHeight="1" outlineLevel="2">
      <c r="A2964" s="1230">
        <v>389</v>
      </c>
      <c r="B2964" s="1231"/>
      <c r="C2964" s="1232"/>
      <c r="D2964" s="1233"/>
      <c r="E2964" s="587">
        <f t="shared" si="162"/>
        <v>0</v>
      </c>
      <c r="G2964" s="1230">
        <v>389</v>
      </c>
      <c r="H2964" s="1231"/>
      <c r="I2964" s="1232"/>
      <c r="J2964" s="1233"/>
      <c r="K2964" s="587">
        <f t="shared" si="163"/>
        <v>0</v>
      </c>
      <c r="M2964" s="1230">
        <v>389</v>
      </c>
      <c r="N2964" s="1231"/>
      <c r="O2964" s="1232"/>
      <c r="P2964" s="1233"/>
      <c r="Q2964" s="587">
        <f t="shared" si="164"/>
        <v>0</v>
      </c>
    </row>
    <row r="2965" spans="1:17" s="17" customFormat="1" ht="16.75" customHeight="1" outlineLevel="2">
      <c r="A2965" s="1230">
        <v>390</v>
      </c>
      <c r="B2965" s="1231"/>
      <c r="C2965" s="1232"/>
      <c r="D2965" s="1233"/>
      <c r="E2965" s="587">
        <f t="shared" si="162"/>
        <v>0</v>
      </c>
      <c r="G2965" s="1230">
        <v>390</v>
      </c>
      <c r="H2965" s="1231"/>
      <c r="I2965" s="1232"/>
      <c r="J2965" s="1233"/>
      <c r="K2965" s="587">
        <f t="shared" si="163"/>
        <v>0</v>
      </c>
      <c r="M2965" s="1230">
        <v>390</v>
      </c>
      <c r="N2965" s="1231"/>
      <c r="O2965" s="1232"/>
      <c r="P2965" s="1233"/>
      <c r="Q2965" s="587">
        <f t="shared" si="164"/>
        <v>0</v>
      </c>
    </row>
    <row r="2966" spans="1:17" s="17" customFormat="1" ht="16.75" customHeight="1" outlineLevel="2">
      <c r="A2966" s="1230">
        <v>391</v>
      </c>
      <c r="B2966" s="1231"/>
      <c r="C2966" s="1232"/>
      <c r="D2966" s="1233"/>
      <c r="E2966" s="587">
        <f t="shared" si="162"/>
        <v>0</v>
      </c>
      <c r="G2966" s="1230">
        <v>391</v>
      </c>
      <c r="H2966" s="1231"/>
      <c r="I2966" s="1232"/>
      <c r="J2966" s="1233"/>
      <c r="K2966" s="587">
        <f t="shared" si="163"/>
        <v>0</v>
      </c>
      <c r="M2966" s="1230">
        <v>391</v>
      </c>
      <c r="N2966" s="1231"/>
      <c r="O2966" s="1232"/>
      <c r="P2966" s="1233"/>
      <c r="Q2966" s="587">
        <f t="shared" si="164"/>
        <v>0</v>
      </c>
    </row>
    <row r="2967" spans="1:17" s="17" customFormat="1" ht="16.75" customHeight="1" outlineLevel="2">
      <c r="A2967" s="1230">
        <v>392</v>
      </c>
      <c r="B2967" s="1231"/>
      <c r="C2967" s="1232"/>
      <c r="D2967" s="1233"/>
      <c r="E2967" s="587">
        <f t="shared" si="162"/>
        <v>0</v>
      </c>
      <c r="G2967" s="1230">
        <v>392</v>
      </c>
      <c r="H2967" s="1231"/>
      <c r="I2967" s="1232"/>
      <c r="J2967" s="1233"/>
      <c r="K2967" s="587">
        <f t="shared" si="163"/>
        <v>0</v>
      </c>
      <c r="M2967" s="1230">
        <v>392</v>
      </c>
      <c r="N2967" s="1231"/>
      <c r="O2967" s="1232"/>
      <c r="P2967" s="1233"/>
      <c r="Q2967" s="587">
        <f t="shared" si="164"/>
        <v>0</v>
      </c>
    </row>
    <row r="2968" spans="1:17" s="17" customFormat="1" ht="16.75" customHeight="1" outlineLevel="2">
      <c r="A2968" s="1230">
        <v>393</v>
      </c>
      <c r="B2968" s="1231"/>
      <c r="C2968" s="1232"/>
      <c r="D2968" s="1233"/>
      <c r="E2968" s="587">
        <f t="shared" si="162"/>
        <v>0</v>
      </c>
      <c r="G2968" s="1230">
        <v>393</v>
      </c>
      <c r="H2968" s="1231"/>
      <c r="I2968" s="1232"/>
      <c r="J2968" s="1233"/>
      <c r="K2968" s="587">
        <f t="shared" si="163"/>
        <v>0</v>
      </c>
      <c r="M2968" s="1230">
        <v>393</v>
      </c>
      <c r="N2968" s="1231"/>
      <c r="O2968" s="1232"/>
      <c r="P2968" s="1233"/>
      <c r="Q2968" s="587">
        <f t="shared" si="164"/>
        <v>0</v>
      </c>
    </row>
    <row r="2969" spans="1:17" s="17" customFormat="1" ht="16.75" customHeight="1" outlineLevel="2">
      <c r="A2969" s="1230">
        <v>394</v>
      </c>
      <c r="B2969" s="1231"/>
      <c r="C2969" s="1232"/>
      <c r="D2969" s="1233"/>
      <c r="E2969" s="587">
        <f t="shared" si="162"/>
        <v>0</v>
      </c>
      <c r="G2969" s="1230">
        <v>394</v>
      </c>
      <c r="H2969" s="1231"/>
      <c r="I2969" s="1232"/>
      <c r="J2969" s="1233"/>
      <c r="K2969" s="587">
        <f t="shared" si="163"/>
        <v>0</v>
      </c>
      <c r="M2969" s="1230">
        <v>394</v>
      </c>
      <c r="N2969" s="1231"/>
      <c r="O2969" s="1232"/>
      <c r="P2969" s="1233"/>
      <c r="Q2969" s="587">
        <f t="shared" si="164"/>
        <v>0</v>
      </c>
    </row>
    <row r="2970" spans="1:17" s="17" customFormat="1" ht="16.75" customHeight="1" outlineLevel="2">
      <c r="A2970" s="1230">
        <v>395</v>
      </c>
      <c r="B2970" s="1231"/>
      <c r="C2970" s="1232"/>
      <c r="D2970" s="1233"/>
      <c r="E2970" s="587">
        <f t="shared" si="162"/>
        <v>0</v>
      </c>
      <c r="G2970" s="1230">
        <v>395</v>
      </c>
      <c r="H2970" s="1231"/>
      <c r="I2970" s="1232"/>
      <c r="J2970" s="1233"/>
      <c r="K2970" s="587">
        <f t="shared" si="163"/>
        <v>0</v>
      </c>
      <c r="M2970" s="1230">
        <v>395</v>
      </c>
      <c r="N2970" s="1231"/>
      <c r="O2970" s="1232"/>
      <c r="P2970" s="1233"/>
      <c r="Q2970" s="587">
        <f t="shared" si="164"/>
        <v>0</v>
      </c>
    </row>
    <row r="2971" spans="1:17" s="17" customFormat="1" ht="16.75" customHeight="1" outlineLevel="2">
      <c r="A2971" s="1230">
        <v>396</v>
      </c>
      <c r="B2971" s="1231"/>
      <c r="C2971" s="1232"/>
      <c r="D2971" s="1233"/>
      <c r="E2971" s="587">
        <f t="shared" si="162"/>
        <v>0</v>
      </c>
      <c r="G2971" s="1230">
        <v>396</v>
      </c>
      <c r="H2971" s="1231"/>
      <c r="I2971" s="1232"/>
      <c r="J2971" s="1233"/>
      <c r="K2971" s="587">
        <f t="shared" si="163"/>
        <v>0</v>
      </c>
      <c r="M2971" s="1230">
        <v>396</v>
      </c>
      <c r="N2971" s="1231"/>
      <c r="O2971" s="1232"/>
      <c r="P2971" s="1233"/>
      <c r="Q2971" s="587">
        <f t="shared" si="164"/>
        <v>0</v>
      </c>
    </row>
    <row r="2972" spans="1:17" s="17" customFormat="1" ht="16.75" customHeight="1" outlineLevel="2">
      <c r="A2972" s="1230">
        <v>397</v>
      </c>
      <c r="B2972" s="1231"/>
      <c r="C2972" s="1232"/>
      <c r="D2972" s="1233"/>
      <c r="E2972" s="587">
        <f t="shared" si="162"/>
        <v>0</v>
      </c>
      <c r="G2972" s="1230">
        <v>397</v>
      </c>
      <c r="H2972" s="1231"/>
      <c r="I2972" s="1232"/>
      <c r="J2972" s="1233"/>
      <c r="K2972" s="587">
        <f t="shared" si="163"/>
        <v>0</v>
      </c>
      <c r="M2972" s="1230">
        <v>397</v>
      </c>
      <c r="N2972" s="1231"/>
      <c r="O2972" s="1232"/>
      <c r="P2972" s="1233"/>
      <c r="Q2972" s="587">
        <f t="shared" si="164"/>
        <v>0</v>
      </c>
    </row>
    <row r="2973" spans="1:17" s="17" customFormat="1" ht="16.75" customHeight="1" outlineLevel="2">
      <c r="A2973" s="1230">
        <v>398</v>
      </c>
      <c r="B2973" s="1231"/>
      <c r="C2973" s="1232"/>
      <c r="D2973" s="1233"/>
      <c r="E2973" s="587">
        <f t="shared" si="162"/>
        <v>0</v>
      </c>
      <c r="G2973" s="1230">
        <v>398</v>
      </c>
      <c r="H2973" s="1231"/>
      <c r="I2973" s="1232"/>
      <c r="J2973" s="1233"/>
      <c r="K2973" s="587">
        <f t="shared" si="163"/>
        <v>0</v>
      </c>
      <c r="M2973" s="1230">
        <v>398</v>
      </c>
      <c r="N2973" s="1231"/>
      <c r="O2973" s="1232"/>
      <c r="P2973" s="1233"/>
      <c r="Q2973" s="587">
        <f t="shared" si="164"/>
        <v>0</v>
      </c>
    </row>
    <row r="2974" spans="1:17" s="17" customFormat="1" ht="16.75" customHeight="1" outlineLevel="2">
      <c r="A2974" s="1230">
        <v>399</v>
      </c>
      <c r="B2974" s="1231"/>
      <c r="C2974" s="1232"/>
      <c r="D2974" s="1233"/>
      <c r="E2974" s="587">
        <f t="shared" si="162"/>
        <v>0</v>
      </c>
      <c r="G2974" s="1230">
        <v>399</v>
      </c>
      <c r="H2974" s="1231"/>
      <c r="I2974" s="1232"/>
      <c r="J2974" s="1233"/>
      <c r="K2974" s="587">
        <f t="shared" si="163"/>
        <v>0</v>
      </c>
      <c r="M2974" s="1230">
        <v>399</v>
      </c>
      <c r="N2974" s="1231"/>
      <c r="O2974" s="1232"/>
      <c r="P2974" s="1233"/>
      <c r="Q2974" s="587">
        <f t="shared" si="164"/>
        <v>0</v>
      </c>
    </row>
    <row r="2975" spans="1:17" s="17" customFormat="1" ht="16.75" customHeight="1" outlineLevel="2">
      <c r="A2975" s="1230">
        <v>400</v>
      </c>
      <c r="B2975" s="1231"/>
      <c r="C2975" s="1232"/>
      <c r="D2975" s="1233"/>
      <c r="E2975" s="587">
        <f t="shared" si="162"/>
        <v>0</v>
      </c>
      <c r="G2975" s="1230">
        <v>400</v>
      </c>
      <c r="H2975" s="1231"/>
      <c r="I2975" s="1232"/>
      <c r="J2975" s="1233"/>
      <c r="K2975" s="587">
        <f t="shared" si="163"/>
        <v>0</v>
      </c>
      <c r="M2975" s="1230">
        <v>400</v>
      </c>
      <c r="N2975" s="1231"/>
      <c r="O2975" s="1232"/>
      <c r="P2975" s="1233"/>
      <c r="Q2975" s="587">
        <f t="shared" si="164"/>
        <v>0</v>
      </c>
    </row>
    <row r="2976" spans="1:17" s="17" customFormat="1" ht="16.75" customHeight="1" outlineLevel="2">
      <c r="A2976" s="1230">
        <v>401</v>
      </c>
      <c r="B2976" s="1231"/>
      <c r="C2976" s="1232"/>
      <c r="D2976" s="1233"/>
      <c r="E2976" s="587">
        <f t="shared" si="162"/>
        <v>0</v>
      </c>
      <c r="G2976" s="1230">
        <v>401</v>
      </c>
      <c r="H2976" s="1231"/>
      <c r="I2976" s="1232"/>
      <c r="J2976" s="1233"/>
      <c r="K2976" s="587">
        <f t="shared" si="163"/>
        <v>0</v>
      </c>
      <c r="M2976" s="1230">
        <v>401</v>
      </c>
      <c r="N2976" s="1231"/>
      <c r="O2976" s="1232"/>
      <c r="P2976" s="1233"/>
      <c r="Q2976" s="587">
        <f t="shared" si="164"/>
        <v>0</v>
      </c>
    </row>
    <row r="2977" spans="1:17" s="17" customFormat="1" ht="16.75" customHeight="1" outlineLevel="2">
      <c r="A2977" s="1230">
        <v>402</v>
      </c>
      <c r="B2977" s="1231"/>
      <c r="C2977" s="1232"/>
      <c r="D2977" s="1233"/>
      <c r="E2977" s="587">
        <f t="shared" si="162"/>
        <v>0</v>
      </c>
      <c r="G2977" s="1230">
        <v>402</v>
      </c>
      <c r="H2977" s="1231"/>
      <c r="I2977" s="1232"/>
      <c r="J2977" s="1233"/>
      <c r="K2977" s="587">
        <f t="shared" si="163"/>
        <v>0</v>
      </c>
      <c r="M2977" s="1230">
        <v>402</v>
      </c>
      <c r="N2977" s="1231"/>
      <c r="O2977" s="1232"/>
      <c r="P2977" s="1233"/>
      <c r="Q2977" s="587">
        <f t="shared" si="164"/>
        <v>0</v>
      </c>
    </row>
    <row r="2978" spans="1:17" s="17" customFormat="1" ht="16.75" customHeight="1" outlineLevel="2">
      <c r="A2978" s="1230">
        <v>403</v>
      </c>
      <c r="B2978" s="1231"/>
      <c r="C2978" s="1232"/>
      <c r="D2978" s="1233"/>
      <c r="E2978" s="587">
        <f t="shared" si="162"/>
        <v>0</v>
      </c>
      <c r="G2978" s="1230">
        <v>403</v>
      </c>
      <c r="H2978" s="1231"/>
      <c r="I2978" s="1232"/>
      <c r="J2978" s="1233"/>
      <c r="K2978" s="587">
        <f t="shared" si="163"/>
        <v>0</v>
      </c>
      <c r="M2978" s="1230">
        <v>403</v>
      </c>
      <c r="N2978" s="1231"/>
      <c r="O2978" s="1232"/>
      <c r="P2978" s="1233"/>
      <c r="Q2978" s="587">
        <f t="shared" si="164"/>
        <v>0</v>
      </c>
    </row>
    <row r="2979" spans="1:17" s="17" customFormat="1" ht="16.75" customHeight="1" outlineLevel="2">
      <c r="A2979" s="1230">
        <v>404</v>
      </c>
      <c r="B2979" s="1231"/>
      <c r="C2979" s="1232"/>
      <c r="D2979" s="1233"/>
      <c r="E2979" s="587">
        <f t="shared" si="162"/>
        <v>0</v>
      </c>
      <c r="G2979" s="1230">
        <v>404</v>
      </c>
      <c r="H2979" s="1231"/>
      <c r="I2979" s="1232"/>
      <c r="J2979" s="1233"/>
      <c r="K2979" s="587">
        <f t="shared" si="163"/>
        <v>0</v>
      </c>
      <c r="M2979" s="1230">
        <v>404</v>
      </c>
      <c r="N2979" s="1231"/>
      <c r="O2979" s="1232"/>
      <c r="P2979" s="1233"/>
      <c r="Q2979" s="587">
        <f t="shared" si="164"/>
        <v>0</v>
      </c>
    </row>
    <row r="2980" spans="1:17" s="17" customFormat="1" ht="16.75" customHeight="1" outlineLevel="2">
      <c r="A2980" s="1230">
        <v>405</v>
      </c>
      <c r="B2980" s="1231"/>
      <c r="C2980" s="1232"/>
      <c r="D2980" s="1233"/>
      <c r="E2980" s="587">
        <f t="shared" si="162"/>
        <v>0</v>
      </c>
      <c r="G2980" s="1230">
        <v>405</v>
      </c>
      <c r="H2980" s="1231"/>
      <c r="I2980" s="1232"/>
      <c r="J2980" s="1233"/>
      <c r="K2980" s="587">
        <f t="shared" si="163"/>
        <v>0</v>
      </c>
      <c r="M2980" s="1230">
        <v>405</v>
      </c>
      <c r="N2980" s="1231"/>
      <c r="O2980" s="1232"/>
      <c r="P2980" s="1233"/>
      <c r="Q2980" s="587">
        <f t="shared" si="164"/>
        <v>0</v>
      </c>
    </row>
    <row r="2981" spans="1:17" s="17" customFormat="1" ht="16.75" customHeight="1" outlineLevel="2">
      <c r="A2981" s="1230">
        <v>406</v>
      </c>
      <c r="B2981" s="1231"/>
      <c r="C2981" s="1232"/>
      <c r="D2981" s="1233"/>
      <c r="E2981" s="587">
        <f t="shared" si="162"/>
        <v>0</v>
      </c>
      <c r="G2981" s="1230">
        <v>406</v>
      </c>
      <c r="H2981" s="1231"/>
      <c r="I2981" s="1232"/>
      <c r="J2981" s="1233"/>
      <c r="K2981" s="587">
        <f t="shared" si="163"/>
        <v>0</v>
      </c>
      <c r="M2981" s="1230">
        <v>406</v>
      </c>
      <c r="N2981" s="1231"/>
      <c r="O2981" s="1232"/>
      <c r="P2981" s="1233"/>
      <c r="Q2981" s="587">
        <f t="shared" si="164"/>
        <v>0</v>
      </c>
    </row>
    <row r="2982" spans="1:17" s="17" customFormat="1" ht="16.75" customHeight="1" outlineLevel="2">
      <c r="A2982" s="1230">
        <v>407</v>
      </c>
      <c r="B2982" s="1231"/>
      <c r="C2982" s="1232"/>
      <c r="D2982" s="1233"/>
      <c r="E2982" s="587">
        <f t="shared" si="162"/>
        <v>0</v>
      </c>
      <c r="G2982" s="1230">
        <v>407</v>
      </c>
      <c r="H2982" s="1231"/>
      <c r="I2982" s="1232"/>
      <c r="J2982" s="1233"/>
      <c r="K2982" s="587">
        <f t="shared" si="163"/>
        <v>0</v>
      </c>
      <c r="M2982" s="1230">
        <v>407</v>
      </c>
      <c r="N2982" s="1231"/>
      <c r="O2982" s="1232"/>
      <c r="P2982" s="1233"/>
      <c r="Q2982" s="587">
        <f t="shared" si="164"/>
        <v>0</v>
      </c>
    </row>
    <row r="2983" spans="1:17" s="17" customFormat="1" ht="16.75" customHeight="1" outlineLevel="2">
      <c r="A2983" s="1230">
        <v>408</v>
      </c>
      <c r="B2983" s="1231"/>
      <c r="C2983" s="1232"/>
      <c r="D2983" s="1233"/>
      <c r="E2983" s="587">
        <f t="shared" si="162"/>
        <v>0</v>
      </c>
      <c r="G2983" s="1230">
        <v>408</v>
      </c>
      <c r="H2983" s="1231"/>
      <c r="I2983" s="1232"/>
      <c r="J2983" s="1233"/>
      <c r="K2983" s="587">
        <f t="shared" si="163"/>
        <v>0</v>
      </c>
      <c r="M2983" s="1230">
        <v>408</v>
      </c>
      <c r="N2983" s="1231"/>
      <c r="O2983" s="1232"/>
      <c r="P2983" s="1233"/>
      <c r="Q2983" s="587">
        <f t="shared" si="164"/>
        <v>0</v>
      </c>
    </row>
    <row r="2984" spans="1:17" s="17" customFormat="1" ht="16.75" customHeight="1" outlineLevel="2">
      <c r="A2984" s="1230">
        <v>409</v>
      </c>
      <c r="B2984" s="1231"/>
      <c r="C2984" s="1232"/>
      <c r="D2984" s="1233"/>
      <c r="E2984" s="587">
        <f t="shared" si="162"/>
        <v>0</v>
      </c>
      <c r="G2984" s="1230">
        <v>409</v>
      </c>
      <c r="H2984" s="1231"/>
      <c r="I2984" s="1232"/>
      <c r="J2984" s="1233"/>
      <c r="K2984" s="587">
        <f t="shared" si="163"/>
        <v>0</v>
      </c>
      <c r="M2984" s="1230">
        <v>409</v>
      </c>
      <c r="N2984" s="1231"/>
      <c r="O2984" s="1232"/>
      <c r="P2984" s="1233"/>
      <c r="Q2984" s="587">
        <f t="shared" si="164"/>
        <v>0</v>
      </c>
    </row>
    <row r="2985" spans="1:17" s="17" customFormat="1" ht="16.75" customHeight="1" outlineLevel="2">
      <c r="A2985" s="1230">
        <v>410</v>
      </c>
      <c r="B2985" s="1231"/>
      <c r="C2985" s="1232"/>
      <c r="D2985" s="1233"/>
      <c r="E2985" s="587">
        <f t="shared" si="162"/>
        <v>0</v>
      </c>
      <c r="G2985" s="1230">
        <v>410</v>
      </c>
      <c r="H2985" s="1231"/>
      <c r="I2985" s="1232"/>
      <c r="J2985" s="1233"/>
      <c r="K2985" s="587">
        <f t="shared" si="163"/>
        <v>0</v>
      </c>
      <c r="M2985" s="1230">
        <v>410</v>
      </c>
      <c r="N2985" s="1231"/>
      <c r="O2985" s="1232"/>
      <c r="P2985" s="1233"/>
      <c r="Q2985" s="587">
        <f t="shared" si="164"/>
        <v>0</v>
      </c>
    </row>
    <row r="2986" spans="1:17" s="17" customFormat="1" ht="16.75" customHeight="1" outlineLevel="2">
      <c r="A2986" s="1230">
        <v>411</v>
      </c>
      <c r="B2986" s="1231"/>
      <c r="C2986" s="1232"/>
      <c r="D2986" s="1233"/>
      <c r="E2986" s="587">
        <f t="shared" si="162"/>
        <v>0</v>
      </c>
      <c r="G2986" s="1230">
        <v>411</v>
      </c>
      <c r="H2986" s="1231"/>
      <c r="I2986" s="1232"/>
      <c r="J2986" s="1233"/>
      <c r="K2986" s="587">
        <f t="shared" si="163"/>
        <v>0</v>
      </c>
      <c r="M2986" s="1230">
        <v>411</v>
      </c>
      <c r="N2986" s="1231"/>
      <c r="O2986" s="1232"/>
      <c r="P2986" s="1233"/>
      <c r="Q2986" s="587">
        <f t="shared" si="164"/>
        <v>0</v>
      </c>
    </row>
    <row r="2987" spans="1:17" s="17" customFormat="1" ht="16.75" customHeight="1" outlineLevel="2">
      <c r="A2987" s="1230">
        <v>412</v>
      </c>
      <c r="B2987" s="1231"/>
      <c r="C2987" s="1232"/>
      <c r="D2987" s="1233"/>
      <c r="E2987" s="587">
        <f t="shared" si="162"/>
        <v>0</v>
      </c>
      <c r="G2987" s="1230">
        <v>412</v>
      </c>
      <c r="H2987" s="1231"/>
      <c r="I2987" s="1232"/>
      <c r="J2987" s="1233"/>
      <c r="K2987" s="587">
        <f t="shared" si="163"/>
        <v>0</v>
      </c>
      <c r="M2987" s="1230">
        <v>412</v>
      </c>
      <c r="N2987" s="1231"/>
      <c r="O2987" s="1232"/>
      <c r="P2987" s="1233"/>
      <c r="Q2987" s="587">
        <f t="shared" si="164"/>
        <v>0</v>
      </c>
    </row>
    <row r="2988" spans="1:17" s="17" customFormat="1" ht="16.75" customHeight="1" outlineLevel="2">
      <c r="A2988" s="1230">
        <v>413</v>
      </c>
      <c r="B2988" s="1231"/>
      <c r="C2988" s="1232"/>
      <c r="D2988" s="1233"/>
      <c r="E2988" s="587">
        <f t="shared" si="162"/>
        <v>0</v>
      </c>
      <c r="G2988" s="1230">
        <v>413</v>
      </c>
      <c r="H2988" s="1231"/>
      <c r="I2988" s="1232"/>
      <c r="J2988" s="1233"/>
      <c r="K2988" s="587">
        <f t="shared" si="163"/>
        <v>0</v>
      </c>
      <c r="M2988" s="1230">
        <v>413</v>
      </c>
      <c r="N2988" s="1231"/>
      <c r="O2988" s="1232"/>
      <c r="P2988" s="1233"/>
      <c r="Q2988" s="587">
        <f t="shared" si="164"/>
        <v>0</v>
      </c>
    </row>
    <row r="2989" spans="1:17" s="17" customFormat="1" ht="16.75" customHeight="1" outlineLevel="2">
      <c r="A2989" s="1230">
        <v>414</v>
      </c>
      <c r="B2989" s="1231"/>
      <c r="C2989" s="1232"/>
      <c r="D2989" s="1233"/>
      <c r="E2989" s="587">
        <f t="shared" si="162"/>
        <v>0</v>
      </c>
      <c r="G2989" s="1230">
        <v>414</v>
      </c>
      <c r="H2989" s="1231"/>
      <c r="I2989" s="1232"/>
      <c r="J2989" s="1233"/>
      <c r="K2989" s="587">
        <f t="shared" si="163"/>
        <v>0</v>
      </c>
      <c r="M2989" s="1230">
        <v>414</v>
      </c>
      <c r="N2989" s="1231"/>
      <c r="O2989" s="1232"/>
      <c r="P2989" s="1233"/>
      <c r="Q2989" s="587">
        <f t="shared" si="164"/>
        <v>0</v>
      </c>
    </row>
    <row r="2990" spans="1:17" s="17" customFormat="1" ht="16.75" customHeight="1" outlineLevel="2">
      <c r="A2990" s="1230">
        <v>415</v>
      </c>
      <c r="B2990" s="1231"/>
      <c r="C2990" s="1232"/>
      <c r="D2990" s="1233"/>
      <c r="E2990" s="587">
        <f t="shared" si="162"/>
        <v>0</v>
      </c>
      <c r="G2990" s="1230">
        <v>415</v>
      </c>
      <c r="H2990" s="1231"/>
      <c r="I2990" s="1232"/>
      <c r="J2990" s="1233"/>
      <c r="K2990" s="587">
        <f t="shared" si="163"/>
        <v>0</v>
      </c>
      <c r="M2990" s="1230">
        <v>415</v>
      </c>
      <c r="N2990" s="1231"/>
      <c r="O2990" s="1232"/>
      <c r="P2990" s="1233"/>
      <c r="Q2990" s="587">
        <f t="shared" si="164"/>
        <v>0</v>
      </c>
    </row>
    <row r="2991" spans="1:17" s="17" customFormat="1" ht="16.75" customHeight="1" outlineLevel="2">
      <c r="A2991" s="1230">
        <v>416</v>
      </c>
      <c r="B2991" s="1231"/>
      <c r="C2991" s="1232"/>
      <c r="D2991" s="1233"/>
      <c r="E2991" s="587">
        <f t="shared" si="162"/>
        <v>0</v>
      </c>
      <c r="G2991" s="1230">
        <v>416</v>
      </c>
      <c r="H2991" s="1231"/>
      <c r="I2991" s="1232"/>
      <c r="J2991" s="1233"/>
      <c r="K2991" s="587">
        <f t="shared" si="163"/>
        <v>0</v>
      </c>
      <c r="M2991" s="1230">
        <v>416</v>
      </c>
      <c r="N2991" s="1231"/>
      <c r="O2991" s="1232"/>
      <c r="P2991" s="1233"/>
      <c r="Q2991" s="587">
        <f t="shared" si="164"/>
        <v>0</v>
      </c>
    </row>
    <row r="2992" spans="1:17" s="17" customFormat="1" ht="16.75" customHeight="1" outlineLevel="2">
      <c r="A2992" s="1230">
        <v>417</v>
      </c>
      <c r="B2992" s="1231"/>
      <c r="C2992" s="1232"/>
      <c r="D2992" s="1233"/>
      <c r="E2992" s="587">
        <f t="shared" si="162"/>
        <v>0</v>
      </c>
      <c r="G2992" s="1230">
        <v>417</v>
      </c>
      <c r="H2992" s="1231"/>
      <c r="I2992" s="1232"/>
      <c r="J2992" s="1233"/>
      <c r="K2992" s="587">
        <f t="shared" si="163"/>
        <v>0</v>
      </c>
      <c r="M2992" s="1230">
        <v>417</v>
      </c>
      <c r="N2992" s="1231"/>
      <c r="O2992" s="1232"/>
      <c r="P2992" s="1233"/>
      <c r="Q2992" s="587">
        <f t="shared" si="164"/>
        <v>0</v>
      </c>
    </row>
    <row r="2993" spans="1:17" s="17" customFormat="1" ht="16.75" customHeight="1" outlineLevel="2">
      <c r="A2993" s="1230">
        <v>418</v>
      </c>
      <c r="B2993" s="1231"/>
      <c r="C2993" s="1232"/>
      <c r="D2993" s="1233"/>
      <c r="E2993" s="587">
        <f t="shared" si="162"/>
        <v>0</v>
      </c>
      <c r="G2993" s="1230">
        <v>418</v>
      </c>
      <c r="H2993" s="1231"/>
      <c r="I2993" s="1232"/>
      <c r="J2993" s="1233"/>
      <c r="K2993" s="587">
        <f t="shared" si="163"/>
        <v>0</v>
      </c>
      <c r="M2993" s="1230">
        <v>418</v>
      </c>
      <c r="N2993" s="1231"/>
      <c r="O2993" s="1232"/>
      <c r="P2993" s="1233"/>
      <c r="Q2993" s="587">
        <f t="shared" si="164"/>
        <v>0</v>
      </c>
    </row>
    <row r="2994" spans="1:17" s="17" customFormat="1" ht="16.75" customHeight="1" outlineLevel="2">
      <c r="A2994" s="1230">
        <v>419</v>
      </c>
      <c r="B2994" s="1231"/>
      <c r="C2994" s="1232"/>
      <c r="D2994" s="1233"/>
      <c r="E2994" s="587">
        <f t="shared" si="162"/>
        <v>0</v>
      </c>
      <c r="G2994" s="1230">
        <v>419</v>
      </c>
      <c r="H2994" s="1231"/>
      <c r="I2994" s="1232"/>
      <c r="J2994" s="1233"/>
      <c r="K2994" s="587">
        <f t="shared" si="163"/>
        <v>0</v>
      </c>
      <c r="M2994" s="1230">
        <v>419</v>
      </c>
      <c r="N2994" s="1231"/>
      <c r="O2994" s="1232"/>
      <c r="P2994" s="1233"/>
      <c r="Q2994" s="587">
        <f t="shared" si="164"/>
        <v>0</v>
      </c>
    </row>
    <row r="2995" spans="1:17" s="17" customFormat="1" ht="16.75" customHeight="1" outlineLevel="2">
      <c r="A2995" s="1230">
        <v>420</v>
      </c>
      <c r="B2995" s="1231"/>
      <c r="C2995" s="1232"/>
      <c r="D2995" s="1233"/>
      <c r="E2995" s="587">
        <f t="shared" si="162"/>
        <v>0</v>
      </c>
      <c r="G2995" s="1230">
        <v>420</v>
      </c>
      <c r="H2995" s="1231"/>
      <c r="I2995" s="1232"/>
      <c r="J2995" s="1233"/>
      <c r="K2995" s="587">
        <f t="shared" si="163"/>
        <v>0</v>
      </c>
      <c r="M2995" s="1230">
        <v>420</v>
      </c>
      <c r="N2995" s="1231"/>
      <c r="O2995" s="1232"/>
      <c r="P2995" s="1233"/>
      <c r="Q2995" s="587">
        <f t="shared" si="164"/>
        <v>0</v>
      </c>
    </row>
    <row r="2996" spans="1:17" s="17" customFormat="1" ht="16.75" customHeight="1" outlineLevel="2">
      <c r="A2996" s="1230">
        <v>421</v>
      </c>
      <c r="B2996" s="1231"/>
      <c r="C2996" s="1232"/>
      <c r="D2996" s="1233"/>
      <c r="E2996" s="587">
        <f t="shared" si="162"/>
        <v>0</v>
      </c>
      <c r="G2996" s="1230">
        <v>421</v>
      </c>
      <c r="H2996" s="1231"/>
      <c r="I2996" s="1232"/>
      <c r="J2996" s="1233"/>
      <c r="K2996" s="587">
        <f t="shared" si="163"/>
        <v>0</v>
      </c>
      <c r="M2996" s="1230">
        <v>421</v>
      </c>
      <c r="N2996" s="1231"/>
      <c r="O2996" s="1232"/>
      <c r="P2996" s="1233"/>
      <c r="Q2996" s="587">
        <f t="shared" si="164"/>
        <v>0</v>
      </c>
    </row>
    <row r="2997" spans="1:17" s="17" customFormat="1" ht="16.75" customHeight="1" outlineLevel="2">
      <c r="A2997" s="1230">
        <v>422</v>
      </c>
      <c r="B2997" s="1231"/>
      <c r="C2997" s="1232"/>
      <c r="D2997" s="1233"/>
      <c r="E2997" s="587">
        <f t="shared" si="162"/>
        <v>0</v>
      </c>
      <c r="G2997" s="1230">
        <v>422</v>
      </c>
      <c r="H2997" s="1231"/>
      <c r="I2997" s="1232"/>
      <c r="J2997" s="1233"/>
      <c r="K2997" s="587">
        <f t="shared" si="163"/>
        <v>0</v>
      </c>
      <c r="M2997" s="1230">
        <v>422</v>
      </c>
      <c r="N2997" s="1231"/>
      <c r="O2997" s="1232"/>
      <c r="P2997" s="1233"/>
      <c r="Q2997" s="587">
        <f t="shared" si="164"/>
        <v>0</v>
      </c>
    </row>
    <row r="2998" spans="1:17" s="17" customFormat="1" ht="16.75" customHeight="1" outlineLevel="2">
      <c r="A2998" s="1230">
        <v>423</v>
      </c>
      <c r="B2998" s="1231"/>
      <c r="C2998" s="1232"/>
      <c r="D2998" s="1233"/>
      <c r="E2998" s="587">
        <f t="shared" si="162"/>
        <v>0</v>
      </c>
      <c r="G2998" s="1230">
        <v>423</v>
      </c>
      <c r="H2998" s="1231"/>
      <c r="I2998" s="1232"/>
      <c r="J2998" s="1233"/>
      <c r="K2998" s="587">
        <f t="shared" si="163"/>
        <v>0</v>
      </c>
      <c r="M2998" s="1230">
        <v>423</v>
      </c>
      <c r="N2998" s="1231"/>
      <c r="O2998" s="1232"/>
      <c r="P2998" s="1233"/>
      <c r="Q2998" s="587">
        <f t="shared" si="164"/>
        <v>0</v>
      </c>
    </row>
    <row r="2999" spans="1:17" s="17" customFormat="1" ht="16.75" customHeight="1" outlineLevel="2">
      <c r="A2999" s="1230">
        <v>424</v>
      </c>
      <c r="B2999" s="1231"/>
      <c r="C2999" s="1232"/>
      <c r="D2999" s="1233"/>
      <c r="E2999" s="587">
        <f t="shared" si="162"/>
        <v>0</v>
      </c>
      <c r="G2999" s="1230">
        <v>424</v>
      </c>
      <c r="H2999" s="1231"/>
      <c r="I2999" s="1232"/>
      <c r="J2999" s="1233"/>
      <c r="K2999" s="587">
        <f t="shared" si="163"/>
        <v>0</v>
      </c>
      <c r="M2999" s="1230">
        <v>424</v>
      </c>
      <c r="N2999" s="1231"/>
      <c r="O2999" s="1232"/>
      <c r="P2999" s="1233"/>
      <c r="Q2999" s="587">
        <f t="shared" si="164"/>
        <v>0</v>
      </c>
    </row>
    <row r="3000" spans="1:17" s="17" customFormat="1" ht="16.75" customHeight="1" outlineLevel="2">
      <c r="A3000" s="1230">
        <v>425</v>
      </c>
      <c r="B3000" s="1231"/>
      <c r="C3000" s="1232"/>
      <c r="D3000" s="1233"/>
      <c r="E3000" s="587">
        <f t="shared" si="162"/>
        <v>0</v>
      </c>
      <c r="G3000" s="1230">
        <v>425</v>
      </c>
      <c r="H3000" s="1231"/>
      <c r="I3000" s="1232"/>
      <c r="J3000" s="1233"/>
      <c r="K3000" s="587">
        <f t="shared" si="163"/>
        <v>0</v>
      </c>
      <c r="M3000" s="1230">
        <v>425</v>
      </c>
      <c r="N3000" s="1231"/>
      <c r="O3000" s="1232"/>
      <c r="P3000" s="1233"/>
      <c r="Q3000" s="587">
        <f t="shared" si="164"/>
        <v>0</v>
      </c>
    </row>
    <row r="3001" spans="1:17" s="17" customFormat="1" ht="16.75" customHeight="1" outlineLevel="2">
      <c r="A3001" s="1230">
        <v>426</v>
      </c>
      <c r="B3001" s="1231"/>
      <c r="C3001" s="1232"/>
      <c r="D3001" s="1233"/>
      <c r="E3001" s="587">
        <f t="shared" si="162"/>
        <v>0</v>
      </c>
      <c r="G3001" s="1230">
        <v>426</v>
      </c>
      <c r="H3001" s="1231"/>
      <c r="I3001" s="1232"/>
      <c r="J3001" s="1233"/>
      <c r="K3001" s="587">
        <f t="shared" si="163"/>
        <v>0</v>
      </c>
      <c r="M3001" s="1230">
        <v>426</v>
      </c>
      <c r="N3001" s="1231"/>
      <c r="O3001" s="1232"/>
      <c r="P3001" s="1233"/>
      <c r="Q3001" s="587">
        <f t="shared" si="164"/>
        <v>0</v>
      </c>
    </row>
    <row r="3002" spans="1:17" s="17" customFormat="1" ht="16.75" customHeight="1" outlineLevel="2">
      <c r="A3002" s="1230">
        <v>427</v>
      </c>
      <c r="B3002" s="1231"/>
      <c r="C3002" s="1232"/>
      <c r="D3002" s="1233"/>
      <c r="E3002" s="587">
        <f t="shared" si="162"/>
        <v>0</v>
      </c>
      <c r="G3002" s="1230">
        <v>427</v>
      </c>
      <c r="H3002" s="1231"/>
      <c r="I3002" s="1232"/>
      <c r="J3002" s="1233"/>
      <c r="K3002" s="587">
        <f t="shared" si="163"/>
        <v>0</v>
      </c>
      <c r="M3002" s="1230">
        <v>427</v>
      </c>
      <c r="N3002" s="1231"/>
      <c r="O3002" s="1232"/>
      <c r="P3002" s="1233"/>
      <c r="Q3002" s="587">
        <f t="shared" si="164"/>
        <v>0</v>
      </c>
    </row>
    <row r="3003" spans="1:17" s="17" customFormat="1" ht="16.75" customHeight="1" outlineLevel="2">
      <c r="A3003" s="1230">
        <v>428</v>
      </c>
      <c r="B3003" s="1231"/>
      <c r="C3003" s="1232"/>
      <c r="D3003" s="1233"/>
      <c r="E3003" s="587">
        <f t="shared" si="162"/>
        <v>0</v>
      </c>
      <c r="G3003" s="1230">
        <v>428</v>
      </c>
      <c r="H3003" s="1231"/>
      <c r="I3003" s="1232"/>
      <c r="J3003" s="1233"/>
      <c r="K3003" s="587">
        <f t="shared" si="163"/>
        <v>0</v>
      </c>
      <c r="M3003" s="1230">
        <v>428</v>
      </c>
      <c r="N3003" s="1231"/>
      <c r="O3003" s="1232"/>
      <c r="P3003" s="1233"/>
      <c r="Q3003" s="587">
        <f t="shared" si="164"/>
        <v>0</v>
      </c>
    </row>
    <row r="3004" spans="1:17" s="17" customFormat="1" ht="16.75" customHeight="1" outlineLevel="2">
      <c r="A3004" s="1230">
        <v>429</v>
      </c>
      <c r="B3004" s="1231"/>
      <c r="C3004" s="1232"/>
      <c r="D3004" s="1233"/>
      <c r="E3004" s="587">
        <f t="shared" si="162"/>
        <v>0</v>
      </c>
      <c r="G3004" s="1230">
        <v>429</v>
      </c>
      <c r="H3004" s="1231"/>
      <c r="I3004" s="1232"/>
      <c r="J3004" s="1233"/>
      <c r="K3004" s="587">
        <f t="shared" si="163"/>
        <v>0</v>
      </c>
      <c r="M3004" s="1230">
        <v>429</v>
      </c>
      <c r="N3004" s="1231"/>
      <c r="O3004" s="1232"/>
      <c r="P3004" s="1233"/>
      <c r="Q3004" s="587">
        <f t="shared" si="164"/>
        <v>0</v>
      </c>
    </row>
    <row r="3005" spans="1:17" s="17" customFormat="1" ht="16.75" customHeight="1" outlineLevel="2">
      <c r="A3005" s="1230">
        <v>430</v>
      </c>
      <c r="B3005" s="1231"/>
      <c r="C3005" s="1232"/>
      <c r="D3005" s="1233"/>
      <c r="E3005" s="587">
        <f t="shared" si="162"/>
        <v>0</v>
      </c>
      <c r="G3005" s="1230">
        <v>430</v>
      </c>
      <c r="H3005" s="1231"/>
      <c r="I3005" s="1232"/>
      <c r="J3005" s="1233"/>
      <c r="K3005" s="587">
        <f t="shared" si="163"/>
        <v>0</v>
      </c>
      <c r="M3005" s="1230">
        <v>430</v>
      </c>
      <c r="N3005" s="1231"/>
      <c r="O3005" s="1232"/>
      <c r="P3005" s="1233"/>
      <c r="Q3005" s="587">
        <f t="shared" si="164"/>
        <v>0</v>
      </c>
    </row>
    <row r="3006" spans="1:17" s="17" customFormat="1" ht="16.75" customHeight="1" outlineLevel="2">
      <c r="A3006" s="1230">
        <v>431</v>
      </c>
      <c r="B3006" s="1231"/>
      <c r="C3006" s="1232"/>
      <c r="D3006" s="1233"/>
      <c r="E3006" s="587">
        <f t="shared" si="162"/>
        <v>0</v>
      </c>
      <c r="G3006" s="1230">
        <v>431</v>
      </c>
      <c r="H3006" s="1231"/>
      <c r="I3006" s="1232"/>
      <c r="J3006" s="1233"/>
      <c r="K3006" s="587">
        <f t="shared" si="163"/>
        <v>0</v>
      </c>
      <c r="M3006" s="1230">
        <v>431</v>
      </c>
      <c r="N3006" s="1231"/>
      <c r="O3006" s="1232"/>
      <c r="P3006" s="1233"/>
      <c r="Q3006" s="587">
        <f t="shared" si="164"/>
        <v>0</v>
      </c>
    </row>
    <row r="3007" spans="1:17" s="17" customFormat="1" ht="16.75" customHeight="1" outlineLevel="2">
      <c r="A3007" s="1230">
        <v>432</v>
      </c>
      <c r="B3007" s="1231"/>
      <c r="C3007" s="1232"/>
      <c r="D3007" s="1233"/>
      <c r="E3007" s="587">
        <f t="shared" si="162"/>
        <v>0</v>
      </c>
      <c r="G3007" s="1230">
        <v>432</v>
      </c>
      <c r="H3007" s="1231"/>
      <c r="I3007" s="1232"/>
      <c r="J3007" s="1233"/>
      <c r="K3007" s="587">
        <f t="shared" si="163"/>
        <v>0</v>
      </c>
      <c r="M3007" s="1230">
        <v>432</v>
      </c>
      <c r="N3007" s="1231"/>
      <c r="O3007" s="1232"/>
      <c r="P3007" s="1233"/>
      <c r="Q3007" s="587">
        <f t="shared" si="164"/>
        <v>0</v>
      </c>
    </row>
    <row r="3008" spans="1:17" s="17" customFormat="1" ht="16.75" customHeight="1" outlineLevel="2">
      <c r="A3008" s="1230">
        <v>433</v>
      </c>
      <c r="B3008" s="1231"/>
      <c r="C3008" s="1232"/>
      <c r="D3008" s="1233"/>
      <c r="E3008" s="587">
        <f t="shared" si="162"/>
        <v>0</v>
      </c>
      <c r="G3008" s="1230">
        <v>433</v>
      </c>
      <c r="H3008" s="1231"/>
      <c r="I3008" s="1232"/>
      <c r="J3008" s="1233"/>
      <c r="K3008" s="587">
        <f t="shared" si="163"/>
        <v>0</v>
      </c>
      <c r="M3008" s="1230">
        <v>433</v>
      </c>
      <c r="N3008" s="1231"/>
      <c r="O3008" s="1232"/>
      <c r="P3008" s="1233"/>
      <c r="Q3008" s="587">
        <f t="shared" si="164"/>
        <v>0</v>
      </c>
    </row>
    <row r="3009" spans="1:17" s="17" customFormat="1" ht="16.75" customHeight="1" outlineLevel="2">
      <c r="A3009" s="1230">
        <v>434</v>
      </c>
      <c r="B3009" s="1231"/>
      <c r="C3009" s="1232"/>
      <c r="D3009" s="1233"/>
      <c r="E3009" s="587">
        <f t="shared" si="162"/>
        <v>0</v>
      </c>
      <c r="G3009" s="1230">
        <v>434</v>
      </c>
      <c r="H3009" s="1231"/>
      <c r="I3009" s="1232"/>
      <c r="J3009" s="1233"/>
      <c r="K3009" s="587">
        <f t="shared" si="163"/>
        <v>0</v>
      </c>
      <c r="M3009" s="1230">
        <v>434</v>
      </c>
      <c r="N3009" s="1231"/>
      <c r="O3009" s="1232"/>
      <c r="P3009" s="1233"/>
      <c r="Q3009" s="587">
        <f t="shared" si="164"/>
        <v>0</v>
      </c>
    </row>
    <row r="3010" spans="1:17" s="17" customFormat="1" ht="16.75" customHeight="1" outlineLevel="2">
      <c r="A3010" s="1230">
        <v>435</v>
      </c>
      <c r="B3010" s="1231"/>
      <c r="C3010" s="1232"/>
      <c r="D3010" s="1233"/>
      <c r="E3010" s="587">
        <f t="shared" si="162"/>
        <v>0</v>
      </c>
      <c r="G3010" s="1230">
        <v>435</v>
      </c>
      <c r="H3010" s="1231"/>
      <c r="I3010" s="1232"/>
      <c r="J3010" s="1233"/>
      <c r="K3010" s="587">
        <f t="shared" si="163"/>
        <v>0</v>
      </c>
      <c r="M3010" s="1230">
        <v>435</v>
      </c>
      <c r="N3010" s="1231"/>
      <c r="O3010" s="1232"/>
      <c r="P3010" s="1233"/>
      <c r="Q3010" s="587">
        <f t="shared" si="164"/>
        <v>0</v>
      </c>
    </row>
    <row r="3011" spans="1:17" s="17" customFormat="1" ht="16.75" customHeight="1" outlineLevel="2">
      <c r="A3011" s="1230">
        <v>436</v>
      </c>
      <c r="B3011" s="1231"/>
      <c r="C3011" s="1232"/>
      <c r="D3011" s="1233"/>
      <c r="E3011" s="587">
        <f t="shared" si="162"/>
        <v>0</v>
      </c>
      <c r="G3011" s="1230">
        <v>436</v>
      </c>
      <c r="H3011" s="1231"/>
      <c r="I3011" s="1232"/>
      <c r="J3011" s="1233"/>
      <c r="K3011" s="587">
        <f t="shared" si="163"/>
        <v>0</v>
      </c>
      <c r="M3011" s="1230">
        <v>436</v>
      </c>
      <c r="N3011" s="1231"/>
      <c r="O3011" s="1232"/>
      <c r="P3011" s="1233"/>
      <c r="Q3011" s="587">
        <f t="shared" si="164"/>
        <v>0</v>
      </c>
    </row>
    <row r="3012" spans="1:17" s="17" customFormat="1" ht="16.75" customHeight="1" outlineLevel="2">
      <c r="A3012" s="1230">
        <v>437</v>
      </c>
      <c r="B3012" s="1231"/>
      <c r="C3012" s="1232"/>
      <c r="D3012" s="1233"/>
      <c r="E3012" s="587">
        <f t="shared" si="162"/>
        <v>0</v>
      </c>
      <c r="G3012" s="1230">
        <v>437</v>
      </c>
      <c r="H3012" s="1231"/>
      <c r="I3012" s="1232"/>
      <c r="J3012" s="1233"/>
      <c r="K3012" s="587">
        <f t="shared" si="163"/>
        <v>0</v>
      </c>
      <c r="M3012" s="1230">
        <v>437</v>
      </c>
      <c r="N3012" s="1231"/>
      <c r="O3012" s="1232"/>
      <c r="P3012" s="1233"/>
      <c r="Q3012" s="587">
        <f t="shared" si="164"/>
        <v>0</v>
      </c>
    </row>
    <row r="3013" spans="1:17" s="17" customFormat="1" ht="16.75" customHeight="1" outlineLevel="2">
      <c r="A3013" s="1230">
        <v>438</v>
      </c>
      <c r="B3013" s="1231"/>
      <c r="C3013" s="1232"/>
      <c r="D3013" s="1233"/>
      <c r="E3013" s="587">
        <f t="shared" ref="E3013:E3037" si="165">IF(AND(C3013&gt;=D$2569,C3013&lt;=D$2568),1,0)</f>
        <v>0</v>
      </c>
      <c r="G3013" s="1230">
        <v>438</v>
      </c>
      <c r="H3013" s="1231"/>
      <c r="I3013" s="1232"/>
      <c r="J3013" s="1233"/>
      <c r="K3013" s="587">
        <f t="shared" ref="K3013:K3037" si="166">IF(AND(I3013&gt;=J$2569,I3013&lt;=J$2568),1,0)</f>
        <v>0</v>
      </c>
      <c r="M3013" s="1230">
        <v>438</v>
      </c>
      <c r="N3013" s="1231"/>
      <c r="O3013" s="1232"/>
      <c r="P3013" s="1233"/>
      <c r="Q3013" s="587">
        <f t="shared" ref="Q3013:Q3037" si="167">IF(AND(O3013&gt;=P$2569,O3013&lt;=P$2568),1,0)</f>
        <v>0</v>
      </c>
    </row>
    <row r="3014" spans="1:17" s="17" customFormat="1" ht="16.75" customHeight="1" outlineLevel="2">
      <c r="A3014" s="1230">
        <v>439</v>
      </c>
      <c r="B3014" s="1231"/>
      <c r="C3014" s="1232"/>
      <c r="D3014" s="1233"/>
      <c r="E3014" s="587">
        <f t="shared" si="165"/>
        <v>0</v>
      </c>
      <c r="G3014" s="1230">
        <v>439</v>
      </c>
      <c r="H3014" s="1231"/>
      <c r="I3014" s="1232"/>
      <c r="J3014" s="1233"/>
      <c r="K3014" s="587">
        <f t="shared" si="166"/>
        <v>0</v>
      </c>
      <c r="M3014" s="1230">
        <v>439</v>
      </c>
      <c r="N3014" s="1231"/>
      <c r="O3014" s="1232"/>
      <c r="P3014" s="1233"/>
      <c r="Q3014" s="587">
        <f t="shared" si="167"/>
        <v>0</v>
      </c>
    </row>
    <row r="3015" spans="1:17" s="17" customFormat="1" ht="16.75" customHeight="1" outlineLevel="2">
      <c r="A3015" s="1230">
        <v>440</v>
      </c>
      <c r="B3015" s="1231"/>
      <c r="C3015" s="1232"/>
      <c r="D3015" s="1233"/>
      <c r="E3015" s="587">
        <f t="shared" si="165"/>
        <v>0</v>
      </c>
      <c r="G3015" s="1230">
        <v>440</v>
      </c>
      <c r="H3015" s="1231"/>
      <c r="I3015" s="1232"/>
      <c r="J3015" s="1233"/>
      <c r="K3015" s="587">
        <f t="shared" si="166"/>
        <v>0</v>
      </c>
      <c r="M3015" s="1230">
        <v>440</v>
      </c>
      <c r="N3015" s="1231"/>
      <c r="O3015" s="1232"/>
      <c r="P3015" s="1233"/>
      <c r="Q3015" s="587">
        <f t="shared" si="167"/>
        <v>0</v>
      </c>
    </row>
    <row r="3016" spans="1:17" s="17" customFormat="1" ht="16.75" customHeight="1" outlineLevel="2">
      <c r="A3016" s="1230">
        <v>441</v>
      </c>
      <c r="B3016" s="1231"/>
      <c r="C3016" s="1232"/>
      <c r="D3016" s="1233"/>
      <c r="E3016" s="587">
        <f t="shared" si="165"/>
        <v>0</v>
      </c>
      <c r="G3016" s="1230">
        <v>441</v>
      </c>
      <c r="H3016" s="1231"/>
      <c r="I3016" s="1232"/>
      <c r="J3016" s="1233"/>
      <c r="K3016" s="587">
        <f t="shared" si="166"/>
        <v>0</v>
      </c>
      <c r="M3016" s="1230">
        <v>441</v>
      </c>
      <c r="N3016" s="1231"/>
      <c r="O3016" s="1232"/>
      <c r="P3016" s="1233"/>
      <c r="Q3016" s="587">
        <f t="shared" si="167"/>
        <v>0</v>
      </c>
    </row>
    <row r="3017" spans="1:17" s="17" customFormat="1" ht="16.75" customHeight="1" outlineLevel="2">
      <c r="A3017" s="1230">
        <v>442</v>
      </c>
      <c r="B3017" s="1231"/>
      <c r="C3017" s="1232"/>
      <c r="D3017" s="1233"/>
      <c r="E3017" s="587">
        <f t="shared" si="165"/>
        <v>0</v>
      </c>
      <c r="G3017" s="1230">
        <v>442</v>
      </c>
      <c r="H3017" s="1231"/>
      <c r="I3017" s="1232"/>
      <c r="J3017" s="1233"/>
      <c r="K3017" s="587">
        <f t="shared" si="166"/>
        <v>0</v>
      </c>
      <c r="M3017" s="1230">
        <v>442</v>
      </c>
      <c r="N3017" s="1231"/>
      <c r="O3017" s="1232"/>
      <c r="P3017" s="1233"/>
      <c r="Q3017" s="587">
        <f t="shared" si="167"/>
        <v>0</v>
      </c>
    </row>
    <row r="3018" spans="1:17" s="17" customFormat="1" ht="16.75" customHeight="1" outlineLevel="2">
      <c r="A3018" s="1230">
        <v>443</v>
      </c>
      <c r="B3018" s="1231"/>
      <c r="C3018" s="1232"/>
      <c r="D3018" s="1233"/>
      <c r="E3018" s="587">
        <f t="shared" si="165"/>
        <v>0</v>
      </c>
      <c r="G3018" s="1230">
        <v>443</v>
      </c>
      <c r="H3018" s="1231"/>
      <c r="I3018" s="1232"/>
      <c r="J3018" s="1233"/>
      <c r="K3018" s="587">
        <f t="shared" si="166"/>
        <v>0</v>
      </c>
      <c r="M3018" s="1230">
        <v>443</v>
      </c>
      <c r="N3018" s="1231"/>
      <c r="O3018" s="1232"/>
      <c r="P3018" s="1233"/>
      <c r="Q3018" s="587">
        <f t="shared" si="167"/>
        <v>0</v>
      </c>
    </row>
    <row r="3019" spans="1:17" s="17" customFormat="1" ht="16.75" customHeight="1" outlineLevel="2">
      <c r="A3019" s="1230">
        <v>444</v>
      </c>
      <c r="B3019" s="1231"/>
      <c r="C3019" s="1232"/>
      <c r="D3019" s="1233"/>
      <c r="E3019" s="587">
        <f t="shared" si="165"/>
        <v>0</v>
      </c>
      <c r="G3019" s="1230">
        <v>444</v>
      </c>
      <c r="H3019" s="1231"/>
      <c r="I3019" s="1232"/>
      <c r="J3019" s="1233"/>
      <c r="K3019" s="587">
        <f t="shared" si="166"/>
        <v>0</v>
      </c>
      <c r="M3019" s="1230">
        <v>444</v>
      </c>
      <c r="N3019" s="1231"/>
      <c r="O3019" s="1232"/>
      <c r="P3019" s="1233"/>
      <c r="Q3019" s="587">
        <f t="shared" si="167"/>
        <v>0</v>
      </c>
    </row>
    <row r="3020" spans="1:17" s="17" customFormat="1" ht="16.75" customHeight="1" outlineLevel="2">
      <c r="A3020" s="1230">
        <v>445</v>
      </c>
      <c r="B3020" s="1231"/>
      <c r="C3020" s="1232"/>
      <c r="D3020" s="1233"/>
      <c r="E3020" s="587">
        <f t="shared" si="165"/>
        <v>0</v>
      </c>
      <c r="G3020" s="1230">
        <v>445</v>
      </c>
      <c r="H3020" s="1231"/>
      <c r="I3020" s="1232"/>
      <c r="J3020" s="1233"/>
      <c r="K3020" s="587">
        <f t="shared" si="166"/>
        <v>0</v>
      </c>
      <c r="M3020" s="1230">
        <v>445</v>
      </c>
      <c r="N3020" s="1231"/>
      <c r="O3020" s="1232"/>
      <c r="P3020" s="1233"/>
      <c r="Q3020" s="587">
        <f t="shared" si="167"/>
        <v>0</v>
      </c>
    </row>
    <row r="3021" spans="1:17" s="17" customFormat="1" ht="16.75" customHeight="1" outlineLevel="2">
      <c r="A3021" s="1230">
        <v>446</v>
      </c>
      <c r="B3021" s="1231"/>
      <c r="C3021" s="1232"/>
      <c r="D3021" s="1233"/>
      <c r="E3021" s="587">
        <f t="shared" si="165"/>
        <v>0</v>
      </c>
      <c r="G3021" s="1230">
        <v>446</v>
      </c>
      <c r="H3021" s="1231"/>
      <c r="I3021" s="1232"/>
      <c r="J3021" s="1233"/>
      <c r="K3021" s="587">
        <f t="shared" si="166"/>
        <v>0</v>
      </c>
      <c r="M3021" s="1230">
        <v>446</v>
      </c>
      <c r="N3021" s="1231"/>
      <c r="O3021" s="1232"/>
      <c r="P3021" s="1233"/>
      <c r="Q3021" s="587">
        <f t="shared" si="167"/>
        <v>0</v>
      </c>
    </row>
    <row r="3022" spans="1:17" s="17" customFormat="1" ht="16.75" customHeight="1" outlineLevel="2">
      <c r="A3022" s="1230">
        <v>447</v>
      </c>
      <c r="B3022" s="1231"/>
      <c r="C3022" s="1232"/>
      <c r="D3022" s="1233"/>
      <c r="E3022" s="587">
        <f t="shared" si="165"/>
        <v>0</v>
      </c>
      <c r="G3022" s="1230">
        <v>447</v>
      </c>
      <c r="H3022" s="1231"/>
      <c r="I3022" s="1232"/>
      <c r="J3022" s="1233"/>
      <c r="K3022" s="587">
        <f t="shared" si="166"/>
        <v>0</v>
      </c>
      <c r="M3022" s="1230">
        <v>447</v>
      </c>
      <c r="N3022" s="1231"/>
      <c r="O3022" s="1232"/>
      <c r="P3022" s="1233"/>
      <c r="Q3022" s="587">
        <f t="shared" si="167"/>
        <v>0</v>
      </c>
    </row>
    <row r="3023" spans="1:17" s="17" customFormat="1" ht="16.75" customHeight="1" outlineLevel="2">
      <c r="A3023" s="1230">
        <v>448</v>
      </c>
      <c r="B3023" s="1231"/>
      <c r="C3023" s="1232"/>
      <c r="D3023" s="1233"/>
      <c r="E3023" s="587">
        <f t="shared" si="165"/>
        <v>0</v>
      </c>
      <c r="G3023" s="1230">
        <v>448</v>
      </c>
      <c r="H3023" s="1231"/>
      <c r="I3023" s="1232"/>
      <c r="J3023" s="1233"/>
      <c r="K3023" s="587">
        <f t="shared" si="166"/>
        <v>0</v>
      </c>
      <c r="M3023" s="1230">
        <v>448</v>
      </c>
      <c r="N3023" s="1231"/>
      <c r="O3023" s="1232"/>
      <c r="P3023" s="1233"/>
      <c r="Q3023" s="587">
        <f t="shared" si="167"/>
        <v>0</v>
      </c>
    </row>
    <row r="3024" spans="1:17" s="17" customFormat="1" ht="16.75" customHeight="1" outlineLevel="2">
      <c r="A3024" s="1230">
        <v>449</v>
      </c>
      <c r="B3024" s="1231"/>
      <c r="C3024" s="1232"/>
      <c r="D3024" s="1233"/>
      <c r="E3024" s="587">
        <f t="shared" si="165"/>
        <v>0</v>
      </c>
      <c r="G3024" s="1230">
        <v>449</v>
      </c>
      <c r="H3024" s="1231"/>
      <c r="I3024" s="1232"/>
      <c r="J3024" s="1233"/>
      <c r="K3024" s="587">
        <f t="shared" si="166"/>
        <v>0</v>
      </c>
      <c r="M3024" s="1230">
        <v>449</v>
      </c>
      <c r="N3024" s="1231"/>
      <c r="O3024" s="1232"/>
      <c r="P3024" s="1233"/>
      <c r="Q3024" s="587">
        <f t="shared" si="167"/>
        <v>0</v>
      </c>
    </row>
    <row r="3025" spans="1:17" s="17" customFormat="1" ht="16.75" customHeight="1" outlineLevel="2">
      <c r="A3025" s="1230">
        <v>450</v>
      </c>
      <c r="B3025" s="1231"/>
      <c r="C3025" s="1232"/>
      <c r="D3025" s="1233"/>
      <c r="E3025" s="587">
        <f t="shared" si="165"/>
        <v>0</v>
      </c>
      <c r="G3025" s="1230">
        <v>450</v>
      </c>
      <c r="H3025" s="1231"/>
      <c r="I3025" s="1232"/>
      <c r="J3025" s="1233"/>
      <c r="K3025" s="587">
        <f t="shared" si="166"/>
        <v>0</v>
      </c>
      <c r="M3025" s="1230">
        <v>450</v>
      </c>
      <c r="N3025" s="1231"/>
      <c r="O3025" s="1232"/>
      <c r="P3025" s="1233"/>
      <c r="Q3025" s="587">
        <f t="shared" si="167"/>
        <v>0</v>
      </c>
    </row>
    <row r="3026" spans="1:17" s="17" customFormat="1" ht="16.75" customHeight="1" outlineLevel="2">
      <c r="A3026" s="1230">
        <v>451</v>
      </c>
      <c r="B3026" s="1231"/>
      <c r="C3026" s="1232"/>
      <c r="D3026" s="1233"/>
      <c r="E3026" s="587">
        <f t="shared" si="165"/>
        <v>0</v>
      </c>
      <c r="G3026" s="1230">
        <v>451</v>
      </c>
      <c r="H3026" s="1231"/>
      <c r="I3026" s="1232"/>
      <c r="J3026" s="1233"/>
      <c r="K3026" s="587">
        <f t="shared" si="166"/>
        <v>0</v>
      </c>
      <c r="M3026" s="1230">
        <v>451</v>
      </c>
      <c r="N3026" s="1231"/>
      <c r="O3026" s="1232"/>
      <c r="P3026" s="1233"/>
      <c r="Q3026" s="587">
        <f t="shared" si="167"/>
        <v>0</v>
      </c>
    </row>
    <row r="3027" spans="1:17" s="17" customFormat="1" ht="16.75" customHeight="1" outlineLevel="2">
      <c r="A3027" s="1230">
        <v>452</v>
      </c>
      <c r="B3027" s="1231"/>
      <c r="C3027" s="1232"/>
      <c r="D3027" s="1233"/>
      <c r="E3027" s="587">
        <f t="shared" si="165"/>
        <v>0</v>
      </c>
      <c r="G3027" s="1230">
        <v>452</v>
      </c>
      <c r="H3027" s="1231"/>
      <c r="I3027" s="1232"/>
      <c r="J3027" s="1233"/>
      <c r="K3027" s="587">
        <f t="shared" si="166"/>
        <v>0</v>
      </c>
      <c r="M3027" s="1230">
        <v>452</v>
      </c>
      <c r="N3027" s="1231"/>
      <c r="O3027" s="1232"/>
      <c r="P3027" s="1233"/>
      <c r="Q3027" s="587">
        <f t="shared" si="167"/>
        <v>0</v>
      </c>
    </row>
    <row r="3028" spans="1:17" s="17" customFormat="1" ht="16.75" customHeight="1" outlineLevel="2">
      <c r="A3028" s="1230">
        <v>453</v>
      </c>
      <c r="B3028" s="1231"/>
      <c r="C3028" s="1232"/>
      <c r="D3028" s="1233"/>
      <c r="E3028" s="587">
        <f t="shared" si="165"/>
        <v>0</v>
      </c>
      <c r="G3028" s="1230">
        <v>453</v>
      </c>
      <c r="H3028" s="1231"/>
      <c r="I3028" s="1232"/>
      <c r="J3028" s="1233"/>
      <c r="K3028" s="587">
        <f t="shared" si="166"/>
        <v>0</v>
      </c>
      <c r="M3028" s="1230">
        <v>453</v>
      </c>
      <c r="N3028" s="1231"/>
      <c r="O3028" s="1232"/>
      <c r="P3028" s="1233"/>
      <c r="Q3028" s="587">
        <f t="shared" si="167"/>
        <v>0</v>
      </c>
    </row>
    <row r="3029" spans="1:17" s="17" customFormat="1" ht="16.75" customHeight="1" outlineLevel="2">
      <c r="A3029" s="1230">
        <v>454</v>
      </c>
      <c r="B3029" s="1231"/>
      <c r="C3029" s="1232"/>
      <c r="D3029" s="1233"/>
      <c r="E3029" s="587">
        <f t="shared" si="165"/>
        <v>0</v>
      </c>
      <c r="G3029" s="1230">
        <v>454</v>
      </c>
      <c r="H3029" s="1231"/>
      <c r="I3029" s="1232"/>
      <c r="J3029" s="1233"/>
      <c r="K3029" s="587">
        <f t="shared" si="166"/>
        <v>0</v>
      </c>
      <c r="M3029" s="1230">
        <v>454</v>
      </c>
      <c r="N3029" s="1231"/>
      <c r="O3029" s="1232"/>
      <c r="P3029" s="1233"/>
      <c r="Q3029" s="587">
        <f t="shared" si="167"/>
        <v>0</v>
      </c>
    </row>
    <row r="3030" spans="1:17" s="17" customFormat="1" ht="16.75" customHeight="1" outlineLevel="2">
      <c r="A3030" s="1230">
        <v>455</v>
      </c>
      <c r="B3030" s="1231"/>
      <c r="C3030" s="1232"/>
      <c r="D3030" s="1233"/>
      <c r="E3030" s="587">
        <f t="shared" si="165"/>
        <v>0</v>
      </c>
      <c r="G3030" s="1230">
        <v>455</v>
      </c>
      <c r="H3030" s="1231"/>
      <c r="I3030" s="1232"/>
      <c r="J3030" s="1233"/>
      <c r="K3030" s="587">
        <f t="shared" si="166"/>
        <v>0</v>
      </c>
      <c r="M3030" s="1230">
        <v>455</v>
      </c>
      <c r="N3030" s="1231"/>
      <c r="O3030" s="1232"/>
      <c r="P3030" s="1233"/>
      <c r="Q3030" s="587">
        <f t="shared" si="167"/>
        <v>0</v>
      </c>
    </row>
    <row r="3031" spans="1:17" s="17" customFormat="1" ht="16.75" customHeight="1" outlineLevel="2">
      <c r="A3031" s="1230">
        <v>456</v>
      </c>
      <c r="B3031" s="1231"/>
      <c r="C3031" s="1232"/>
      <c r="D3031" s="1233"/>
      <c r="E3031" s="587">
        <f t="shared" si="165"/>
        <v>0</v>
      </c>
      <c r="G3031" s="1230">
        <v>456</v>
      </c>
      <c r="H3031" s="1231"/>
      <c r="I3031" s="1232"/>
      <c r="J3031" s="1233"/>
      <c r="K3031" s="587">
        <f t="shared" si="166"/>
        <v>0</v>
      </c>
      <c r="M3031" s="1230">
        <v>456</v>
      </c>
      <c r="N3031" s="1231"/>
      <c r="O3031" s="1232"/>
      <c r="P3031" s="1233"/>
      <c r="Q3031" s="587">
        <f t="shared" si="167"/>
        <v>0</v>
      </c>
    </row>
    <row r="3032" spans="1:17" s="17" customFormat="1" ht="16.75" customHeight="1" outlineLevel="2">
      <c r="A3032" s="1230">
        <v>457</v>
      </c>
      <c r="B3032" s="1231"/>
      <c r="C3032" s="1232"/>
      <c r="D3032" s="1233"/>
      <c r="E3032" s="587">
        <f t="shared" si="165"/>
        <v>0</v>
      </c>
      <c r="G3032" s="1230">
        <v>457</v>
      </c>
      <c r="H3032" s="1231"/>
      <c r="I3032" s="1232"/>
      <c r="J3032" s="1233"/>
      <c r="K3032" s="587">
        <f t="shared" si="166"/>
        <v>0</v>
      </c>
      <c r="M3032" s="1230">
        <v>457</v>
      </c>
      <c r="N3032" s="1231"/>
      <c r="O3032" s="1232"/>
      <c r="P3032" s="1233"/>
      <c r="Q3032" s="587">
        <f t="shared" si="167"/>
        <v>0</v>
      </c>
    </row>
    <row r="3033" spans="1:17" s="17" customFormat="1" ht="16.75" customHeight="1" outlineLevel="2">
      <c r="A3033" s="1230">
        <v>458</v>
      </c>
      <c r="B3033" s="1231"/>
      <c r="C3033" s="1232"/>
      <c r="D3033" s="1233"/>
      <c r="E3033" s="587">
        <f t="shared" si="165"/>
        <v>0</v>
      </c>
      <c r="G3033" s="1230">
        <v>458</v>
      </c>
      <c r="H3033" s="1231"/>
      <c r="I3033" s="1232"/>
      <c r="J3033" s="1233"/>
      <c r="K3033" s="587">
        <f t="shared" si="166"/>
        <v>0</v>
      </c>
      <c r="M3033" s="1230">
        <v>458</v>
      </c>
      <c r="N3033" s="1231"/>
      <c r="O3033" s="1232"/>
      <c r="P3033" s="1233"/>
      <c r="Q3033" s="587">
        <f t="shared" si="167"/>
        <v>0</v>
      </c>
    </row>
    <row r="3034" spans="1:17" s="17" customFormat="1" ht="16.75" customHeight="1" outlineLevel="2">
      <c r="A3034" s="1230">
        <v>459</v>
      </c>
      <c r="B3034" s="1231"/>
      <c r="C3034" s="1232"/>
      <c r="D3034" s="1233"/>
      <c r="E3034" s="587">
        <f t="shared" si="165"/>
        <v>0</v>
      </c>
      <c r="G3034" s="1230">
        <v>459</v>
      </c>
      <c r="H3034" s="1231"/>
      <c r="I3034" s="1232"/>
      <c r="J3034" s="1233"/>
      <c r="K3034" s="587">
        <f t="shared" si="166"/>
        <v>0</v>
      </c>
      <c r="M3034" s="1230">
        <v>459</v>
      </c>
      <c r="N3034" s="1231"/>
      <c r="O3034" s="1232"/>
      <c r="P3034" s="1233"/>
      <c r="Q3034" s="587">
        <f t="shared" si="167"/>
        <v>0</v>
      </c>
    </row>
    <row r="3035" spans="1:17" s="17" customFormat="1" ht="16.75" customHeight="1" outlineLevel="2">
      <c r="A3035" s="1230">
        <v>460</v>
      </c>
      <c r="B3035" s="1231"/>
      <c r="C3035" s="1232"/>
      <c r="D3035" s="1233"/>
      <c r="E3035" s="587">
        <f t="shared" si="165"/>
        <v>0</v>
      </c>
      <c r="G3035" s="1230">
        <v>460</v>
      </c>
      <c r="H3035" s="1231"/>
      <c r="I3035" s="1232"/>
      <c r="J3035" s="1233"/>
      <c r="K3035" s="587">
        <f t="shared" si="166"/>
        <v>0</v>
      </c>
      <c r="M3035" s="1230">
        <v>460</v>
      </c>
      <c r="N3035" s="1231"/>
      <c r="O3035" s="1232"/>
      <c r="P3035" s="1233"/>
      <c r="Q3035" s="587">
        <f t="shared" si="167"/>
        <v>0</v>
      </c>
    </row>
    <row r="3036" spans="1:17" s="17" customFormat="1" ht="16.75" customHeight="1" outlineLevel="2">
      <c r="A3036" s="1230">
        <v>461</v>
      </c>
      <c r="B3036" s="1231"/>
      <c r="C3036" s="1232"/>
      <c r="D3036" s="1233"/>
      <c r="E3036" s="587">
        <f t="shared" si="165"/>
        <v>0</v>
      </c>
      <c r="G3036" s="1230">
        <v>461</v>
      </c>
      <c r="H3036" s="1231"/>
      <c r="I3036" s="1232"/>
      <c r="J3036" s="1233"/>
      <c r="K3036" s="587">
        <f t="shared" si="166"/>
        <v>0</v>
      </c>
      <c r="M3036" s="1230">
        <v>461</v>
      </c>
      <c r="N3036" s="1231"/>
      <c r="O3036" s="1232"/>
      <c r="P3036" s="1233"/>
      <c r="Q3036" s="587">
        <f t="shared" si="167"/>
        <v>0</v>
      </c>
    </row>
    <row r="3037" spans="1:17" s="17" customFormat="1" ht="16.75" customHeight="1" outlineLevel="2">
      <c r="A3037" s="1230">
        <v>462</v>
      </c>
      <c r="B3037" s="1231"/>
      <c r="C3037" s="1232"/>
      <c r="D3037" s="1233"/>
      <c r="E3037" s="587">
        <f t="shared" si="165"/>
        <v>0</v>
      </c>
      <c r="G3037" s="1230">
        <v>462</v>
      </c>
      <c r="H3037" s="1231"/>
      <c r="I3037" s="1232"/>
      <c r="J3037" s="1233"/>
      <c r="K3037" s="587">
        <f t="shared" si="166"/>
        <v>0</v>
      </c>
      <c r="M3037" s="1230">
        <v>462</v>
      </c>
      <c r="N3037" s="1231"/>
      <c r="O3037" s="1232"/>
      <c r="P3037" s="1233"/>
      <c r="Q3037" s="587">
        <f t="shared" si="167"/>
        <v>0</v>
      </c>
    </row>
    <row r="3038" spans="1:17" s="17" customFormat="1" ht="16.75" customHeight="1" outlineLevel="2">
      <c r="A3038" s="1230">
        <v>463</v>
      </c>
      <c r="B3038" s="1231"/>
      <c r="C3038" s="1232"/>
      <c r="D3038" s="1233"/>
      <c r="E3038" s="587">
        <f>IF(AND(C3038&gt;=D$2569,C3038&lt;=D$2568),1,0)</f>
        <v>0</v>
      </c>
      <c r="G3038" s="1230">
        <v>463</v>
      </c>
      <c r="H3038" s="1231"/>
      <c r="I3038" s="1232"/>
      <c r="J3038" s="1233"/>
      <c r="K3038" s="587">
        <f>IF(AND(I3038&gt;=J$2569,I3038&lt;=J$2568),1,0)</f>
        <v>0</v>
      </c>
      <c r="M3038" s="1230">
        <v>463</v>
      </c>
      <c r="N3038" s="1231"/>
      <c r="O3038" s="1232"/>
      <c r="P3038" s="1233"/>
      <c r="Q3038" s="587">
        <f>IF(AND(O3038&gt;=P$2569,O3038&lt;=P$2568),1,0)</f>
        <v>0</v>
      </c>
    </row>
    <row r="3039" spans="1:17" s="17" customFormat="1" ht="16.75" customHeight="1" outlineLevel="2">
      <c r="A3039" s="1230">
        <v>464</v>
      </c>
      <c r="B3039" s="1231"/>
      <c r="C3039" s="1232"/>
      <c r="D3039" s="1233"/>
      <c r="E3039" s="587">
        <f t="shared" ref="E3039:E3075" si="168">IF(AND(C3039&gt;=D$2569,C3039&lt;=D$2568),1,0)</f>
        <v>0</v>
      </c>
      <c r="G3039" s="1230">
        <v>464</v>
      </c>
      <c r="H3039" s="1231"/>
      <c r="I3039" s="1232"/>
      <c r="J3039" s="1233"/>
      <c r="K3039" s="587">
        <f t="shared" ref="K3039:K3075" si="169">IF(AND(I3039&gt;=J$2569,I3039&lt;=J$2568),1,0)</f>
        <v>0</v>
      </c>
      <c r="M3039" s="1230">
        <v>464</v>
      </c>
      <c r="N3039" s="1231"/>
      <c r="O3039" s="1232"/>
      <c r="P3039" s="1233"/>
      <c r="Q3039" s="587">
        <f t="shared" ref="Q3039:Q3075" si="170">IF(AND(O3039&gt;=P$2569,O3039&lt;=P$2568),1,0)</f>
        <v>0</v>
      </c>
    </row>
    <row r="3040" spans="1:17" s="17" customFormat="1" ht="16.75" customHeight="1" outlineLevel="2">
      <c r="A3040" s="1230">
        <v>465</v>
      </c>
      <c r="B3040" s="1231"/>
      <c r="C3040" s="1232"/>
      <c r="D3040" s="1233"/>
      <c r="E3040" s="587">
        <f t="shared" si="168"/>
        <v>0</v>
      </c>
      <c r="G3040" s="1230">
        <v>465</v>
      </c>
      <c r="H3040" s="1231"/>
      <c r="I3040" s="1232"/>
      <c r="J3040" s="1233"/>
      <c r="K3040" s="587">
        <f t="shared" si="169"/>
        <v>0</v>
      </c>
      <c r="M3040" s="1230">
        <v>465</v>
      </c>
      <c r="N3040" s="1231"/>
      <c r="O3040" s="1232"/>
      <c r="P3040" s="1233"/>
      <c r="Q3040" s="587">
        <f t="shared" si="170"/>
        <v>0</v>
      </c>
    </row>
    <row r="3041" spans="1:17" s="17" customFormat="1" ht="16.75" customHeight="1" outlineLevel="2">
      <c r="A3041" s="1230">
        <v>466</v>
      </c>
      <c r="B3041" s="1231"/>
      <c r="C3041" s="1232"/>
      <c r="D3041" s="1233"/>
      <c r="E3041" s="587">
        <f t="shared" si="168"/>
        <v>0</v>
      </c>
      <c r="G3041" s="1230">
        <v>466</v>
      </c>
      <c r="H3041" s="1231"/>
      <c r="I3041" s="1232"/>
      <c r="J3041" s="1233"/>
      <c r="K3041" s="587">
        <f t="shared" si="169"/>
        <v>0</v>
      </c>
      <c r="M3041" s="1230">
        <v>466</v>
      </c>
      <c r="N3041" s="1231"/>
      <c r="O3041" s="1232"/>
      <c r="P3041" s="1233"/>
      <c r="Q3041" s="587">
        <f t="shared" si="170"/>
        <v>0</v>
      </c>
    </row>
    <row r="3042" spans="1:17" s="17" customFormat="1" ht="16.75" customHeight="1" outlineLevel="2">
      <c r="A3042" s="1230">
        <v>467</v>
      </c>
      <c r="B3042" s="1231"/>
      <c r="C3042" s="1232"/>
      <c r="D3042" s="1233"/>
      <c r="E3042" s="587">
        <f t="shared" si="168"/>
        <v>0</v>
      </c>
      <c r="G3042" s="1230">
        <v>467</v>
      </c>
      <c r="H3042" s="1231"/>
      <c r="I3042" s="1232"/>
      <c r="J3042" s="1233"/>
      <c r="K3042" s="587">
        <f t="shared" si="169"/>
        <v>0</v>
      </c>
      <c r="M3042" s="1230">
        <v>467</v>
      </c>
      <c r="N3042" s="1231"/>
      <c r="O3042" s="1232"/>
      <c r="P3042" s="1233"/>
      <c r="Q3042" s="587">
        <f t="shared" si="170"/>
        <v>0</v>
      </c>
    </row>
    <row r="3043" spans="1:17" s="17" customFormat="1" ht="16.75" customHeight="1" outlineLevel="2">
      <c r="A3043" s="1230">
        <v>468</v>
      </c>
      <c r="B3043" s="1231"/>
      <c r="C3043" s="1232"/>
      <c r="D3043" s="1233"/>
      <c r="E3043" s="587">
        <f t="shared" si="168"/>
        <v>0</v>
      </c>
      <c r="G3043" s="1230">
        <v>468</v>
      </c>
      <c r="H3043" s="1231"/>
      <c r="I3043" s="1232"/>
      <c r="J3043" s="1233"/>
      <c r="K3043" s="587">
        <f t="shared" si="169"/>
        <v>0</v>
      </c>
      <c r="M3043" s="1230">
        <v>468</v>
      </c>
      <c r="N3043" s="1231"/>
      <c r="O3043" s="1232"/>
      <c r="P3043" s="1233"/>
      <c r="Q3043" s="587">
        <f t="shared" si="170"/>
        <v>0</v>
      </c>
    </row>
    <row r="3044" spans="1:17" s="17" customFormat="1" ht="16.75" customHeight="1" outlineLevel="2">
      <c r="A3044" s="1230">
        <v>469</v>
      </c>
      <c r="B3044" s="1231"/>
      <c r="C3044" s="1232"/>
      <c r="D3044" s="1233"/>
      <c r="E3044" s="587">
        <f t="shared" si="168"/>
        <v>0</v>
      </c>
      <c r="G3044" s="1230">
        <v>469</v>
      </c>
      <c r="H3044" s="1231"/>
      <c r="I3044" s="1232"/>
      <c r="J3044" s="1233"/>
      <c r="K3044" s="587">
        <f t="shared" si="169"/>
        <v>0</v>
      </c>
      <c r="M3044" s="1230">
        <v>469</v>
      </c>
      <c r="N3044" s="1231"/>
      <c r="O3044" s="1232"/>
      <c r="P3044" s="1233"/>
      <c r="Q3044" s="587">
        <f t="shared" si="170"/>
        <v>0</v>
      </c>
    </row>
    <row r="3045" spans="1:17" s="17" customFormat="1" ht="16.75" customHeight="1" outlineLevel="2">
      <c r="A3045" s="1230">
        <v>470</v>
      </c>
      <c r="B3045" s="1231"/>
      <c r="C3045" s="1232"/>
      <c r="D3045" s="1233"/>
      <c r="E3045" s="587">
        <f t="shared" si="168"/>
        <v>0</v>
      </c>
      <c r="G3045" s="1230">
        <v>470</v>
      </c>
      <c r="H3045" s="1231"/>
      <c r="I3045" s="1232"/>
      <c r="J3045" s="1233"/>
      <c r="K3045" s="587">
        <f t="shared" si="169"/>
        <v>0</v>
      </c>
      <c r="M3045" s="1230">
        <v>470</v>
      </c>
      <c r="N3045" s="1231"/>
      <c r="O3045" s="1232"/>
      <c r="P3045" s="1233"/>
      <c r="Q3045" s="587">
        <f t="shared" si="170"/>
        <v>0</v>
      </c>
    </row>
    <row r="3046" spans="1:17" s="17" customFormat="1" ht="16.75" customHeight="1" outlineLevel="2">
      <c r="A3046" s="1230">
        <v>471</v>
      </c>
      <c r="B3046" s="1231"/>
      <c r="C3046" s="1232"/>
      <c r="D3046" s="1233"/>
      <c r="E3046" s="587">
        <f t="shared" si="168"/>
        <v>0</v>
      </c>
      <c r="G3046" s="1230">
        <v>471</v>
      </c>
      <c r="H3046" s="1231"/>
      <c r="I3046" s="1232"/>
      <c r="J3046" s="1233"/>
      <c r="K3046" s="587">
        <f t="shared" si="169"/>
        <v>0</v>
      </c>
      <c r="M3046" s="1230">
        <v>471</v>
      </c>
      <c r="N3046" s="1231"/>
      <c r="O3046" s="1232"/>
      <c r="P3046" s="1233"/>
      <c r="Q3046" s="587">
        <f t="shared" si="170"/>
        <v>0</v>
      </c>
    </row>
    <row r="3047" spans="1:17" s="17" customFormat="1" ht="16.75" customHeight="1" outlineLevel="2">
      <c r="A3047" s="1230">
        <v>472</v>
      </c>
      <c r="B3047" s="1231"/>
      <c r="C3047" s="1232"/>
      <c r="D3047" s="1233"/>
      <c r="E3047" s="587">
        <f t="shared" si="168"/>
        <v>0</v>
      </c>
      <c r="G3047" s="1230">
        <v>472</v>
      </c>
      <c r="H3047" s="1231"/>
      <c r="I3047" s="1232"/>
      <c r="J3047" s="1233"/>
      <c r="K3047" s="587">
        <f t="shared" si="169"/>
        <v>0</v>
      </c>
      <c r="M3047" s="1230">
        <v>472</v>
      </c>
      <c r="N3047" s="1231"/>
      <c r="O3047" s="1232"/>
      <c r="P3047" s="1233"/>
      <c r="Q3047" s="587">
        <f t="shared" si="170"/>
        <v>0</v>
      </c>
    </row>
    <row r="3048" spans="1:17" s="17" customFormat="1" ht="16.75" customHeight="1" outlineLevel="2">
      <c r="A3048" s="1230">
        <v>473</v>
      </c>
      <c r="B3048" s="1231"/>
      <c r="C3048" s="1232"/>
      <c r="D3048" s="1233"/>
      <c r="E3048" s="587">
        <f t="shared" si="168"/>
        <v>0</v>
      </c>
      <c r="G3048" s="1230">
        <v>473</v>
      </c>
      <c r="H3048" s="1231"/>
      <c r="I3048" s="1232"/>
      <c r="J3048" s="1233"/>
      <c r="K3048" s="587">
        <f t="shared" si="169"/>
        <v>0</v>
      </c>
      <c r="M3048" s="1230">
        <v>473</v>
      </c>
      <c r="N3048" s="1231"/>
      <c r="O3048" s="1232"/>
      <c r="P3048" s="1233"/>
      <c r="Q3048" s="587">
        <f t="shared" si="170"/>
        <v>0</v>
      </c>
    </row>
    <row r="3049" spans="1:17" s="17" customFormat="1" ht="16.75" customHeight="1" outlineLevel="2">
      <c r="A3049" s="1230">
        <v>474</v>
      </c>
      <c r="B3049" s="1231"/>
      <c r="C3049" s="1232"/>
      <c r="D3049" s="1233"/>
      <c r="E3049" s="587">
        <f t="shared" si="168"/>
        <v>0</v>
      </c>
      <c r="G3049" s="1230">
        <v>474</v>
      </c>
      <c r="H3049" s="1231"/>
      <c r="I3049" s="1232"/>
      <c r="J3049" s="1233"/>
      <c r="K3049" s="587">
        <f t="shared" si="169"/>
        <v>0</v>
      </c>
      <c r="M3049" s="1230">
        <v>474</v>
      </c>
      <c r="N3049" s="1231"/>
      <c r="O3049" s="1232"/>
      <c r="P3049" s="1233"/>
      <c r="Q3049" s="587">
        <f t="shared" si="170"/>
        <v>0</v>
      </c>
    </row>
    <row r="3050" spans="1:17" s="17" customFormat="1" ht="16.75" customHeight="1" outlineLevel="2">
      <c r="A3050" s="1230">
        <v>475</v>
      </c>
      <c r="B3050" s="1231"/>
      <c r="C3050" s="1232"/>
      <c r="D3050" s="1233"/>
      <c r="E3050" s="587">
        <f t="shared" si="168"/>
        <v>0</v>
      </c>
      <c r="G3050" s="1230">
        <v>475</v>
      </c>
      <c r="H3050" s="1231"/>
      <c r="I3050" s="1232"/>
      <c r="J3050" s="1233"/>
      <c r="K3050" s="587">
        <f t="shared" si="169"/>
        <v>0</v>
      </c>
      <c r="M3050" s="1230">
        <v>475</v>
      </c>
      <c r="N3050" s="1231"/>
      <c r="O3050" s="1232"/>
      <c r="P3050" s="1233"/>
      <c r="Q3050" s="587">
        <f t="shared" si="170"/>
        <v>0</v>
      </c>
    </row>
    <row r="3051" spans="1:17" s="17" customFormat="1" ht="16.75" customHeight="1" outlineLevel="2">
      <c r="A3051" s="1230">
        <v>476</v>
      </c>
      <c r="B3051" s="1231"/>
      <c r="C3051" s="1232"/>
      <c r="D3051" s="1233"/>
      <c r="E3051" s="587">
        <f t="shared" si="168"/>
        <v>0</v>
      </c>
      <c r="G3051" s="1230">
        <v>476</v>
      </c>
      <c r="H3051" s="1231"/>
      <c r="I3051" s="1232"/>
      <c r="J3051" s="1233"/>
      <c r="K3051" s="587">
        <f t="shared" si="169"/>
        <v>0</v>
      </c>
      <c r="M3051" s="1230">
        <v>476</v>
      </c>
      <c r="N3051" s="1231"/>
      <c r="O3051" s="1232"/>
      <c r="P3051" s="1233"/>
      <c r="Q3051" s="587">
        <f t="shared" si="170"/>
        <v>0</v>
      </c>
    </row>
    <row r="3052" spans="1:17" s="17" customFormat="1" ht="16.75" customHeight="1" outlineLevel="2">
      <c r="A3052" s="1230">
        <v>477</v>
      </c>
      <c r="B3052" s="1231"/>
      <c r="C3052" s="1232"/>
      <c r="D3052" s="1233"/>
      <c r="E3052" s="587">
        <f t="shared" si="168"/>
        <v>0</v>
      </c>
      <c r="G3052" s="1230">
        <v>477</v>
      </c>
      <c r="H3052" s="1231"/>
      <c r="I3052" s="1232"/>
      <c r="J3052" s="1233"/>
      <c r="K3052" s="587">
        <f t="shared" si="169"/>
        <v>0</v>
      </c>
      <c r="M3052" s="1230">
        <v>477</v>
      </c>
      <c r="N3052" s="1231"/>
      <c r="O3052" s="1232"/>
      <c r="P3052" s="1233"/>
      <c r="Q3052" s="587">
        <f t="shared" si="170"/>
        <v>0</v>
      </c>
    </row>
    <row r="3053" spans="1:17" s="17" customFormat="1" ht="16.75" customHeight="1" outlineLevel="2">
      <c r="A3053" s="1230">
        <v>478</v>
      </c>
      <c r="B3053" s="1231"/>
      <c r="C3053" s="1232"/>
      <c r="D3053" s="1233"/>
      <c r="E3053" s="587">
        <f t="shared" si="168"/>
        <v>0</v>
      </c>
      <c r="G3053" s="1230">
        <v>478</v>
      </c>
      <c r="H3053" s="1231"/>
      <c r="I3053" s="1232"/>
      <c r="J3053" s="1233"/>
      <c r="K3053" s="587">
        <f t="shared" si="169"/>
        <v>0</v>
      </c>
      <c r="M3053" s="1230">
        <v>478</v>
      </c>
      <c r="N3053" s="1231"/>
      <c r="O3053" s="1232"/>
      <c r="P3053" s="1233"/>
      <c r="Q3053" s="587">
        <f t="shared" si="170"/>
        <v>0</v>
      </c>
    </row>
    <row r="3054" spans="1:17" s="17" customFormat="1" ht="16.75" customHeight="1" outlineLevel="2">
      <c r="A3054" s="1230">
        <v>479</v>
      </c>
      <c r="B3054" s="1231"/>
      <c r="C3054" s="1232"/>
      <c r="D3054" s="1233"/>
      <c r="E3054" s="587">
        <f t="shared" si="168"/>
        <v>0</v>
      </c>
      <c r="G3054" s="1230">
        <v>479</v>
      </c>
      <c r="H3054" s="1231"/>
      <c r="I3054" s="1232"/>
      <c r="J3054" s="1233"/>
      <c r="K3054" s="587">
        <f t="shared" si="169"/>
        <v>0</v>
      </c>
      <c r="M3054" s="1230">
        <v>479</v>
      </c>
      <c r="N3054" s="1231"/>
      <c r="O3054" s="1232"/>
      <c r="P3054" s="1233"/>
      <c r="Q3054" s="587">
        <f t="shared" si="170"/>
        <v>0</v>
      </c>
    </row>
    <row r="3055" spans="1:17" s="17" customFormat="1" ht="16.75" customHeight="1" outlineLevel="2">
      <c r="A3055" s="1230">
        <v>480</v>
      </c>
      <c r="B3055" s="1231"/>
      <c r="C3055" s="1232"/>
      <c r="D3055" s="1233"/>
      <c r="E3055" s="587">
        <f t="shared" si="168"/>
        <v>0</v>
      </c>
      <c r="G3055" s="1230">
        <v>480</v>
      </c>
      <c r="H3055" s="1231"/>
      <c r="I3055" s="1232"/>
      <c r="J3055" s="1233"/>
      <c r="K3055" s="587">
        <f t="shared" si="169"/>
        <v>0</v>
      </c>
      <c r="M3055" s="1230">
        <v>480</v>
      </c>
      <c r="N3055" s="1231"/>
      <c r="O3055" s="1232"/>
      <c r="P3055" s="1233"/>
      <c r="Q3055" s="587">
        <f t="shared" si="170"/>
        <v>0</v>
      </c>
    </row>
    <row r="3056" spans="1:17" s="17" customFormat="1" ht="16.75" customHeight="1" outlineLevel="2">
      <c r="A3056" s="1230">
        <v>481</v>
      </c>
      <c r="B3056" s="1231"/>
      <c r="C3056" s="1232"/>
      <c r="D3056" s="1233"/>
      <c r="E3056" s="587">
        <f t="shared" si="168"/>
        <v>0</v>
      </c>
      <c r="G3056" s="1230">
        <v>481</v>
      </c>
      <c r="H3056" s="1231"/>
      <c r="I3056" s="1232"/>
      <c r="J3056" s="1233"/>
      <c r="K3056" s="587">
        <f t="shared" si="169"/>
        <v>0</v>
      </c>
      <c r="M3056" s="1230">
        <v>481</v>
      </c>
      <c r="N3056" s="1231"/>
      <c r="O3056" s="1232"/>
      <c r="P3056" s="1233"/>
      <c r="Q3056" s="587">
        <f t="shared" si="170"/>
        <v>0</v>
      </c>
    </row>
    <row r="3057" spans="1:17" s="17" customFormat="1" ht="16.75" customHeight="1" outlineLevel="2">
      <c r="A3057" s="1230">
        <v>482</v>
      </c>
      <c r="B3057" s="1231"/>
      <c r="C3057" s="1232"/>
      <c r="D3057" s="1233"/>
      <c r="E3057" s="587">
        <f t="shared" si="168"/>
        <v>0</v>
      </c>
      <c r="G3057" s="1230">
        <v>482</v>
      </c>
      <c r="H3057" s="1231"/>
      <c r="I3057" s="1232"/>
      <c r="J3057" s="1233"/>
      <c r="K3057" s="587">
        <f t="shared" si="169"/>
        <v>0</v>
      </c>
      <c r="M3057" s="1230">
        <v>482</v>
      </c>
      <c r="N3057" s="1231"/>
      <c r="O3057" s="1232"/>
      <c r="P3057" s="1233"/>
      <c r="Q3057" s="587">
        <f t="shared" si="170"/>
        <v>0</v>
      </c>
    </row>
    <row r="3058" spans="1:17" s="17" customFormat="1" ht="16.75" customHeight="1" outlineLevel="2">
      <c r="A3058" s="1230">
        <v>483</v>
      </c>
      <c r="B3058" s="1231"/>
      <c r="C3058" s="1232"/>
      <c r="D3058" s="1233"/>
      <c r="E3058" s="587">
        <f t="shared" si="168"/>
        <v>0</v>
      </c>
      <c r="G3058" s="1230">
        <v>483</v>
      </c>
      <c r="H3058" s="1231"/>
      <c r="I3058" s="1232"/>
      <c r="J3058" s="1233"/>
      <c r="K3058" s="587">
        <f t="shared" si="169"/>
        <v>0</v>
      </c>
      <c r="M3058" s="1230">
        <v>483</v>
      </c>
      <c r="N3058" s="1231"/>
      <c r="O3058" s="1232"/>
      <c r="P3058" s="1233"/>
      <c r="Q3058" s="587">
        <f t="shared" si="170"/>
        <v>0</v>
      </c>
    </row>
    <row r="3059" spans="1:17" s="17" customFormat="1" ht="16.75" customHeight="1" outlineLevel="2">
      <c r="A3059" s="1230">
        <v>484</v>
      </c>
      <c r="B3059" s="1231"/>
      <c r="C3059" s="1232"/>
      <c r="D3059" s="1233"/>
      <c r="E3059" s="587">
        <f t="shared" si="168"/>
        <v>0</v>
      </c>
      <c r="G3059" s="1230">
        <v>484</v>
      </c>
      <c r="H3059" s="1231"/>
      <c r="I3059" s="1232"/>
      <c r="J3059" s="1233"/>
      <c r="K3059" s="587">
        <f t="shared" si="169"/>
        <v>0</v>
      </c>
      <c r="M3059" s="1230">
        <v>484</v>
      </c>
      <c r="N3059" s="1231"/>
      <c r="O3059" s="1232"/>
      <c r="P3059" s="1233"/>
      <c r="Q3059" s="587">
        <f t="shared" si="170"/>
        <v>0</v>
      </c>
    </row>
    <row r="3060" spans="1:17" s="17" customFormat="1" ht="16.75" customHeight="1" outlineLevel="2">
      <c r="A3060" s="1230">
        <v>485</v>
      </c>
      <c r="B3060" s="1231"/>
      <c r="C3060" s="1232"/>
      <c r="D3060" s="1233"/>
      <c r="E3060" s="587">
        <f t="shared" si="168"/>
        <v>0</v>
      </c>
      <c r="G3060" s="1230">
        <v>485</v>
      </c>
      <c r="H3060" s="1231"/>
      <c r="I3060" s="1232"/>
      <c r="J3060" s="1233"/>
      <c r="K3060" s="587">
        <f t="shared" si="169"/>
        <v>0</v>
      </c>
      <c r="M3060" s="1230">
        <v>485</v>
      </c>
      <c r="N3060" s="1231"/>
      <c r="O3060" s="1232"/>
      <c r="P3060" s="1233"/>
      <c r="Q3060" s="587">
        <f t="shared" si="170"/>
        <v>0</v>
      </c>
    </row>
    <row r="3061" spans="1:17" s="17" customFormat="1" ht="16.75" customHeight="1" outlineLevel="2">
      <c r="A3061" s="1230">
        <v>486</v>
      </c>
      <c r="B3061" s="1231"/>
      <c r="C3061" s="1232"/>
      <c r="D3061" s="1233"/>
      <c r="E3061" s="587">
        <f t="shared" si="168"/>
        <v>0</v>
      </c>
      <c r="G3061" s="1230">
        <v>486</v>
      </c>
      <c r="H3061" s="1231"/>
      <c r="I3061" s="1232"/>
      <c r="J3061" s="1233"/>
      <c r="K3061" s="587">
        <f t="shared" si="169"/>
        <v>0</v>
      </c>
      <c r="M3061" s="1230">
        <v>486</v>
      </c>
      <c r="N3061" s="1231"/>
      <c r="O3061" s="1232"/>
      <c r="P3061" s="1233"/>
      <c r="Q3061" s="587">
        <f t="shared" si="170"/>
        <v>0</v>
      </c>
    </row>
    <row r="3062" spans="1:17" s="17" customFormat="1" ht="16.75" customHeight="1" outlineLevel="2">
      <c r="A3062" s="1230">
        <v>487</v>
      </c>
      <c r="B3062" s="1231"/>
      <c r="C3062" s="1232"/>
      <c r="D3062" s="1233"/>
      <c r="E3062" s="587">
        <f t="shared" si="168"/>
        <v>0</v>
      </c>
      <c r="G3062" s="1230">
        <v>487</v>
      </c>
      <c r="H3062" s="1231"/>
      <c r="I3062" s="1232"/>
      <c r="J3062" s="1233"/>
      <c r="K3062" s="587">
        <f t="shared" si="169"/>
        <v>0</v>
      </c>
      <c r="M3062" s="1230">
        <v>487</v>
      </c>
      <c r="N3062" s="1231"/>
      <c r="O3062" s="1232"/>
      <c r="P3062" s="1233"/>
      <c r="Q3062" s="587">
        <f t="shared" si="170"/>
        <v>0</v>
      </c>
    </row>
    <row r="3063" spans="1:17" s="17" customFormat="1" ht="16.75" customHeight="1" outlineLevel="2">
      <c r="A3063" s="1230">
        <v>488</v>
      </c>
      <c r="B3063" s="1231"/>
      <c r="C3063" s="1232"/>
      <c r="D3063" s="1233"/>
      <c r="E3063" s="587">
        <f t="shared" si="168"/>
        <v>0</v>
      </c>
      <c r="G3063" s="1230">
        <v>488</v>
      </c>
      <c r="H3063" s="1231"/>
      <c r="I3063" s="1232"/>
      <c r="J3063" s="1233"/>
      <c r="K3063" s="587">
        <f t="shared" si="169"/>
        <v>0</v>
      </c>
      <c r="M3063" s="1230">
        <v>488</v>
      </c>
      <c r="N3063" s="1231"/>
      <c r="O3063" s="1232"/>
      <c r="P3063" s="1233"/>
      <c r="Q3063" s="587">
        <f t="shared" si="170"/>
        <v>0</v>
      </c>
    </row>
    <row r="3064" spans="1:17" s="17" customFormat="1" ht="16.75" customHeight="1" outlineLevel="2">
      <c r="A3064" s="1230">
        <v>489</v>
      </c>
      <c r="B3064" s="1231"/>
      <c r="C3064" s="1232"/>
      <c r="D3064" s="1233"/>
      <c r="E3064" s="587">
        <f t="shared" si="168"/>
        <v>0</v>
      </c>
      <c r="G3064" s="1230">
        <v>489</v>
      </c>
      <c r="H3064" s="1231"/>
      <c r="I3064" s="1232"/>
      <c r="J3064" s="1233"/>
      <c r="K3064" s="587">
        <f t="shared" si="169"/>
        <v>0</v>
      </c>
      <c r="M3064" s="1230">
        <v>489</v>
      </c>
      <c r="N3064" s="1231"/>
      <c r="O3064" s="1232"/>
      <c r="P3064" s="1233"/>
      <c r="Q3064" s="587">
        <f t="shared" si="170"/>
        <v>0</v>
      </c>
    </row>
    <row r="3065" spans="1:17" s="17" customFormat="1" ht="16.75" customHeight="1" outlineLevel="2">
      <c r="A3065" s="1230">
        <v>490</v>
      </c>
      <c r="B3065" s="1231"/>
      <c r="C3065" s="1232"/>
      <c r="D3065" s="1233"/>
      <c r="E3065" s="587">
        <f t="shared" si="168"/>
        <v>0</v>
      </c>
      <c r="G3065" s="1230">
        <v>490</v>
      </c>
      <c r="H3065" s="1231"/>
      <c r="I3065" s="1232"/>
      <c r="J3065" s="1233"/>
      <c r="K3065" s="587">
        <f t="shared" si="169"/>
        <v>0</v>
      </c>
      <c r="M3065" s="1230">
        <v>490</v>
      </c>
      <c r="N3065" s="1231"/>
      <c r="O3065" s="1232"/>
      <c r="P3065" s="1233"/>
      <c r="Q3065" s="587">
        <f t="shared" si="170"/>
        <v>0</v>
      </c>
    </row>
    <row r="3066" spans="1:17" s="17" customFormat="1" ht="16.75" customHeight="1" outlineLevel="2">
      <c r="A3066" s="1230">
        <v>491</v>
      </c>
      <c r="B3066" s="1231"/>
      <c r="C3066" s="1232"/>
      <c r="D3066" s="1233"/>
      <c r="E3066" s="587">
        <f t="shared" si="168"/>
        <v>0</v>
      </c>
      <c r="G3066" s="1230">
        <v>491</v>
      </c>
      <c r="H3066" s="1231"/>
      <c r="I3066" s="1232"/>
      <c r="J3066" s="1233"/>
      <c r="K3066" s="587">
        <f t="shared" si="169"/>
        <v>0</v>
      </c>
      <c r="M3066" s="1230">
        <v>491</v>
      </c>
      <c r="N3066" s="1231"/>
      <c r="O3066" s="1232"/>
      <c r="P3066" s="1233"/>
      <c r="Q3066" s="587">
        <f t="shared" si="170"/>
        <v>0</v>
      </c>
    </row>
    <row r="3067" spans="1:17" s="17" customFormat="1" ht="16.75" customHeight="1" outlineLevel="2">
      <c r="A3067" s="1230">
        <v>492</v>
      </c>
      <c r="B3067" s="1231"/>
      <c r="C3067" s="1232"/>
      <c r="D3067" s="1233"/>
      <c r="E3067" s="587">
        <f t="shared" si="168"/>
        <v>0</v>
      </c>
      <c r="G3067" s="1230">
        <v>492</v>
      </c>
      <c r="H3067" s="1231"/>
      <c r="I3067" s="1232"/>
      <c r="J3067" s="1233"/>
      <c r="K3067" s="587">
        <f t="shared" si="169"/>
        <v>0</v>
      </c>
      <c r="M3067" s="1230">
        <v>492</v>
      </c>
      <c r="N3067" s="1231"/>
      <c r="O3067" s="1232"/>
      <c r="P3067" s="1233"/>
      <c r="Q3067" s="587">
        <f t="shared" si="170"/>
        <v>0</v>
      </c>
    </row>
    <row r="3068" spans="1:17" s="17" customFormat="1" ht="16.75" customHeight="1" outlineLevel="2">
      <c r="A3068" s="1230">
        <v>493</v>
      </c>
      <c r="B3068" s="1231"/>
      <c r="C3068" s="1232"/>
      <c r="D3068" s="1233"/>
      <c r="E3068" s="587">
        <f t="shared" si="168"/>
        <v>0</v>
      </c>
      <c r="G3068" s="1230">
        <v>493</v>
      </c>
      <c r="H3068" s="1231"/>
      <c r="I3068" s="1232"/>
      <c r="J3068" s="1233"/>
      <c r="K3068" s="587">
        <f t="shared" si="169"/>
        <v>0</v>
      </c>
      <c r="M3068" s="1230">
        <v>493</v>
      </c>
      <c r="N3068" s="1231"/>
      <c r="O3068" s="1232"/>
      <c r="P3068" s="1233"/>
      <c r="Q3068" s="587">
        <f t="shared" si="170"/>
        <v>0</v>
      </c>
    </row>
    <row r="3069" spans="1:17" s="17" customFormat="1" ht="16.75" customHeight="1" outlineLevel="2">
      <c r="A3069" s="1230">
        <v>494</v>
      </c>
      <c r="B3069" s="1231"/>
      <c r="C3069" s="1232"/>
      <c r="D3069" s="1233"/>
      <c r="E3069" s="587">
        <f t="shared" si="168"/>
        <v>0</v>
      </c>
      <c r="G3069" s="1230">
        <v>494</v>
      </c>
      <c r="H3069" s="1231"/>
      <c r="I3069" s="1232"/>
      <c r="J3069" s="1233"/>
      <c r="K3069" s="587">
        <f t="shared" si="169"/>
        <v>0</v>
      </c>
      <c r="M3069" s="1230">
        <v>494</v>
      </c>
      <c r="N3069" s="1231"/>
      <c r="O3069" s="1232"/>
      <c r="P3069" s="1233"/>
      <c r="Q3069" s="587">
        <f t="shared" si="170"/>
        <v>0</v>
      </c>
    </row>
    <row r="3070" spans="1:17" s="17" customFormat="1" ht="16.75" customHeight="1" outlineLevel="2">
      <c r="A3070" s="1230">
        <v>495</v>
      </c>
      <c r="B3070" s="1231"/>
      <c r="C3070" s="1232"/>
      <c r="D3070" s="1233"/>
      <c r="E3070" s="587">
        <f t="shared" si="168"/>
        <v>0</v>
      </c>
      <c r="G3070" s="1230">
        <v>495</v>
      </c>
      <c r="H3070" s="1231"/>
      <c r="I3070" s="1232"/>
      <c r="J3070" s="1233"/>
      <c r="K3070" s="587">
        <f t="shared" si="169"/>
        <v>0</v>
      </c>
      <c r="M3070" s="1230">
        <v>495</v>
      </c>
      <c r="N3070" s="1231"/>
      <c r="O3070" s="1232"/>
      <c r="P3070" s="1233"/>
      <c r="Q3070" s="587">
        <f t="shared" si="170"/>
        <v>0</v>
      </c>
    </row>
    <row r="3071" spans="1:17" s="17" customFormat="1" ht="16.75" customHeight="1" outlineLevel="2">
      <c r="A3071" s="1230">
        <v>496</v>
      </c>
      <c r="B3071" s="1231"/>
      <c r="C3071" s="1232"/>
      <c r="D3071" s="1233"/>
      <c r="E3071" s="587">
        <f t="shared" si="168"/>
        <v>0</v>
      </c>
      <c r="G3071" s="1230">
        <v>496</v>
      </c>
      <c r="H3071" s="1231"/>
      <c r="I3071" s="1232"/>
      <c r="J3071" s="1233"/>
      <c r="K3071" s="587">
        <f t="shared" si="169"/>
        <v>0</v>
      </c>
      <c r="M3071" s="1230">
        <v>496</v>
      </c>
      <c r="N3071" s="1231"/>
      <c r="O3071" s="1232"/>
      <c r="P3071" s="1233"/>
      <c r="Q3071" s="587">
        <f t="shared" si="170"/>
        <v>0</v>
      </c>
    </row>
    <row r="3072" spans="1:17" s="17" customFormat="1" ht="16.75" customHeight="1" outlineLevel="2">
      <c r="A3072" s="1230">
        <v>497</v>
      </c>
      <c r="B3072" s="1231"/>
      <c r="C3072" s="1232"/>
      <c r="D3072" s="1233"/>
      <c r="E3072" s="587">
        <f t="shared" si="168"/>
        <v>0</v>
      </c>
      <c r="G3072" s="1230">
        <v>497</v>
      </c>
      <c r="H3072" s="1231"/>
      <c r="I3072" s="1232"/>
      <c r="J3072" s="1233"/>
      <c r="K3072" s="587">
        <f t="shared" si="169"/>
        <v>0</v>
      </c>
      <c r="M3072" s="1230">
        <v>497</v>
      </c>
      <c r="N3072" s="1231"/>
      <c r="O3072" s="1232"/>
      <c r="P3072" s="1233"/>
      <c r="Q3072" s="587">
        <f t="shared" si="170"/>
        <v>0</v>
      </c>
    </row>
    <row r="3073" spans="1:17" s="17" customFormat="1" ht="16.75" customHeight="1" outlineLevel="2">
      <c r="A3073" s="1230">
        <v>498</v>
      </c>
      <c r="B3073" s="1231"/>
      <c r="C3073" s="1232"/>
      <c r="D3073" s="1233"/>
      <c r="E3073" s="587">
        <f t="shared" si="168"/>
        <v>0</v>
      </c>
      <c r="G3073" s="1230">
        <v>498</v>
      </c>
      <c r="H3073" s="1231"/>
      <c r="I3073" s="1232"/>
      <c r="J3073" s="1233"/>
      <c r="K3073" s="587">
        <f t="shared" si="169"/>
        <v>0</v>
      </c>
      <c r="M3073" s="1230">
        <v>498</v>
      </c>
      <c r="N3073" s="1231"/>
      <c r="O3073" s="1232"/>
      <c r="P3073" s="1233"/>
      <c r="Q3073" s="587">
        <f t="shared" si="170"/>
        <v>0</v>
      </c>
    </row>
    <row r="3074" spans="1:17" s="17" customFormat="1" ht="16.75" customHeight="1" outlineLevel="2">
      <c r="A3074" s="1230">
        <v>499</v>
      </c>
      <c r="B3074" s="1231"/>
      <c r="C3074" s="1232"/>
      <c r="D3074" s="1233"/>
      <c r="E3074" s="587">
        <f t="shared" si="168"/>
        <v>0</v>
      </c>
      <c r="G3074" s="1230">
        <v>499</v>
      </c>
      <c r="H3074" s="1231"/>
      <c r="I3074" s="1232"/>
      <c r="J3074" s="1233"/>
      <c r="K3074" s="587">
        <f t="shared" si="169"/>
        <v>0</v>
      </c>
      <c r="M3074" s="1230">
        <v>499</v>
      </c>
      <c r="N3074" s="1231"/>
      <c r="O3074" s="1232"/>
      <c r="P3074" s="1233"/>
      <c r="Q3074" s="587">
        <f t="shared" si="170"/>
        <v>0</v>
      </c>
    </row>
    <row r="3075" spans="1:17" s="17" customFormat="1" ht="16.75" customHeight="1" outlineLevel="2" thickBot="1">
      <c r="A3075" s="1249">
        <v>500</v>
      </c>
      <c r="B3075" s="1250"/>
      <c r="C3075" s="1251"/>
      <c r="D3075" s="1252"/>
      <c r="E3075" s="587">
        <f t="shared" si="168"/>
        <v>0</v>
      </c>
      <c r="G3075" s="1249">
        <v>500</v>
      </c>
      <c r="H3075" s="1250"/>
      <c r="I3075" s="1251"/>
      <c r="J3075" s="1252"/>
      <c r="K3075" s="587">
        <f t="shared" si="169"/>
        <v>0</v>
      </c>
      <c r="M3075" s="1249">
        <v>500</v>
      </c>
      <c r="N3075" s="1250"/>
      <c r="O3075" s="1251"/>
      <c r="P3075" s="1252"/>
      <c r="Q3075" s="587">
        <f t="shared" si="170"/>
        <v>0</v>
      </c>
    </row>
    <row r="3076" spans="1:17" s="20" customFormat="1" ht="32.25" customHeight="1" thickBot="1">
      <c r="A3076" s="1244" t="s">
        <v>32</v>
      </c>
      <c r="B3076" s="1244"/>
      <c r="C3076" s="1244"/>
      <c r="D3076" s="1244"/>
      <c r="G3076" s="1244" t="s">
        <v>32</v>
      </c>
      <c r="H3076" s="1244"/>
      <c r="I3076" s="1244"/>
      <c r="J3076" s="1244"/>
      <c r="M3076" s="1244" t="s">
        <v>32</v>
      </c>
      <c r="N3076" s="1244"/>
      <c r="O3076" s="1244"/>
      <c r="P3076" s="1244"/>
    </row>
    <row r="3077" spans="1:17" s="17" customFormat="1" ht="16.75" customHeight="1" outlineLevel="1">
      <c r="A3077" s="1247" t="s">
        <v>20</v>
      </c>
      <c r="B3077" s="1248"/>
      <c r="C3077" s="1248"/>
      <c r="D3077" s="27">
        <f>MIN(C3088:D3587)</f>
        <v>0</v>
      </c>
      <c r="G3077" s="1247" t="s">
        <v>20</v>
      </c>
      <c r="H3077" s="1248"/>
      <c r="I3077" s="1248"/>
      <c r="J3077" s="27">
        <f>MIN(I3088:J3587)</f>
        <v>0</v>
      </c>
      <c r="M3077" s="1247" t="s">
        <v>20</v>
      </c>
      <c r="N3077" s="1248"/>
      <c r="O3077" s="1248"/>
      <c r="P3077" s="27">
        <f>MIN(O3088:P3587)</f>
        <v>0</v>
      </c>
    </row>
    <row r="3078" spans="1:17" s="17" customFormat="1" ht="16.75" customHeight="1" outlineLevel="1">
      <c r="A3078" s="1240" t="s">
        <v>21</v>
      </c>
      <c r="B3078" s="1241"/>
      <c r="C3078" s="1241"/>
      <c r="D3078" s="22">
        <f>MAX(C3088:D3587)</f>
        <v>0</v>
      </c>
      <c r="G3078" s="1240" t="s">
        <v>21</v>
      </c>
      <c r="H3078" s="1241"/>
      <c r="I3078" s="1241"/>
      <c r="J3078" s="22">
        <f>MAX(I3088:J3587)</f>
        <v>0</v>
      </c>
      <c r="M3078" s="1240" t="s">
        <v>21</v>
      </c>
      <c r="N3078" s="1241"/>
      <c r="O3078" s="1241"/>
      <c r="P3078" s="22">
        <f>MAX(O3088:P3587)</f>
        <v>0</v>
      </c>
    </row>
    <row r="3079" spans="1:17" s="17" customFormat="1" ht="16.75" customHeight="1" outlineLevel="1">
      <c r="A3079" s="1240" t="s">
        <v>22</v>
      </c>
      <c r="B3079" s="1241"/>
      <c r="C3079" s="1241"/>
      <c r="D3079" s="22" t="e">
        <f>AVERAGE(C3088:D3587)</f>
        <v>#DIV/0!</v>
      </c>
      <c r="G3079" s="1240" t="s">
        <v>22</v>
      </c>
      <c r="H3079" s="1241"/>
      <c r="I3079" s="1241"/>
      <c r="J3079" s="22" t="e">
        <f>AVERAGE(I3088:J3587)</f>
        <v>#DIV/0!</v>
      </c>
      <c r="M3079" s="1240" t="s">
        <v>22</v>
      </c>
      <c r="N3079" s="1241"/>
      <c r="O3079" s="1241"/>
      <c r="P3079" s="22" t="e">
        <f>AVERAGE(O3088:P3587)</f>
        <v>#DIV/0!</v>
      </c>
    </row>
    <row r="3080" spans="1:17" s="17" customFormat="1" ht="33.75" customHeight="1" outlineLevel="1">
      <c r="A3080" s="1242" t="s">
        <v>23</v>
      </c>
      <c r="B3080" s="1241"/>
      <c r="C3080" s="1241"/>
      <c r="D3080" s="22" t="e">
        <f>D3079*1.1</f>
        <v>#DIV/0!</v>
      </c>
      <c r="G3080" s="1242" t="s">
        <v>23</v>
      </c>
      <c r="H3080" s="1241"/>
      <c r="I3080" s="1241"/>
      <c r="J3080" s="22" t="e">
        <f>J3079*1.1</f>
        <v>#DIV/0!</v>
      </c>
      <c r="M3080" s="1242" t="s">
        <v>23</v>
      </c>
      <c r="N3080" s="1241"/>
      <c r="O3080" s="1241"/>
      <c r="P3080" s="22" t="e">
        <f>P3079*1.1</f>
        <v>#DIV/0!</v>
      </c>
    </row>
    <row r="3081" spans="1:17" s="17" customFormat="1" ht="33.75" customHeight="1" outlineLevel="1">
      <c r="A3081" s="1242" t="s">
        <v>24</v>
      </c>
      <c r="B3081" s="1241"/>
      <c r="C3081" s="1241"/>
      <c r="D3081" s="22" t="e">
        <f>D3079*0.9</f>
        <v>#DIV/0!</v>
      </c>
      <c r="G3081" s="1242" t="s">
        <v>24</v>
      </c>
      <c r="H3081" s="1241"/>
      <c r="I3081" s="1241"/>
      <c r="J3081" s="22" t="e">
        <f>J3079*0.9</f>
        <v>#DIV/0!</v>
      </c>
      <c r="M3081" s="1242" t="s">
        <v>24</v>
      </c>
      <c r="N3081" s="1241"/>
      <c r="O3081" s="1241"/>
      <c r="P3081" s="22" t="e">
        <f>P3079*0.9</f>
        <v>#DIV/0!</v>
      </c>
    </row>
    <row r="3082" spans="1:17" s="17" customFormat="1" ht="31.5" customHeight="1" outlineLevel="1">
      <c r="A3082" s="1242" t="s">
        <v>25</v>
      </c>
      <c r="B3082" s="1241"/>
      <c r="C3082" s="1241"/>
      <c r="D3082" s="23" t="e">
        <f>SUM(E3088:E3587)</f>
        <v>#DIV/0!</v>
      </c>
      <c r="G3082" s="1242" t="s">
        <v>25</v>
      </c>
      <c r="H3082" s="1241"/>
      <c r="I3082" s="1241"/>
      <c r="J3082" s="23" t="e">
        <f>SUM(K3088:K3587)</f>
        <v>#DIV/0!</v>
      </c>
      <c r="M3082" s="1242" t="s">
        <v>25</v>
      </c>
      <c r="N3082" s="1241"/>
      <c r="O3082" s="1241"/>
      <c r="P3082" s="23" t="e">
        <f>SUM(Q3088:Q3587)</f>
        <v>#DIV/0!</v>
      </c>
    </row>
    <row r="3083" spans="1:17" s="17" customFormat="1" ht="16.75" customHeight="1" outlineLevel="1">
      <c r="A3083" s="1240" t="s">
        <v>26</v>
      </c>
      <c r="B3083" s="1241"/>
      <c r="C3083" s="1241"/>
      <c r="D3083" s="88" t="e">
        <f>D3082/COUNTA(C3088:D3587)</f>
        <v>#DIV/0!</v>
      </c>
      <c r="G3083" s="1240" t="s">
        <v>26</v>
      </c>
      <c r="H3083" s="1241"/>
      <c r="I3083" s="1241"/>
      <c r="J3083" s="88" t="e">
        <f>J3082/COUNTA(I3088:J3587)</f>
        <v>#DIV/0!</v>
      </c>
      <c r="M3083" s="1240" t="s">
        <v>26</v>
      </c>
      <c r="N3083" s="1241"/>
      <c r="O3083" s="1241"/>
      <c r="P3083" s="88" t="e">
        <f>P3082/COUNTA(O3088:P3587)</f>
        <v>#DIV/0!</v>
      </c>
    </row>
    <row r="3084" spans="1:17" s="17" customFormat="1" ht="16.75" customHeight="1" outlineLevel="1">
      <c r="A3084" s="1240" t="s">
        <v>466</v>
      </c>
      <c r="B3084" s="1241"/>
      <c r="C3084" s="1241"/>
      <c r="D3084" s="722"/>
      <c r="G3084" s="1240" t="s">
        <v>466</v>
      </c>
      <c r="H3084" s="1241"/>
      <c r="I3084" s="1241"/>
      <c r="J3084" s="722"/>
      <c r="M3084" s="1240" t="s">
        <v>466</v>
      </c>
      <c r="N3084" s="1241"/>
      <c r="O3084" s="1241"/>
      <c r="P3084" s="722"/>
    </row>
    <row r="3085" spans="1:17" s="17" customFormat="1" ht="17.25" customHeight="1" outlineLevel="1" thickBot="1">
      <c r="A3085" s="1234" t="s">
        <v>407</v>
      </c>
      <c r="B3085" s="1235"/>
      <c r="C3085" s="1235"/>
      <c r="D3085" s="586" t="e">
        <f>STDEV(C3088:C3587)/D3079</f>
        <v>#DIV/0!</v>
      </c>
      <c r="G3085" s="1234" t="s">
        <v>407</v>
      </c>
      <c r="H3085" s="1235"/>
      <c r="I3085" s="1235"/>
      <c r="J3085" s="586" t="e">
        <f>STDEV(I3088:I3587)/J3079</f>
        <v>#DIV/0!</v>
      </c>
      <c r="M3085" s="1234" t="s">
        <v>407</v>
      </c>
      <c r="N3085" s="1235"/>
      <c r="O3085" s="1235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customHeight="1" outlineLevel="2">
      <c r="A3087" s="1236" t="s">
        <v>27</v>
      </c>
      <c r="B3087" s="1237"/>
      <c r="C3087" s="1238" t="s">
        <v>28</v>
      </c>
      <c r="D3087" s="1239"/>
      <c r="G3087" s="1236" t="s">
        <v>27</v>
      </c>
      <c r="H3087" s="1237"/>
      <c r="I3087" s="1238" t="s">
        <v>28</v>
      </c>
      <c r="J3087" s="1239"/>
      <c r="M3087" s="1236" t="s">
        <v>27</v>
      </c>
      <c r="N3087" s="1237"/>
      <c r="O3087" s="1238" t="s">
        <v>28</v>
      </c>
      <c r="P3087" s="1239"/>
    </row>
    <row r="3088" spans="1:17" s="17" customFormat="1" ht="16.75" customHeight="1" outlineLevel="2">
      <c r="A3088" s="1230">
        <v>1</v>
      </c>
      <c r="B3088" s="1231"/>
      <c r="C3088" s="1232"/>
      <c r="D3088" s="1233"/>
      <c r="E3088" s="587" t="e">
        <f>IF(AND(C3088&gt;=D$3081,C3088&lt;=D$3080),1,0)</f>
        <v>#DIV/0!</v>
      </c>
      <c r="G3088" s="1230">
        <v>1</v>
      </c>
      <c r="H3088" s="1231"/>
      <c r="I3088" s="1232"/>
      <c r="J3088" s="1233"/>
      <c r="K3088" s="587" t="e">
        <f>IF(AND(I3088&gt;=J$3081,I3088&lt;=J$3080),1,0)</f>
        <v>#DIV/0!</v>
      </c>
      <c r="M3088" s="1230">
        <v>1</v>
      </c>
      <c r="N3088" s="1231"/>
      <c r="O3088" s="1232"/>
      <c r="P3088" s="1233"/>
      <c r="Q3088" s="587" t="e">
        <f>IF(AND(O3088&gt;=P$3081,O3088&lt;=P$3080),1,0)</f>
        <v>#DIV/0!</v>
      </c>
    </row>
    <row r="3089" spans="1:17" s="17" customFormat="1" ht="16.75" customHeight="1" outlineLevel="2">
      <c r="A3089" s="1230">
        <v>2</v>
      </c>
      <c r="B3089" s="1231"/>
      <c r="C3089" s="1232"/>
      <c r="D3089" s="1233"/>
      <c r="E3089" s="587" t="e">
        <f t="shared" ref="E3089:E3152" si="171">IF(AND(C3089&gt;=D$3081,C3089&lt;=D$3080),1,0)</f>
        <v>#DIV/0!</v>
      </c>
      <c r="G3089" s="1230">
        <v>2</v>
      </c>
      <c r="H3089" s="1231"/>
      <c r="I3089" s="1232"/>
      <c r="J3089" s="1233"/>
      <c r="K3089" s="587" t="e">
        <f t="shared" ref="K3089:K3152" si="172">IF(AND(I3089&gt;=J$3081,I3089&lt;=J$3080),1,0)</f>
        <v>#DIV/0!</v>
      </c>
      <c r="M3089" s="1230">
        <v>2</v>
      </c>
      <c r="N3089" s="1231"/>
      <c r="O3089" s="1232"/>
      <c r="P3089" s="1233"/>
      <c r="Q3089" s="587" t="e">
        <f t="shared" ref="Q3089:Q3152" si="173">IF(AND(O3089&gt;=P$3081,O3089&lt;=P$3080),1,0)</f>
        <v>#DIV/0!</v>
      </c>
    </row>
    <row r="3090" spans="1:17" s="17" customFormat="1" ht="16.75" customHeight="1" outlineLevel="2">
      <c r="A3090" s="1230">
        <v>3</v>
      </c>
      <c r="B3090" s="1231"/>
      <c r="C3090" s="1232"/>
      <c r="D3090" s="1233"/>
      <c r="E3090" s="587" t="e">
        <f t="shared" si="171"/>
        <v>#DIV/0!</v>
      </c>
      <c r="G3090" s="1230">
        <v>3</v>
      </c>
      <c r="H3090" s="1231"/>
      <c r="I3090" s="1232"/>
      <c r="J3090" s="1233"/>
      <c r="K3090" s="587" t="e">
        <f t="shared" si="172"/>
        <v>#DIV/0!</v>
      </c>
      <c r="M3090" s="1230">
        <v>3</v>
      </c>
      <c r="N3090" s="1231"/>
      <c r="O3090" s="1232"/>
      <c r="P3090" s="1233"/>
      <c r="Q3090" s="587" t="e">
        <f t="shared" si="173"/>
        <v>#DIV/0!</v>
      </c>
    </row>
    <row r="3091" spans="1:17" s="17" customFormat="1" ht="16.75" customHeight="1" outlineLevel="2">
      <c r="A3091" s="1230">
        <v>4</v>
      </c>
      <c r="B3091" s="1231"/>
      <c r="C3091" s="1232"/>
      <c r="D3091" s="1233"/>
      <c r="E3091" s="587" t="e">
        <f t="shared" si="171"/>
        <v>#DIV/0!</v>
      </c>
      <c r="G3091" s="1230">
        <v>4</v>
      </c>
      <c r="H3091" s="1231"/>
      <c r="I3091" s="1232"/>
      <c r="J3091" s="1233"/>
      <c r="K3091" s="587" t="e">
        <f t="shared" si="172"/>
        <v>#DIV/0!</v>
      </c>
      <c r="M3091" s="1230">
        <v>4</v>
      </c>
      <c r="N3091" s="1231"/>
      <c r="O3091" s="1232"/>
      <c r="P3091" s="1233"/>
      <c r="Q3091" s="587" t="e">
        <f t="shared" si="173"/>
        <v>#DIV/0!</v>
      </c>
    </row>
    <row r="3092" spans="1:17" s="17" customFormat="1" ht="16.75" customHeight="1" outlineLevel="2">
      <c r="A3092" s="1230">
        <v>5</v>
      </c>
      <c r="B3092" s="1231"/>
      <c r="C3092" s="1232"/>
      <c r="D3092" s="1233"/>
      <c r="E3092" s="587" t="e">
        <f t="shared" si="171"/>
        <v>#DIV/0!</v>
      </c>
      <c r="G3092" s="1230">
        <v>5</v>
      </c>
      <c r="H3092" s="1231"/>
      <c r="I3092" s="1232"/>
      <c r="J3092" s="1233"/>
      <c r="K3092" s="587" t="e">
        <f t="shared" si="172"/>
        <v>#DIV/0!</v>
      </c>
      <c r="M3092" s="1230">
        <v>5</v>
      </c>
      <c r="N3092" s="1231"/>
      <c r="O3092" s="1232"/>
      <c r="P3092" s="1233"/>
      <c r="Q3092" s="587" t="e">
        <f t="shared" si="173"/>
        <v>#DIV/0!</v>
      </c>
    </row>
    <row r="3093" spans="1:17" s="17" customFormat="1" ht="16.75" customHeight="1" outlineLevel="2">
      <c r="A3093" s="1230">
        <v>6</v>
      </c>
      <c r="B3093" s="1231"/>
      <c r="C3093" s="1232"/>
      <c r="D3093" s="1233"/>
      <c r="E3093" s="587" t="e">
        <f t="shared" si="171"/>
        <v>#DIV/0!</v>
      </c>
      <c r="G3093" s="1230">
        <v>6</v>
      </c>
      <c r="H3093" s="1231"/>
      <c r="I3093" s="1232"/>
      <c r="J3093" s="1233"/>
      <c r="K3093" s="587" t="e">
        <f t="shared" si="172"/>
        <v>#DIV/0!</v>
      </c>
      <c r="M3093" s="1230">
        <v>6</v>
      </c>
      <c r="N3093" s="1231"/>
      <c r="O3093" s="1232"/>
      <c r="P3093" s="1233"/>
      <c r="Q3093" s="587" t="e">
        <f t="shared" si="173"/>
        <v>#DIV/0!</v>
      </c>
    </row>
    <row r="3094" spans="1:17" s="17" customFormat="1" ht="16.75" customHeight="1" outlineLevel="2">
      <c r="A3094" s="1230">
        <v>7</v>
      </c>
      <c r="B3094" s="1231"/>
      <c r="C3094" s="1232"/>
      <c r="D3094" s="1233"/>
      <c r="E3094" s="587" t="e">
        <f t="shared" si="171"/>
        <v>#DIV/0!</v>
      </c>
      <c r="G3094" s="1230">
        <v>7</v>
      </c>
      <c r="H3094" s="1231"/>
      <c r="I3094" s="1232"/>
      <c r="J3094" s="1233"/>
      <c r="K3094" s="587" t="e">
        <f t="shared" si="172"/>
        <v>#DIV/0!</v>
      </c>
      <c r="M3094" s="1230">
        <v>7</v>
      </c>
      <c r="N3094" s="1231"/>
      <c r="O3094" s="1232"/>
      <c r="P3094" s="1233"/>
      <c r="Q3094" s="587" t="e">
        <f t="shared" si="173"/>
        <v>#DIV/0!</v>
      </c>
    </row>
    <row r="3095" spans="1:17" s="17" customFormat="1" ht="16.75" customHeight="1" outlineLevel="2">
      <c r="A3095" s="1230">
        <v>8</v>
      </c>
      <c r="B3095" s="1231"/>
      <c r="C3095" s="1232"/>
      <c r="D3095" s="1233"/>
      <c r="E3095" s="587" t="e">
        <f t="shared" si="171"/>
        <v>#DIV/0!</v>
      </c>
      <c r="G3095" s="1230">
        <v>8</v>
      </c>
      <c r="H3095" s="1231"/>
      <c r="I3095" s="1232"/>
      <c r="J3095" s="1233"/>
      <c r="K3095" s="587" t="e">
        <f t="shared" si="172"/>
        <v>#DIV/0!</v>
      </c>
      <c r="M3095" s="1230">
        <v>8</v>
      </c>
      <c r="N3095" s="1231"/>
      <c r="O3095" s="1232"/>
      <c r="P3095" s="1233"/>
      <c r="Q3095" s="587" t="e">
        <f t="shared" si="173"/>
        <v>#DIV/0!</v>
      </c>
    </row>
    <row r="3096" spans="1:17" s="17" customFormat="1" ht="16.75" customHeight="1" outlineLevel="2">
      <c r="A3096" s="1230">
        <v>9</v>
      </c>
      <c r="B3096" s="1231"/>
      <c r="C3096" s="1232"/>
      <c r="D3096" s="1233"/>
      <c r="E3096" s="587" t="e">
        <f t="shared" si="171"/>
        <v>#DIV/0!</v>
      </c>
      <c r="G3096" s="1230">
        <v>9</v>
      </c>
      <c r="H3096" s="1231"/>
      <c r="I3096" s="1232"/>
      <c r="J3096" s="1233"/>
      <c r="K3096" s="587" t="e">
        <f t="shared" si="172"/>
        <v>#DIV/0!</v>
      </c>
      <c r="M3096" s="1230">
        <v>9</v>
      </c>
      <c r="N3096" s="1231"/>
      <c r="O3096" s="1232"/>
      <c r="P3096" s="1233"/>
      <c r="Q3096" s="587" t="e">
        <f t="shared" si="173"/>
        <v>#DIV/0!</v>
      </c>
    </row>
    <row r="3097" spans="1:17" s="17" customFormat="1" ht="16.75" customHeight="1" outlineLevel="2">
      <c r="A3097" s="1230">
        <v>10</v>
      </c>
      <c r="B3097" s="1231"/>
      <c r="C3097" s="1232"/>
      <c r="D3097" s="1233"/>
      <c r="E3097" s="587" t="e">
        <f t="shared" si="171"/>
        <v>#DIV/0!</v>
      </c>
      <c r="G3097" s="1230">
        <v>10</v>
      </c>
      <c r="H3097" s="1231"/>
      <c r="I3097" s="1232"/>
      <c r="J3097" s="1233"/>
      <c r="K3097" s="587" t="e">
        <f t="shared" si="172"/>
        <v>#DIV/0!</v>
      </c>
      <c r="M3097" s="1230">
        <v>10</v>
      </c>
      <c r="N3097" s="1231"/>
      <c r="O3097" s="1232"/>
      <c r="P3097" s="1233"/>
      <c r="Q3097" s="587" t="e">
        <f t="shared" si="173"/>
        <v>#DIV/0!</v>
      </c>
    </row>
    <row r="3098" spans="1:17" s="17" customFormat="1" ht="16.75" customHeight="1" outlineLevel="2">
      <c r="A3098" s="1230">
        <v>11</v>
      </c>
      <c r="B3098" s="1231"/>
      <c r="C3098" s="1232"/>
      <c r="D3098" s="1233"/>
      <c r="E3098" s="587" t="e">
        <f t="shared" si="171"/>
        <v>#DIV/0!</v>
      </c>
      <c r="G3098" s="1230">
        <v>11</v>
      </c>
      <c r="H3098" s="1231"/>
      <c r="I3098" s="1232"/>
      <c r="J3098" s="1233"/>
      <c r="K3098" s="587" t="e">
        <f t="shared" si="172"/>
        <v>#DIV/0!</v>
      </c>
      <c r="M3098" s="1230">
        <v>11</v>
      </c>
      <c r="N3098" s="1231"/>
      <c r="O3098" s="1232"/>
      <c r="P3098" s="1233"/>
      <c r="Q3098" s="587" t="e">
        <f t="shared" si="173"/>
        <v>#DIV/0!</v>
      </c>
    </row>
    <row r="3099" spans="1:17" s="17" customFormat="1" ht="16.75" customHeight="1" outlineLevel="2">
      <c r="A3099" s="1230">
        <v>12</v>
      </c>
      <c r="B3099" s="1231"/>
      <c r="C3099" s="1232"/>
      <c r="D3099" s="1233"/>
      <c r="E3099" s="587" t="e">
        <f t="shared" si="171"/>
        <v>#DIV/0!</v>
      </c>
      <c r="G3099" s="1230">
        <v>12</v>
      </c>
      <c r="H3099" s="1231"/>
      <c r="I3099" s="1232"/>
      <c r="J3099" s="1233"/>
      <c r="K3099" s="587" t="e">
        <f t="shared" si="172"/>
        <v>#DIV/0!</v>
      </c>
      <c r="M3099" s="1230">
        <v>12</v>
      </c>
      <c r="N3099" s="1231"/>
      <c r="O3099" s="1232"/>
      <c r="P3099" s="1233"/>
      <c r="Q3099" s="587" t="e">
        <f t="shared" si="173"/>
        <v>#DIV/0!</v>
      </c>
    </row>
    <row r="3100" spans="1:17" s="17" customFormat="1" ht="16.75" customHeight="1" outlineLevel="2">
      <c r="A3100" s="1230">
        <v>13</v>
      </c>
      <c r="B3100" s="1231"/>
      <c r="C3100" s="1232"/>
      <c r="D3100" s="1233"/>
      <c r="E3100" s="587" t="e">
        <f t="shared" si="171"/>
        <v>#DIV/0!</v>
      </c>
      <c r="G3100" s="1230">
        <v>13</v>
      </c>
      <c r="H3100" s="1231"/>
      <c r="I3100" s="1232"/>
      <c r="J3100" s="1233"/>
      <c r="K3100" s="587" t="e">
        <f t="shared" si="172"/>
        <v>#DIV/0!</v>
      </c>
      <c r="M3100" s="1230">
        <v>13</v>
      </c>
      <c r="N3100" s="1231"/>
      <c r="O3100" s="1232"/>
      <c r="P3100" s="1233"/>
      <c r="Q3100" s="587" t="e">
        <f t="shared" si="173"/>
        <v>#DIV/0!</v>
      </c>
    </row>
    <row r="3101" spans="1:17" s="17" customFormat="1" ht="16.75" customHeight="1" outlineLevel="2">
      <c r="A3101" s="1230">
        <v>14</v>
      </c>
      <c r="B3101" s="1231"/>
      <c r="C3101" s="1232"/>
      <c r="D3101" s="1233"/>
      <c r="E3101" s="587" t="e">
        <f t="shared" si="171"/>
        <v>#DIV/0!</v>
      </c>
      <c r="G3101" s="1230">
        <v>14</v>
      </c>
      <c r="H3101" s="1231"/>
      <c r="I3101" s="1232"/>
      <c r="J3101" s="1233"/>
      <c r="K3101" s="587" t="e">
        <f t="shared" si="172"/>
        <v>#DIV/0!</v>
      </c>
      <c r="M3101" s="1230">
        <v>14</v>
      </c>
      <c r="N3101" s="1231"/>
      <c r="O3101" s="1232"/>
      <c r="P3101" s="1233"/>
      <c r="Q3101" s="587" t="e">
        <f t="shared" si="173"/>
        <v>#DIV/0!</v>
      </c>
    </row>
    <row r="3102" spans="1:17" s="17" customFormat="1" ht="16.75" customHeight="1" outlineLevel="2">
      <c r="A3102" s="1230">
        <v>15</v>
      </c>
      <c r="B3102" s="1231"/>
      <c r="C3102" s="1232"/>
      <c r="D3102" s="1233"/>
      <c r="E3102" s="587" t="e">
        <f t="shared" si="171"/>
        <v>#DIV/0!</v>
      </c>
      <c r="G3102" s="1230">
        <v>15</v>
      </c>
      <c r="H3102" s="1231"/>
      <c r="I3102" s="1232"/>
      <c r="J3102" s="1233"/>
      <c r="K3102" s="587" t="e">
        <f t="shared" si="172"/>
        <v>#DIV/0!</v>
      </c>
      <c r="M3102" s="1230">
        <v>15</v>
      </c>
      <c r="N3102" s="1231"/>
      <c r="O3102" s="1232"/>
      <c r="P3102" s="1233"/>
      <c r="Q3102" s="587" t="e">
        <f t="shared" si="173"/>
        <v>#DIV/0!</v>
      </c>
    </row>
    <row r="3103" spans="1:17" s="17" customFormat="1" ht="16.75" customHeight="1" outlineLevel="2">
      <c r="A3103" s="1230">
        <v>16</v>
      </c>
      <c r="B3103" s="1231"/>
      <c r="C3103" s="1232"/>
      <c r="D3103" s="1233"/>
      <c r="E3103" s="587" t="e">
        <f t="shared" si="171"/>
        <v>#DIV/0!</v>
      </c>
      <c r="G3103" s="1230">
        <v>16</v>
      </c>
      <c r="H3103" s="1231"/>
      <c r="I3103" s="1232"/>
      <c r="J3103" s="1233"/>
      <c r="K3103" s="587" t="e">
        <f t="shared" si="172"/>
        <v>#DIV/0!</v>
      </c>
      <c r="M3103" s="1230">
        <v>16</v>
      </c>
      <c r="N3103" s="1231"/>
      <c r="O3103" s="1232"/>
      <c r="P3103" s="1233"/>
      <c r="Q3103" s="587" t="e">
        <f t="shared" si="173"/>
        <v>#DIV/0!</v>
      </c>
    </row>
    <row r="3104" spans="1:17" s="17" customFormat="1" ht="16.75" customHeight="1" outlineLevel="2">
      <c r="A3104" s="1230">
        <v>17</v>
      </c>
      <c r="B3104" s="1231"/>
      <c r="C3104" s="1232"/>
      <c r="D3104" s="1233"/>
      <c r="E3104" s="587" t="e">
        <f t="shared" si="171"/>
        <v>#DIV/0!</v>
      </c>
      <c r="G3104" s="1230">
        <v>17</v>
      </c>
      <c r="H3104" s="1231"/>
      <c r="I3104" s="1232"/>
      <c r="J3104" s="1233"/>
      <c r="K3104" s="587" t="e">
        <f t="shared" si="172"/>
        <v>#DIV/0!</v>
      </c>
      <c r="M3104" s="1230">
        <v>17</v>
      </c>
      <c r="N3104" s="1231"/>
      <c r="O3104" s="1232"/>
      <c r="P3104" s="1233"/>
      <c r="Q3104" s="587" t="e">
        <f t="shared" si="173"/>
        <v>#DIV/0!</v>
      </c>
    </row>
    <row r="3105" spans="1:17" s="17" customFormat="1" ht="16.75" customHeight="1" outlineLevel="2">
      <c r="A3105" s="1230">
        <v>18</v>
      </c>
      <c r="B3105" s="1231"/>
      <c r="C3105" s="1232"/>
      <c r="D3105" s="1233"/>
      <c r="E3105" s="587" t="e">
        <f t="shared" si="171"/>
        <v>#DIV/0!</v>
      </c>
      <c r="G3105" s="1230">
        <v>18</v>
      </c>
      <c r="H3105" s="1231"/>
      <c r="I3105" s="1232"/>
      <c r="J3105" s="1233"/>
      <c r="K3105" s="587" t="e">
        <f t="shared" si="172"/>
        <v>#DIV/0!</v>
      </c>
      <c r="M3105" s="1230">
        <v>18</v>
      </c>
      <c r="N3105" s="1231"/>
      <c r="O3105" s="1232"/>
      <c r="P3105" s="1233"/>
      <c r="Q3105" s="587" t="e">
        <f t="shared" si="173"/>
        <v>#DIV/0!</v>
      </c>
    </row>
    <row r="3106" spans="1:17" s="17" customFormat="1" ht="16.75" customHeight="1" outlineLevel="2">
      <c r="A3106" s="1230">
        <v>19</v>
      </c>
      <c r="B3106" s="1231"/>
      <c r="C3106" s="1232"/>
      <c r="D3106" s="1233"/>
      <c r="E3106" s="587" t="e">
        <f t="shared" si="171"/>
        <v>#DIV/0!</v>
      </c>
      <c r="G3106" s="1230">
        <v>19</v>
      </c>
      <c r="H3106" s="1231"/>
      <c r="I3106" s="1232"/>
      <c r="J3106" s="1233"/>
      <c r="K3106" s="587" t="e">
        <f t="shared" si="172"/>
        <v>#DIV/0!</v>
      </c>
      <c r="M3106" s="1230">
        <v>19</v>
      </c>
      <c r="N3106" s="1231"/>
      <c r="O3106" s="1232"/>
      <c r="P3106" s="1233"/>
      <c r="Q3106" s="587" t="e">
        <f t="shared" si="173"/>
        <v>#DIV/0!</v>
      </c>
    </row>
    <row r="3107" spans="1:17" s="17" customFormat="1" ht="16.75" customHeight="1" outlineLevel="2">
      <c r="A3107" s="1230">
        <v>20</v>
      </c>
      <c r="B3107" s="1231"/>
      <c r="C3107" s="1232"/>
      <c r="D3107" s="1233"/>
      <c r="E3107" s="587" t="e">
        <f t="shared" si="171"/>
        <v>#DIV/0!</v>
      </c>
      <c r="G3107" s="1230">
        <v>20</v>
      </c>
      <c r="H3107" s="1231"/>
      <c r="I3107" s="1232"/>
      <c r="J3107" s="1233"/>
      <c r="K3107" s="587" t="e">
        <f t="shared" si="172"/>
        <v>#DIV/0!</v>
      </c>
      <c r="M3107" s="1230">
        <v>20</v>
      </c>
      <c r="N3107" s="1231"/>
      <c r="O3107" s="1232"/>
      <c r="P3107" s="1233"/>
      <c r="Q3107" s="587" t="e">
        <f t="shared" si="173"/>
        <v>#DIV/0!</v>
      </c>
    </row>
    <row r="3108" spans="1:17" s="17" customFormat="1" ht="16.75" customHeight="1" outlineLevel="2">
      <c r="A3108" s="1230">
        <v>21</v>
      </c>
      <c r="B3108" s="1231"/>
      <c r="C3108" s="1232"/>
      <c r="D3108" s="1233"/>
      <c r="E3108" s="587" t="e">
        <f t="shared" si="171"/>
        <v>#DIV/0!</v>
      </c>
      <c r="G3108" s="1230">
        <v>21</v>
      </c>
      <c r="H3108" s="1231"/>
      <c r="I3108" s="1232"/>
      <c r="J3108" s="1233"/>
      <c r="K3108" s="587" t="e">
        <f t="shared" si="172"/>
        <v>#DIV/0!</v>
      </c>
      <c r="M3108" s="1230">
        <v>21</v>
      </c>
      <c r="N3108" s="1231"/>
      <c r="O3108" s="1232"/>
      <c r="P3108" s="1233"/>
      <c r="Q3108" s="587" t="e">
        <f t="shared" si="173"/>
        <v>#DIV/0!</v>
      </c>
    </row>
    <row r="3109" spans="1:17" s="17" customFormat="1" ht="16.75" customHeight="1" outlineLevel="2">
      <c r="A3109" s="1230">
        <v>22</v>
      </c>
      <c r="B3109" s="1231"/>
      <c r="C3109" s="1232"/>
      <c r="D3109" s="1233"/>
      <c r="E3109" s="587" t="e">
        <f t="shared" si="171"/>
        <v>#DIV/0!</v>
      </c>
      <c r="G3109" s="1230">
        <v>22</v>
      </c>
      <c r="H3109" s="1231"/>
      <c r="I3109" s="1232"/>
      <c r="J3109" s="1233"/>
      <c r="K3109" s="587" t="e">
        <f t="shared" si="172"/>
        <v>#DIV/0!</v>
      </c>
      <c r="M3109" s="1230">
        <v>22</v>
      </c>
      <c r="N3109" s="1231"/>
      <c r="O3109" s="1232"/>
      <c r="P3109" s="1233"/>
      <c r="Q3109" s="587" t="e">
        <f t="shared" si="173"/>
        <v>#DIV/0!</v>
      </c>
    </row>
    <row r="3110" spans="1:17" s="17" customFormat="1" ht="16.75" customHeight="1" outlineLevel="2">
      <c r="A3110" s="1230">
        <v>23</v>
      </c>
      <c r="B3110" s="1231"/>
      <c r="C3110" s="1232"/>
      <c r="D3110" s="1233"/>
      <c r="E3110" s="587" t="e">
        <f t="shared" si="171"/>
        <v>#DIV/0!</v>
      </c>
      <c r="G3110" s="1230">
        <v>23</v>
      </c>
      <c r="H3110" s="1231"/>
      <c r="I3110" s="1232"/>
      <c r="J3110" s="1233"/>
      <c r="K3110" s="587" t="e">
        <f t="shared" si="172"/>
        <v>#DIV/0!</v>
      </c>
      <c r="M3110" s="1230">
        <v>23</v>
      </c>
      <c r="N3110" s="1231"/>
      <c r="O3110" s="1232"/>
      <c r="P3110" s="1233"/>
      <c r="Q3110" s="587" t="e">
        <f t="shared" si="173"/>
        <v>#DIV/0!</v>
      </c>
    </row>
    <row r="3111" spans="1:17" s="17" customFormat="1" ht="16.75" customHeight="1" outlineLevel="2">
      <c r="A3111" s="1230">
        <v>24</v>
      </c>
      <c r="B3111" s="1231"/>
      <c r="C3111" s="1232"/>
      <c r="D3111" s="1233"/>
      <c r="E3111" s="587" t="e">
        <f t="shared" si="171"/>
        <v>#DIV/0!</v>
      </c>
      <c r="G3111" s="1230">
        <v>24</v>
      </c>
      <c r="H3111" s="1231"/>
      <c r="I3111" s="1232"/>
      <c r="J3111" s="1233"/>
      <c r="K3111" s="587" t="e">
        <f t="shared" si="172"/>
        <v>#DIV/0!</v>
      </c>
      <c r="M3111" s="1230">
        <v>24</v>
      </c>
      <c r="N3111" s="1231"/>
      <c r="O3111" s="1232"/>
      <c r="P3111" s="1233"/>
      <c r="Q3111" s="587" t="e">
        <f t="shared" si="173"/>
        <v>#DIV/0!</v>
      </c>
    </row>
    <row r="3112" spans="1:17" s="17" customFormat="1" ht="16.75" customHeight="1" outlineLevel="2">
      <c r="A3112" s="1230">
        <v>25</v>
      </c>
      <c r="B3112" s="1231"/>
      <c r="C3112" s="1232"/>
      <c r="D3112" s="1233"/>
      <c r="E3112" s="587" t="e">
        <f t="shared" si="171"/>
        <v>#DIV/0!</v>
      </c>
      <c r="G3112" s="1230">
        <v>25</v>
      </c>
      <c r="H3112" s="1231"/>
      <c r="I3112" s="1232"/>
      <c r="J3112" s="1233"/>
      <c r="K3112" s="587" t="e">
        <f t="shared" si="172"/>
        <v>#DIV/0!</v>
      </c>
      <c r="M3112" s="1230">
        <v>25</v>
      </c>
      <c r="N3112" s="1231"/>
      <c r="O3112" s="1232"/>
      <c r="P3112" s="1233"/>
      <c r="Q3112" s="587" t="e">
        <f t="shared" si="173"/>
        <v>#DIV/0!</v>
      </c>
    </row>
    <row r="3113" spans="1:17" s="17" customFormat="1" ht="16.75" customHeight="1" outlineLevel="2">
      <c r="A3113" s="1230">
        <v>26</v>
      </c>
      <c r="B3113" s="1231"/>
      <c r="C3113" s="1232"/>
      <c r="D3113" s="1233"/>
      <c r="E3113" s="587" t="e">
        <f t="shared" si="171"/>
        <v>#DIV/0!</v>
      </c>
      <c r="G3113" s="1230">
        <v>26</v>
      </c>
      <c r="H3113" s="1231"/>
      <c r="I3113" s="1232"/>
      <c r="J3113" s="1233"/>
      <c r="K3113" s="587" t="e">
        <f t="shared" si="172"/>
        <v>#DIV/0!</v>
      </c>
      <c r="M3113" s="1230">
        <v>26</v>
      </c>
      <c r="N3113" s="1231"/>
      <c r="O3113" s="1232"/>
      <c r="P3113" s="1233"/>
      <c r="Q3113" s="587" t="e">
        <f t="shared" si="173"/>
        <v>#DIV/0!</v>
      </c>
    </row>
    <row r="3114" spans="1:17" s="17" customFormat="1" ht="16.75" customHeight="1" outlineLevel="2">
      <c r="A3114" s="1230">
        <v>27</v>
      </c>
      <c r="B3114" s="1231"/>
      <c r="C3114" s="1232"/>
      <c r="D3114" s="1233"/>
      <c r="E3114" s="587" t="e">
        <f t="shared" si="171"/>
        <v>#DIV/0!</v>
      </c>
      <c r="G3114" s="1230">
        <v>27</v>
      </c>
      <c r="H3114" s="1231"/>
      <c r="I3114" s="1232"/>
      <c r="J3114" s="1233"/>
      <c r="K3114" s="587" t="e">
        <f t="shared" si="172"/>
        <v>#DIV/0!</v>
      </c>
      <c r="M3114" s="1230">
        <v>27</v>
      </c>
      <c r="N3114" s="1231"/>
      <c r="O3114" s="1232"/>
      <c r="P3114" s="1233"/>
      <c r="Q3114" s="587" t="e">
        <f t="shared" si="173"/>
        <v>#DIV/0!</v>
      </c>
    </row>
    <row r="3115" spans="1:17" s="17" customFormat="1" ht="16.75" customHeight="1" outlineLevel="2">
      <c r="A3115" s="1230">
        <v>28</v>
      </c>
      <c r="B3115" s="1231"/>
      <c r="C3115" s="1232"/>
      <c r="D3115" s="1233"/>
      <c r="E3115" s="587" t="e">
        <f t="shared" si="171"/>
        <v>#DIV/0!</v>
      </c>
      <c r="G3115" s="1230">
        <v>28</v>
      </c>
      <c r="H3115" s="1231"/>
      <c r="I3115" s="1232"/>
      <c r="J3115" s="1233"/>
      <c r="K3115" s="587" t="e">
        <f t="shared" si="172"/>
        <v>#DIV/0!</v>
      </c>
      <c r="M3115" s="1230">
        <v>28</v>
      </c>
      <c r="N3115" s="1231"/>
      <c r="O3115" s="1232"/>
      <c r="P3115" s="1233"/>
      <c r="Q3115" s="587" t="e">
        <f t="shared" si="173"/>
        <v>#DIV/0!</v>
      </c>
    </row>
    <row r="3116" spans="1:17" s="17" customFormat="1" ht="16.75" customHeight="1" outlineLevel="2">
      <c r="A3116" s="1230">
        <v>29</v>
      </c>
      <c r="B3116" s="1231"/>
      <c r="C3116" s="1232"/>
      <c r="D3116" s="1233"/>
      <c r="E3116" s="587" t="e">
        <f t="shared" si="171"/>
        <v>#DIV/0!</v>
      </c>
      <c r="G3116" s="1230">
        <v>29</v>
      </c>
      <c r="H3116" s="1231"/>
      <c r="I3116" s="1232"/>
      <c r="J3116" s="1233"/>
      <c r="K3116" s="587" t="e">
        <f t="shared" si="172"/>
        <v>#DIV/0!</v>
      </c>
      <c r="M3116" s="1230">
        <v>29</v>
      </c>
      <c r="N3116" s="1231"/>
      <c r="O3116" s="1232"/>
      <c r="P3116" s="1233"/>
      <c r="Q3116" s="587" t="e">
        <f t="shared" si="173"/>
        <v>#DIV/0!</v>
      </c>
    </row>
    <row r="3117" spans="1:17" s="17" customFormat="1" ht="16.75" customHeight="1" outlineLevel="2">
      <c r="A3117" s="1230">
        <v>30</v>
      </c>
      <c r="B3117" s="1231"/>
      <c r="C3117" s="1232"/>
      <c r="D3117" s="1233"/>
      <c r="E3117" s="587" t="e">
        <f t="shared" si="171"/>
        <v>#DIV/0!</v>
      </c>
      <c r="G3117" s="1230">
        <v>30</v>
      </c>
      <c r="H3117" s="1231"/>
      <c r="I3117" s="1232"/>
      <c r="J3117" s="1233"/>
      <c r="K3117" s="587" t="e">
        <f t="shared" si="172"/>
        <v>#DIV/0!</v>
      </c>
      <c r="M3117" s="1230">
        <v>30</v>
      </c>
      <c r="N3117" s="1231"/>
      <c r="O3117" s="1232"/>
      <c r="P3117" s="1233"/>
      <c r="Q3117" s="587" t="e">
        <f t="shared" si="173"/>
        <v>#DIV/0!</v>
      </c>
    </row>
    <row r="3118" spans="1:17" s="17" customFormat="1" ht="16.75" customHeight="1" outlineLevel="2">
      <c r="A3118" s="1230">
        <v>31</v>
      </c>
      <c r="B3118" s="1231"/>
      <c r="C3118" s="1232"/>
      <c r="D3118" s="1233"/>
      <c r="E3118" s="587" t="e">
        <f t="shared" si="171"/>
        <v>#DIV/0!</v>
      </c>
      <c r="G3118" s="1230">
        <v>31</v>
      </c>
      <c r="H3118" s="1231"/>
      <c r="I3118" s="1232"/>
      <c r="J3118" s="1233"/>
      <c r="K3118" s="587" t="e">
        <f t="shared" si="172"/>
        <v>#DIV/0!</v>
      </c>
      <c r="M3118" s="1230">
        <v>31</v>
      </c>
      <c r="N3118" s="1231"/>
      <c r="O3118" s="1232"/>
      <c r="P3118" s="1233"/>
      <c r="Q3118" s="587" t="e">
        <f t="shared" si="173"/>
        <v>#DIV/0!</v>
      </c>
    </row>
    <row r="3119" spans="1:17" s="17" customFormat="1" ht="16.75" customHeight="1" outlineLevel="2">
      <c r="A3119" s="1230">
        <v>32</v>
      </c>
      <c r="B3119" s="1231"/>
      <c r="C3119" s="1232"/>
      <c r="D3119" s="1233"/>
      <c r="E3119" s="587" t="e">
        <f t="shared" si="171"/>
        <v>#DIV/0!</v>
      </c>
      <c r="G3119" s="1230">
        <v>32</v>
      </c>
      <c r="H3119" s="1231"/>
      <c r="I3119" s="1232"/>
      <c r="J3119" s="1233"/>
      <c r="K3119" s="587" t="e">
        <f t="shared" si="172"/>
        <v>#DIV/0!</v>
      </c>
      <c r="M3119" s="1230">
        <v>32</v>
      </c>
      <c r="N3119" s="1231"/>
      <c r="O3119" s="1232"/>
      <c r="P3119" s="1233"/>
      <c r="Q3119" s="587" t="e">
        <f t="shared" si="173"/>
        <v>#DIV/0!</v>
      </c>
    </row>
    <row r="3120" spans="1:17" s="17" customFormat="1" ht="16.75" customHeight="1" outlineLevel="2">
      <c r="A3120" s="1230">
        <v>33</v>
      </c>
      <c r="B3120" s="1231"/>
      <c r="C3120" s="1232"/>
      <c r="D3120" s="1233"/>
      <c r="E3120" s="587" t="e">
        <f t="shared" si="171"/>
        <v>#DIV/0!</v>
      </c>
      <c r="G3120" s="1230">
        <v>33</v>
      </c>
      <c r="H3120" s="1231"/>
      <c r="I3120" s="1232"/>
      <c r="J3120" s="1233"/>
      <c r="K3120" s="587" t="e">
        <f t="shared" si="172"/>
        <v>#DIV/0!</v>
      </c>
      <c r="M3120" s="1230">
        <v>33</v>
      </c>
      <c r="N3120" s="1231"/>
      <c r="O3120" s="1232"/>
      <c r="P3120" s="1233"/>
      <c r="Q3120" s="587" t="e">
        <f t="shared" si="173"/>
        <v>#DIV/0!</v>
      </c>
    </row>
    <row r="3121" spans="1:17" s="17" customFormat="1" ht="16.75" customHeight="1" outlineLevel="2">
      <c r="A3121" s="1230">
        <v>34</v>
      </c>
      <c r="B3121" s="1231"/>
      <c r="C3121" s="1232"/>
      <c r="D3121" s="1233"/>
      <c r="E3121" s="587" t="e">
        <f t="shared" si="171"/>
        <v>#DIV/0!</v>
      </c>
      <c r="G3121" s="1230">
        <v>34</v>
      </c>
      <c r="H3121" s="1231"/>
      <c r="I3121" s="1232"/>
      <c r="J3121" s="1233"/>
      <c r="K3121" s="587" t="e">
        <f t="shared" si="172"/>
        <v>#DIV/0!</v>
      </c>
      <c r="M3121" s="1230">
        <v>34</v>
      </c>
      <c r="N3121" s="1231"/>
      <c r="O3121" s="1232"/>
      <c r="P3121" s="1233"/>
      <c r="Q3121" s="587" t="e">
        <f t="shared" si="173"/>
        <v>#DIV/0!</v>
      </c>
    </row>
    <row r="3122" spans="1:17" s="17" customFormat="1" ht="16.75" customHeight="1" outlineLevel="2">
      <c r="A3122" s="1230">
        <v>35</v>
      </c>
      <c r="B3122" s="1231"/>
      <c r="C3122" s="1232"/>
      <c r="D3122" s="1233"/>
      <c r="E3122" s="587" t="e">
        <f t="shared" si="171"/>
        <v>#DIV/0!</v>
      </c>
      <c r="G3122" s="1230">
        <v>35</v>
      </c>
      <c r="H3122" s="1231"/>
      <c r="I3122" s="1232"/>
      <c r="J3122" s="1233"/>
      <c r="K3122" s="587" t="e">
        <f t="shared" si="172"/>
        <v>#DIV/0!</v>
      </c>
      <c r="M3122" s="1230">
        <v>35</v>
      </c>
      <c r="N3122" s="1231"/>
      <c r="O3122" s="1232"/>
      <c r="P3122" s="1233"/>
      <c r="Q3122" s="587" t="e">
        <f t="shared" si="173"/>
        <v>#DIV/0!</v>
      </c>
    </row>
    <row r="3123" spans="1:17" s="17" customFormat="1" ht="16.75" customHeight="1" outlineLevel="2">
      <c r="A3123" s="1230">
        <v>36</v>
      </c>
      <c r="B3123" s="1231"/>
      <c r="C3123" s="1232"/>
      <c r="D3123" s="1233"/>
      <c r="E3123" s="587" t="e">
        <f t="shared" si="171"/>
        <v>#DIV/0!</v>
      </c>
      <c r="G3123" s="1230">
        <v>36</v>
      </c>
      <c r="H3123" s="1231"/>
      <c r="I3123" s="1232"/>
      <c r="J3123" s="1233"/>
      <c r="K3123" s="587" t="e">
        <f t="shared" si="172"/>
        <v>#DIV/0!</v>
      </c>
      <c r="M3123" s="1230">
        <v>36</v>
      </c>
      <c r="N3123" s="1231"/>
      <c r="O3123" s="1232"/>
      <c r="P3123" s="1233"/>
      <c r="Q3123" s="587" t="e">
        <f t="shared" si="173"/>
        <v>#DIV/0!</v>
      </c>
    </row>
    <row r="3124" spans="1:17" s="17" customFormat="1" ht="16.75" customHeight="1" outlineLevel="2">
      <c r="A3124" s="1230">
        <v>37</v>
      </c>
      <c r="B3124" s="1231"/>
      <c r="C3124" s="1232"/>
      <c r="D3124" s="1233"/>
      <c r="E3124" s="587" t="e">
        <f t="shared" si="171"/>
        <v>#DIV/0!</v>
      </c>
      <c r="G3124" s="1230">
        <v>37</v>
      </c>
      <c r="H3124" s="1231"/>
      <c r="I3124" s="1232"/>
      <c r="J3124" s="1233"/>
      <c r="K3124" s="587" t="e">
        <f t="shared" si="172"/>
        <v>#DIV/0!</v>
      </c>
      <c r="M3124" s="1230">
        <v>37</v>
      </c>
      <c r="N3124" s="1231"/>
      <c r="O3124" s="1232"/>
      <c r="P3124" s="1233"/>
      <c r="Q3124" s="587" t="e">
        <f t="shared" si="173"/>
        <v>#DIV/0!</v>
      </c>
    </row>
    <row r="3125" spans="1:17" s="17" customFormat="1" ht="16.75" customHeight="1" outlineLevel="2">
      <c r="A3125" s="1230">
        <v>38</v>
      </c>
      <c r="B3125" s="1231"/>
      <c r="C3125" s="1232"/>
      <c r="D3125" s="1233"/>
      <c r="E3125" s="587" t="e">
        <f t="shared" si="171"/>
        <v>#DIV/0!</v>
      </c>
      <c r="G3125" s="1230">
        <v>38</v>
      </c>
      <c r="H3125" s="1231"/>
      <c r="I3125" s="1232"/>
      <c r="J3125" s="1233"/>
      <c r="K3125" s="587" t="e">
        <f t="shared" si="172"/>
        <v>#DIV/0!</v>
      </c>
      <c r="M3125" s="1230">
        <v>38</v>
      </c>
      <c r="N3125" s="1231"/>
      <c r="O3125" s="1232"/>
      <c r="P3125" s="1233"/>
      <c r="Q3125" s="587" t="e">
        <f t="shared" si="173"/>
        <v>#DIV/0!</v>
      </c>
    </row>
    <row r="3126" spans="1:17" s="17" customFormat="1" ht="16.75" customHeight="1" outlineLevel="2">
      <c r="A3126" s="1230">
        <v>39</v>
      </c>
      <c r="B3126" s="1231"/>
      <c r="C3126" s="1232"/>
      <c r="D3126" s="1233"/>
      <c r="E3126" s="587" t="e">
        <f t="shared" si="171"/>
        <v>#DIV/0!</v>
      </c>
      <c r="G3126" s="1230">
        <v>39</v>
      </c>
      <c r="H3126" s="1231"/>
      <c r="I3126" s="1232"/>
      <c r="J3126" s="1233"/>
      <c r="K3126" s="587" t="e">
        <f t="shared" si="172"/>
        <v>#DIV/0!</v>
      </c>
      <c r="M3126" s="1230">
        <v>39</v>
      </c>
      <c r="N3126" s="1231"/>
      <c r="O3126" s="1232"/>
      <c r="P3126" s="1233"/>
      <c r="Q3126" s="587" t="e">
        <f t="shared" si="173"/>
        <v>#DIV/0!</v>
      </c>
    </row>
    <row r="3127" spans="1:17" s="17" customFormat="1" ht="16.75" customHeight="1" outlineLevel="2">
      <c r="A3127" s="1230">
        <v>40</v>
      </c>
      <c r="B3127" s="1231"/>
      <c r="C3127" s="1232"/>
      <c r="D3127" s="1233"/>
      <c r="E3127" s="587" t="e">
        <f t="shared" si="171"/>
        <v>#DIV/0!</v>
      </c>
      <c r="G3127" s="1230">
        <v>40</v>
      </c>
      <c r="H3127" s="1231"/>
      <c r="I3127" s="1232"/>
      <c r="J3127" s="1233"/>
      <c r="K3127" s="587" t="e">
        <f t="shared" si="172"/>
        <v>#DIV/0!</v>
      </c>
      <c r="M3127" s="1230">
        <v>40</v>
      </c>
      <c r="N3127" s="1231"/>
      <c r="O3127" s="1232"/>
      <c r="P3127" s="1233"/>
      <c r="Q3127" s="587" t="e">
        <f t="shared" si="173"/>
        <v>#DIV/0!</v>
      </c>
    </row>
    <row r="3128" spans="1:17" s="17" customFormat="1" ht="16.75" customHeight="1" outlineLevel="2">
      <c r="A3128" s="1230">
        <v>41</v>
      </c>
      <c r="B3128" s="1231"/>
      <c r="C3128" s="1232"/>
      <c r="D3128" s="1233"/>
      <c r="E3128" s="587" t="e">
        <f t="shared" si="171"/>
        <v>#DIV/0!</v>
      </c>
      <c r="G3128" s="1230">
        <v>41</v>
      </c>
      <c r="H3128" s="1231"/>
      <c r="I3128" s="1232"/>
      <c r="J3128" s="1233"/>
      <c r="K3128" s="587" t="e">
        <f t="shared" si="172"/>
        <v>#DIV/0!</v>
      </c>
      <c r="M3128" s="1230">
        <v>41</v>
      </c>
      <c r="N3128" s="1231"/>
      <c r="O3128" s="1232"/>
      <c r="P3128" s="1233"/>
      <c r="Q3128" s="587" t="e">
        <f t="shared" si="173"/>
        <v>#DIV/0!</v>
      </c>
    </row>
    <row r="3129" spans="1:17" s="17" customFormat="1" ht="16.75" customHeight="1" outlineLevel="2">
      <c r="A3129" s="1230">
        <v>42</v>
      </c>
      <c r="B3129" s="1231"/>
      <c r="C3129" s="1232"/>
      <c r="D3129" s="1233"/>
      <c r="E3129" s="587" t="e">
        <f t="shared" si="171"/>
        <v>#DIV/0!</v>
      </c>
      <c r="G3129" s="1230">
        <v>42</v>
      </c>
      <c r="H3129" s="1231"/>
      <c r="I3129" s="1232"/>
      <c r="J3129" s="1233"/>
      <c r="K3129" s="587" t="e">
        <f t="shared" si="172"/>
        <v>#DIV/0!</v>
      </c>
      <c r="M3129" s="1230">
        <v>42</v>
      </c>
      <c r="N3129" s="1231"/>
      <c r="O3129" s="1232"/>
      <c r="P3129" s="1233"/>
      <c r="Q3129" s="587" t="e">
        <f t="shared" si="173"/>
        <v>#DIV/0!</v>
      </c>
    </row>
    <row r="3130" spans="1:17" s="17" customFormat="1" ht="16.75" customHeight="1" outlineLevel="2">
      <c r="A3130" s="1230">
        <v>43</v>
      </c>
      <c r="B3130" s="1231"/>
      <c r="C3130" s="1232"/>
      <c r="D3130" s="1233"/>
      <c r="E3130" s="587" t="e">
        <f t="shared" si="171"/>
        <v>#DIV/0!</v>
      </c>
      <c r="G3130" s="1230">
        <v>43</v>
      </c>
      <c r="H3130" s="1231"/>
      <c r="I3130" s="1232"/>
      <c r="J3130" s="1233"/>
      <c r="K3130" s="587" t="e">
        <f t="shared" si="172"/>
        <v>#DIV/0!</v>
      </c>
      <c r="M3130" s="1230">
        <v>43</v>
      </c>
      <c r="N3130" s="1231"/>
      <c r="O3130" s="1232"/>
      <c r="P3130" s="1233"/>
      <c r="Q3130" s="587" t="e">
        <f t="shared" si="173"/>
        <v>#DIV/0!</v>
      </c>
    </row>
    <row r="3131" spans="1:17" s="17" customFormat="1" ht="16.75" customHeight="1" outlineLevel="2">
      <c r="A3131" s="1230">
        <v>44</v>
      </c>
      <c r="B3131" s="1231"/>
      <c r="C3131" s="1232"/>
      <c r="D3131" s="1233"/>
      <c r="E3131" s="587" t="e">
        <f t="shared" si="171"/>
        <v>#DIV/0!</v>
      </c>
      <c r="G3131" s="1230">
        <v>44</v>
      </c>
      <c r="H3131" s="1231"/>
      <c r="I3131" s="1232"/>
      <c r="J3131" s="1233"/>
      <c r="K3131" s="587" t="e">
        <f t="shared" si="172"/>
        <v>#DIV/0!</v>
      </c>
      <c r="M3131" s="1230">
        <v>44</v>
      </c>
      <c r="N3131" s="1231"/>
      <c r="O3131" s="1232"/>
      <c r="P3131" s="1233"/>
      <c r="Q3131" s="587" t="e">
        <f t="shared" si="173"/>
        <v>#DIV/0!</v>
      </c>
    </row>
    <row r="3132" spans="1:17" s="17" customFormat="1" ht="16.75" customHeight="1" outlineLevel="2">
      <c r="A3132" s="1230">
        <v>45</v>
      </c>
      <c r="B3132" s="1231"/>
      <c r="C3132" s="1232"/>
      <c r="D3132" s="1233"/>
      <c r="E3132" s="587" t="e">
        <f t="shared" si="171"/>
        <v>#DIV/0!</v>
      </c>
      <c r="G3132" s="1230">
        <v>45</v>
      </c>
      <c r="H3132" s="1231"/>
      <c r="I3132" s="1232"/>
      <c r="J3132" s="1233"/>
      <c r="K3132" s="587" t="e">
        <f t="shared" si="172"/>
        <v>#DIV/0!</v>
      </c>
      <c r="M3132" s="1230">
        <v>45</v>
      </c>
      <c r="N3132" s="1231"/>
      <c r="O3132" s="1232"/>
      <c r="P3132" s="1233"/>
      <c r="Q3132" s="587" t="e">
        <f t="shared" si="173"/>
        <v>#DIV/0!</v>
      </c>
    </row>
    <row r="3133" spans="1:17" s="17" customFormat="1" ht="16.75" customHeight="1" outlineLevel="2">
      <c r="A3133" s="1230">
        <v>46</v>
      </c>
      <c r="B3133" s="1231"/>
      <c r="C3133" s="1232"/>
      <c r="D3133" s="1233"/>
      <c r="E3133" s="587" t="e">
        <f t="shared" si="171"/>
        <v>#DIV/0!</v>
      </c>
      <c r="G3133" s="1230">
        <v>46</v>
      </c>
      <c r="H3133" s="1231"/>
      <c r="I3133" s="1232"/>
      <c r="J3133" s="1233"/>
      <c r="K3133" s="587" t="e">
        <f t="shared" si="172"/>
        <v>#DIV/0!</v>
      </c>
      <c r="M3133" s="1230">
        <v>46</v>
      </c>
      <c r="N3133" s="1231"/>
      <c r="O3133" s="1232"/>
      <c r="P3133" s="1233"/>
      <c r="Q3133" s="587" t="e">
        <f t="shared" si="173"/>
        <v>#DIV/0!</v>
      </c>
    </row>
    <row r="3134" spans="1:17" s="17" customFormat="1" ht="16.75" customHeight="1" outlineLevel="2">
      <c r="A3134" s="1230">
        <v>47</v>
      </c>
      <c r="B3134" s="1231"/>
      <c r="C3134" s="1232"/>
      <c r="D3134" s="1233"/>
      <c r="E3134" s="587" t="e">
        <f t="shared" si="171"/>
        <v>#DIV/0!</v>
      </c>
      <c r="G3134" s="1230">
        <v>47</v>
      </c>
      <c r="H3134" s="1231"/>
      <c r="I3134" s="1232"/>
      <c r="J3134" s="1233"/>
      <c r="K3134" s="587" t="e">
        <f t="shared" si="172"/>
        <v>#DIV/0!</v>
      </c>
      <c r="M3134" s="1230">
        <v>47</v>
      </c>
      <c r="N3134" s="1231"/>
      <c r="O3134" s="1232"/>
      <c r="P3134" s="1233"/>
      <c r="Q3134" s="587" t="e">
        <f t="shared" si="173"/>
        <v>#DIV/0!</v>
      </c>
    </row>
    <row r="3135" spans="1:17" s="17" customFormat="1" ht="16.75" customHeight="1" outlineLevel="2">
      <c r="A3135" s="1230">
        <v>48</v>
      </c>
      <c r="B3135" s="1231"/>
      <c r="C3135" s="1232"/>
      <c r="D3135" s="1233"/>
      <c r="E3135" s="587" t="e">
        <f t="shared" si="171"/>
        <v>#DIV/0!</v>
      </c>
      <c r="G3135" s="1230">
        <v>48</v>
      </c>
      <c r="H3135" s="1231"/>
      <c r="I3135" s="1232"/>
      <c r="J3135" s="1233"/>
      <c r="K3135" s="587" t="e">
        <f t="shared" si="172"/>
        <v>#DIV/0!</v>
      </c>
      <c r="M3135" s="1230">
        <v>48</v>
      </c>
      <c r="N3135" s="1231"/>
      <c r="O3135" s="1232"/>
      <c r="P3135" s="1233"/>
      <c r="Q3135" s="587" t="e">
        <f t="shared" si="173"/>
        <v>#DIV/0!</v>
      </c>
    </row>
    <row r="3136" spans="1:17" s="17" customFormat="1" ht="16.75" customHeight="1" outlineLevel="2">
      <c r="A3136" s="1230">
        <v>49</v>
      </c>
      <c r="B3136" s="1231"/>
      <c r="C3136" s="1232"/>
      <c r="D3136" s="1233"/>
      <c r="E3136" s="587" t="e">
        <f t="shared" si="171"/>
        <v>#DIV/0!</v>
      </c>
      <c r="G3136" s="1230">
        <v>49</v>
      </c>
      <c r="H3136" s="1231"/>
      <c r="I3136" s="1232"/>
      <c r="J3136" s="1233"/>
      <c r="K3136" s="587" t="e">
        <f t="shared" si="172"/>
        <v>#DIV/0!</v>
      </c>
      <c r="M3136" s="1230">
        <v>49</v>
      </c>
      <c r="N3136" s="1231"/>
      <c r="O3136" s="1232"/>
      <c r="P3136" s="1233"/>
      <c r="Q3136" s="587" t="e">
        <f t="shared" si="173"/>
        <v>#DIV/0!</v>
      </c>
    </row>
    <row r="3137" spans="1:17" s="17" customFormat="1" ht="16.75" customHeight="1" outlineLevel="2">
      <c r="A3137" s="1230">
        <v>50</v>
      </c>
      <c r="B3137" s="1231"/>
      <c r="C3137" s="1232"/>
      <c r="D3137" s="1233"/>
      <c r="E3137" s="587" t="e">
        <f t="shared" si="171"/>
        <v>#DIV/0!</v>
      </c>
      <c r="G3137" s="1230">
        <v>50</v>
      </c>
      <c r="H3137" s="1231"/>
      <c r="I3137" s="1232"/>
      <c r="J3137" s="1233"/>
      <c r="K3137" s="587" t="e">
        <f t="shared" si="172"/>
        <v>#DIV/0!</v>
      </c>
      <c r="M3137" s="1230">
        <v>50</v>
      </c>
      <c r="N3137" s="1231"/>
      <c r="O3137" s="1232"/>
      <c r="P3137" s="1233"/>
      <c r="Q3137" s="587" t="e">
        <f t="shared" si="173"/>
        <v>#DIV/0!</v>
      </c>
    </row>
    <row r="3138" spans="1:17" s="17" customFormat="1" ht="16.75" customHeight="1" outlineLevel="2">
      <c r="A3138" s="1230">
        <v>51</v>
      </c>
      <c r="B3138" s="1231"/>
      <c r="C3138" s="1232"/>
      <c r="D3138" s="1233"/>
      <c r="E3138" s="587" t="e">
        <f t="shared" si="171"/>
        <v>#DIV/0!</v>
      </c>
      <c r="G3138" s="1230">
        <v>51</v>
      </c>
      <c r="H3138" s="1231"/>
      <c r="I3138" s="1232"/>
      <c r="J3138" s="1233"/>
      <c r="K3138" s="587" t="e">
        <f t="shared" si="172"/>
        <v>#DIV/0!</v>
      </c>
      <c r="M3138" s="1230">
        <v>51</v>
      </c>
      <c r="N3138" s="1231"/>
      <c r="O3138" s="1232"/>
      <c r="P3138" s="1233"/>
      <c r="Q3138" s="587" t="e">
        <f t="shared" si="173"/>
        <v>#DIV/0!</v>
      </c>
    </row>
    <row r="3139" spans="1:17" s="17" customFormat="1" ht="16.75" customHeight="1" outlineLevel="2">
      <c r="A3139" s="1230">
        <v>52</v>
      </c>
      <c r="B3139" s="1231"/>
      <c r="C3139" s="1232"/>
      <c r="D3139" s="1233"/>
      <c r="E3139" s="587" t="e">
        <f t="shared" si="171"/>
        <v>#DIV/0!</v>
      </c>
      <c r="G3139" s="1230">
        <v>52</v>
      </c>
      <c r="H3139" s="1231"/>
      <c r="I3139" s="1232"/>
      <c r="J3139" s="1233"/>
      <c r="K3139" s="587" t="e">
        <f t="shared" si="172"/>
        <v>#DIV/0!</v>
      </c>
      <c r="M3139" s="1230">
        <v>52</v>
      </c>
      <c r="N3139" s="1231"/>
      <c r="O3139" s="1232"/>
      <c r="P3139" s="1233"/>
      <c r="Q3139" s="587" t="e">
        <f t="shared" si="173"/>
        <v>#DIV/0!</v>
      </c>
    </row>
    <row r="3140" spans="1:17" s="17" customFormat="1" ht="16.75" customHeight="1" outlineLevel="2">
      <c r="A3140" s="1230">
        <v>53</v>
      </c>
      <c r="B3140" s="1231"/>
      <c r="C3140" s="1232"/>
      <c r="D3140" s="1233"/>
      <c r="E3140" s="587" t="e">
        <f t="shared" si="171"/>
        <v>#DIV/0!</v>
      </c>
      <c r="G3140" s="1230">
        <v>53</v>
      </c>
      <c r="H3140" s="1231"/>
      <c r="I3140" s="1232"/>
      <c r="J3140" s="1233"/>
      <c r="K3140" s="587" t="e">
        <f t="shared" si="172"/>
        <v>#DIV/0!</v>
      </c>
      <c r="M3140" s="1230">
        <v>53</v>
      </c>
      <c r="N3140" s="1231"/>
      <c r="O3140" s="1232"/>
      <c r="P3140" s="1233"/>
      <c r="Q3140" s="587" t="e">
        <f t="shared" si="173"/>
        <v>#DIV/0!</v>
      </c>
    </row>
    <row r="3141" spans="1:17" s="17" customFormat="1" ht="16.75" customHeight="1" outlineLevel="2">
      <c r="A3141" s="1230">
        <v>54</v>
      </c>
      <c r="B3141" s="1231"/>
      <c r="C3141" s="1232"/>
      <c r="D3141" s="1233"/>
      <c r="E3141" s="587" t="e">
        <f t="shared" si="171"/>
        <v>#DIV/0!</v>
      </c>
      <c r="G3141" s="1230">
        <v>54</v>
      </c>
      <c r="H3141" s="1231"/>
      <c r="I3141" s="1232"/>
      <c r="J3141" s="1233"/>
      <c r="K3141" s="587" t="e">
        <f t="shared" si="172"/>
        <v>#DIV/0!</v>
      </c>
      <c r="M3141" s="1230">
        <v>54</v>
      </c>
      <c r="N3141" s="1231"/>
      <c r="O3141" s="1232"/>
      <c r="P3141" s="1233"/>
      <c r="Q3141" s="587" t="e">
        <f t="shared" si="173"/>
        <v>#DIV/0!</v>
      </c>
    </row>
    <row r="3142" spans="1:17" s="17" customFormat="1" ht="16.75" customHeight="1" outlineLevel="2">
      <c r="A3142" s="1230">
        <v>55</v>
      </c>
      <c r="B3142" s="1231"/>
      <c r="C3142" s="1232"/>
      <c r="D3142" s="1233"/>
      <c r="E3142" s="587" t="e">
        <f t="shared" si="171"/>
        <v>#DIV/0!</v>
      </c>
      <c r="G3142" s="1230">
        <v>55</v>
      </c>
      <c r="H3142" s="1231"/>
      <c r="I3142" s="1232"/>
      <c r="J3142" s="1233"/>
      <c r="K3142" s="587" t="e">
        <f t="shared" si="172"/>
        <v>#DIV/0!</v>
      </c>
      <c r="M3142" s="1230">
        <v>55</v>
      </c>
      <c r="N3142" s="1231"/>
      <c r="O3142" s="1232"/>
      <c r="P3142" s="1233"/>
      <c r="Q3142" s="587" t="e">
        <f t="shared" si="173"/>
        <v>#DIV/0!</v>
      </c>
    </row>
    <row r="3143" spans="1:17" s="17" customFormat="1" ht="16.75" customHeight="1" outlineLevel="2">
      <c r="A3143" s="1230">
        <v>56</v>
      </c>
      <c r="B3143" s="1231"/>
      <c r="C3143" s="1232"/>
      <c r="D3143" s="1233"/>
      <c r="E3143" s="587" t="e">
        <f t="shared" si="171"/>
        <v>#DIV/0!</v>
      </c>
      <c r="G3143" s="1230">
        <v>56</v>
      </c>
      <c r="H3143" s="1231"/>
      <c r="I3143" s="1232"/>
      <c r="J3143" s="1233"/>
      <c r="K3143" s="587" t="e">
        <f t="shared" si="172"/>
        <v>#DIV/0!</v>
      </c>
      <c r="M3143" s="1230">
        <v>56</v>
      </c>
      <c r="N3143" s="1231"/>
      <c r="O3143" s="1232"/>
      <c r="P3143" s="1233"/>
      <c r="Q3143" s="587" t="e">
        <f t="shared" si="173"/>
        <v>#DIV/0!</v>
      </c>
    </row>
    <row r="3144" spans="1:17" s="17" customFormat="1" ht="16.75" customHeight="1" outlineLevel="2">
      <c r="A3144" s="1230">
        <v>57</v>
      </c>
      <c r="B3144" s="1231"/>
      <c r="C3144" s="1232"/>
      <c r="D3144" s="1233"/>
      <c r="E3144" s="587" t="e">
        <f t="shared" si="171"/>
        <v>#DIV/0!</v>
      </c>
      <c r="G3144" s="1230">
        <v>57</v>
      </c>
      <c r="H3144" s="1231"/>
      <c r="I3144" s="1232"/>
      <c r="J3144" s="1233"/>
      <c r="K3144" s="587" t="e">
        <f t="shared" si="172"/>
        <v>#DIV/0!</v>
      </c>
      <c r="M3144" s="1230">
        <v>57</v>
      </c>
      <c r="N3144" s="1231"/>
      <c r="O3144" s="1232"/>
      <c r="P3144" s="1233"/>
      <c r="Q3144" s="587" t="e">
        <f t="shared" si="173"/>
        <v>#DIV/0!</v>
      </c>
    </row>
    <row r="3145" spans="1:17" s="17" customFormat="1" ht="16.75" customHeight="1" outlineLevel="2">
      <c r="A3145" s="1230">
        <v>58</v>
      </c>
      <c r="B3145" s="1231"/>
      <c r="C3145" s="1232"/>
      <c r="D3145" s="1233"/>
      <c r="E3145" s="587" t="e">
        <f t="shared" si="171"/>
        <v>#DIV/0!</v>
      </c>
      <c r="G3145" s="1230">
        <v>58</v>
      </c>
      <c r="H3145" s="1231"/>
      <c r="I3145" s="1232"/>
      <c r="J3145" s="1233"/>
      <c r="K3145" s="587" t="e">
        <f t="shared" si="172"/>
        <v>#DIV/0!</v>
      </c>
      <c r="M3145" s="1230">
        <v>58</v>
      </c>
      <c r="N3145" s="1231"/>
      <c r="O3145" s="1232"/>
      <c r="P3145" s="1233"/>
      <c r="Q3145" s="587" t="e">
        <f t="shared" si="173"/>
        <v>#DIV/0!</v>
      </c>
    </row>
    <row r="3146" spans="1:17" s="17" customFormat="1" ht="16.75" customHeight="1" outlineLevel="2">
      <c r="A3146" s="1230">
        <v>59</v>
      </c>
      <c r="B3146" s="1231"/>
      <c r="C3146" s="1232"/>
      <c r="D3146" s="1233"/>
      <c r="E3146" s="587" t="e">
        <f t="shared" si="171"/>
        <v>#DIV/0!</v>
      </c>
      <c r="G3146" s="1230">
        <v>59</v>
      </c>
      <c r="H3146" s="1231"/>
      <c r="I3146" s="1232"/>
      <c r="J3146" s="1233"/>
      <c r="K3146" s="587" t="e">
        <f t="shared" si="172"/>
        <v>#DIV/0!</v>
      </c>
      <c r="M3146" s="1230">
        <v>59</v>
      </c>
      <c r="N3146" s="1231"/>
      <c r="O3146" s="1232"/>
      <c r="P3146" s="1233"/>
      <c r="Q3146" s="587" t="e">
        <f t="shared" si="173"/>
        <v>#DIV/0!</v>
      </c>
    </row>
    <row r="3147" spans="1:17" s="17" customFormat="1" ht="16.75" customHeight="1" outlineLevel="2">
      <c r="A3147" s="1230">
        <v>60</v>
      </c>
      <c r="B3147" s="1231"/>
      <c r="C3147" s="1232"/>
      <c r="D3147" s="1233"/>
      <c r="E3147" s="587" t="e">
        <f t="shared" si="171"/>
        <v>#DIV/0!</v>
      </c>
      <c r="G3147" s="1230">
        <v>60</v>
      </c>
      <c r="H3147" s="1231"/>
      <c r="I3147" s="1232"/>
      <c r="J3147" s="1233"/>
      <c r="K3147" s="587" t="e">
        <f t="shared" si="172"/>
        <v>#DIV/0!</v>
      </c>
      <c r="M3147" s="1230">
        <v>60</v>
      </c>
      <c r="N3147" s="1231"/>
      <c r="O3147" s="1232"/>
      <c r="P3147" s="1233"/>
      <c r="Q3147" s="587" t="e">
        <f t="shared" si="173"/>
        <v>#DIV/0!</v>
      </c>
    </row>
    <row r="3148" spans="1:17" s="17" customFormat="1" ht="16.75" customHeight="1" outlineLevel="2">
      <c r="A3148" s="1230">
        <v>61</v>
      </c>
      <c r="B3148" s="1231"/>
      <c r="C3148" s="1232"/>
      <c r="D3148" s="1233"/>
      <c r="E3148" s="587" t="e">
        <f t="shared" si="171"/>
        <v>#DIV/0!</v>
      </c>
      <c r="G3148" s="1230">
        <v>61</v>
      </c>
      <c r="H3148" s="1231"/>
      <c r="I3148" s="1232"/>
      <c r="J3148" s="1233"/>
      <c r="K3148" s="587" t="e">
        <f t="shared" si="172"/>
        <v>#DIV/0!</v>
      </c>
      <c r="M3148" s="1230">
        <v>61</v>
      </c>
      <c r="N3148" s="1231"/>
      <c r="O3148" s="1232"/>
      <c r="P3148" s="1233"/>
      <c r="Q3148" s="587" t="e">
        <f t="shared" si="173"/>
        <v>#DIV/0!</v>
      </c>
    </row>
    <row r="3149" spans="1:17" s="17" customFormat="1" ht="16.75" customHeight="1" outlineLevel="2">
      <c r="A3149" s="1230">
        <v>62</v>
      </c>
      <c r="B3149" s="1231"/>
      <c r="C3149" s="1232"/>
      <c r="D3149" s="1233"/>
      <c r="E3149" s="587" t="e">
        <f t="shared" si="171"/>
        <v>#DIV/0!</v>
      </c>
      <c r="G3149" s="1230">
        <v>62</v>
      </c>
      <c r="H3149" s="1231"/>
      <c r="I3149" s="1232"/>
      <c r="J3149" s="1233"/>
      <c r="K3149" s="587" t="e">
        <f t="shared" si="172"/>
        <v>#DIV/0!</v>
      </c>
      <c r="M3149" s="1230">
        <v>62</v>
      </c>
      <c r="N3149" s="1231"/>
      <c r="O3149" s="1232"/>
      <c r="P3149" s="1233"/>
      <c r="Q3149" s="587" t="e">
        <f t="shared" si="173"/>
        <v>#DIV/0!</v>
      </c>
    </row>
    <row r="3150" spans="1:17" s="17" customFormat="1" ht="16.75" customHeight="1" outlineLevel="2">
      <c r="A3150" s="1230">
        <v>63</v>
      </c>
      <c r="B3150" s="1231"/>
      <c r="C3150" s="1232"/>
      <c r="D3150" s="1233"/>
      <c r="E3150" s="587" t="e">
        <f t="shared" si="171"/>
        <v>#DIV/0!</v>
      </c>
      <c r="G3150" s="1230">
        <v>63</v>
      </c>
      <c r="H3150" s="1231"/>
      <c r="I3150" s="1232"/>
      <c r="J3150" s="1233"/>
      <c r="K3150" s="587" t="e">
        <f t="shared" si="172"/>
        <v>#DIV/0!</v>
      </c>
      <c r="M3150" s="1230">
        <v>63</v>
      </c>
      <c r="N3150" s="1231"/>
      <c r="O3150" s="1232"/>
      <c r="P3150" s="1233"/>
      <c r="Q3150" s="587" t="e">
        <f t="shared" si="173"/>
        <v>#DIV/0!</v>
      </c>
    </row>
    <row r="3151" spans="1:17" s="17" customFormat="1" ht="16.75" customHeight="1" outlineLevel="2">
      <c r="A3151" s="1230">
        <v>64</v>
      </c>
      <c r="B3151" s="1231"/>
      <c r="C3151" s="1232"/>
      <c r="D3151" s="1233"/>
      <c r="E3151" s="587" t="e">
        <f t="shared" si="171"/>
        <v>#DIV/0!</v>
      </c>
      <c r="G3151" s="1230">
        <v>64</v>
      </c>
      <c r="H3151" s="1231"/>
      <c r="I3151" s="1232"/>
      <c r="J3151" s="1233"/>
      <c r="K3151" s="587" t="e">
        <f t="shared" si="172"/>
        <v>#DIV/0!</v>
      </c>
      <c r="M3151" s="1230">
        <v>64</v>
      </c>
      <c r="N3151" s="1231"/>
      <c r="O3151" s="1232"/>
      <c r="P3151" s="1233"/>
      <c r="Q3151" s="587" t="e">
        <f t="shared" si="173"/>
        <v>#DIV/0!</v>
      </c>
    </row>
    <row r="3152" spans="1:17" s="17" customFormat="1" ht="16.75" customHeight="1" outlineLevel="2">
      <c r="A3152" s="1230">
        <v>65</v>
      </c>
      <c r="B3152" s="1231"/>
      <c r="C3152" s="1232"/>
      <c r="D3152" s="1233"/>
      <c r="E3152" s="587" t="e">
        <f t="shared" si="171"/>
        <v>#DIV/0!</v>
      </c>
      <c r="G3152" s="1230">
        <v>65</v>
      </c>
      <c r="H3152" s="1231"/>
      <c r="I3152" s="1232"/>
      <c r="J3152" s="1233"/>
      <c r="K3152" s="587" t="e">
        <f t="shared" si="172"/>
        <v>#DIV/0!</v>
      </c>
      <c r="M3152" s="1230">
        <v>65</v>
      </c>
      <c r="N3152" s="1231"/>
      <c r="O3152" s="1232"/>
      <c r="P3152" s="1233"/>
      <c r="Q3152" s="587" t="e">
        <f t="shared" si="173"/>
        <v>#DIV/0!</v>
      </c>
    </row>
    <row r="3153" spans="1:17" s="17" customFormat="1" ht="16.75" customHeight="1" outlineLevel="2">
      <c r="A3153" s="1230">
        <v>66</v>
      </c>
      <c r="B3153" s="1231"/>
      <c r="C3153" s="1232"/>
      <c r="D3153" s="1233"/>
      <c r="E3153" s="587" t="e">
        <f t="shared" ref="E3153:E3216" si="174">IF(AND(C3153&gt;=D$3081,C3153&lt;=D$3080),1,0)</f>
        <v>#DIV/0!</v>
      </c>
      <c r="G3153" s="1230">
        <v>66</v>
      </c>
      <c r="H3153" s="1231"/>
      <c r="I3153" s="1232"/>
      <c r="J3153" s="1233"/>
      <c r="K3153" s="587" t="e">
        <f t="shared" ref="K3153:K3216" si="175">IF(AND(I3153&gt;=J$3081,I3153&lt;=J$3080),1,0)</f>
        <v>#DIV/0!</v>
      </c>
      <c r="M3153" s="1230">
        <v>66</v>
      </c>
      <c r="N3153" s="1231"/>
      <c r="O3153" s="1232"/>
      <c r="P3153" s="1233"/>
      <c r="Q3153" s="587" t="e">
        <f t="shared" ref="Q3153:Q3216" si="176">IF(AND(O3153&gt;=P$3081,O3153&lt;=P$3080),1,0)</f>
        <v>#DIV/0!</v>
      </c>
    </row>
    <row r="3154" spans="1:17" s="17" customFormat="1" ht="16.75" customHeight="1" outlineLevel="2">
      <c r="A3154" s="1230">
        <v>67</v>
      </c>
      <c r="B3154" s="1231"/>
      <c r="C3154" s="1232"/>
      <c r="D3154" s="1233"/>
      <c r="E3154" s="587" t="e">
        <f t="shared" si="174"/>
        <v>#DIV/0!</v>
      </c>
      <c r="G3154" s="1230">
        <v>67</v>
      </c>
      <c r="H3154" s="1231"/>
      <c r="I3154" s="1232"/>
      <c r="J3154" s="1233"/>
      <c r="K3154" s="587" t="e">
        <f t="shared" si="175"/>
        <v>#DIV/0!</v>
      </c>
      <c r="M3154" s="1230">
        <v>67</v>
      </c>
      <c r="N3154" s="1231"/>
      <c r="O3154" s="1232"/>
      <c r="P3154" s="1233"/>
      <c r="Q3154" s="587" t="e">
        <f t="shared" si="176"/>
        <v>#DIV/0!</v>
      </c>
    </row>
    <row r="3155" spans="1:17" s="17" customFormat="1" ht="16.75" customHeight="1" outlineLevel="2">
      <c r="A3155" s="1230">
        <v>68</v>
      </c>
      <c r="B3155" s="1231"/>
      <c r="C3155" s="1232"/>
      <c r="D3155" s="1233"/>
      <c r="E3155" s="587" t="e">
        <f t="shared" si="174"/>
        <v>#DIV/0!</v>
      </c>
      <c r="G3155" s="1230">
        <v>68</v>
      </c>
      <c r="H3155" s="1231"/>
      <c r="I3155" s="1232"/>
      <c r="J3155" s="1233"/>
      <c r="K3155" s="587" t="e">
        <f t="shared" si="175"/>
        <v>#DIV/0!</v>
      </c>
      <c r="M3155" s="1230">
        <v>68</v>
      </c>
      <c r="N3155" s="1231"/>
      <c r="O3155" s="1232"/>
      <c r="P3155" s="1233"/>
      <c r="Q3155" s="587" t="e">
        <f t="shared" si="176"/>
        <v>#DIV/0!</v>
      </c>
    </row>
    <row r="3156" spans="1:17" s="17" customFormat="1" ht="16.75" customHeight="1" outlineLevel="2">
      <c r="A3156" s="1230">
        <v>69</v>
      </c>
      <c r="B3156" s="1231"/>
      <c r="C3156" s="1232"/>
      <c r="D3156" s="1233"/>
      <c r="E3156" s="587" t="e">
        <f t="shared" si="174"/>
        <v>#DIV/0!</v>
      </c>
      <c r="G3156" s="1230">
        <v>69</v>
      </c>
      <c r="H3156" s="1231"/>
      <c r="I3156" s="1232"/>
      <c r="J3156" s="1233"/>
      <c r="K3156" s="587" t="e">
        <f t="shared" si="175"/>
        <v>#DIV/0!</v>
      </c>
      <c r="M3156" s="1230">
        <v>69</v>
      </c>
      <c r="N3156" s="1231"/>
      <c r="O3156" s="1232"/>
      <c r="P3156" s="1233"/>
      <c r="Q3156" s="587" t="e">
        <f t="shared" si="176"/>
        <v>#DIV/0!</v>
      </c>
    </row>
    <row r="3157" spans="1:17" s="17" customFormat="1" ht="16.75" customHeight="1" outlineLevel="2">
      <c r="A3157" s="1230">
        <v>70</v>
      </c>
      <c r="B3157" s="1231"/>
      <c r="C3157" s="1232"/>
      <c r="D3157" s="1233"/>
      <c r="E3157" s="587" t="e">
        <f t="shared" si="174"/>
        <v>#DIV/0!</v>
      </c>
      <c r="G3157" s="1230">
        <v>70</v>
      </c>
      <c r="H3157" s="1231"/>
      <c r="I3157" s="1232"/>
      <c r="J3157" s="1233"/>
      <c r="K3157" s="587" t="e">
        <f t="shared" si="175"/>
        <v>#DIV/0!</v>
      </c>
      <c r="M3157" s="1230">
        <v>70</v>
      </c>
      <c r="N3157" s="1231"/>
      <c r="O3157" s="1232"/>
      <c r="P3157" s="1233"/>
      <c r="Q3157" s="587" t="e">
        <f t="shared" si="176"/>
        <v>#DIV/0!</v>
      </c>
    </row>
    <row r="3158" spans="1:17" s="17" customFormat="1" ht="16.75" customHeight="1" outlineLevel="2">
      <c r="A3158" s="1230">
        <v>71</v>
      </c>
      <c r="B3158" s="1231"/>
      <c r="C3158" s="1232"/>
      <c r="D3158" s="1233"/>
      <c r="E3158" s="587" t="e">
        <f t="shared" si="174"/>
        <v>#DIV/0!</v>
      </c>
      <c r="G3158" s="1230">
        <v>71</v>
      </c>
      <c r="H3158" s="1231"/>
      <c r="I3158" s="1232"/>
      <c r="J3158" s="1233"/>
      <c r="K3158" s="587" t="e">
        <f t="shared" si="175"/>
        <v>#DIV/0!</v>
      </c>
      <c r="M3158" s="1230">
        <v>71</v>
      </c>
      <c r="N3158" s="1231"/>
      <c r="O3158" s="1232"/>
      <c r="P3158" s="1233"/>
      <c r="Q3158" s="587" t="e">
        <f t="shared" si="176"/>
        <v>#DIV/0!</v>
      </c>
    </row>
    <row r="3159" spans="1:17" s="17" customFormat="1" ht="16.75" customHeight="1" outlineLevel="2">
      <c r="A3159" s="1230">
        <v>72</v>
      </c>
      <c r="B3159" s="1231"/>
      <c r="C3159" s="1232"/>
      <c r="D3159" s="1233"/>
      <c r="E3159" s="587" t="e">
        <f t="shared" si="174"/>
        <v>#DIV/0!</v>
      </c>
      <c r="G3159" s="1230">
        <v>72</v>
      </c>
      <c r="H3159" s="1231"/>
      <c r="I3159" s="1232"/>
      <c r="J3159" s="1233"/>
      <c r="K3159" s="587" t="e">
        <f t="shared" si="175"/>
        <v>#DIV/0!</v>
      </c>
      <c r="M3159" s="1230">
        <v>72</v>
      </c>
      <c r="N3159" s="1231"/>
      <c r="O3159" s="1232"/>
      <c r="P3159" s="1233"/>
      <c r="Q3159" s="587" t="e">
        <f t="shared" si="176"/>
        <v>#DIV/0!</v>
      </c>
    </row>
    <row r="3160" spans="1:17" s="17" customFormat="1" ht="16.75" customHeight="1" outlineLevel="2">
      <c r="A3160" s="1230">
        <v>73</v>
      </c>
      <c r="B3160" s="1231"/>
      <c r="C3160" s="1232"/>
      <c r="D3160" s="1233"/>
      <c r="E3160" s="587" t="e">
        <f t="shared" si="174"/>
        <v>#DIV/0!</v>
      </c>
      <c r="G3160" s="1230">
        <v>73</v>
      </c>
      <c r="H3160" s="1231"/>
      <c r="I3160" s="1232"/>
      <c r="J3160" s="1233"/>
      <c r="K3160" s="587" t="e">
        <f t="shared" si="175"/>
        <v>#DIV/0!</v>
      </c>
      <c r="M3160" s="1230">
        <v>73</v>
      </c>
      <c r="N3160" s="1231"/>
      <c r="O3160" s="1232"/>
      <c r="P3160" s="1233"/>
      <c r="Q3160" s="587" t="e">
        <f t="shared" si="176"/>
        <v>#DIV/0!</v>
      </c>
    </row>
    <row r="3161" spans="1:17" s="17" customFormat="1" ht="16.75" customHeight="1" outlineLevel="2">
      <c r="A3161" s="1230">
        <v>74</v>
      </c>
      <c r="B3161" s="1231"/>
      <c r="C3161" s="1232"/>
      <c r="D3161" s="1233"/>
      <c r="E3161" s="587" t="e">
        <f t="shared" si="174"/>
        <v>#DIV/0!</v>
      </c>
      <c r="G3161" s="1230">
        <v>74</v>
      </c>
      <c r="H3161" s="1231"/>
      <c r="I3161" s="1232"/>
      <c r="J3161" s="1233"/>
      <c r="K3161" s="587" t="e">
        <f t="shared" si="175"/>
        <v>#DIV/0!</v>
      </c>
      <c r="M3161" s="1230">
        <v>74</v>
      </c>
      <c r="N3161" s="1231"/>
      <c r="O3161" s="1232"/>
      <c r="P3161" s="1233"/>
      <c r="Q3161" s="587" t="e">
        <f t="shared" si="176"/>
        <v>#DIV/0!</v>
      </c>
    </row>
    <row r="3162" spans="1:17" s="17" customFormat="1" ht="16.75" customHeight="1" outlineLevel="2">
      <c r="A3162" s="1230">
        <v>75</v>
      </c>
      <c r="B3162" s="1231"/>
      <c r="C3162" s="1232"/>
      <c r="D3162" s="1233"/>
      <c r="E3162" s="587" t="e">
        <f t="shared" si="174"/>
        <v>#DIV/0!</v>
      </c>
      <c r="G3162" s="1230">
        <v>75</v>
      </c>
      <c r="H3162" s="1231"/>
      <c r="I3162" s="1232"/>
      <c r="J3162" s="1233"/>
      <c r="K3162" s="587" t="e">
        <f t="shared" si="175"/>
        <v>#DIV/0!</v>
      </c>
      <c r="M3162" s="1230">
        <v>75</v>
      </c>
      <c r="N3162" s="1231"/>
      <c r="O3162" s="1232"/>
      <c r="P3162" s="1233"/>
      <c r="Q3162" s="587" t="e">
        <f t="shared" si="176"/>
        <v>#DIV/0!</v>
      </c>
    </row>
    <row r="3163" spans="1:17" s="17" customFormat="1" ht="16.75" customHeight="1" outlineLevel="2">
      <c r="A3163" s="1230">
        <v>76</v>
      </c>
      <c r="B3163" s="1231"/>
      <c r="C3163" s="1232"/>
      <c r="D3163" s="1233"/>
      <c r="E3163" s="587" t="e">
        <f t="shared" si="174"/>
        <v>#DIV/0!</v>
      </c>
      <c r="G3163" s="1230">
        <v>76</v>
      </c>
      <c r="H3163" s="1231"/>
      <c r="I3163" s="1232"/>
      <c r="J3163" s="1233"/>
      <c r="K3163" s="587" t="e">
        <f t="shared" si="175"/>
        <v>#DIV/0!</v>
      </c>
      <c r="M3163" s="1230">
        <v>76</v>
      </c>
      <c r="N3163" s="1231"/>
      <c r="O3163" s="1232"/>
      <c r="P3163" s="1233"/>
      <c r="Q3163" s="587" t="e">
        <f t="shared" si="176"/>
        <v>#DIV/0!</v>
      </c>
    </row>
    <row r="3164" spans="1:17" s="17" customFormat="1" ht="16.75" customHeight="1" outlineLevel="2">
      <c r="A3164" s="1230">
        <v>77</v>
      </c>
      <c r="B3164" s="1231"/>
      <c r="C3164" s="1232"/>
      <c r="D3164" s="1233"/>
      <c r="E3164" s="587" t="e">
        <f t="shared" si="174"/>
        <v>#DIV/0!</v>
      </c>
      <c r="G3164" s="1230">
        <v>77</v>
      </c>
      <c r="H3164" s="1231"/>
      <c r="I3164" s="1232"/>
      <c r="J3164" s="1233"/>
      <c r="K3164" s="587" t="e">
        <f t="shared" si="175"/>
        <v>#DIV/0!</v>
      </c>
      <c r="M3164" s="1230">
        <v>77</v>
      </c>
      <c r="N3164" s="1231"/>
      <c r="O3164" s="1232"/>
      <c r="P3164" s="1233"/>
      <c r="Q3164" s="587" t="e">
        <f t="shared" si="176"/>
        <v>#DIV/0!</v>
      </c>
    </row>
    <row r="3165" spans="1:17" s="17" customFormat="1" ht="16.75" customHeight="1" outlineLevel="2">
      <c r="A3165" s="1230">
        <v>78</v>
      </c>
      <c r="B3165" s="1231"/>
      <c r="C3165" s="1232"/>
      <c r="D3165" s="1233"/>
      <c r="E3165" s="587" t="e">
        <f t="shared" si="174"/>
        <v>#DIV/0!</v>
      </c>
      <c r="G3165" s="1230">
        <v>78</v>
      </c>
      <c r="H3165" s="1231"/>
      <c r="I3165" s="1232"/>
      <c r="J3165" s="1233"/>
      <c r="K3165" s="587" t="e">
        <f t="shared" si="175"/>
        <v>#DIV/0!</v>
      </c>
      <c r="M3165" s="1230">
        <v>78</v>
      </c>
      <c r="N3165" s="1231"/>
      <c r="O3165" s="1232"/>
      <c r="P3165" s="1233"/>
      <c r="Q3165" s="587" t="e">
        <f t="shared" si="176"/>
        <v>#DIV/0!</v>
      </c>
    </row>
    <row r="3166" spans="1:17" s="17" customFormat="1" ht="16.75" customHeight="1" outlineLevel="2">
      <c r="A3166" s="1230">
        <v>79</v>
      </c>
      <c r="B3166" s="1231"/>
      <c r="C3166" s="1232"/>
      <c r="D3166" s="1233"/>
      <c r="E3166" s="587" t="e">
        <f t="shared" si="174"/>
        <v>#DIV/0!</v>
      </c>
      <c r="G3166" s="1230">
        <v>79</v>
      </c>
      <c r="H3166" s="1231"/>
      <c r="I3166" s="1232"/>
      <c r="J3166" s="1233"/>
      <c r="K3166" s="587" t="e">
        <f t="shared" si="175"/>
        <v>#DIV/0!</v>
      </c>
      <c r="M3166" s="1230">
        <v>79</v>
      </c>
      <c r="N3166" s="1231"/>
      <c r="O3166" s="1232"/>
      <c r="P3166" s="1233"/>
      <c r="Q3166" s="587" t="e">
        <f t="shared" si="176"/>
        <v>#DIV/0!</v>
      </c>
    </row>
    <row r="3167" spans="1:17" s="17" customFormat="1" ht="16.75" customHeight="1" outlineLevel="2">
      <c r="A3167" s="1230">
        <v>80</v>
      </c>
      <c r="B3167" s="1231"/>
      <c r="C3167" s="1232"/>
      <c r="D3167" s="1233"/>
      <c r="E3167" s="587" t="e">
        <f t="shared" si="174"/>
        <v>#DIV/0!</v>
      </c>
      <c r="G3167" s="1230">
        <v>80</v>
      </c>
      <c r="H3167" s="1231"/>
      <c r="I3167" s="1232"/>
      <c r="J3167" s="1233"/>
      <c r="K3167" s="587" t="e">
        <f t="shared" si="175"/>
        <v>#DIV/0!</v>
      </c>
      <c r="M3167" s="1230">
        <v>80</v>
      </c>
      <c r="N3167" s="1231"/>
      <c r="O3167" s="1232"/>
      <c r="P3167" s="1233"/>
      <c r="Q3167" s="587" t="e">
        <f t="shared" si="176"/>
        <v>#DIV/0!</v>
      </c>
    </row>
    <row r="3168" spans="1:17" s="17" customFormat="1" ht="16.75" customHeight="1" outlineLevel="2">
      <c r="A3168" s="1230">
        <v>81</v>
      </c>
      <c r="B3168" s="1231"/>
      <c r="C3168" s="1232"/>
      <c r="D3168" s="1233"/>
      <c r="E3168" s="587" t="e">
        <f t="shared" si="174"/>
        <v>#DIV/0!</v>
      </c>
      <c r="G3168" s="1230">
        <v>81</v>
      </c>
      <c r="H3168" s="1231"/>
      <c r="I3168" s="1232"/>
      <c r="J3168" s="1233"/>
      <c r="K3168" s="587" t="e">
        <f t="shared" si="175"/>
        <v>#DIV/0!</v>
      </c>
      <c r="M3168" s="1230">
        <v>81</v>
      </c>
      <c r="N3168" s="1231"/>
      <c r="O3168" s="1232"/>
      <c r="P3168" s="1233"/>
      <c r="Q3168" s="587" t="e">
        <f t="shared" si="176"/>
        <v>#DIV/0!</v>
      </c>
    </row>
    <row r="3169" spans="1:17" s="17" customFormat="1" ht="16.75" customHeight="1" outlineLevel="2">
      <c r="A3169" s="1230">
        <v>82</v>
      </c>
      <c r="B3169" s="1231"/>
      <c r="C3169" s="1232"/>
      <c r="D3169" s="1233"/>
      <c r="E3169" s="587" t="e">
        <f t="shared" si="174"/>
        <v>#DIV/0!</v>
      </c>
      <c r="G3169" s="1230">
        <v>82</v>
      </c>
      <c r="H3169" s="1231"/>
      <c r="I3169" s="1232"/>
      <c r="J3169" s="1233"/>
      <c r="K3169" s="587" t="e">
        <f t="shared" si="175"/>
        <v>#DIV/0!</v>
      </c>
      <c r="M3169" s="1230">
        <v>82</v>
      </c>
      <c r="N3169" s="1231"/>
      <c r="O3169" s="1232"/>
      <c r="P3169" s="1233"/>
      <c r="Q3169" s="587" t="e">
        <f t="shared" si="176"/>
        <v>#DIV/0!</v>
      </c>
    </row>
    <row r="3170" spans="1:17" s="17" customFormat="1" ht="16.75" customHeight="1" outlineLevel="2">
      <c r="A3170" s="1230">
        <v>83</v>
      </c>
      <c r="B3170" s="1231"/>
      <c r="C3170" s="1232"/>
      <c r="D3170" s="1233"/>
      <c r="E3170" s="587" t="e">
        <f t="shared" si="174"/>
        <v>#DIV/0!</v>
      </c>
      <c r="G3170" s="1230">
        <v>83</v>
      </c>
      <c r="H3170" s="1231"/>
      <c r="I3170" s="1232"/>
      <c r="J3170" s="1233"/>
      <c r="K3170" s="587" t="e">
        <f t="shared" si="175"/>
        <v>#DIV/0!</v>
      </c>
      <c r="M3170" s="1230">
        <v>83</v>
      </c>
      <c r="N3170" s="1231"/>
      <c r="O3170" s="1232"/>
      <c r="P3170" s="1233"/>
      <c r="Q3170" s="587" t="e">
        <f t="shared" si="176"/>
        <v>#DIV/0!</v>
      </c>
    </row>
    <row r="3171" spans="1:17" s="17" customFormat="1" ht="16.75" customHeight="1" outlineLevel="2">
      <c r="A3171" s="1230">
        <v>84</v>
      </c>
      <c r="B3171" s="1231"/>
      <c r="C3171" s="1232"/>
      <c r="D3171" s="1233"/>
      <c r="E3171" s="587" t="e">
        <f t="shared" si="174"/>
        <v>#DIV/0!</v>
      </c>
      <c r="G3171" s="1230">
        <v>84</v>
      </c>
      <c r="H3171" s="1231"/>
      <c r="I3171" s="1232"/>
      <c r="J3171" s="1233"/>
      <c r="K3171" s="587" t="e">
        <f t="shared" si="175"/>
        <v>#DIV/0!</v>
      </c>
      <c r="M3171" s="1230">
        <v>84</v>
      </c>
      <c r="N3171" s="1231"/>
      <c r="O3171" s="1232"/>
      <c r="P3171" s="1233"/>
      <c r="Q3171" s="587" t="e">
        <f t="shared" si="176"/>
        <v>#DIV/0!</v>
      </c>
    </row>
    <row r="3172" spans="1:17" s="17" customFormat="1" ht="16.75" customHeight="1" outlineLevel="2">
      <c r="A3172" s="1230">
        <v>85</v>
      </c>
      <c r="B3172" s="1231"/>
      <c r="C3172" s="1232"/>
      <c r="D3172" s="1233"/>
      <c r="E3172" s="587" t="e">
        <f t="shared" si="174"/>
        <v>#DIV/0!</v>
      </c>
      <c r="G3172" s="1230">
        <v>85</v>
      </c>
      <c r="H3172" s="1231"/>
      <c r="I3172" s="1232"/>
      <c r="J3172" s="1233"/>
      <c r="K3172" s="587" t="e">
        <f t="shared" si="175"/>
        <v>#DIV/0!</v>
      </c>
      <c r="M3172" s="1230">
        <v>85</v>
      </c>
      <c r="N3172" s="1231"/>
      <c r="O3172" s="1232"/>
      <c r="P3172" s="1233"/>
      <c r="Q3172" s="587" t="e">
        <f t="shared" si="176"/>
        <v>#DIV/0!</v>
      </c>
    </row>
    <row r="3173" spans="1:17" s="17" customFormat="1" ht="16.75" customHeight="1" outlineLevel="2">
      <c r="A3173" s="1230">
        <v>86</v>
      </c>
      <c r="B3173" s="1231"/>
      <c r="C3173" s="1232"/>
      <c r="D3173" s="1233"/>
      <c r="E3173" s="587" t="e">
        <f t="shared" si="174"/>
        <v>#DIV/0!</v>
      </c>
      <c r="G3173" s="1230">
        <v>86</v>
      </c>
      <c r="H3173" s="1231"/>
      <c r="I3173" s="1232"/>
      <c r="J3173" s="1233"/>
      <c r="K3173" s="587" t="e">
        <f t="shared" si="175"/>
        <v>#DIV/0!</v>
      </c>
      <c r="M3173" s="1230">
        <v>86</v>
      </c>
      <c r="N3173" s="1231"/>
      <c r="O3173" s="1232"/>
      <c r="P3173" s="1233"/>
      <c r="Q3173" s="587" t="e">
        <f t="shared" si="176"/>
        <v>#DIV/0!</v>
      </c>
    </row>
    <row r="3174" spans="1:17" s="17" customFormat="1" ht="16.75" customHeight="1" outlineLevel="2">
      <c r="A3174" s="1230">
        <v>87</v>
      </c>
      <c r="B3174" s="1231"/>
      <c r="C3174" s="1232"/>
      <c r="D3174" s="1233"/>
      <c r="E3174" s="587" t="e">
        <f t="shared" si="174"/>
        <v>#DIV/0!</v>
      </c>
      <c r="G3174" s="1230">
        <v>87</v>
      </c>
      <c r="H3174" s="1231"/>
      <c r="I3174" s="1232"/>
      <c r="J3174" s="1233"/>
      <c r="K3174" s="587" t="e">
        <f t="shared" si="175"/>
        <v>#DIV/0!</v>
      </c>
      <c r="M3174" s="1230">
        <v>87</v>
      </c>
      <c r="N3174" s="1231"/>
      <c r="O3174" s="1232"/>
      <c r="P3174" s="1233"/>
      <c r="Q3174" s="587" t="e">
        <f t="shared" si="176"/>
        <v>#DIV/0!</v>
      </c>
    </row>
    <row r="3175" spans="1:17" s="17" customFormat="1" ht="16.75" customHeight="1" outlineLevel="2">
      <c r="A3175" s="1230">
        <v>88</v>
      </c>
      <c r="B3175" s="1231"/>
      <c r="C3175" s="1232"/>
      <c r="D3175" s="1233"/>
      <c r="E3175" s="587" t="e">
        <f t="shared" si="174"/>
        <v>#DIV/0!</v>
      </c>
      <c r="G3175" s="1230">
        <v>88</v>
      </c>
      <c r="H3175" s="1231"/>
      <c r="I3175" s="1232"/>
      <c r="J3175" s="1233"/>
      <c r="K3175" s="587" t="e">
        <f t="shared" si="175"/>
        <v>#DIV/0!</v>
      </c>
      <c r="M3175" s="1230">
        <v>88</v>
      </c>
      <c r="N3175" s="1231"/>
      <c r="O3175" s="1232"/>
      <c r="P3175" s="1233"/>
      <c r="Q3175" s="587" t="e">
        <f t="shared" si="176"/>
        <v>#DIV/0!</v>
      </c>
    </row>
    <row r="3176" spans="1:17" s="17" customFormat="1" ht="16.75" customHeight="1" outlineLevel="2">
      <c r="A3176" s="1230">
        <v>89</v>
      </c>
      <c r="B3176" s="1231"/>
      <c r="C3176" s="1232"/>
      <c r="D3176" s="1233"/>
      <c r="E3176" s="587" t="e">
        <f t="shared" si="174"/>
        <v>#DIV/0!</v>
      </c>
      <c r="G3176" s="1230">
        <v>89</v>
      </c>
      <c r="H3176" s="1231"/>
      <c r="I3176" s="1232"/>
      <c r="J3176" s="1233"/>
      <c r="K3176" s="587" t="e">
        <f t="shared" si="175"/>
        <v>#DIV/0!</v>
      </c>
      <c r="M3176" s="1230">
        <v>89</v>
      </c>
      <c r="N3176" s="1231"/>
      <c r="O3176" s="1232"/>
      <c r="P3176" s="1233"/>
      <c r="Q3176" s="587" t="e">
        <f t="shared" si="176"/>
        <v>#DIV/0!</v>
      </c>
    </row>
    <row r="3177" spans="1:17" s="17" customFormat="1" ht="16.75" customHeight="1" outlineLevel="2">
      <c r="A3177" s="1230">
        <v>90</v>
      </c>
      <c r="B3177" s="1231"/>
      <c r="C3177" s="1232"/>
      <c r="D3177" s="1233"/>
      <c r="E3177" s="587" t="e">
        <f t="shared" si="174"/>
        <v>#DIV/0!</v>
      </c>
      <c r="G3177" s="1230">
        <v>90</v>
      </c>
      <c r="H3177" s="1231"/>
      <c r="I3177" s="1232"/>
      <c r="J3177" s="1233"/>
      <c r="K3177" s="587" t="e">
        <f t="shared" si="175"/>
        <v>#DIV/0!</v>
      </c>
      <c r="M3177" s="1230">
        <v>90</v>
      </c>
      <c r="N3177" s="1231"/>
      <c r="O3177" s="1232"/>
      <c r="P3177" s="1233"/>
      <c r="Q3177" s="587" t="e">
        <f t="shared" si="176"/>
        <v>#DIV/0!</v>
      </c>
    </row>
    <row r="3178" spans="1:17" s="17" customFormat="1" ht="16.75" customHeight="1" outlineLevel="2">
      <c r="A3178" s="1230">
        <v>91</v>
      </c>
      <c r="B3178" s="1231"/>
      <c r="C3178" s="1232"/>
      <c r="D3178" s="1233"/>
      <c r="E3178" s="587" t="e">
        <f t="shared" si="174"/>
        <v>#DIV/0!</v>
      </c>
      <c r="G3178" s="1230">
        <v>91</v>
      </c>
      <c r="H3178" s="1231"/>
      <c r="I3178" s="1232"/>
      <c r="J3178" s="1233"/>
      <c r="K3178" s="587" t="e">
        <f t="shared" si="175"/>
        <v>#DIV/0!</v>
      </c>
      <c r="M3178" s="1230">
        <v>91</v>
      </c>
      <c r="N3178" s="1231"/>
      <c r="O3178" s="1232"/>
      <c r="P3178" s="1233"/>
      <c r="Q3178" s="587" t="e">
        <f t="shared" si="176"/>
        <v>#DIV/0!</v>
      </c>
    </row>
    <row r="3179" spans="1:17" s="17" customFormat="1" ht="16.75" customHeight="1" outlineLevel="2">
      <c r="A3179" s="1230">
        <v>92</v>
      </c>
      <c r="B3179" s="1231"/>
      <c r="C3179" s="1232"/>
      <c r="D3179" s="1233"/>
      <c r="E3179" s="587" t="e">
        <f t="shared" si="174"/>
        <v>#DIV/0!</v>
      </c>
      <c r="G3179" s="1230">
        <v>92</v>
      </c>
      <c r="H3179" s="1231"/>
      <c r="I3179" s="1232"/>
      <c r="J3179" s="1233"/>
      <c r="K3179" s="587" t="e">
        <f t="shared" si="175"/>
        <v>#DIV/0!</v>
      </c>
      <c r="M3179" s="1230">
        <v>92</v>
      </c>
      <c r="N3179" s="1231"/>
      <c r="O3179" s="1232"/>
      <c r="P3179" s="1233"/>
      <c r="Q3179" s="587" t="e">
        <f t="shared" si="176"/>
        <v>#DIV/0!</v>
      </c>
    </row>
    <row r="3180" spans="1:17" s="17" customFormat="1" ht="16.75" customHeight="1" outlineLevel="2">
      <c r="A3180" s="1230">
        <v>93</v>
      </c>
      <c r="B3180" s="1231"/>
      <c r="C3180" s="1232"/>
      <c r="D3180" s="1233"/>
      <c r="E3180" s="587" t="e">
        <f t="shared" si="174"/>
        <v>#DIV/0!</v>
      </c>
      <c r="G3180" s="1230">
        <v>93</v>
      </c>
      <c r="H3180" s="1231"/>
      <c r="I3180" s="1232"/>
      <c r="J3180" s="1233"/>
      <c r="K3180" s="587" t="e">
        <f t="shared" si="175"/>
        <v>#DIV/0!</v>
      </c>
      <c r="M3180" s="1230">
        <v>93</v>
      </c>
      <c r="N3180" s="1231"/>
      <c r="O3180" s="1232"/>
      <c r="P3180" s="1233"/>
      <c r="Q3180" s="587" t="e">
        <f t="shared" si="176"/>
        <v>#DIV/0!</v>
      </c>
    </row>
    <row r="3181" spans="1:17" s="17" customFormat="1" ht="16.75" customHeight="1" outlineLevel="2">
      <c r="A3181" s="1230">
        <v>94</v>
      </c>
      <c r="B3181" s="1231"/>
      <c r="C3181" s="1232"/>
      <c r="D3181" s="1233"/>
      <c r="E3181" s="587" t="e">
        <f t="shared" si="174"/>
        <v>#DIV/0!</v>
      </c>
      <c r="G3181" s="1230">
        <v>94</v>
      </c>
      <c r="H3181" s="1231"/>
      <c r="I3181" s="1232"/>
      <c r="J3181" s="1233"/>
      <c r="K3181" s="587" t="e">
        <f t="shared" si="175"/>
        <v>#DIV/0!</v>
      </c>
      <c r="M3181" s="1230">
        <v>94</v>
      </c>
      <c r="N3181" s="1231"/>
      <c r="O3181" s="1232"/>
      <c r="P3181" s="1233"/>
      <c r="Q3181" s="587" t="e">
        <f t="shared" si="176"/>
        <v>#DIV/0!</v>
      </c>
    </row>
    <row r="3182" spans="1:17" s="17" customFormat="1" ht="16.75" customHeight="1" outlineLevel="2">
      <c r="A3182" s="1230">
        <v>95</v>
      </c>
      <c r="B3182" s="1231"/>
      <c r="C3182" s="1232"/>
      <c r="D3182" s="1233"/>
      <c r="E3182" s="587" t="e">
        <f t="shared" si="174"/>
        <v>#DIV/0!</v>
      </c>
      <c r="G3182" s="1230">
        <v>95</v>
      </c>
      <c r="H3182" s="1231"/>
      <c r="I3182" s="1232"/>
      <c r="J3182" s="1233"/>
      <c r="K3182" s="587" t="e">
        <f t="shared" si="175"/>
        <v>#DIV/0!</v>
      </c>
      <c r="M3182" s="1230">
        <v>95</v>
      </c>
      <c r="N3182" s="1231"/>
      <c r="O3182" s="1232"/>
      <c r="P3182" s="1233"/>
      <c r="Q3182" s="587" t="e">
        <f t="shared" si="176"/>
        <v>#DIV/0!</v>
      </c>
    </row>
    <row r="3183" spans="1:17" s="17" customFormat="1" ht="16.75" customHeight="1" outlineLevel="2">
      <c r="A3183" s="1230">
        <v>96</v>
      </c>
      <c r="B3183" s="1231"/>
      <c r="C3183" s="1232"/>
      <c r="D3183" s="1233"/>
      <c r="E3183" s="587" t="e">
        <f t="shared" si="174"/>
        <v>#DIV/0!</v>
      </c>
      <c r="G3183" s="1230">
        <v>96</v>
      </c>
      <c r="H3183" s="1231"/>
      <c r="I3183" s="1232"/>
      <c r="J3183" s="1233"/>
      <c r="K3183" s="587" t="e">
        <f t="shared" si="175"/>
        <v>#DIV/0!</v>
      </c>
      <c r="M3183" s="1230">
        <v>96</v>
      </c>
      <c r="N3183" s="1231"/>
      <c r="O3183" s="1232"/>
      <c r="P3183" s="1233"/>
      <c r="Q3183" s="587" t="e">
        <f t="shared" si="176"/>
        <v>#DIV/0!</v>
      </c>
    </row>
    <row r="3184" spans="1:17" s="17" customFormat="1" ht="16.75" customHeight="1" outlineLevel="2">
      <c r="A3184" s="1230">
        <v>97</v>
      </c>
      <c r="B3184" s="1231"/>
      <c r="C3184" s="1232"/>
      <c r="D3184" s="1233"/>
      <c r="E3184" s="587" t="e">
        <f t="shared" si="174"/>
        <v>#DIV/0!</v>
      </c>
      <c r="G3184" s="1230">
        <v>97</v>
      </c>
      <c r="H3184" s="1231"/>
      <c r="I3184" s="1232"/>
      <c r="J3184" s="1233"/>
      <c r="K3184" s="587" t="e">
        <f t="shared" si="175"/>
        <v>#DIV/0!</v>
      </c>
      <c r="M3184" s="1230">
        <v>97</v>
      </c>
      <c r="N3184" s="1231"/>
      <c r="O3184" s="1232"/>
      <c r="P3184" s="1233"/>
      <c r="Q3184" s="587" t="e">
        <f t="shared" si="176"/>
        <v>#DIV/0!</v>
      </c>
    </row>
    <row r="3185" spans="1:17" s="17" customFormat="1" ht="16.75" customHeight="1" outlineLevel="2">
      <c r="A3185" s="1230">
        <v>98</v>
      </c>
      <c r="B3185" s="1231"/>
      <c r="C3185" s="1232"/>
      <c r="D3185" s="1233"/>
      <c r="E3185" s="587" t="e">
        <f t="shared" si="174"/>
        <v>#DIV/0!</v>
      </c>
      <c r="G3185" s="1230">
        <v>98</v>
      </c>
      <c r="H3185" s="1231"/>
      <c r="I3185" s="1232"/>
      <c r="J3185" s="1233"/>
      <c r="K3185" s="587" t="e">
        <f t="shared" si="175"/>
        <v>#DIV/0!</v>
      </c>
      <c r="M3185" s="1230">
        <v>98</v>
      </c>
      <c r="N3185" s="1231"/>
      <c r="O3185" s="1232"/>
      <c r="P3185" s="1233"/>
      <c r="Q3185" s="587" t="e">
        <f t="shared" si="176"/>
        <v>#DIV/0!</v>
      </c>
    </row>
    <row r="3186" spans="1:17" s="17" customFormat="1" ht="16.75" customHeight="1" outlineLevel="2">
      <c r="A3186" s="1230">
        <v>99</v>
      </c>
      <c r="B3186" s="1231"/>
      <c r="C3186" s="1232"/>
      <c r="D3186" s="1233"/>
      <c r="E3186" s="587" t="e">
        <f t="shared" si="174"/>
        <v>#DIV/0!</v>
      </c>
      <c r="G3186" s="1230">
        <v>99</v>
      </c>
      <c r="H3186" s="1231"/>
      <c r="I3186" s="1232"/>
      <c r="J3186" s="1233"/>
      <c r="K3186" s="587" t="e">
        <f t="shared" si="175"/>
        <v>#DIV/0!</v>
      </c>
      <c r="M3186" s="1230">
        <v>99</v>
      </c>
      <c r="N3186" s="1231"/>
      <c r="O3186" s="1232"/>
      <c r="P3186" s="1233"/>
      <c r="Q3186" s="587" t="e">
        <f t="shared" si="176"/>
        <v>#DIV/0!</v>
      </c>
    </row>
    <row r="3187" spans="1:17" s="17" customFormat="1" ht="16.75" customHeight="1" outlineLevel="2">
      <c r="A3187" s="1230">
        <v>100</v>
      </c>
      <c r="B3187" s="1231"/>
      <c r="C3187" s="1232"/>
      <c r="D3187" s="1233"/>
      <c r="E3187" s="587" t="e">
        <f t="shared" si="174"/>
        <v>#DIV/0!</v>
      </c>
      <c r="G3187" s="1230">
        <v>100</v>
      </c>
      <c r="H3187" s="1231"/>
      <c r="I3187" s="1232"/>
      <c r="J3187" s="1233"/>
      <c r="K3187" s="587" t="e">
        <f t="shared" si="175"/>
        <v>#DIV/0!</v>
      </c>
      <c r="M3187" s="1230">
        <v>100</v>
      </c>
      <c r="N3187" s="1231"/>
      <c r="O3187" s="1232"/>
      <c r="P3187" s="1233"/>
      <c r="Q3187" s="587" t="e">
        <f t="shared" si="176"/>
        <v>#DIV/0!</v>
      </c>
    </row>
    <row r="3188" spans="1:17" s="17" customFormat="1" ht="16.75" customHeight="1" outlineLevel="2">
      <c r="A3188" s="1230">
        <v>101</v>
      </c>
      <c r="B3188" s="1231"/>
      <c r="C3188" s="1232"/>
      <c r="D3188" s="1233"/>
      <c r="E3188" s="587" t="e">
        <f t="shared" si="174"/>
        <v>#DIV/0!</v>
      </c>
      <c r="G3188" s="1230">
        <v>101</v>
      </c>
      <c r="H3188" s="1231"/>
      <c r="I3188" s="1232"/>
      <c r="J3188" s="1233"/>
      <c r="K3188" s="587" t="e">
        <f t="shared" si="175"/>
        <v>#DIV/0!</v>
      </c>
      <c r="M3188" s="1230">
        <v>101</v>
      </c>
      <c r="N3188" s="1231"/>
      <c r="O3188" s="1232"/>
      <c r="P3188" s="1233"/>
      <c r="Q3188" s="587" t="e">
        <f t="shared" si="176"/>
        <v>#DIV/0!</v>
      </c>
    </row>
    <row r="3189" spans="1:17" s="17" customFormat="1" ht="16.75" customHeight="1" outlineLevel="2">
      <c r="A3189" s="1230">
        <v>102</v>
      </c>
      <c r="B3189" s="1231"/>
      <c r="C3189" s="1232"/>
      <c r="D3189" s="1233"/>
      <c r="E3189" s="587" t="e">
        <f t="shared" si="174"/>
        <v>#DIV/0!</v>
      </c>
      <c r="G3189" s="1230">
        <v>102</v>
      </c>
      <c r="H3189" s="1231"/>
      <c r="I3189" s="1232"/>
      <c r="J3189" s="1233"/>
      <c r="K3189" s="587" t="e">
        <f t="shared" si="175"/>
        <v>#DIV/0!</v>
      </c>
      <c r="M3189" s="1230">
        <v>102</v>
      </c>
      <c r="N3189" s="1231"/>
      <c r="O3189" s="1232"/>
      <c r="P3189" s="1233"/>
      <c r="Q3189" s="587" t="e">
        <f t="shared" si="176"/>
        <v>#DIV/0!</v>
      </c>
    </row>
    <row r="3190" spans="1:17" s="17" customFormat="1" ht="16.75" customHeight="1" outlineLevel="2">
      <c r="A3190" s="1230">
        <v>103</v>
      </c>
      <c r="B3190" s="1231"/>
      <c r="C3190" s="1232"/>
      <c r="D3190" s="1233"/>
      <c r="E3190" s="587" t="e">
        <f t="shared" si="174"/>
        <v>#DIV/0!</v>
      </c>
      <c r="G3190" s="1230">
        <v>103</v>
      </c>
      <c r="H3190" s="1231"/>
      <c r="I3190" s="1232"/>
      <c r="J3190" s="1233"/>
      <c r="K3190" s="587" t="e">
        <f t="shared" si="175"/>
        <v>#DIV/0!</v>
      </c>
      <c r="M3190" s="1230">
        <v>103</v>
      </c>
      <c r="N3190" s="1231"/>
      <c r="O3190" s="1232"/>
      <c r="P3190" s="1233"/>
      <c r="Q3190" s="587" t="e">
        <f t="shared" si="176"/>
        <v>#DIV/0!</v>
      </c>
    </row>
    <row r="3191" spans="1:17" s="17" customFormat="1" ht="16.75" customHeight="1" outlineLevel="2">
      <c r="A3191" s="1230">
        <v>104</v>
      </c>
      <c r="B3191" s="1231"/>
      <c r="C3191" s="1232"/>
      <c r="D3191" s="1233"/>
      <c r="E3191" s="587" t="e">
        <f t="shared" si="174"/>
        <v>#DIV/0!</v>
      </c>
      <c r="G3191" s="1230">
        <v>104</v>
      </c>
      <c r="H3191" s="1231"/>
      <c r="I3191" s="1232"/>
      <c r="J3191" s="1233"/>
      <c r="K3191" s="587" t="e">
        <f t="shared" si="175"/>
        <v>#DIV/0!</v>
      </c>
      <c r="M3191" s="1230">
        <v>104</v>
      </c>
      <c r="N3191" s="1231"/>
      <c r="O3191" s="1232"/>
      <c r="P3191" s="1233"/>
      <c r="Q3191" s="587" t="e">
        <f t="shared" si="176"/>
        <v>#DIV/0!</v>
      </c>
    </row>
    <row r="3192" spans="1:17" s="17" customFormat="1" ht="16.75" customHeight="1" outlineLevel="2">
      <c r="A3192" s="1230">
        <v>105</v>
      </c>
      <c r="B3192" s="1231"/>
      <c r="C3192" s="1232"/>
      <c r="D3192" s="1233"/>
      <c r="E3192" s="587" t="e">
        <f t="shared" si="174"/>
        <v>#DIV/0!</v>
      </c>
      <c r="G3192" s="1230">
        <v>105</v>
      </c>
      <c r="H3192" s="1231"/>
      <c r="I3192" s="1232"/>
      <c r="J3192" s="1233"/>
      <c r="K3192" s="587" t="e">
        <f t="shared" si="175"/>
        <v>#DIV/0!</v>
      </c>
      <c r="M3192" s="1230">
        <v>105</v>
      </c>
      <c r="N3192" s="1231"/>
      <c r="O3192" s="1232"/>
      <c r="P3192" s="1233"/>
      <c r="Q3192" s="587" t="e">
        <f t="shared" si="176"/>
        <v>#DIV/0!</v>
      </c>
    </row>
    <row r="3193" spans="1:17" s="17" customFormat="1" ht="16.75" customHeight="1" outlineLevel="2">
      <c r="A3193" s="1230">
        <v>106</v>
      </c>
      <c r="B3193" s="1231"/>
      <c r="C3193" s="1232"/>
      <c r="D3193" s="1233"/>
      <c r="E3193" s="587" t="e">
        <f t="shared" si="174"/>
        <v>#DIV/0!</v>
      </c>
      <c r="G3193" s="1230">
        <v>106</v>
      </c>
      <c r="H3193" s="1231"/>
      <c r="I3193" s="1232"/>
      <c r="J3193" s="1233"/>
      <c r="K3193" s="587" t="e">
        <f t="shared" si="175"/>
        <v>#DIV/0!</v>
      </c>
      <c r="M3193" s="1230">
        <v>106</v>
      </c>
      <c r="N3193" s="1231"/>
      <c r="O3193" s="1232"/>
      <c r="P3193" s="1233"/>
      <c r="Q3193" s="587" t="e">
        <f t="shared" si="176"/>
        <v>#DIV/0!</v>
      </c>
    </row>
    <row r="3194" spans="1:17" s="17" customFormat="1" ht="16.75" customHeight="1" outlineLevel="2">
      <c r="A3194" s="1230">
        <v>107</v>
      </c>
      <c r="B3194" s="1231"/>
      <c r="C3194" s="1232"/>
      <c r="D3194" s="1233"/>
      <c r="E3194" s="587" t="e">
        <f t="shared" si="174"/>
        <v>#DIV/0!</v>
      </c>
      <c r="G3194" s="1230">
        <v>107</v>
      </c>
      <c r="H3194" s="1231"/>
      <c r="I3194" s="1232"/>
      <c r="J3194" s="1233"/>
      <c r="K3194" s="587" t="e">
        <f t="shared" si="175"/>
        <v>#DIV/0!</v>
      </c>
      <c r="M3194" s="1230">
        <v>107</v>
      </c>
      <c r="N3194" s="1231"/>
      <c r="O3194" s="1232"/>
      <c r="P3194" s="1233"/>
      <c r="Q3194" s="587" t="e">
        <f t="shared" si="176"/>
        <v>#DIV/0!</v>
      </c>
    </row>
    <row r="3195" spans="1:17" s="17" customFormat="1" ht="16.75" customHeight="1" outlineLevel="2">
      <c r="A3195" s="1230">
        <v>108</v>
      </c>
      <c r="B3195" s="1231"/>
      <c r="C3195" s="1232"/>
      <c r="D3195" s="1233"/>
      <c r="E3195" s="587" t="e">
        <f t="shared" si="174"/>
        <v>#DIV/0!</v>
      </c>
      <c r="G3195" s="1230">
        <v>108</v>
      </c>
      <c r="H3195" s="1231"/>
      <c r="I3195" s="1232"/>
      <c r="J3195" s="1233"/>
      <c r="K3195" s="587" t="e">
        <f t="shared" si="175"/>
        <v>#DIV/0!</v>
      </c>
      <c r="M3195" s="1230">
        <v>108</v>
      </c>
      <c r="N3195" s="1231"/>
      <c r="O3195" s="1232"/>
      <c r="P3195" s="1233"/>
      <c r="Q3195" s="587" t="e">
        <f t="shared" si="176"/>
        <v>#DIV/0!</v>
      </c>
    </row>
    <row r="3196" spans="1:17" s="17" customFormat="1" ht="16.75" customHeight="1" outlineLevel="2">
      <c r="A3196" s="1230">
        <v>109</v>
      </c>
      <c r="B3196" s="1231"/>
      <c r="C3196" s="1232"/>
      <c r="D3196" s="1233"/>
      <c r="E3196" s="587" t="e">
        <f t="shared" si="174"/>
        <v>#DIV/0!</v>
      </c>
      <c r="G3196" s="1230">
        <v>109</v>
      </c>
      <c r="H3196" s="1231"/>
      <c r="I3196" s="1232"/>
      <c r="J3196" s="1233"/>
      <c r="K3196" s="587" t="e">
        <f t="shared" si="175"/>
        <v>#DIV/0!</v>
      </c>
      <c r="M3196" s="1230">
        <v>109</v>
      </c>
      <c r="N3196" s="1231"/>
      <c r="O3196" s="1232"/>
      <c r="P3196" s="1233"/>
      <c r="Q3196" s="587" t="e">
        <f t="shared" si="176"/>
        <v>#DIV/0!</v>
      </c>
    </row>
    <row r="3197" spans="1:17" s="17" customFormat="1" ht="16.75" customHeight="1" outlineLevel="2">
      <c r="A3197" s="1230">
        <v>110</v>
      </c>
      <c r="B3197" s="1231"/>
      <c r="C3197" s="1232"/>
      <c r="D3197" s="1233"/>
      <c r="E3197" s="587" t="e">
        <f t="shared" si="174"/>
        <v>#DIV/0!</v>
      </c>
      <c r="G3197" s="1230">
        <v>110</v>
      </c>
      <c r="H3197" s="1231"/>
      <c r="I3197" s="1232"/>
      <c r="J3197" s="1233"/>
      <c r="K3197" s="587" t="e">
        <f t="shared" si="175"/>
        <v>#DIV/0!</v>
      </c>
      <c r="M3197" s="1230">
        <v>110</v>
      </c>
      <c r="N3197" s="1231"/>
      <c r="O3197" s="1232"/>
      <c r="P3197" s="1233"/>
      <c r="Q3197" s="587" t="e">
        <f t="shared" si="176"/>
        <v>#DIV/0!</v>
      </c>
    </row>
    <row r="3198" spans="1:17" s="17" customFormat="1" ht="16.75" customHeight="1" outlineLevel="2">
      <c r="A3198" s="1230">
        <v>111</v>
      </c>
      <c r="B3198" s="1231"/>
      <c r="C3198" s="1232"/>
      <c r="D3198" s="1233"/>
      <c r="E3198" s="587" t="e">
        <f t="shared" si="174"/>
        <v>#DIV/0!</v>
      </c>
      <c r="G3198" s="1230">
        <v>111</v>
      </c>
      <c r="H3198" s="1231"/>
      <c r="I3198" s="1232"/>
      <c r="J3198" s="1233"/>
      <c r="K3198" s="587" t="e">
        <f t="shared" si="175"/>
        <v>#DIV/0!</v>
      </c>
      <c r="M3198" s="1230">
        <v>111</v>
      </c>
      <c r="N3198" s="1231"/>
      <c r="O3198" s="1232"/>
      <c r="P3198" s="1233"/>
      <c r="Q3198" s="587" t="e">
        <f t="shared" si="176"/>
        <v>#DIV/0!</v>
      </c>
    </row>
    <row r="3199" spans="1:17" s="17" customFormat="1" ht="16.75" customHeight="1" outlineLevel="2">
      <c r="A3199" s="1230">
        <v>112</v>
      </c>
      <c r="B3199" s="1231"/>
      <c r="C3199" s="1232"/>
      <c r="D3199" s="1233"/>
      <c r="E3199" s="587" t="e">
        <f t="shared" si="174"/>
        <v>#DIV/0!</v>
      </c>
      <c r="G3199" s="1230">
        <v>112</v>
      </c>
      <c r="H3199" s="1231"/>
      <c r="I3199" s="1232"/>
      <c r="J3199" s="1233"/>
      <c r="K3199" s="587" t="e">
        <f t="shared" si="175"/>
        <v>#DIV/0!</v>
      </c>
      <c r="M3199" s="1230">
        <v>112</v>
      </c>
      <c r="N3199" s="1231"/>
      <c r="O3199" s="1232"/>
      <c r="P3199" s="1233"/>
      <c r="Q3199" s="587" t="e">
        <f t="shared" si="176"/>
        <v>#DIV/0!</v>
      </c>
    </row>
    <row r="3200" spans="1:17" s="17" customFormat="1" ht="16.75" customHeight="1" outlineLevel="2">
      <c r="A3200" s="1230">
        <v>113</v>
      </c>
      <c r="B3200" s="1231"/>
      <c r="C3200" s="1232"/>
      <c r="D3200" s="1233"/>
      <c r="E3200" s="587" t="e">
        <f t="shared" si="174"/>
        <v>#DIV/0!</v>
      </c>
      <c r="G3200" s="1230">
        <v>113</v>
      </c>
      <c r="H3200" s="1231"/>
      <c r="I3200" s="1232"/>
      <c r="J3200" s="1233"/>
      <c r="K3200" s="587" t="e">
        <f t="shared" si="175"/>
        <v>#DIV/0!</v>
      </c>
      <c r="M3200" s="1230">
        <v>113</v>
      </c>
      <c r="N3200" s="1231"/>
      <c r="O3200" s="1232"/>
      <c r="P3200" s="1233"/>
      <c r="Q3200" s="587" t="e">
        <f t="shared" si="176"/>
        <v>#DIV/0!</v>
      </c>
    </row>
    <row r="3201" spans="1:17" s="17" customFormat="1" ht="16.75" customHeight="1" outlineLevel="2">
      <c r="A3201" s="1230">
        <v>114</v>
      </c>
      <c r="B3201" s="1231"/>
      <c r="C3201" s="1232"/>
      <c r="D3201" s="1233"/>
      <c r="E3201" s="587" t="e">
        <f t="shared" si="174"/>
        <v>#DIV/0!</v>
      </c>
      <c r="G3201" s="1230">
        <v>114</v>
      </c>
      <c r="H3201" s="1231"/>
      <c r="I3201" s="1232"/>
      <c r="J3201" s="1233"/>
      <c r="K3201" s="587" t="e">
        <f t="shared" si="175"/>
        <v>#DIV/0!</v>
      </c>
      <c r="M3201" s="1230">
        <v>114</v>
      </c>
      <c r="N3201" s="1231"/>
      <c r="O3201" s="1232"/>
      <c r="P3201" s="1233"/>
      <c r="Q3201" s="587" t="e">
        <f t="shared" si="176"/>
        <v>#DIV/0!</v>
      </c>
    </row>
    <row r="3202" spans="1:17" s="17" customFormat="1" ht="16.75" customHeight="1" outlineLevel="2">
      <c r="A3202" s="1230">
        <v>115</v>
      </c>
      <c r="B3202" s="1231"/>
      <c r="C3202" s="1232"/>
      <c r="D3202" s="1233"/>
      <c r="E3202" s="587" t="e">
        <f t="shared" si="174"/>
        <v>#DIV/0!</v>
      </c>
      <c r="G3202" s="1230">
        <v>115</v>
      </c>
      <c r="H3202" s="1231"/>
      <c r="I3202" s="1232"/>
      <c r="J3202" s="1233"/>
      <c r="K3202" s="587" t="e">
        <f t="shared" si="175"/>
        <v>#DIV/0!</v>
      </c>
      <c r="M3202" s="1230">
        <v>115</v>
      </c>
      <c r="N3202" s="1231"/>
      <c r="O3202" s="1232"/>
      <c r="P3202" s="1233"/>
      <c r="Q3202" s="587" t="e">
        <f t="shared" si="176"/>
        <v>#DIV/0!</v>
      </c>
    </row>
    <row r="3203" spans="1:17" s="17" customFormat="1" ht="16.75" customHeight="1" outlineLevel="2">
      <c r="A3203" s="1230">
        <v>116</v>
      </c>
      <c r="B3203" s="1231"/>
      <c r="C3203" s="1232"/>
      <c r="D3203" s="1233"/>
      <c r="E3203" s="587" t="e">
        <f t="shared" si="174"/>
        <v>#DIV/0!</v>
      </c>
      <c r="G3203" s="1230">
        <v>116</v>
      </c>
      <c r="H3203" s="1231"/>
      <c r="I3203" s="1232"/>
      <c r="J3203" s="1233"/>
      <c r="K3203" s="587" t="e">
        <f t="shared" si="175"/>
        <v>#DIV/0!</v>
      </c>
      <c r="M3203" s="1230">
        <v>116</v>
      </c>
      <c r="N3203" s="1231"/>
      <c r="O3203" s="1232"/>
      <c r="P3203" s="1233"/>
      <c r="Q3203" s="587" t="e">
        <f t="shared" si="176"/>
        <v>#DIV/0!</v>
      </c>
    </row>
    <row r="3204" spans="1:17" s="17" customFormat="1" ht="16.75" customHeight="1" outlineLevel="2">
      <c r="A3204" s="1230">
        <v>117</v>
      </c>
      <c r="B3204" s="1231"/>
      <c r="C3204" s="1232"/>
      <c r="D3204" s="1233"/>
      <c r="E3204" s="587" t="e">
        <f t="shared" si="174"/>
        <v>#DIV/0!</v>
      </c>
      <c r="G3204" s="1230">
        <v>117</v>
      </c>
      <c r="H3204" s="1231"/>
      <c r="I3204" s="1232"/>
      <c r="J3204" s="1233"/>
      <c r="K3204" s="587" t="e">
        <f t="shared" si="175"/>
        <v>#DIV/0!</v>
      </c>
      <c r="M3204" s="1230">
        <v>117</v>
      </c>
      <c r="N3204" s="1231"/>
      <c r="O3204" s="1232"/>
      <c r="P3204" s="1233"/>
      <c r="Q3204" s="587" t="e">
        <f t="shared" si="176"/>
        <v>#DIV/0!</v>
      </c>
    </row>
    <row r="3205" spans="1:17" s="17" customFormat="1" ht="16.75" customHeight="1" outlineLevel="2">
      <c r="A3205" s="1230">
        <v>118</v>
      </c>
      <c r="B3205" s="1231"/>
      <c r="C3205" s="1232"/>
      <c r="D3205" s="1233"/>
      <c r="E3205" s="587" t="e">
        <f t="shared" si="174"/>
        <v>#DIV/0!</v>
      </c>
      <c r="G3205" s="1230">
        <v>118</v>
      </c>
      <c r="H3205" s="1231"/>
      <c r="I3205" s="1232"/>
      <c r="J3205" s="1233"/>
      <c r="K3205" s="587" t="e">
        <f t="shared" si="175"/>
        <v>#DIV/0!</v>
      </c>
      <c r="M3205" s="1230">
        <v>118</v>
      </c>
      <c r="N3205" s="1231"/>
      <c r="O3205" s="1232"/>
      <c r="P3205" s="1233"/>
      <c r="Q3205" s="587" t="e">
        <f t="shared" si="176"/>
        <v>#DIV/0!</v>
      </c>
    </row>
    <row r="3206" spans="1:17" s="17" customFormat="1" ht="16.75" customHeight="1" outlineLevel="2">
      <c r="A3206" s="1230">
        <v>119</v>
      </c>
      <c r="B3206" s="1231"/>
      <c r="C3206" s="1232"/>
      <c r="D3206" s="1233"/>
      <c r="E3206" s="587" t="e">
        <f t="shared" si="174"/>
        <v>#DIV/0!</v>
      </c>
      <c r="G3206" s="1230">
        <v>119</v>
      </c>
      <c r="H3206" s="1231"/>
      <c r="I3206" s="1232"/>
      <c r="J3206" s="1233"/>
      <c r="K3206" s="587" t="e">
        <f t="shared" si="175"/>
        <v>#DIV/0!</v>
      </c>
      <c r="M3206" s="1230">
        <v>119</v>
      </c>
      <c r="N3206" s="1231"/>
      <c r="O3206" s="1232"/>
      <c r="P3206" s="1233"/>
      <c r="Q3206" s="587" t="e">
        <f t="shared" si="176"/>
        <v>#DIV/0!</v>
      </c>
    </row>
    <row r="3207" spans="1:17" s="17" customFormat="1" ht="16.75" customHeight="1" outlineLevel="2">
      <c r="A3207" s="1230">
        <v>120</v>
      </c>
      <c r="B3207" s="1231"/>
      <c r="C3207" s="1232"/>
      <c r="D3207" s="1233"/>
      <c r="E3207" s="587" t="e">
        <f t="shared" si="174"/>
        <v>#DIV/0!</v>
      </c>
      <c r="G3207" s="1230">
        <v>120</v>
      </c>
      <c r="H3207" s="1231"/>
      <c r="I3207" s="1232"/>
      <c r="J3207" s="1233"/>
      <c r="K3207" s="587" t="e">
        <f t="shared" si="175"/>
        <v>#DIV/0!</v>
      </c>
      <c r="M3207" s="1230">
        <v>120</v>
      </c>
      <c r="N3207" s="1231"/>
      <c r="O3207" s="1232"/>
      <c r="P3207" s="1233"/>
      <c r="Q3207" s="587" t="e">
        <f t="shared" si="176"/>
        <v>#DIV/0!</v>
      </c>
    </row>
    <row r="3208" spans="1:17" s="17" customFormat="1" ht="16.75" customHeight="1" outlineLevel="2">
      <c r="A3208" s="1230">
        <v>121</v>
      </c>
      <c r="B3208" s="1231"/>
      <c r="C3208" s="1232"/>
      <c r="D3208" s="1233"/>
      <c r="E3208" s="587" t="e">
        <f t="shared" si="174"/>
        <v>#DIV/0!</v>
      </c>
      <c r="G3208" s="1230">
        <v>121</v>
      </c>
      <c r="H3208" s="1231"/>
      <c r="I3208" s="1232"/>
      <c r="J3208" s="1233"/>
      <c r="K3208" s="587" t="e">
        <f t="shared" si="175"/>
        <v>#DIV/0!</v>
      </c>
      <c r="M3208" s="1230">
        <v>121</v>
      </c>
      <c r="N3208" s="1231"/>
      <c r="O3208" s="1232"/>
      <c r="P3208" s="1233"/>
      <c r="Q3208" s="587" t="e">
        <f t="shared" si="176"/>
        <v>#DIV/0!</v>
      </c>
    </row>
    <row r="3209" spans="1:17" s="17" customFormat="1" ht="16.75" customHeight="1" outlineLevel="2">
      <c r="A3209" s="1230">
        <v>122</v>
      </c>
      <c r="B3209" s="1231"/>
      <c r="C3209" s="1232"/>
      <c r="D3209" s="1233"/>
      <c r="E3209" s="587" t="e">
        <f t="shared" si="174"/>
        <v>#DIV/0!</v>
      </c>
      <c r="G3209" s="1230">
        <v>122</v>
      </c>
      <c r="H3209" s="1231"/>
      <c r="I3209" s="1232"/>
      <c r="J3209" s="1233"/>
      <c r="K3209" s="587" t="e">
        <f t="shared" si="175"/>
        <v>#DIV/0!</v>
      </c>
      <c r="M3209" s="1230">
        <v>122</v>
      </c>
      <c r="N3209" s="1231"/>
      <c r="O3209" s="1232"/>
      <c r="P3209" s="1233"/>
      <c r="Q3209" s="587" t="e">
        <f t="shared" si="176"/>
        <v>#DIV/0!</v>
      </c>
    </row>
    <row r="3210" spans="1:17" s="17" customFormat="1" ht="16.75" customHeight="1" outlineLevel="2">
      <c r="A3210" s="1230">
        <v>123</v>
      </c>
      <c r="B3210" s="1231"/>
      <c r="C3210" s="1232"/>
      <c r="D3210" s="1233"/>
      <c r="E3210" s="587" t="e">
        <f t="shared" si="174"/>
        <v>#DIV/0!</v>
      </c>
      <c r="G3210" s="1230">
        <v>123</v>
      </c>
      <c r="H3210" s="1231"/>
      <c r="I3210" s="1232"/>
      <c r="J3210" s="1233"/>
      <c r="K3210" s="587" t="e">
        <f t="shared" si="175"/>
        <v>#DIV/0!</v>
      </c>
      <c r="M3210" s="1230">
        <v>123</v>
      </c>
      <c r="N3210" s="1231"/>
      <c r="O3210" s="1232"/>
      <c r="P3210" s="1233"/>
      <c r="Q3210" s="587" t="e">
        <f t="shared" si="176"/>
        <v>#DIV/0!</v>
      </c>
    </row>
    <row r="3211" spans="1:17" s="17" customFormat="1" ht="16.75" customHeight="1" outlineLevel="2">
      <c r="A3211" s="1230">
        <v>124</v>
      </c>
      <c r="B3211" s="1231"/>
      <c r="C3211" s="1232"/>
      <c r="D3211" s="1233"/>
      <c r="E3211" s="587" t="e">
        <f t="shared" si="174"/>
        <v>#DIV/0!</v>
      </c>
      <c r="G3211" s="1230">
        <v>124</v>
      </c>
      <c r="H3211" s="1231"/>
      <c r="I3211" s="1232"/>
      <c r="J3211" s="1233"/>
      <c r="K3211" s="587" t="e">
        <f t="shared" si="175"/>
        <v>#DIV/0!</v>
      </c>
      <c r="M3211" s="1230">
        <v>124</v>
      </c>
      <c r="N3211" s="1231"/>
      <c r="O3211" s="1232"/>
      <c r="P3211" s="1233"/>
      <c r="Q3211" s="587" t="e">
        <f t="shared" si="176"/>
        <v>#DIV/0!</v>
      </c>
    </row>
    <row r="3212" spans="1:17" s="17" customFormat="1" ht="16.75" customHeight="1" outlineLevel="2">
      <c r="A3212" s="1230">
        <v>125</v>
      </c>
      <c r="B3212" s="1231"/>
      <c r="C3212" s="1232"/>
      <c r="D3212" s="1233"/>
      <c r="E3212" s="587" t="e">
        <f t="shared" si="174"/>
        <v>#DIV/0!</v>
      </c>
      <c r="G3212" s="1230">
        <v>125</v>
      </c>
      <c r="H3212" s="1231"/>
      <c r="I3212" s="1232"/>
      <c r="J3212" s="1233"/>
      <c r="K3212" s="587" t="e">
        <f t="shared" si="175"/>
        <v>#DIV/0!</v>
      </c>
      <c r="M3212" s="1230">
        <v>125</v>
      </c>
      <c r="N3212" s="1231"/>
      <c r="O3212" s="1232"/>
      <c r="P3212" s="1233"/>
      <c r="Q3212" s="587" t="e">
        <f t="shared" si="176"/>
        <v>#DIV/0!</v>
      </c>
    </row>
    <row r="3213" spans="1:17" s="17" customFormat="1" ht="16.75" customHeight="1" outlineLevel="2">
      <c r="A3213" s="1230">
        <v>126</v>
      </c>
      <c r="B3213" s="1231"/>
      <c r="C3213" s="1232"/>
      <c r="D3213" s="1233"/>
      <c r="E3213" s="587" t="e">
        <f t="shared" si="174"/>
        <v>#DIV/0!</v>
      </c>
      <c r="G3213" s="1230">
        <v>126</v>
      </c>
      <c r="H3213" s="1231"/>
      <c r="I3213" s="1232"/>
      <c r="J3213" s="1233"/>
      <c r="K3213" s="587" t="e">
        <f t="shared" si="175"/>
        <v>#DIV/0!</v>
      </c>
      <c r="M3213" s="1230">
        <v>126</v>
      </c>
      <c r="N3213" s="1231"/>
      <c r="O3213" s="1232"/>
      <c r="P3213" s="1233"/>
      <c r="Q3213" s="587" t="e">
        <f t="shared" si="176"/>
        <v>#DIV/0!</v>
      </c>
    </row>
    <row r="3214" spans="1:17" s="17" customFormat="1" ht="16.75" customHeight="1" outlineLevel="2">
      <c r="A3214" s="1230">
        <v>127</v>
      </c>
      <c r="B3214" s="1231"/>
      <c r="C3214" s="1232"/>
      <c r="D3214" s="1233"/>
      <c r="E3214" s="587" t="e">
        <f t="shared" si="174"/>
        <v>#DIV/0!</v>
      </c>
      <c r="G3214" s="1230">
        <v>127</v>
      </c>
      <c r="H3214" s="1231"/>
      <c r="I3214" s="1232"/>
      <c r="J3214" s="1233"/>
      <c r="K3214" s="587" t="e">
        <f t="shared" si="175"/>
        <v>#DIV/0!</v>
      </c>
      <c r="M3214" s="1230">
        <v>127</v>
      </c>
      <c r="N3214" s="1231"/>
      <c r="O3214" s="1232"/>
      <c r="P3214" s="1233"/>
      <c r="Q3214" s="587" t="e">
        <f t="shared" si="176"/>
        <v>#DIV/0!</v>
      </c>
    </row>
    <row r="3215" spans="1:17" s="17" customFormat="1" ht="16.75" customHeight="1" outlineLevel="2">
      <c r="A3215" s="1230">
        <v>128</v>
      </c>
      <c r="B3215" s="1231"/>
      <c r="C3215" s="1232"/>
      <c r="D3215" s="1233"/>
      <c r="E3215" s="587" t="e">
        <f t="shared" si="174"/>
        <v>#DIV/0!</v>
      </c>
      <c r="G3215" s="1230">
        <v>128</v>
      </c>
      <c r="H3215" s="1231"/>
      <c r="I3215" s="1232"/>
      <c r="J3215" s="1233"/>
      <c r="K3215" s="587" t="e">
        <f t="shared" si="175"/>
        <v>#DIV/0!</v>
      </c>
      <c r="M3215" s="1230">
        <v>128</v>
      </c>
      <c r="N3215" s="1231"/>
      <c r="O3215" s="1232"/>
      <c r="P3215" s="1233"/>
      <c r="Q3215" s="587" t="e">
        <f t="shared" si="176"/>
        <v>#DIV/0!</v>
      </c>
    </row>
    <row r="3216" spans="1:17" s="17" customFormat="1" ht="16.75" customHeight="1" outlineLevel="2">
      <c r="A3216" s="1230">
        <v>129</v>
      </c>
      <c r="B3216" s="1231"/>
      <c r="C3216" s="1232"/>
      <c r="D3216" s="1233"/>
      <c r="E3216" s="587" t="e">
        <f t="shared" si="174"/>
        <v>#DIV/0!</v>
      </c>
      <c r="G3216" s="1230">
        <v>129</v>
      </c>
      <c r="H3216" s="1231"/>
      <c r="I3216" s="1232"/>
      <c r="J3216" s="1233"/>
      <c r="K3216" s="587" t="e">
        <f t="shared" si="175"/>
        <v>#DIV/0!</v>
      </c>
      <c r="M3216" s="1230">
        <v>129</v>
      </c>
      <c r="N3216" s="1231"/>
      <c r="O3216" s="1232"/>
      <c r="P3216" s="1233"/>
      <c r="Q3216" s="587" t="e">
        <f t="shared" si="176"/>
        <v>#DIV/0!</v>
      </c>
    </row>
    <row r="3217" spans="1:17" s="17" customFormat="1" ht="16.75" customHeight="1" outlineLevel="2">
      <c r="A3217" s="1230">
        <v>130</v>
      </c>
      <c r="B3217" s="1231"/>
      <c r="C3217" s="1232"/>
      <c r="D3217" s="1233"/>
      <c r="E3217" s="587" t="e">
        <f t="shared" ref="E3217:E3280" si="177">IF(AND(C3217&gt;=D$3081,C3217&lt;=D$3080),1,0)</f>
        <v>#DIV/0!</v>
      </c>
      <c r="G3217" s="1230">
        <v>130</v>
      </c>
      <c r="H3217" s="1231"/>
      <c r="I3217" s="1232"/>
      <c r="J3217" s="1233"/>
      <c r="K3217" s="587" t="e">
        <f t="shared" ref="K3217:K3280" si="178">IF(AND(I3217&gt;=J$3081,I3217&lt;=J$3080),1,0)</f>
        <v>#DIV/0!</v>
      </c>
      <c r="M3217" s="1230">
        <v>130</v>
      </c>
      <c r="N3217" s="1231"/>
      <c r="O3217" s="1232"/>
      <c r="P3217" s="1233"/>
      <c r="Q3217" s="587" t="e">
        <f t="shared" ref="Q3217:Q3280" si="179">IF(AND(O3217&gt;=P$3081,O3217&lt;=P$3080),1,0)</f>
        <v>#DIV/0!</v>
      </c>
    </row>
    <row r="3218" spans="1:17" s="17" customFormat="1" ht="16.75" customHeight="1" outlineLevel="2">
      <c r="A3218" s="1230">
        <v>131</v>
      </c>
      <c r="B3218" s="1231"/>
      <c r="C3218" s="1232"/>
      <c r="D3218" s="1233"/>
      <c r="E3218" s="587" t="e">
        <f t="shared" si="177"/>
        <v>#DIV/0!</v>
      </c>
      <c r="G3218" s="1230">
        <v>131</v>
      </c>
      <c r="H3218" s="1231"/>
      <c r="I3218" s="1232"/>
      <c r="J3218" s="1233"/>
      <c r="K3218" s="587" t="e">
        <f t="shared" si="178"/>
        <v>#DIV/0!</v>
      </c>
      <c r="M3218" s="1230">
        <v>131</v>
      </c>
      <c r="N3218" s="1231"/>
      <c r="O3218" s="1232"/>
      <c r="P3218" s="1233"/>
      <c r="Q3218" s="587" t="e">
        <f t="shared" si="179"/>
        <v>#DIV/0!</v>
      </c>
    </row>
    <row r="3219" spans="1:17" s="17" customFormat="1" ht="16.75" customHeight="1" outlineLevel="2">
      <c r="A3219" s="1230">
        <v>132</v>
      </c>
      <c r="B3219" s="1231"/>
      <c r="C3219" s="1232"/>
      <c r="D3219" s="1233"/>
      <c r="E3219" s="587" t="e">
        <f t="shared" si="177"/>
        <v>#DIV/0!</v>
      </c>
      <c r="G3219" s="1230">
        <v>132</v>
      </c>
      <c r="H3219" s="1231"/>
      <c r="I3219" s="1232"/>
      <c r="J3219" s="1233"/>
      <c r="K3219" s="587" t="e">
        <f t="shared" si="178"/>
        <v>#DIV/0!</v>
      </c>
      <c r="M3219" s="1230">
        <v>132</v>
      </c>
      <c r="N3219" s="1231"/>
      <c r="O3219" s="1232"/>
      <c r="P3219" s="1233"/>
      <c r="Q3219" s="587" t="e">
        <f t="shared" si="179"/>
        <v>#DIV/0!</v>
      </c>
    </row>
    <row r="3220" spans="1:17" s="17" customFormat="1" ht="16.75" customHeight="1" outlineLevel="2">
      <c r="A3220" s="1230">
        <v>133</v>
      </c>
      <c r="B3220" s="1231"/>
      <c r="C3220" s="1232"/>
      <c r="D3220" s="1233"/>
      <c r="E3220" s="587" t="e">
        <f t="shared" si="177"/>
        <v>#DIV/0!</v>
      </c>
      <c r="G3220" s="1230">
        <v>133</v>
      </c>
      <c r="H3220" s="1231"/>
      <c r="I3220" s="1232"/>
      <c r="J3220" s="1233"/>
      <c r="K3220" s="587" t="e">
        <f t="shared" si="178"/>
        <v>#DIV/0!</v>
      </c>
      <c r="M3220" s="1230">
        <v>133</v>
      </c>
      <c r="N3220" s="1231"/>
      <c r="O3220" s="1232"/>
      <c r="P3220" s="1233"/>
      <c r="Q3220" s="587" t="e">
        <f t="shared" si="179"/>
        <v>#DIV/0!</v>
      </c>
    </row>
    <row r="3221" spans="1:17" s="17" customFormat="1" ht="16.75" customHeight="1" outlineLevel="2">
      <c r="A3221" s="1230">
        <v>134</v>
      </c>
      <c r="B3221" s="1231"/>
      <c r="C3221" s="1232"/>
      <c r="D3221" s="1233"/>
      <c r="E3221" s="587" t="e">
        <f t="shared" si="177"/>
        <v>#DIV/0!</v>
      </c>
      <c r="G3221" s="1230">
        <v>134</v>
      </c>
      <c r="H3221" s="1231"/>
      <c r="I3221" s="1232"/>
      <c r="J3221" s="1233"/>
      <c r="K3221" s="587" t="e">
        <f t="shared" si="178"/>
        <v>#DIV/0!</v>
      </c>
      <c r="M3221" s="1230">
        <v>134</v>
      </c>
      <c r="N3221" s="1231"/>
      <c r="O3221" s="1232"/>
      <c r="P3221" s="1233"/>
      <c r="Q3221" s="587" t="e">
        <f t="shared" si="179"/>
        <v>#DIV/0!</v>
      </c>
    </row>
    <row r="3222" spans="1:17" s="17" customFormat="1" ht="16.75" customHeight="1" outlineLevel="2">
      <c r="A3222" s="1230">
        <v>135</v>
      </c>
      <c r="B3222" s="1231"/>
      <c r="C3222" s="1232"/>
      <c r="D3222" s="1233"/>
      <c r="E3222" s="587" t="e">
        <f t="shared" si="177"/>
        <v>#DIV/0!</v>
      </c>
      <c r="G3222" s="1230">
        <v>135</v>
      </c>
      <c r="H3222" s="1231"/>
      <c r="I3222" s="1232"/>
      <c r="J3222" s="1233"/>
      <c r="K3222" s="587" t="e">
        <f t="shared" si="178"/>
        <v>#DIV/0!</v>
      </c>
      <c r="M3222" s="1230">
        <v>135</v>
      </c>
      <c r="N3222" s="1231"/>
      <c r="O3222" s="1232"/>
      <c r="P3222" s="1233"/>
      <c r="Q3222" s="587" t="e">
        <f t="shared" si="179"/>
        <v>#DIV/0!</v>
      </c>
    </row>
    <row r="3223" spans="1:17" s="17" customFormat="1" ht="16.75" customHeight="1" outlineLevel="2">
      <c r="A3223" s="1230">
        <v>136</v>
      </c>
      <c r="B3223" s="1231"/>
      <c r="C3223" s="1232"/>
      <c r="D3223" s="1233"/>
      <c r="E3223" s="587" t="e">
        <f t="shared" si="177"/>
        <v>#DIV/0!</v>
      </c>
      <c r="G3223" s="1230">
        <v>136</v>
      </c>
      <c r="H3223" s="1231"/>
      <c r="I3223" s="1232"/>
      <c r="J3223" s="1233"/>
      <c r="K3223" s="587" t="e">
        <f t="shared" si="178"/>
        <v>#DIV/0!</v>
      </c>
      <c r="M3223" s="1230">
        <v>136</v>
      </c>
      <c r="N3223" s="1231"/>
      <c r="O3223" s="1232"/>
      <c r="P3223" s="1233"/>
      <c r="Q3223" s="587" t="e">
        <f t="shared" si="179"/>
        <v>#DIV/0!</v>
      </c>
    </row>
    <row r="3224" spans="1:17" s="17" customFormat="1" ht="16.75" customHeight="1" outlineLevel="2">
      <c r="A3224" s="1230">
        <v>137</v>
      </c>
      <c r="B3224" s="1231"/>
      <c r="C3224" s="1232"/>
      <c r="D3224" s="1233"/>
      <c r="E3224" s="587" t="e">
        <f t="shared" si="177"/>
        <v>#DIV/0!</v>
      </c>
      <c r="G3224" s="1230">
        <v>137</v>
      </c>
      <c r="H3224" s="1231"/>
      <c r="I3224" s="1232"/>
      <c r="J3224" s="1233"/>
      <c r="K3224" s="587" t="e">
        <f t="shared" si="178"/>
        <v>#DIV/0!</v>
      </c>
      <c r="M3224" s="1230">
        <v>137</v>
      </c>
      <c r="N3224" s="1231"/>
      <c r="O3224" s="1232"/>
      <c r="P3224" s="1233"/>
      <c r="Q3224" s="587" t="e">
        <f t="shared" si="179"/>
        <v>#DIV/0!</v>
      </c>
    </row>
    <row r="3225" spans="1:17" s="17" customFormat="1" ht="16.75" customHeight="1" outlineLevel="2">
      <c r="A3225" s="1230">
        <v>138</v>
      </c>
      <c r="B3225" s="1231"/>
      <c r="C3225" s="1232"/>
      <c r="D3225" s="1233"/>
      <c r="E3225" s="587" t="e">
        <f t="shared" si="177"/>
        <v>#DIV/0!</v>
      </c>
      <c r="G3225" s="1230">
        <v>138</v>
      </c>
      <c r="H3225" s="1231"/>
      <c r="I3225" s="1232"/>
      <c r="J3225" s="1233"/>
      <c r="K3225" s="587" t="e">
        <f t="shared" si="178"/>
        <v>#DIV/0!</v>
      </c>
      <c r="M3225" s="1230">
        <v>138</v>
      </c>
      <c r="N3225" s="1231"/>
      <c r="O3225" s="1232"/>
      <c r="P3225" s="1233"/>
      <c r="Q3225" s="587" t="e">
        <f t="shared" si="179"/>
        <v>#DIV/0!</v>
      </c>
    </row>
    <row r="3226" spans="1:17" s="17" customFormat="1" ht="16.75" customHeight="1" outlineLevel="2">
      <c r="A3226" s="1230">
        <v>139</v>
      </c>
      <c r="B3226" s="1231"/>
      <c r="C3226" s="1232"/>
      <c r="D3226" s="1233"/>
      <c r="E3226" s="587" t="e">
        <f t="shared" si="177"/>
        <v>#DIV/0!</v>
      </c>
      <c r="G3226" s="1230">
        <v>139</v>
      </c>
      <c r="H3226" s="1231"/>
      <c r="I3226" s="1232"/>
      <c r="J3226" s="1233"/>
      <c r="K3226" s="587" t="e">
        <f t="shared" si="178"/>
        <v>#DIV/0!</v>
      </c>
      <c r="M3226" s="1230">
        <v>139</v>
      </c>
      <c r="N3226" s="1231"/>
      <c r="O3226" s="1232"/>
      <c r="P3226" s="1233"/>
      <c r="Q3226" s="587" t="e">
        <f t="shared" si="179"/>
        <v>#DIV/0!</v>
      </c>
    </row>
    <row r="3227" spans="1:17" s="17" customFormat="1" ht="16.75" customHeight="1" outlineLevel="2">
      <c r="A3227" s="1230">
        <v>140</v>
      </c>
      <c r="B3227" s="1231"/>
      <c r="C3227" s="1232"/>
      <c r="D3227" s="1233"/>
      <c r="E3227" s="587" t="e">
        <f t="shared" si="177"/>
        <v>#DIV/0!</v>
      </c>
      <c r="G3227" s="1230">
        <v>140</v>
      </c>
      <c r="H3227" s="1231"/>
      <c r="I3227" s="1232"/>
      <c r="J3227" s="1233"/>
      <c r="K3227" s="587" t="e">
        <f t="shared" si="178"/>
        <v>#DIV/0!</v>
      </c>
      <c r="M3227" s="1230">
        <v>140</v>
      </c>
      <c r="N3227" s="1231"/>
      <c r="O3227" s="1232"/>
      <c r="P3227" s="1233"/>
      <c r="Q3227" s="587" t="e">
        <f t="shared" si="179"/>
        <v>#DIV/0!</v>
      </c>
    </row>
    <row r="3228" spans="1:17" s="17" customFormat="1" ht="16.75" customHeight="1" outlineLevel="2">
      <c r="A3228" s="1230">
        <v>141</v>
      </c>
      <c r="B3228" s="1231"/>
      <c r="C3228" s="1232"/>
      <c r="D3228" s="1233"/>
      <c r="E3228" s="587" t="e">
        <f t="shared" si="177"/>
        <v>#DIV/0!</v>
      </c>
      <c r="G3228" s="1230">
        <v>141</v>
      </c>
      <c r="H3228" s="1231"/>
      <c r="I3228" s="1232"/>
      <c r="J3228" s="1233"/>
      <c r="K3228" s="587" t="e">
        <f t="shared" si="178"/>
        <v>#DIV/0!</v>
      </c>
      <c r="M3228" s="1230">
        <v>141</v>
      </c>
      <c r="N3228" s="1231"/>
      <c r="O3228" s="1232"/>
      <c r="P3228" s="1233"/>
      <c r="Q3228" s="587" t="e">
        <f t="shared" si="179"/>
        <v>#DIV/0!</v>
      </c>
    </row>
    <row r="3229" spans="1:17" s="17" customFormat="1" ht="16.75" customHeight="1" outlineLevel="2">
      <c r="A3229" s="1230">
        <v>142</v>
      </c>
      <c r="B3229" s="1231"/>
      <c r="C3229" s="1232"/>
      <c r="D3229" s="1233"/>
      <c r="E3229" s="587" t="e">
        <f t="shared" si="177"/>
        <v>#DIV/0!</v>
      </c>
      <c r="G3229" s="1230">
        <v>142</v>
      </c>
      <c r="H3229" s="1231"/>
      <c r="I3229" s="1232"/>
      <c r="J3229" s="1233"/>
      <c r="K3229" s="587" t="e">
        <f t="shared" si="178"/>
        <v>#DIV/0!</v>
      </c>
      <c r="M3229" s="1230">
        <v>142</v>
      </c>
      <c r="N3229" s="1231"/>
      <c r="O3229" s="1232"/>
      <c r="P3229" s="1233"/>
      <c r="Q3229" s="587" t="e">
        <f t="shared" si="179"/>
        <v>#DIV/0!</v>
      </c>
    </row>
    <row r="3230" spans="1:17" s="17" customFormat="1" ht="16.75" customHeight="1" outlineLevel="2">
      <c r="A3230" s="1230">
        <v>143</v>
      </c>
      <c r="B3230" s="1231"/>
      <c r="C3230" s="1232"/>
      <c r="D3230" s="1233"/>
      <c r="E3230" s="587" t="e">
        <f t="shared" si="177"/>
        <v>#DIV/0!</v>
      </c>
      <c r="G3230" s="1230">
        <v>143</v>
      </c>
      <c r="H3230" s="1231"/>
      <c r="I3230" s="1232"/>
      <c r="J3230" s="1233"/>
      <c r="K3230" s="587" t="e">
        <f t="shared" si="178"/>
        <v>#DIV/0!</v>
      </c>
      <c r="M3230" s="1230">
        <v>143</v>
      </c>
      <c r="N3230" s="1231"/>
      <c r="O3230" s="1232"/>
      <c r="P3230" s="1233"/>
      <c r="Q3230" s="587" t="e">
        <f t="shared" si="179"/>
        <v>#DIV/0!</v>
      </c>
    </row>
    <row r="3231" spans="1:17" s="17" customFormat="1" ht="16.75" customHeight="1" outlineLevel="2">
      <c r="A3231" s="1230">
        <v>144</v>
      </c>
      <c r="B3231" s="1231"/>
      <c r="C3231" s="1232"/>
      <c r="D3231" s="1233"/>
      <c r="E3231" s="587" t="e">
        <f t="shared" si="177"/>
        <v>#DIV/0!</v>
      </c>
      <c r="G3231" s="1230">
        <v>144</v>
      </c>
      <c r="H3231" s="1231"/>
      <c r="I3231" s="1232"/>
      <c r="J3231" s="1233"/>
      <c r="K3231" s="587" t="e">
        <f t="shared" si="178"/>
        <v>#DIV/0!</v>
      </c>
      <c r="M3231" s="1230">
        <v>144</v>
      </c>
      <c r="N3231" s="1231"/>
      <c r="O3231" s="1232"/>
      <c r="P3231" s="1233"/>
      <c r="Q3231" s="587" t="e">
        <f t="shared" si="179"/>
        <v>#DIV/0!</v>
      </c>
    </row>
    <row r="3232" spans="1:17" s="17" customFormat="1" ht="16.75" customHeight="1" outlineLevel="2">
      <c r="A3232" s="1230">
        <v>145</v>
      </c>
      <c r="B3232" s="1231"/>
      <c r="C3232" s="1232"/>
      <c r="D3232" s="1233"/>
      <c r="E3232" s="587" t="e">
        <f t="shared" si="177"/>
        <v>#DIV/0!</v>
      </c>
      <c r="G3232" s="1230">
        <v>145</v>
      </c>
      <c r="H3232" s="1231"/>
      <c r="I3232" s="1232"/>
      <c r="J3232" s="1233"/>
      <c r="K3232" s="587" t="e">
        <f t="shared" si="178"/>
        <v>#DIV/0!</v>
      </c>
      <c r="M3232" s="1230">
        <v>145</v>
      </c>
      <c r="N3232" s="1231"/>
      <c r="O3232" s="1232"/>
      <c r="P3232" s="1233"/>
      <c r="Q3232" s="587" t="e">
        <f t="shared" si="179"/>
        <v>#DIV/0!</v>
      </c>
    </row>
    <row r="3233" spans="1:17" s="17" customFormat="1" ht="16.75" customHeight="1" outlineLevel="2">
      <c r="A3233" s="1230">
        <v>146</v>
      </c>
      <c r="B3233" s="1231"/>
      <c r="C3233" s="1232"/>
      <c r="D3233" s="1233"/>
      <c r="E3233" s="587" t="e">
        <f t="shared" si="177"/>
        <v>#DIV/0!</v>
      </c>
      <c r="G3233" s="1230">
        <v>146</v>
      </c>
      <c r="H3233" s="1231"/>
      <c r="I3233" s="1232"/>
      <c r="J3233" s="1233"/>
      <c r="K3233" s="587" t="e">
        <f t="shared" si="178"/>
        <v>#DIV/0!</v>
      </c>
      <c r="M3233" s="1230">
        <v>146</v>
      </c>
      <c r="N3233" s="1231"/>
      <c r="O3233" s="1232"/>
      <c r="P3233" s="1233"/>
      <c r="Q3233" s="587" t="e">
        <f t="shared" si="179"/>
        <v>#DIV/0!</v>
      </c>
    </row>
    <row r="3234" spans="1:17" s="17" customFormat="1" ht="16.75" customHeight="1" outlineLevel="2">
      <c r="A3234" s="1230">
        <v>147</v>
      </c>
      <c r="B3234" s="1231"/>
      <c r="C3234" s="1232"/>
      <c r="D3234" s="1233"/>
      <c r="E3234" s="587" t="e">
        <f t="shared" si="177"/>
        <v>#DIV/0!</v>
      </c>
      <c r="G3234" s="1230">
        <v>147</v>
      </c>
      <c r="H3234" s="1231"/>
      <c r="I3234" s="1232"/>
      <c r="J3234" s="1233"/>
      <c r="K3234" s="587" t="e">
        <f t="shared" si="178"/>
        <v>#DIV/0!</v>
      </c>
      <c r="M3234" s="1230">
        <v>147</v>
      </c>
      <c r="N3234" s="1231"/>
      <c r="O3234" s="1232"/>
      <c r="P3234" s="1233"/>
      <c r="Q3234" s="587" t="e">
        <f t="shared" si="179"/>
        <v>#DIV/0!</v>
      </c>
    </row>
    <row r="3235" spans="1:17" s="17" customFormat="1" ht="16.75" customHeight="1" outlineLevel="2">
      <c r="A3235" s="1230">
        <v>148</v>
      </c>
      <c r="B3235" s="1231"/>
      <c r="C3235" s="1232"/>
      <c r="D3235" s="1233"/>
      <c r="E3235" s="587" t="e">
        <f t="shared" si="177"/>
        <v>#DIV/0!</v>
      </c>
      <c r="G3235" s="1230">
        <v>148</v>
      </c>
      <c r="H3235" s="1231"/>
      <c r="I3235" s="1232"/>
      <c r="J3235" s="1233"/>
      <c r="K3235" s="587" t="e">
        <f t="shared" si="178"/>
        <v>#DIV/0!</v>
      </c>
      <c r="M3235" s="1230">
        <v>148</v>
      </c>
      <c r="N3235" s="1231"/>
      <c r="O3235" s="1232"/>
      <c r="P3235" s="1233"/>
      <c r="Q3235" s="587" t="e">
        <f t="shared" si="179"/>
        <v>#DIV/0!</v>
      </c>
    </row>
    <row r="3236" spans="1:17" s="17" customFormat="1" ht="16.75" customHeight="1" outlineLevel="2">
      <c r="A3236" s="1230">
        <v>149</v>
      </c>
      <c r="B3236" s="1231"/>
      <c r="C3236" s="1232"/>
      <c r="D3236" s="1233"/>
      <c r="E3236" s="587" t="e">
        <f t="shared" si="177"/>
        <v>#DIV/0!</v>
      </c>
      <c r="G3236" s="1230">
        <v>149</v>
      </c>
      <c r="H3236" s="1231"/>
      <c r="I3236" s="1232"/>
      <c r="J3236" s="1233"/>
      <c r="K3236" s="587" t="e">
        <f t="shared" si="178"/>
        <v>#DIV/0!</v>
      </c>
      <c r="M3236" s="1230">
        <v>149</v>
      </c>
      <c r="N3236" s="1231"/>
      <c r="O3236" s="1232"/>
      <c r="P3236" s="1233"/>
      <c r="Q3236" s="587" t="e">
        <f t="shared" si="179"/>
        <v>#DIV/0!</v>
      </c>
    </row>
    <row r="3237" spans="1:17" s="17" customFormat="1" ht="16.75" customHeight="1" outlineLevel="2">
      <c r="A3237" s="1230">
        <v>150</v>
      </c>
      <c r="B3237" s="1231"/>
      <c r="C3237" s="1232"/>
      <c r="D3237" s="1233"/>
      <c r="E3237" s="587" t="e">
        <f t="shared" si="177"/>
        <v>#DIV/0!</v>
      </c>
      <c r="G3237" s="1230">
        <v>150</v>
      </c>
      <c r="H3237" s="1231"/>
      <c r="I3237" s="1232"/>
      <c r="J3237" s="1233"/>
      <c r="K3237" s="587" t="e">
        <f t="shared" si="178"/>
        <v>#DIV/0!</v>
      </c>
      <c r="M3237" s="1230">
        <v>150</v>
      </c>
      <c r="N3237" s="1231"/>
      <c r="O3237" s="1232"/>
      <c r="P3237" s="1233"/>
      <c r="Q3237" s="587" t="e">
        <f t="shared" si="179"/>
        <v>#DIV/0!</v>
      </c>
    </row>
    <row r="3238" spans="1:17" s="17" customFormat="1" ht="16.75" customHeight="1" outlineLevel="2">
      <c r="A3238" s="1230">
        <v>151</v>
      </c>
      <c r="B3238" s="1231"/>
      <c r="C3238" s="1232"/>
      <c r="D3238" s="1233"/>
      <c r="E3238" s="587" t="e">
        <f t="shared" si="177"/>
        <v>#DIV/0!</v>
      </c>
      <c r="G3238" s="1230">
        <v>151</v>
      </c>
      <c r="H3238" s="1231"/>
      <c r="I3238" s="1232"/>
      <c r="J3238" s="1233"/>
      <c r="K3238" s="587" t="e">
        <f t="shared" si="178"/>
        <v>#DIV/0!</v>
      </c>
      <c r="M3238" s="1230">
        <v>151</v>
      </c>
      <c r="N3238" s="1231"/>
      <c r="O3238" s="1232"/>
      <c r="P3238" s="1233"/>
      <c r="Q3238" s="587" t="e">
        <f t="shared" si="179"/>
        <v>#DIV/0!</v>
      </c>
    </row>
    <row r="3239" spans="1:17" s="17" customFormat="1" ht="16.75" customHeight="1" outlineLevel="2">
      <c r="A3239" s="1230">
        <v>152</v>
      </c>
      <c r="B3239" s="1231"/>
      <c r="C3239" s="1232"/>
      <c r="D3239" s="1233"/>
      <c r="E3239" s="587" t="e">
        <f t="shared" si="177"/>
        <v>#DIV/0!</v>
      </c>
      <c r="G3239" s="1230">
        <v>152</v>
      </c>
      <c r="H3239" s="1231"/>
      <c r="I3239" s="1232"/>
      <c r="J3239" s="1233"/>
      <c r="K3239" s="587" t="e">
        <f t="shared" si="178"/>
        <v>#DIV/0!</v>
      </c>
      <c r="M3239" s="1230">
        <v>152</v>
      </c>
      <c r="N3239" s="1231"/>
      <c r="O3239" s="1232"/>
      <c r="P3239" s="1233"/>
      <c r="Q3239" s="587" t="e">
        <f t="shared" si="179"/>
        <v>#DIV/0!</v>
      </c>
    </row>
    <row r="3240" spans="1:17" s="17" customFormat="1" ht="16.75" customHeight="1" outlineLevel="2">
      <c r="A3240" s="1230">
        <v>153</v>
      </c>
      <c r="B3240" s="1231"/>
      <c r="C3240" s="1232"/>
      <c r="D3240" s="1233"/>
      <c r="E3240" s="587" t="e">
        <f t="shared" si="177"/>
        <v>#DIV/0!</v>
      </c>
      <c r="G3240" s="1230">
        <v>153</v>
      </c>
      <c r="H3240" s="1231"/>
      <c r="I3240" s="1232"/>
      <c r="J3240" s="1233"/>
      <c r="K3240" s="587" t="e">
        <f t="shared" si="178"/>
        <v>#DIV/0!</v>
      </c>
      <c r="M3240" s="1230">
        <v>153</v>
      </c>
      <c r="N3240" s="1231"/>
      <c r="O3240" s="1232"/>
      <c r="P3240" s="1233"/>
      <c r="Q3240" s="587" t="e">
        <f t="shared" si="179"/>
        <v>#DIV/0!</v>
      </c>
    </row>
    <row r="3241" spans="1:17" s="17" customFormat="1" ht="16.75" customHeight="1" outlineLevel="2">
      <c r="A3241" s="1230">
        <v>154</v>
      </c>
      <c r="B3241" s="1231"/>
      <c r="C3241" s="1232"/>
      <c r="D3241" s="1233"/>
      <c r="E3241" s="587" t="e">
        <f t="shared" si="177"/>
        <v>#DIV/0!</v>
      </c>
      <c r="G3241" s="1230">
        <v>154</v>
      </c>
      <c r="H3241" s="1231"/>
      <c r="I3241" s="1232"/>
      <c r="J3241" s="1233"/>
      <c r="K3241" s="587" t="e">
        <f t="shared" si="178"/>
        <v>#DIV/0!</v>
      </c>
      <c r="M3241" s="1230">
        <v>154</v>
      </c>
      <c r="N3241" s="1231"/>
      <c r="O3241" s="1232"/>
      <c r="P3241" s="1233"/>
      <c r="Q3241" s="587" t="e">
        <f t="shared" si="179"/>
        <v>#DIV/0!</v>
      </c>
    </row>
    <row r="3242" spans="1:17" s="17" customFormat="1" ht="16.75" customHeight="1" outlineLevel="2">
      <c r="A3242" s="1230">
        <v>155</v>
      </c>
      <c r="B3242" s="1231"/>
      <c r="C3242" s="1232"/>
      <c r="D3242" s="1233"/>
      <c r="E3242" s="587" t="e">
        <f t="shared" si="177"/>
        <v>#DIV/0!</v>
      </c>
      <c r="G3242" s="1230">
        <v>155</v>
      </c>
      <c r="H3242" s="1231"/>
      <c r="I3242" s="1232"/>
      <c r="J3242" s="1233"/>
      <c r="K3242" s="587" t="e">
        <f t="shared" si="178"/>
        <v>#DIV/0!</v>
      </c>
      <c r="M3242" s="1230">
        <v>155</v>
      </c>
      <c r="N3242" s="1231"/>
      <c r="O3242" s="1232"/>
      <c r="P3242" s="1233"/>
      <c r="Q3242" s="587" t="e">
        <f t="shared" si="179"/>
        <v>#DIV/0!</v>
      </c>
    </row>
    <row r="3243" spans="1:17" s="17" customFormat="1" ht="16.75" customHeight="1" outlineLevel="2">
      <c r="A3243" s="1230">
        <v>156</v>
      </c>
      <c r="B3243" s="1231"/>
      <c r="C3243" s="1232"/>
      <c r="D3243" s="1233"/>
      <c r="E3243" s="587" t="e">
        <f t="shared" si="177"/>
        <v>#DIV/0!</v>
      </c>
      <c r="G3243" s="1230">
        <v>156</v>
      </c>
      <c r="H3243" s="1231"/>
      <c r="I3243" s="1232"/>
      <c r="J3243" s="1233"/>
      <c r="K3243" s="587" t="e">
        <f t="shared" si="178"/>
        <v>#DIV/0!</v>
      </c>
      <c r="M3243" s="1230">
        <v>156</v>
      </c>
      <c r="N3243" s="1231"/>
      <c r="O3243" s="1232"/>
      <c r="P3243" s="1233"/>
      <c r="Q3243" s="587" t="e">
        <f t="shared" si="179"/>
        <v>#DIV/0!</v>
      </c>
    </row>
    <row r="3244" spans="1:17" s="17" customFormat="1" ht="16.75" customHeight="1" outlineLevel="2">
      <c r="A3244" s="1230">
        <v>157</v>
      </c>
      <c r="B3244" s="1231"/>
      <c r="C3244" s="1232"/>
      <c r="D3244" s="1233"/>
      <c r="E3244" s="587" t="e">
        <f t="shared" si="177"/>
        <v>#DIV/0!</v>
      </c>
      <c r="G3244" s="1230">
        <v>157</v>
      </c>
      <c r="H3244" s="1231"/>
      <c r="I3244" s="1232"/>
      <c r="J3244" s="1233"/>
      <c r="K3244" s="587" t="e">
        <f t="shared" si="178"/>
        <v>#DIV/0!</v>
      </c>
      <c r="M3244" s="1230">
        <v>157</v>
      </c>
      <c r="N3244" s="1231"/>
      <c r="O3244" s="1232"/>
      <c r="P3244" s="1233"/>
      <c r="Q3244" s="587" t="e">
        <f t="shared" si="179"/>
        <v>#DIV/0!</v>
      </c>
    </row>
    <row r="3245" spans="1:17" s="17" customFormat="1" ht="16.75" customHeight="1" outlineLevel="2">
      <c r="A3245" s="1230">
        <v>158</v>
      </c>
      <c r="B3245" s="1231"/>
      <c r="C3245" s="1232"/>
      <c r="D3245" s="1233"/>
      <c r="E3245" s="587" t="e">
        <f t="shared" si="177"/>
        <v>#DIV/0!</v>
      </c>
      <c r="G3245" s="1230">
        <v>158</v>
      </c>
      <c r="H3245" s="1231"/>
      <c r="I3245" s="1232"/>
      <c r="J3245" s="1233"/>
      <c r="K3245" s="587" t="e">
        <f t="shared" si="178"/>
        <v>#DIV/0!</v>
      </c>
      <c r="M3245" s="1230">
        <v>158</v>
      </c>
      <c r="N3245" s="1231"/>
      <c r="O3245" s="1232"/>
      <c r="P3245" s="1233"/>
      <c r="Q3245" s="587" t="e">
        <f t="shared" si="179"/>
        <v>#DIV/0!</v>
      </c>
    </row>
    <row r="3246" spans="1:17" s="17" customFormat="1" ht="16.75" customHeight="1" outlineLevel="2">
      <c r="A3246" s="1230">
        <v>159</v>
      </c>
      <c r="B3246" s="1231"/>
      <c r="C3246" s="1232"/>
      <c r="D3246" s="1233"/>
      <c r="E3246" s="587" t="e">
        <f t="shared" si="177"/>
        <v>#DIV/0!</v>
      </c>
      <c r="G3246" s="1230">
        <v>159</v>
      </c>
      <c r="H3246" s="1231"/>
      <c r="I3246" s="1232"/>
      <c r="J3246" s="1233"/>
      <c r="K3246" s="587" t="e">
        <f t="shared" si="178"/>
        <v>#DIV/0!</v>
      </c>
      <c r="M3246" s="1230">
        <v>159</v>
      </c>
      <c r="N3246" s="1231"/>
      <c r="O3246" s="1232"/>
      <c r="P3246" s="1233"/>
      <c r="Q3246" s="587" t="e">
        <f t="shared" si="179"/>
        <v>#DIV/0!</v>
      </c>
    </row>
    <row r="3247" spans="1:17" s="17" customFormat="1" ht="16.75" customHeight="1" outlineLevel="2">
      <c r="A3247" s="1230">
        <v>160</v>
      </c>
      <c r="B3247" s="1231"/>
      <c r="C3247" s="1232"/>
      <c r="D3247" s="1233"/>
      <c r="E3247" s="587" t="e">
        <f t="shared" si="177"/>
        <v>#DIV/0!</v>
      </c>
      <c r="G3247" s="1230">
        <v>160</v>
      </c>
      <c r="H3247" s="1231"/>
      <c r="I3247" s="1232"/>
      <c r="J3247" s="1233"/>
      <c r="K3247" s="587" t="e">
        <f t="shared" si="178"/>
        <v>#DIV/0!</v>
      </c>
      <c r="M3247" s="1230">
        <v>160</v>
      </c>
      <c r="N3247" s="1231"/>
      <c r="O3247" s="1232"/>
      <c r="P3247" s="1233"/>
      <c r="Q3247" s="587" t="e">
        <f t="shared" si="179"/>
        <v>#DIV/0!</v>
      </c>
    </row>
    <row r="3248" spans="1:17" s="17" customFormat="1" ht="16.75" customHeight="1" outlineLevel="2">
      <c r="A3248" s="1230">
        <v>161</v>
      </c>
      <c r="B3248" s="1231"/>
      <c r="C3248" s="1232"/>
      <c r="D3248" s="1233"/>
      <c r="E3248" s="587" t="e">
        <f t="shared" si="177"/>
        <v>#DIV/0!</v>
      </c>
      <c r="G3248" s="1230">
        <v>161</v>
      </c>
      <c r="H3248" s="1231"/>
      <c r="I3248" s="1232"/>
      <c r="J3248" s="1233"/>
      <c r="K3248" s="587" t="e">
        <f t="shared" si="178"/>
        <v>#DIV/0!</v>
      </c>
      <c r="M3248" s="1230">
        <v>161</v>
      </c>
      <c r="N3248" s="1231"/>
      <c r="O3248" s="1232"/>
      <c r="P3248" s="1233"/>
      <c r="Q3248" s="587" t="e">
        <f t="shared" si="179"/>
        <v>#DIV/0!</v>
      </c>
    </row>
    <row r="3249" spans="1:17" s="17" customFormat="1" ht="16.75" customHeight="1" outlineLevel="2">
      <c r="A3249" s="1230">
        <v>162</v>
      </c>
      <c r="B3249" s="1231"/>
      <c r="C3249" s="1232"/>
      <c r="D3249" s="1233"/>
      <c r="E3249" s="587" t="e">
        <f t="shared" si="177"/>
        <v>#DIV/0!</v>
      </c>
      <c r="G3249" s="1230">
        <v>162</v>
      </c>
      <c r="H3249" s="1231"/>
      <c r="I3249" s="1232"/>
      <c r="J3249" s="1233"/>
      <c r="K3249" s="587" t="e">
        <f t="shared" si="178"/>
        <v>#DIV/0!</v>
      </c>
      <c r="M3249" s="1230">
        <v>162</v>
      </c>
      <c r="N3249" s="1231"/>
      <c r="O3249" s="1232"/>
      <c r="P3249" s="1233"/>
      <c r="Q3249" s="587" t="e">
        <f t="shared" si="179"/>
        <v>#DIV/0!</v>
      </c>
    </row>
    <row r="3250" spans="1:17" s="17" customFormat="1" ht="16.75" customHeight="1" outlineLevel="2">
      <c r="A3250" s="1230">
        <v>163</v>
      </c>
      <c r="B3250" s="1231"/>
      <c r="C3250" s="1232"/>
      <c r="D3250" s="1233"/>
      <c r="E3250" s="587" t="e">
        <f t="shared" si="177"/>
        <v>#DIV/0!</v>
      </c>
      <c r="G3250" s="1230">
        <v>163</v>
      </c>
      <c r="H3250" s="1231"/>
      <c r="I3250" s="1232"/>
      <c r="J3250" s="1233"/>
      <c r="K3250" s="587" t="e">
        <f t="shared" si="178"/>
        <v>#DIV/0!</v>
      </c>
      <c r="M3250" s="1230">
        <v>163</v>
      </c>
      <c r="N3250" s="1231"/>
      <c r="O3250" s="1232"/>
      <c r="P3250" s="1233"/>
      <c r="Q3250" s="587" t="e">
        <f t="shared" si="179"/>
        <v>#DIV/0!</v>
      </c>
    </row>
    <row r="3251" spans="1:17" s="17" customFormat="1" ht="16.75" customHeight="1" outlineLevel="2">
      <c r="A3251" s="1230">
        <v>164</v>
      </c>
      <c r="B3251" s="1231"/>
      <c r="C3251" s="1232"/>
      <c r="D3251" s="1233"/>
      <c r="E3251" s="587" t="e">
        <f t="shared" si="177"/>
        <v>#DIV/0!</v>
      </c>
      <c r="G3251" s="1230">
        <v>164</v>
      </c>
      <c r="H3251" s="1231"/>
      <c r="I3251" s="1232"/>
      <c r="J3251" s="1233"/>
      <c r="K3251" s="587" t="e">
        <f t="shared" si="178"/>
        <v>#DIV/0!</v>
      </c>
      <c r="M3251" s="1230">
        <v>164</v>
      </c>
      <c r="N3251" s="1231"/>
      <c r="O3251" s="1232"/>
      <c r="P3251" s="1233"/>
      <c r="Q3251" s="587" t="e">
        <f t="shared" si="179"/>
        <v>#DIV/0!</v>
      </c>
    </row>
    <row r="3252" spans="1:17" s="17" customFormat="1" ht="16.75" customHeight="1" outlineLevel="2">
      <c r="A3252" s="1230">
        <v>165</v>
      </c>
      <c r="B3252" s="1231"/>
      <c r="C3252" s="1232"/>
      <c r="D3252" s="1233"/>
      <c r="E3252" s="587" t="e">
        <f t="shared" si="177"/>
        <v>#DIV/0!</v>
      </c>
      <c r="G3252" s="1230">
        <v>165</v>
      </c>
      <c r="H3252" s="1231"/>
      <c r="I3252" s="1232"/>
      <c r="J3252" s="1233"/>
      <c r="K3252" s="587" t="e">
        <f t="shared" si="178"/>
        <v>#DIV/0!</v>
      </c>
      <c r="M3252" s="1230">
        <v>165</v>
      </c>
      <c r="N3252" s="1231"/>
      <c r="O3252" s="1232"/>
      <c r="P3252" s="1233"/>
      <c r="Q3252" s="587" t="e">
        <f t="shared" si="179"/>
        <v>#DIV/0!</v>
      </c>
    </row>
    <row r="3253" spans="1:17" s="17" customFormat="1" ht="16.75" customHeight="1" outlineLevel="2">
      <c r="A3253" s="1230">
        <v>166</v>
      </c>
      <c r="B3253" s="1231"/>
      <c r="C3253" s="1232"/>
      <c r="D3253" s="1233"/>
      <c r="E3253" s="587" t="e">
        <f t="shared" si="177"/>
        <v>#DIV/0!</v>
      </c>
      <c r="G3253" s="1230">
        <v>166</v>
      </c>
      <c r="H3253" s="1231"/>
      <c r="I3253" s="1232"/>
      <c r="J3253" s="1233"/>
      <c r="K3253" s="587" t="e">
        <f t="shared" si="178"/>
        <v>#DIV/0!</v>
      </c>
      <c r="M3253" s="1230">
        <v>166</v>
      </c>
      <c r="N3253" s="1231"/>
      <c r="O3253" s="1232"/>
      <c r="P3253" s="1233"/>
      <c r="Q3253" s="587" t="e">
        <f t="shared" si="179"/>
        <v>#DIV/0!</v>
      </c>
    </row>
    <row r="3254" spans="1:17" s="17" customFormat="1" ht="16.75" customHeight="1" outlineLevel="2">
      <c r="A3254" s="1230">
        <v>167</v>
      </c>
      <c r="B3254" s="1231"/>
      <c r="C3254" s="1232"/>
      <c r="D3254" s="1233"/>
      <c r="E3254" s="587" t="e">
        <f t="shared" si="177"/>
        <v>#DIV/0!</v>
      </c>
      <c r="G3254" s="1230">
        <v>167</v>
      </c>
      <c r="H3254" s="1231"/>
      <c r="I3254" s="1232"/>
      <c r="J3254" s="1233"/>
      <c r="K3254" s="587" t="e">
        <f t="shared" si="178"/>
        <v>#DIV/0!</v>
      </c>
      <c r="M3254" s="1230">
        <v>167</v>
      </c>
      <c r="N3254" s="1231"/>
      <c r="O3254" s="1232"/>
      <c r="P3254" s="1233"/>
      <c r="Q3254" s="587" t="e">
        <f t="shared" si="179"/>
        <v>#DIV/0!</v>
      </c>
    </row>
    <row r="3255" spans="1:17" s="17" customFormat="1" ht="16.75" customHeight="1" outlineLevel="2">
      <c r="A3255" s="1230">
        <v>168</v>
      </c>
      <c r="B3255" s="1231"/>
      <c r="C3255" s="1232"/>
      <c r="D3255" s="1233"/>
      <c r="E3255" s="587" t="e">
        <f t="shared" si="177"/>
        <v>#DIV/0!</v>
      </c>
      <c r="G3255" s="1230">
        <v>168</v>
      </c>
      <c r="H3255" s="1231"/>
      <c r="I3255" s="1232"/>
      <c r="J3255" s="1233"/>
      <c r="K3255" s="587" t="e">
        <f t="shared" si="178"/>
        <v>#DIV/0!</v>
      </c>
      <c r="M3255" s="1230">
        <v>168</v>
      </c>
      <c r="N3255" s="1231"/>
      <c r="O3255" s="1232"/>
      <c r="P3255" s="1233"/>
      <c r="Q3255" s="587" t="e">
        <f t="shared" si="179"/>
        <v>#DIV/0!</v>
      </c>
    </row>
    <row r="3256" spans="1:17" s="17" customFormat="1" ht="16.75" customHeight="1" outlineLevel="2">
      <c r="A3256" s="1230">
        <v>169</v>
      </c>
      <c r="B3256" s="1231"/>
      <c r="C3256" s="1232"/>
      <c r="D3256" s="1233"/>
      <c r="E3256" s="587" t="e">
        <f t="shared" si="177"/>
        <v>#DIV/0!</v>
      </c>
      <c r="G3256" s="1230">
        <v>169</v>
      </c>
      <c r="H3256" s="1231"/>
      <c r="I3256" s="1232"/>
      <c r="J3256" s="1233"/>
      <c r="K3256" s="587" t="e">
        <f t="shared" si="178"/>
        <v>#DIV/0!</v>
      </c>
      <c r="M3256" s="1230">
        <v>169</v>
      </c>
      <c r="N3256" s="1231"/>
      <c r="O3256" s="1232"/>
      <c r="P3256" s="1233"/>
      <c r="Q3256" s="587" t="e">
        <f t="shared" si="179"/>
        <v>#DIV/0!</v>
      </c>
    </row>
    <row r="3257" spans="1:17" s="17" customFormat="1" ht="16.75" customHeight="1" outlineLevel="2">
      <c r="A3257" s="1230">
        <v>170</v>
      </c>
      <c r="B3257" s="1231"/>
      <c r="C3257" s="1232"/>
      <c r="D3257" s="1233"/>
      <c r="E3257" s="587" t="e">
        <f t="shared" si="177"/>
        <v>#DIV/0!</v>
      </c>
      <c r="G3257" s="1230">
        <v>170</v>
      </c>
      <c r="H3257" s="1231"/>
      <c r="I3257" s="1232"/>
      <c r="J3257" s="1233"/>
      <c r="K3257" s="587" t="e">
        <f t="shared" si="178"/>
        <v>#DIV/0!</v>
      </c>
      <c r="M3257" s="1230">
        <v>170</v>
      </c>
      <c r="N3257" s="1231"/>
      <c r="O3257" s="1232"/>
      <c r="P3257" s="1233"/>
      <c r="Q3257" s="587" t="e">
        <f t="shared" si="179"/>
        <v>#DIV/0!</v>
      </c>
    </row>
    <row r="3258" spans="1:17" s="17" customFormat="1" ht="16.75" customHeight="1" outlineLevel="2">
      <c r="A3258" s="1230">
        <v>171</v>
      </c>
      <c r="B3258" s="1231"/>
      <c r="C3258" s="1232"/>
      <c r="D3258" s="1233"/>
      <c r="E3258" s="587" t="e">
        <f t="shared" si="177"/>
        <v>#DIV/0!</v>
      </c>
      <c r="G3258" s="1230">
        <v>171</v>
      </c>
      <c r="H3258" s="1231"/>
      <c r="I3258" s="1232"/>
      <c r="J3258" s="1233"/>
      <c r="K3258" s="587" t="e">
        <f t="shared" si="178"/>
        <v>#DIV/0!</v>
      </c>
      <c r="M3258" s="1230">
        <v>171</v>
      </c>
      <c r="N3258" s="1231"/>
      <c r="O3258" s="1232"/>
      <c r="P3258" s="1233"/>
      <c r="Q3258" s="587" t="e">
        <f t="shared" si="179"/>
        <v>#DIV/0!</v>
      </c>
    </row>
    <row r="3259" spans="1:17" s="17" customFormat="1" ht="16.75" customHeight="1" outlineLevel="2">
      <c r="A3259" s="1230">
        <v>172</v>
      </c>
      <c r="B3259" s="1231"/>
      <c r="C3259" s="1232"/>
      <c r="D3259" s="1233"/>
      <c r="E3259" s="587" t="e">
        <f t="shared" si="177"/>
        <v>#DIV/0!</v>
      </c>
      <c r="G3259" s="1230">
        <v>172</v>
      </c>
      <c r="H3259" s="1231"/>
      <c r="I3259" s="1232"/>
      <c r="J3259" s="1233"/>
      <c r="K3259" s="587" t="e">
        <f t="shared" si="178"/>
        <v>#DIV/0!</v>
      </c>
      <c r="M3259" s="1230">
        <v>172</v>
      </c>
      <c r="N3259" s="1231"/>
      <c r="O3259" s="1232"/>
      <c r="P3259" s="1233"/>
      <c r="Q3259" s="587" t="e">
        <f t="shared" si="179"/>
        <v>#DIV/0!</v>
      </c>
    </row>
    <row r="3260" spans="1:17" s="17" customFormat="1" ht="16.75" customHeight="1" outlineLevel="2">
      <c r="A3260" s="1230">
        <v>173</v>
      </c>
      <c r="B3260" s="1231"/>
      <c r="C3260" s="1232"/>
      <c r="D3260" s="1233"/>
      <c r="E3260" s="587" t="e">
        <f t="shared" si="177"/>
        <v>#DIV/0!</v>
      </c>
      <c r="G3260" s="1230">
        <v>173</v>
      </c>
      <c r="H3260" s="1231"/>
      <c r="I3260" s="1232"/>
      <c r="J3260" s="1233"/>
      <c r="K3260" s="587" t="e">
        <f t="shared" si="178"/>
        <v>#DIV/0!</v>
      </c>
      <c r="M3260" s="1230">
        <v>173</v>
      </c>
      <c r="N3260" s="1231"/>
      <c r="O3260" s="1232"/>
      <c r="P3260" s="1233"/>
      <c r="Q3260" s="587" t="e">
        <f t="shared" si="179"/>
        <v>#DIV/0!</v>
      </c>
    </row>
    <row r="3261" spans="1:17" s="17" customFormat="1" ht="16.75" customHeight="1" outlineLevel="2">
      <c r="A3261" s="1230">
        <v>174</v>
      </c>
      <c r="B3261" s="1231"/>
      <c r="C3261" s="1232"/>
      <c r="D3261" s="1233"/>
      <c r="E3261" s="587" t="e">
        <f t="shared" si="177"/>
        <v>#DIV/0!</v>
      </c>
      <c r="G3261" s="1230">
        <v>174</v>
      </c>
      <c r="H3261" s="1231"/>
      <c r="I3261" s="1232"/>
      <c r="J3261" s="1233"/>
      <c r="K3261" s="587" t="e">
        <f t="shared" si="178"/>
        <v>#DIV/0!</v>
      </c>
      <c r="M3261" s="1230">
        <v>174</v>
      </c>
      <c r="N3261" s="1231"/>
      <c r="O3261" s="1232"/>
      <c r="P3261" s="1233"/>
      <c r="Q3261" s="587" t="e">
        <f t="shared" si="179"/>
        <v>#DIV/0!</v>
      </c>
    </row>
    <row r="3262" spans="1:17" s="17" customFormat="1" ht="16.75" customHeight="1" outlineLevel="2">
      <c r="A3262" s="1230">
        <v>175</v>
      </c>
      <c r="B3262" s="1231"/>
      <c r="C3262" s="1232"/>
      <c r="D3262" s="1233"/>
      <c r="E3262" s="587" t="e">
        <f t="shared" si="177"/>
        <v>#DIV/0!</v>
      </c>
      <c r="G3262" s="1230">
        <v>175</v>
      </c>
      <c r="H3262" s="1231"/>
      <c r="I3262" s="1232"/>
      <c r="J3262" s="1233"/>
      <c r="K3262" s="587" t="e">
        <f t="shared" si="178"/>
        <v>#DIV/0!</v>
      </c>
      <c r="M3262" s="1230">
        <v>175</v>
      </c>
      <c r="N3262" s="1231"/>
      <c r="O3262" s="1232"/>
      <c r="P3262" s="1233"/>
      <c r="Q3262" s="587" t="e">
        <f t="shared" si="179"/>
        <v>#DIV/0!</v>
      </c>
    </row>
    <row r="3263" spans="1:17" s="17" customFormat="1" ht="16.75" customHeight="1" outlineLevel="2">
      <c r="A3263" s="1230">
        <v>176</v>
      </c>
      <c r="B3263" s="1231"/>
      <c r="C3263" s="1232"/>
      <c r="D3263" s="1233"/>
      <c r="E3263" s="587" t="e">
        <f t="shared" si="177"/>
        <v>#DIV/0!</v>
      </c>
      <c r="G3263" s="1230">
        <v>176</v>
      </c>
      <c r="H3263" s="1231"/>
      <c r="I3263" s="1232"/>
      <c r="J3263" s="1233"/>
      <c r="K3263" s="587" t="e">
        <f t="shared" si="178"/>
        <v>#DIV/0!</v>
      </c>
      <c r="M3263" s="1230">
        <v>176</v>
      </c>
      <c r="N3263" s="1231"/>
      <c r="O3263" s="1232"/>
      <c r="P3263" s="1233"/>
      <c r="Q3263" s="587" t="e">
        <f t="shared" si="179"/>
        <v>#DIV/0!</v>
      </c>
    </row>
    <row r="3264" spans="1:17" s="17" customFormat="1" ht="16.75" customHeight="1" outlineLevel="2">
      <c r="A3264" s="1230">
        <v>177</v>
      </c>
      <c r="B3264" s="1231"/>
      <c r="C3264" s="1232"/>
      <c r="D3264" s="1233"/>
      <c r="E3264" s="587" t="e">
        <f t="shared" si="177"/>
        <v>#DIV/0!</v>
      </c>
      <c r="G3264" s="1230">
        <v>177</v>
      </c>
      <c r="H3264" s="1231"/>
      <c r="I3264" s="1232"/>
      <c r="J3264" s="1233"/>
      <c r="K3264" s="587" t="e">
        <f t="shared" si="178"/>
        <v>#DIV/0!</v>
      </c>
      <c r="M3264" s="1230">
        <v>177</v>
      </c>
      <c r="N3264" s="1231"/>
      <c r="O3264" s="1232"/>
      <c r="P3264" s="1233"/>
      <c r="Q3264" s="587" t="e">
        <f t="shared" si="179"/>
        <v>#DIV/0!</v>
      </c>
    </row>
    <row r="3265" spans="1:17" s="17" customFormat="1" ht="16.75" customHeight="1" outlineLevel="2">
      <c r="A3265" s="1230">
        <v>178</v>
      </c>
      <c r="B3265" s="1231"/>
      <c r="C3265" s="1232"/>
      <c r="D3265" s="1233"/>
      <c r="E3265" s="587" t="e">
        <f t="shared" si="177"/>
        <v>#DIV/0!</v>
      </c>
      <c r="G3265" s="1230">
        <v>178</v>
      </c>
      <c r="H3265" s="1231"/>
      <c r="I3265" s="1232"/>
      <c r="J3265" s="1233"/>
      <c r="K3265" s="587" t="e">
        <f t="shared" si="178"/>
        <v>#DIV/0!</v>
      </c>
      <c r="M3265" s="1230">
        <v>178</v>
      </c>
      <c r="N3265" s="1231"/>
      <c r="O3265" s="1232"/>
      <c r="P3265" s="1233"/>
      <c r="Q3265" s="587" t="e">
        <f t="shared" si="179"/>
        <v>#DIV/0!</v>
      </c>
    </row>
    <row r="3266" spans="1:17" s="17" customFormat="1" ht="16.75" customHeight="1" outlineLevel="2">
      <c r="A3266" s="1230">
        <v>179</v>
      </c>
      <c r="B3266" s="1231"/>
      <c r="C3266" s="1232"/>
      <c r="D3266" s="1233"/>
      <c r="E3266" s="587" t="e">
        <f t="shared" si="177"/>
        <v>#DIV/0!</v>
      </c>
      <c r="G3266" s="1230">
        <v>179</v>
      </c>
      <c r="H3266" s="1231"/>
      <c r="I3266" s="1232"/>
      <c r="J3266" s="1233"/>
      <c r="K3266" s="587" t="e">
        <f t="shared" si="178"/>
        <v>#DIV/0!</v>
      </c>
      <c r="M3266" s="1230">
        <v>179</v>
      </c>
      <c r="N3266" s="1231"/>
      <c r="O3266" s="1232"/>
      <c r="P3266" s="1233"/>
      <c r="Q3266" s="587" t="e">
        <f t="shared" si="179"/>
        <v>#DIV/0!</v>
      </c>
    </row>
    <row r="3267" spans="1:17" s="17" customFormat="1" ht="16.75" customHeight="1" outlineLevel="2">
      <c r="A3267" s="1230">
        <v>180</v>
      </c>
      <c r="B3267" s="1231"/>
      <c r="C3267" s="1232"/>
      <c r="D3267" s="1233"/>
      <c r="E3267" s="587" t="e">
        <f t="shared" si="177"/>
        <v>#DIV/0!</v>
      </c>
      <c r="G3267" s="1230">
        <v>180</v>
      </c>
      <c r="H3267" s="1231"/>
      <c r="I3267" s="1232"/>
      <c r="J3267" s="1233"/>
      <c r="K3267" s="587" t="e">
        <f t="shared" si="178"/>
        <v>#DIV/0!</v>
      </c>
      <c r="M3267" s="1230">
        <v>180</v>
      </c>
      <c r="N3267" s="1231"/>
      <c r="O3267" s="1232"/>
      <c r="P3267" s="1233"/>
      <c r="Q3267" s="587" t="e">
        <f t="shared" si="179"/>
        <v>#DIV/0!</v>
      </c>
    </row>
    <row r="3268" spans="1:17" s="17" customFormat="1" ht="16.75" customHeight="1" outlineLevel="2">
      <c r="A3268" s="1230">
        <v>181</v>
      </c>
      <c r="B3268" s="1231"/>
      <c r="C3268" s="1232"/>
      <c r="D3268" s="1233"/>
      <c r="E3268" s="587" t="e">
        <f t="shared" si="177"/>
        <v>#DIV/0!</v>
      </c>
      <c r="G3268" s="1230">
        <v>181</v>
      </c>
      <c r="H3268" s="1231"/>
      <c r="I3268" s="1232"/>
      <c r="J3268" s="1233"/>
      <c r="K3268" s="587" t="e">
        <f t="shared" si="178"/>
        <v>#DIV/0!</v>
      </c>
      <c r="M3268" s="1230">
        <v>181</v>
      </c>
      <c r="N3268" s="1231"/>
      <c r="O3268" s="1232"/>
      <c r="P3268" s="1233"/>
      <c r="Q3268" s="587" t="e">
        <f t="shared" si="179"/>
        <v>#DIV/0!</v>
      </c>
    </row>
    <row r="3269" spans="1:17" s="17" customFormat="1" ht="16.75" customHeight="1" outlineLevel="2">
      <c r="A3269" s="1230">
        <v>182</v>
      </c>
      <c r="B3269" s="1231"/>
      <c r="C3269" s="1232"/>
      <c r="D3269" s="1233"/>
      <c r="E3269" s="587" t="e">
        <f t="shared" si="177"/>
        <v>#DIV/0!</v>
      </c>
      <c r="G3269" s="1230">
        <v>182</v>
      </c>
      <c r="H3269" s="1231"/>
      <c r="I3269" s="1232"/>
      <c r="J3269" s="1233"/>
      <c r="K3269" s="587" t="e">
        <f t="shared" si="178"/>
        <v>#DIV/0!</v>
      </c>
      <c r="M3269" s="1230">
        <v>182</v>
      </c>
      <c r="N3269" s="1231"/>
      <c r="O3269" s="1232"/>
      <c r="P3269" s="1233"/>
      <c r="Q3269" s="587" t="e">
        <f t="shared" si="179"/>
        <v>#DIV/0!</v>
      </c>
    </row>
    <row r="3270" spans="1:17" s="17" customFormat="1" ht="16.75" customHeight="1" outlineLevel="2">
      <c r="A3270" s="1230">
        <v>183</v>
      </c>
      <c r="B3270" s="1231"/>
      <c r="C3270" s="1232"/>
      <c r="D3270" s="1233"/>
      <c r="E3270" s="587" t="e">
        <f t="shared" si="177"/>
        <v>#DIV/0!</v>
      </c>
      <c r="G3270" s="1230">
        <v>183</v>
      </c>
      <c r="H3270" s="1231"/>
      <c r="I3270" s="1232"/>
      <c r="J3270" s="1233"/>
      <c r="K3270" s="587" t="e">
        <f t="shared" si="178"/>
        <v>#DIV/0!</v>
      </c>
      <c r="M3270" s="1230">
        <v>183</v>
      </c>
      <c r="N3270" s="1231"/>
      <c r="O3270" s="1232"/>
      <c r="P3270" s="1233"/>
      <c r="Q3270" s="587" t="e">
        <f t="shared" si="179"/>
        <v>#DIV/0!</v>
      </c>
    </row>
    <row r="3271" spans="1:17" s="17" customFormat="1" ht="16.75" customHeight="1" outlineLevel="2">
      <c r="A3271" s="1230">
        <v>184</v>
      </c>
      <c r="B3271" s="1231"/>
      <c r="C3271" s="1232"/>
      <c r="D3271" s="1233"/>
      <c r="E3271" s="587" t="e">
        <f t="shared" si="177"/>
        <v>#DIV/0!</v>
      </c>
      <c r="G3271" s="1230">
        <v>184</v>
      </c>
      <c r="H3271" s="1231"/>
      <c r="I3271" s="1232"/>
      <c r="J3271" s="1233"/>
      <c r="K3271" s="587" t="e">
        <f t="shared" si="178"/>
        <v>#DIV/0!</v>
      </c>
      <c r="M3271" s="1230">
        <v>184</v>
      </c>
      <c r="N3271" s="1231"/>
      <c r="O3271" s="1232"/>
      <c r="P3271" s="1233"/>
      <c r="Q3271" s="587" t="e">
        <f t="shared" si="179"/>
        <v>#DIV/0!</v>
      </c>
    </row>
    <row r="3272" spans="1:17" s="17" customFormat="1" ht="16.75" customHeight="1" outlineLevel="2">
      <c r="A3272" s="1230">
        <v>185</v>
      </c>
      <c r="B3272" s="1231"/>
      <c r="C3272" s="1232"/>
      <c r="D3272" s="1233"/>
      <c r="E3272" s="587" t="e">
        <f t="shared" si="177"/>
        <v>#DIV/0!</v>
      </c>
      <c r="G3272" s="1230">
        <v>185</v>
      </c>
      <c r="H3272" s="1231"/>
      <c r="I3272" s="1232"/>
      <c r="J3272" s="1233"/>
      <c r="K3272" s="587" t="e">
        <f t="shared" si="178"/>
        <v>#DIV/0!</v>
      </c>
      <c r="M3272" s="1230">
        <v>185</v>
      </c>
      <c r="N3272" s="1231"/>
      <c r="O3272" s="1232"/>
      <c r="P3272" s="1233"/>
      <c r="Q3272" s="587" t="e">
        <f t="shared" si="179"/>
        <v>#DIV/0!</v>
      </c>
    </row>
    <row r="3273" spans="1:17" s="17" customFormat="1" ht="16.75" customHeight="1" outlineLevel="2">
      <c r="A3273" s="1230">
        <v>186</v>
      </c>
      <c r="B3273" s="1231"/>
      <c r="C3273" s="1232"/>
      <c r="D3273" s="1233"/>
      <c r="E3273" s="587" t="e">
        <f t="shared" si="177"/>
        <v>#DIV/0!</v>
      </c>
      <c r="G3273" s="1230">
        <v>186</v>
      </c>
      <c r="H3273" s="1231"/>
      <c r="I3273" s="1232"/>
      <c r="J3273" s="1233"/>
      <c r="K3273" s="587" t="e">
        <f t="shared" si="178"/>
        <v>#DIV/0!</v>
      </c>
      <c r="M3273" s="1230">
        <v>186</v>
      </c>
      <c r="N3273" s="1231"/>
      <c r="O3273" s="1232"/>
      <c r="P3273" s="1233"/>
      <c r="Q3273" s="587" t="e">
        <f t="shared" si="179"/>
        <v>#DIV/0!</v>
      </c>
    </row>
    <row r="3274" spans="1:17" s="17" customFormat="1" ht="16.75" customHeight="1" outlineLevel="2">
      <c r="A3274" s="1230">
        <v>187</v>
      </c>
      <c r="B3274" s="1231"/>
      <c r="C3274" s="1232"/>
      <c r="D3274" s="1233"/>
      <c r="E3274" s="587" t="e">
        <f t="shared" si="177"/>
        <v>#DIV/0!</v>
      </c>
      <c r="G3274" s="1230">
        <v>187</v>
      </c>
      <c r="H3274" s="1231"/>
      <c r="I3274" s="1232"/>
      <c r="J3274" s="1233"/>
      <c r="K3274" s="587" t="e">
        <f t="shared" si="178"/>
        <v>#DIV/0!</v>
      </c>
      <c r="M3274" s="1230">
        <v>187</v>
      </c>
      <c r="N3274" s="1231"/>
      <c r="O3274" s="1232"/>
      <c r="P3274" s="1233"/>
      <c r="Q3274" s="587" t="e">
        <f t="shared" si="179"/>
        <v>#DIV/0!</v>
      </c>
    </row>
    <row r="3275" spans="1:17" s="17" customFormat="1" ht="16.75" customHeight="1" outlineLevel="2">
      <c r="A3275" s="1230">
        <v>188</v>
      </c>
      <c r="B3275" s="1231"/>
      <c r="C3275" s="1232"/>
      <c r="D3275" s="1233"/>
      <c r="E3275" s="587" t="e">
        <f t="shared" si="177"/>
        <v>#DIV/0!</v>
      </c>
      <c r="G3275" s="1230">
        <v>188</v>
      </c>
      <c r="H3275" s="1231"/>
      <c r="I3275" s="1232"/>
      <c r="J3275" s="1233"/>
      <c r="K3275" s="587" t="e">
        <f t="shared" si="178"/>
        <v>#DIV/0!</v>
      </c>
      <c r="M3275" s="1230">
        <v>188</v>
      </c>
      <c r="N3275" s="1231"/>
      <c r="O3275" s="1232"/>
      <c r="P3275" s="1233"/>
      <c r="Q3275" s="587" t="e">
        <f t="shared" si="179"/>
        <v>#DIV/0!</v>
      </c>
    </row>
    <row r="3276" spans="1:17" s="17" customFormat="1" ht="16.75" customHeight="1" outlineLevel="2">
      <c r="A3276" s="1230">
        <v>189</v>
      </c>
      <c r="B3276" s="1231"/>
      <c r="C3276" s="1232"/>
      <c r="D3276" s="1233"/>
      <c r="E3276" s="587" t="e">
        <f t="shared" si="177"/>
        <v>#DIV/0!</v>
      </c>
      <c r="G3276" s="1230">
        <v>189</v>
      </c>
      <c r="H3276" s="1231"/>
      <c r="I3276" s="1232"/>
      <c r="J3276" s="1233"/>
      <c r="K3276" s="587" t="e">
        <f t="shared" si="178"/>
        <v>#DIV/0!</v>
      </c>
      <c r="M3276" s="1230">
        <v>189</v>
      </c>
      <c r="N3276" s="1231"/>
      <c r="O3276" s="1232"/>
      <c r="P3276" s="1233"/>
      <c r="Q3276" s="587" t="e">
        <f t="shared" si="179"/>
        <v>#DIV/0!</v>
      </c>
    </row>
    <row r="3277" spans="1:17" s="17" customFormat="1" ht="16.75" customHeight="1" outlineLevel="2">
      <c r="A3277" s="1230">
        <v>190</v>
      </c>
      <c r="B3277" s="1231"/>
      <c r="C3277" s="1232"/>
      <c r="D3277" s="1233"/>
      <c r="E3277" s="587" t="e">
        <f t="shared" si="177"/>
        <v>#DIV/0!</v>
      </c>
      <c r="G3277" s="1230">
        <v>190</v>
      </c>
      <c r="H3277" s="1231"/>
      <c r="I3277" s="1232"/>
      <c r="J3277" s="1233"/>
      <c r="K3277" s="587" t="e">
        <f t="shared" si="178"/>
        <v>#DIV/0!</v>
      </c>
      <c r="M3277" s="1230">
        <v>190</v>
      </c>
      <c r="N3277" s="1231"/>
      <c r="O3277" s="1232"/>
      <c r="P3277" s="1233"/>
      <c r="Q3277" s="587" t="e">
        <f t="shared" si="179"/>
        <v>#DIV/0!</v>
      </c>
    </row>
    <row r="3278" spans="1:17" s="17" customFormat="1" ht="16.75" customHeight="1" outlineLevel="2">
      <c r="A3278" s="1230">
        <v>191</v>
      </c>
      <c r="B3278" s="1231"/>
      <c r="C3278" s="1232"/>
      <c r="D3278" s="1233"/>
      <c r="E3278" s="587" t="e">
        <f t="shared" si="177"/>
        <v>#DIV/0!</v>
      </c>
      <c r="G3278" s="1230">
        <v>191</v>
      </c>
      <c r="H3278" s="1231"/>
      <c r="I3278" s="1232"/>
      <c r="J3278" s="1233"/>
      <c r="K3278" s="587" t="e">
        <f t="shared" si="178"/>
        <v>#DIV/0!</v>
      </c>
      <c r="M3278" s="1230">
        <v>191</v>
      </c>
      <c r="N3278" s="1231"/>
      <c r="O3278" s="1232"/>
      <c r="P3278" s="1233"/>
      <c r="Q3278" s="587" t="e">
        <f t="shared" si="179"/>
        <v>#DIV/0!</v>
      </c>
    </row>
    <row r="3279" spans="1:17" s="17" customFormat="1" ht="16.75" customHeight="1" outlineLevel="2">
      <c r="A3279" s="1230">
        <v>192</v>
      </c>
      <c r="B3279" s="1231"/>
      <c r="C3279" s="1232"/>
      <c r="D3279" s="1233"/>
      <c r="E3279" s="587" t="e">
        <f t="shared" si="177"/>
        <v>#DIV/0!</v>
      </c>
      <c r="G3279" s="1230">
        <v>192</v>
      </c>
      <c r="H3279" s="1231"/>
      <c r="I3279" s="1232"/>
      <c r="J3279" s="1233"/>
      <c r="K3279" s="587" t="e">
        <f t="shared" si="178"/>
        <v>#DIV/0!</v>
      </c>
      <c r="M3279" s="1230">
        <v>192</v>
      </c>
      <c r="N3279" s="1231"/>
      <c r="O3279" s="1232"/>
      <c r="P3279" s="1233"/>
      <c r="Q3279" s="587" t="e">
        <f t="shared" si="179"/>
        <v>#DIV/0!</v>
      </c>
    </row>
    <row r="3280" spans="1:17" s="17" customFormat="1" ht="16.75" customHeight="1" outlineLevel="2">
      <c r="A3280" s="1230">
        <v>193</v>
      </c>
      <c r="B3280" s="1231"/>
      <c r="C3280" s="1232"/>
      <c r="D3280" s="1233"/>
      <c r="E3280" s="587" t="e">
        <f t="shared" si="177"/>
        <v>#DIV/0!</v>
      </c>
      <c r="G3280" s="1230">
        <v>193</v>
      </c>
      <c r="H3280" s="1231"/>
      <c r="I3280" s="1232"/>
      <c r="J3280" s="1233"/>
      <c r="K3280" s="587" t="e">
        <f t="shared" si="178"/>
        <v>#DIV/0!</v>
      </c>
      <c r="M3280" s="1230">
        <v>193</v>
      </c>
      <c r="N3280" s="1231"/>
      <c r="O3280" s="1232"/>
      <c r="P3280" s="1233"/>
      <c r="Q3280" s="587" t="e">
        <f t="shared" si="179"/>
        <v>#DIV/0!</v>
      </c>
    </row>
    <row r="3281" spans="1:17" s="17" customFormat="1" ht="16.75" customHeight="1" outlineLevel="2">
      <c r="A3281" s="1230">
        <v>194</v>
      </c>
      <c r="B3281" s="1231"/>
      <c r="C3281" s="1232"/>
      <c r="D3281" s="1233"/>
      <c r="E3281" s="587" t="e">
        <f t="shared" ref="E3281:E3344" si="180">IF(AND(C3281&gt;=D$3081,C3281&lt;=D$3080),1,0)</f>
        <v>#DIV/0!</v>
      </c>
      <c r="G3281" s="1230">
        <v>194</v>
      </c>
      <c r="H3281" s="1231"/>
      <c r="I3281" s="1232"/>
      <c r="J3281" s="1233"/>
      <c r="K3281" s="587" t="e">
        <f t="shared" ref="K3281:K3344" si="181">IF(AND(I3281&gt;=J$3081,I3281&lt;=J$3080),1,0)</f>
        <v>#DIV/0!</v>
      </c>
      <c r="M3281" s="1230">
        <v>194</v>
      </c>
      <c r="N3281" s="1231"/>
      <c r="O3281" s="1232"/>
      <c r="P3281" s="1233"/>
      <c r="Q3281" s="587" t="e">
        <f t="shared" ref="Q3281:Q3344" si="182">IF(AND(O3281&gt;=P$3081,O3281&lt;=P$3080),1,0)</f>
        <v>#DIV/0!</v>
      </c>
    </row>
    <row r="3282" spans="1:17" s="17" customFormat="1" ht="16.75" customHeight="1" outlineLevel="2">
      <c r="A3282" s="1230">
        <v>195</v>
      </c>
      <c r="B3282" s="1231"/>
      <c r="C3282" s="1232"/>
      <c r="D3282" s="1233"/>
      <c r="E3282" s="587" t="e">
        <f t="shared" si="180"/>
        <v>#DIV/0!</v>
      </c>
      <c r="G3282" s="1230">
        <v>195</v>
      </c>
      <c r="H3282" s="1231"/>
      <c r="I3282" s="1232"/>
      <c r="J3282" s="1233"/>
      <c r="K3282" s="587" t="e">
        <f t="shared" si="181"/>
        <v>#DIV/0!</v>
      </c>
      <c r="M3282" s="1230">
        <v>195</v>
      </c>
      <c r="N3282" s="1231"/>
      <c r="O3282" s="1232"/>
      <c r="P3282" s="1233"/>
      <c r="Q3282" s="587" t="e">
        <f t="shared" si="182"/>
        <v>#DIV/0!</v>
      </c>
    </row>
    <row r="3283" spans="1:17" s="17" customFormat="1" ht="16.75" customHeight="1" outlineLevel="2">
      <c r="A3283" s="1230">
        <v>196</v>
      </c>
      <c r="B3283" s="1231"/>
      <c r="C3283" s="1232"/>
      <c r="D3283" s="1233"/>
      <c r="E3283" s="587" t="e">
        <f t="shared" si="180"/>
        <v>#DIV/0!</v>
      </c>
      <c r="G3283" s="1230">
        <v>196</v>
      </c>
      <c r="H3283" s="1231"/>
      <c r="I3283" s="1232"/>
      <c r="J3283" s="1233"/>
      <c r="K3283" s="587" t="e">
        <f t="shared" si="181"/>
        <v>#DIV/0!</v>
      </c>
      <c r="M3283" s="1230">
        <v>196</v>
      </c>
      <c r="N3283" s="1231"/>
      <c r="O3283" s="1232"/>
      <c r="P3283" s="1233"/>
      <c r="Q3283" s="587" t="e">
        <f t="shared" si="182"/>
        <v>#DIV/0!</v>
      </c>
    </row>
    <row r="3284" spans="1:17" s="17" customFormat="1" ht="16.75" customHeight="1" outlineLevel="2">
      <c r="A3284" s="1230">
        <v>197</v>
      </c>
      <c r="B3284" s="1231"/>
      <c r="C3284" s="1232"/>
      <c r="D3284" s="1233"/>
      <c r="E3284" s="587" t="e">
        <f t="shared" si="180"/>
        <v>#DIV/0!</v>
      </c>
      <c r="G3284" s="1230">
        <v>197</v>
      </c>
      <c r="H3284" s="1231"/>
      <c r="I3284" s="1232"/>
      <c r="J3284" s="1233"/>
      <c r="K3284" s="587" t="e">
        <f t="shared" si="181"/>
        <v>#DIV/0!</v>
      </c>
      <c r="M3284" s="1230">
        <v>197</v>
      </c>
      <c r="N3284" s="1231"/>
      <c r="O3284" s="1232"/>
      <c r="P3284" s="1233"/>
      <c r="Q3284" s="587" t="e">
        <f t="shared" si="182"/>
        <v>#DIV/0!</v>
      </c>
    </row>
    <row r="3285" spans="1:17" s="17" customFormat="1" ht="16.75" customHeight="1" outlineLevel="2">
      <c r="A3285" s="1230">
        <v>198</v>
      </c>
      <c r="B3285" s="1231"/>
      <c r="C3285" s="1232"/>
      <c r="D3285" s="1233"/>
      <c r="E3285" s="587" t="e">
        <f t="shared" si="180"/>
        <v>#DIV/0!</v>
      </c>
      <c r="G3285" s="1230">
        <v>198</v>
      </c>
      <c r="H3285" s="1231"/>
      <c r="I3285" s="1232"/>
      <c r="J3285" s="1233"/>
      <c r="K3285" s="587" t="e">
        <f t="shared" si="181"/>
        <v>#DIV/0!</v>
      </c>
      <c r="M3285" s="1230">
        <v>198</v>
      </c>
      <c r="N3285" s="1231"/>
      <c r="O3285" s="1232"/>
      <c r="P3285" s="1233"/>
      <c r="Q3285" s="587" t="e">
        <f t="shared" si="182"/>
        <v>#DIV/0!</v>
      </c>
    </row>
    <row r="3286" spans="1:17" s="17" customFormat="1" ht="16.75" customHeight="1" outlineLevel="2">
      <c r="A3286" s="1230">
        <v>199</v>
      </c>
      <c r="B3286" s="1231"/>
      <c r="C3286" s="1232"/>
      <c r="D3286" s="1233"/>
      <c r="E3286" s="587" t="e">
        <f t="shared" si="180"/>
        <v>#DIV/0!</v>
      </c>
      <c r="G3286" s="1230">
        <v>199</v>
      </c>
      <c r="H3286" s="1231"/>
      <c r="I3286" s="1232"/>
      <c r="J3286" s="1233"/>
      <c r="K3286" s="587" t="e">
        <f t="shared" si="181"/>
        <v>#DIV/0!</v>
      </c>
      <c r="M3286" s="1230">
        <v>199</v>
      </c>
      <c r="N3286" s="1231"/>
      <c r="O3286" s="1232"/>
      <c r="P3286" s="1233"/>
      <c r="Q3286" s="587" t="e">
        <f t="shared" si="182"/>
        <v>#DIV/0!</v>
      </c>
    </row>
    <row r="3287" spans="1:17" s="17" customFormat="1" ht="16.75" customHeight="1" outlineLevel="2">
      <c r="A3287" s="1230">
        <v>200</v>
      </c>
      <c r="B3287" s="1231"/>
      <c r="C3287" s="1232"/>
      <c r="D3287" s="1233"/>
      <c r="E3287" s="587" t="e">
        <f t="shared" si="180"/>
        <v>#DIV/0!</v>
      </c>
      <c r="G3287" s="1230">
        <v>200</v>
      </c>
      <c r="H3287" s="1231"/>
      <c r="I3287" s="1232"/>
      <c r="J3287" s="1233"/>
      <c r="K3287" s="587" t="e">
        <f t="shared" si="181"/>
        <v>#DIV/0!</v>
      </c>
      <c r="M3287" s="1230">
        <v>200</v>
      </c>
      <c r="N3287" s="1231"/>
      <c r="O3287" s="1232"/>
      <c r="P3287" s="1233"/>
      <c r="Q3287" s="587" t="e">
        <f t="shared" si="182"/>
        <v>#DIV/0!</v>
      </c>
    </row>
    <row r="3288" spans="1:17" s="17" customFormat="1" ht="16.75" customHeight="1" outlineLevel="2">
      <c r="A3288" s="1230">
        <v>201</v>
      </c>
      <c r="B3288" s="1231"/>
      <c r="C3288" s="1232"/>
      <c r="D3288" s="1233"/>
      <c r="E3288" s="587" t="e">
        <f t="shared" si="180"/>
        <v>#DIV/0!</v>
      </c>
      <c r="G3288" s="1230">
        <v>201</v>
      </c>
      <c r="H3288" s="1231"/>
      <c r="I3288" s="1232"/>
      <c r="J3288" s="1233"/>
      <c r="K3288" s="587" t="e">
        <f t="shared" si="181"/>
        <v>#DIV/0!</v>
      </c>
      <c r="M3288" s="1230">
        <v>201</v>
      </c>
      <c r="N3288" s="1231"/>
      <c r="O3288" s="1232"/>
      <c r="P3288" s="1233"/>
      <c r="Q3288" s="587" t="e">
        <f t="shared" si="182"/>
        <v>#DIV/0!</v>
      </c>
    </row>
    <row r="3289" spans="1:17" s="17" customFormat="1" ht="16.75" customHeight="1" outlineLevel="2">
      <c r="A3289" s="1230">
        <v>202</v>
      </c>
      <c r="B3289" s="1231"/>
      <c r="C3289" s="1232"/>
      <c r="D3289" s="1233"/>
      <c r="E3289" s="587" t="e">
        <f t="shared" si="180"/>
        <v>#DIV/0!</v>
      </c>
      <c r="G3289" s="1230">
        <v>202</v>
      </c>
      <c r="H3289" s="1231"/>
      <c r="I3289" s="1232"/>
      <c r="J3289" s="1233"/>
      <c r="K3289" s="587" t="e">
        <f t="shared" si="181"/>
        <v>#DIV/0!</v>
      </c>
      <c r="M3289" s="1230">
        <v>202</v>
      </c>
      <c r="N3289" s="1231"/>
      <c r="O3289" s="1232"/>
      <c r="P3289" s="1233"/>
      <c r="Q3289" s="587" t="e">
        <f t="shared" si="182"/>
        <v>#DIV/0!</v>
      </c>
    </row>
    <row r="3290" spans="1:17" s="17" customFormat="1" ht="16.75" customHeight="1" outlineLevel="2">
      <c r="A3290" s="1230">
        <v>203</v>
      </c>
      <c r="B3290" s="1231"/>
      <c r="C3290" s="1232"/>
      <c r="D3290" s="1233"/>
      <c r="E3290" s="587" t="e">
        <f t="shared" si="180"/>
        <v>#DIV/0!</v>
      </c>
      <c r="G3290" s="1230">
        <v>203</v>
      </c>
      <c r="H3290" s="1231"/>
      <c r="I3290" s="1232"/>
      <c r="J3290" s="1233"/>
      <c r="K3290" s="587" t="e">
        <f t="shared" si="181"/>
        <v>#DIV/0!</v>
      </c>
      <c r="M3290" s="1230">
        <v>203</v>
      </c>
      <c r="N3290" s="1231"/>
      <c r="O3290" s="1232"/>
      <c r="P3290" s="1233"/>
      <c r="Q3290" s="587" t="e">
        <f t="shared" si="182"/>
        <v>#DIV/0!</v>
      </c>
    </row>
    <row r="3291" spans="1:17" s="17" customFormat="1" ht="16.75" customHeight="1" outlineLevel="2">
      <c r="A3291" s="1230">
        <v>204</v>
      </c>
      <c r="B3291" s="1231"/>
      <c r="C3291" s="1232"/>
      <c r="D3291" s="1233"/>
      <c r="E3291" s="587" t="e">
        <f t="shared" si="180"/>
        <v>#DIV/0!</v>
      </c>
      <c r="G3291" s="1230">
        <v>204</v>
      </c>
      <c r="H3291" s="1231"/>
      <c r="I3291" s="1232"/>
      <c r="J3291" s="1233"/>
      <c r="K3291" s="587" t="e">
        <f t="shared" si="181"/>
        <v>#DIV/0!</v>
      </c>
      <c r="M3291" s="1230">
        <v>204</v>
      </c>
      <c r="N3291" s="1231"/>
      <c r="O3291" s="1232"/>
      <c r="P3291" s="1233"/>
      <c r="Q3291" s="587" t="e">
        <f t="shared" si="182"/>
        <v>#DIV/0!</v>
      </c>
    </row>
    <row r="3292" spans="1:17" s="17" customFormat="1" ht="16.75" customHeight="1" outlineLevel="2">
      <c r="A3292" s="1230">
        <v>205</v>
      </c>
      <c r="B3292" s="1231"/>
      <c r="C3292" s="1232"/>
      <c r="D3292" s="1233"/>
      <c r="E3292" s="587" t="e">
        <f t="shared" si="180"/>
        <v>#DIV/0!</v>
      </c>
      <c r="G3292" s="1230">
        <v>205</v>
      </c>
      <c r="H3292" s="1231"/>
      <c r="I3292" s="1232"/>
      <c r="J3292" s="1233"/>
      <c r="K3292" s="587" t="e">
        <f t="shared" si="181"/>
        <v>#DIV/0!</v>
      </c>
      <c r="M3292" s="1230">
        <v>205</v>
      </c>
      <c r="N3292" s="1231"/>
      <c r="O3292" s="1232"/>
      <c r="P3292" s="1233"/>
      <c r="Q3292" s="587" t="e">
        <f t="shared" si="182"/>
        <v>#DIV/0!</v>
      </c>
    </row>
    <row r="3293" spans="1:17" s="17" customFormat="1" ht="16.75" customHeight="1" outlineLevel="2">
      <c r="A3293" s="1230">
        <v>206</v>
      </c>
      <c r="B3293" s="1231"/>
      <c r="C3293" s="1232"/>
      <c r="D3293" s="1233"/>
      <c r="E3293" s="587" t="e">
        <f t="shared" si="180"/>
        <v>#DIV/0!</v>
      </c>
      <c r="G3293" s="1230">
        <v>206</v>
      </c>
      <c r="H3293" s="1231"/>
      <c r="I3293" s="1232"/>
      <c r="J3293" s="1233"/>
      <c r="K3293" s="587" t="e">
        <f t="shared" si="181"/>
        <v>#DIV/0!</v>
      </c>
      <c r="M3293" s="1230">
        <v>206</v>
      </c>
      <c r="N3293" s="1231"/>
      <c r="O3293" s="1232"/>
      <c r="P3293" s="1233"/>
      <c r="Q3293" s="587" t="e">
        <f t="shared" si="182"/>
        <v>#DIV/0!</v>
      </c>
    </row>
    <row r="3294" spans="1:17" s="17" customFormat="1" ht="16.75" customHeight="1" outlineLevel="2">
      <c r="A3294" s="1230">
        <v>207</v>
      </c>
      <c r="B3294" s="1231"/>
      <c r="C3294" s="1232"/>
      <c r="D3294" s="1233"/>
      <c r="E3294" s="587" t="e">
        <f t="shared" si="180"/>
        <v>#DIV/0!</v>
      </c>
      <c r="G3294" s="1230">
        <v>207</v>
      </c>
      <c r="H3294" s="1231"/>
      <c r="I3294" s="1232"/>
      <c r="J3294" s="1233"/>
      <c r="K3294" s="587" t="e">
        <f t="shared" si="181"/>
        <v>#DIV/0!</v>
      </c>
      <c r="M3294" s="1230">
        <v>207</v>
      </c>
      <c r="N3294" s="1231"/>
      <c r="O3294" s="1232"/>
      <c r="P3294" s="1233"/>
      <c r="Q3294" s="587" t="e">
        <f t="shared" si="182"/>
        <v>#DIV/0!</v>
      </c>
    </row>
    <row r="3295" spans="1:17" s="17" customFormat="1" ht="16.75" customHeight="1" outlineLevel="2">
      <c r="A3295" s="1230">
        <v>208</v>
      </c>
      <c r="B3295" s="1231"/>
      <c r="C3295" s="1232"/>
      <c r="D3295" s="1233"/>
      <c r="E3295" s="587" t="e">
        <f t="shared" si="180"/>
        <v>#DIV/0!</v>
      </c>
      <c r="G3295" s="1230">
        <v>208</v>
      </c>
      <c r="H3295" s="1231"/>
      <c r="I3295" s="1232"/>
      <c r="J3295" s="1233"/>
      <c r="K3295" s="587" t="e">
        <f t="shared" si="181"/>
        <v>#DIV/0!</v>
      </c>
      <c r="M3295" s="1230">
        <v>208</v>
      </c>
      <c r="N3295" s="1231"/>
      <c r="O3295" s="1232"/>
      <c r="P3295" s="1233"/>
      <c r="Q3295" s="587" t="e">
        <f t="shared" si="182"/>
        <v>#DIV/0!</v>
      </c>
    </row>
    <row r="3296" spans="1:17" s="17" customFormat="1" ht="16.75" customHeight="1" outlineLevel="2">
      <c r="A3296" s="1230">
        <v>209</v>
      </c>
      <c r="B3296" s="1231"/>
      <c r="C3296" s="1232"/>
      <c r="D3296" s="1233"/>
      <c r="E3296" s="587" t="e">
        <f t="shared" si="180"/>
        <v>#DIV/0!</v>
      </c>
      <c r="G3296" s="1230">
        <v>209</v>
      </c>
      <c r="H3296" s="1231"/>
      <c r="I3296" s="1232"/>
      <c r="J3296" s="1233"/>
      <c r="K3296" s="587" t="e">
        <f t="shared" si="181"/>
        <v>#DIV/0!</v>
      </c>
      <c r="M3296" s="1230">
        <v>209</v>
      </c>
      <c r="N3296" s="1231"/>
      <c r="O3296" s="1232"/>
      <c r="P3296" s="1233"/>
      <c r="Q3296" s="587" t="e">
        <f t="shared" si="182"/>
        <v>#DIV/0!</v>
      </c>
    </row>
    <row r="3297" spans="1:17" s="17" customFormat="1" ht="16.75" customHeight="1" outlineLevel="2">
      <c r="A3297" s="1230">
        <v>210</v>
      </c>
      <c r="B3297" s="1231"/>
      <c r="C3297" s="1232"/>
      <c r="D3297" s="1233"/>
      <c r="E3297" s="587" t="e">
        <f t="shared" si="180"/>
        <v>#DIV/0!</v>
      </c>
      <c r="G3297" s="1230">
        <v>210</v>
      </c>
      <c r="H3297" s="1231"/>
      <c r="I3297" s="1232"/>
      <c r="J3297" s="1233"/>
      <c r="K3297" s="587" t="e">
        <f t="shared" si="181"/>
        <v>#DIV/0!</v>
      </c>
      <c r="M3297" s="1230">
        <v>210</v>
      </c>
      <c r="N3297" s="1231"/>
      <c r="O3297" s="1232"/>
      <c r="P3297" s="1233"/>
      <c r="Q3297" s="587" t="e">
        <f t="shared" si="182"/>
        <v>#DIV/0!</v>
      </c>
    </row>
    <row r="3298" spans="1:17" s="17" customFormat="1" ht="16.75" customHeight="1" outlineLevel="2">
      <c r="A3298" s="1230">
        <v>211</v>
      </c>
      <c r="B3298" s="1231"/>
      <c r="C3298" s="1232"/>
      <c r="D3298" s="1233"/>
      <c r="E3298" s="587" t="e">
        <f t="shared" si="180"/>
        <v>#DIV/0!</v>
      </c>
      <c r="G3298" s="1230">
        <v>211</v>
      </c>
      <c r="H3298" s="1231"/>
      <c r="I3298" s="1232"/>
      <c r="J3298" s="1233"/>
      <c r="K3298" s="587" t="e">
        <f t="shared" si="181"/>
        <v>#DIV/0!</v>
      </c>
      <c r="M3298" s="1230">
        <v>211</v>
      </c>
      <c r="N3298" s="1231"/>
      <c r="O3298" s="1232"/>
      <c r="P3298" s="1233"/>
      <c r="Q3298" s="587" t="e">
        <f t="shared" si="182"/>
        <v>#DIV/0!</v>
      </c>
    </row>
    <row r="3299" spans="1:17" s="17" customFormat="1" ht="16.75" customHeight="1" outlineLevel="2">
      <c r="A3299" s="1230">
        <v>212</v>
      </c>
      <c r="B3299" s="1231"/>
      <c r="C3299" s="1232"/>
      <c r="D3299" s="1233"/>
      <c r="E3299" s="587" t="e">
        <f t="shared" si="180"/>
        <v>#DIV/0!</v>
      </c>
      <c r="G3299" s="1230">
        <v>212</v>
      </c>
      <c r="H3299" s="1231"/>
      <c r="I3299" s="1232"/>
      <c r="J3299" s="1233"/>
      <c r="K3299" s="587" t="e">
        <f t="shared" si="181"/>
        <v>#DIV/0!</v>
      </c>
      <c r="M3299" s="1230">
        <v>212</v>
      </c>
      <c r="N3299" s="1231"/>
      <c r="O3299" s="1232"/>
      <c r="P3299" s="1233"/>
      <c r="Q3299" s="587" t="e">
        <f t="shared" si="182"/>
        <v>#DIV/0!</v>
      </c>
    </row>
    <row r="3300" spans="1:17" s="17" customFormat="1" ht="16.75" customHeight="1" outlineLevel="2">
      <c r="A3300" s="1230">
        <v>213</v>
      </c>
      <c r="B3300" s="1231"/>
      <c r="C3300" s="1232"/>
      <c r="D3300" s="1233"/>
      <c r="E3300" s="587" t="e">
        <f t="shared" si="180"/>
        <v>#DIV/0!</v>
      </c>
      <c r="G3300" s="1230">
        <v>213</v>
      </c>
      <c r="H3300" s="1231"/>
      <c r="I3300" s="1232"/>
      <c r="J3300" s="1233"/>
      <c r="K3300" s="587" t="e">
        <f t="shared" si="181"/>
        <v>#DIV/0!</v>
      </c>
      <c r="M3300" s="1230">
        <v>213</v>
      </c>
      <c r="N3300" s="1231"/>
      <c r="O3300" s="1232"/>
      <c r="P3300" s="1233"/>
      <c r="Q3300" s="587" t="e">
        <f t="shared" si="182"/>
        <v>#DIV/0!</v>
      </c>
    </row>
    <row r="3301" spans="1:17" s="17" customFormat="1" ht="16.75" customHeight="1" outlineLevel="2">
      <c r="A3301" s="1230">
        <v>214</v>
      </c>
      <c r="B3301" s="1231"/>
      <c r="C3301" s="1232"/>
      <c r="D3301" s="1233"/>
      <c r="E3301" s="587" t="e">
        <f t="shared" si="180"/>
        <v>#DIV/0!</v>
      </c>
      <c r="G3301" s="1230">
        <v>214</v>
      </c>
      <c r="H3301" s="1231"/>
      <c r="I3301" s="1232"/>
      <c r="J3301" s="1233"/>
      <c r="K3301" s="587" t="e">
        <f t="shared" si="181"/>
        <v>#DIV/0!</v>
      </c>
      <c r="M3301" s="1230">
        <v>214</v>
      </c>
      <c r="N3301" s="1231"/>
      <c r="O3301" s="1232"/>
      <c r="P3301" s="1233"/>
      <c r="Q3301" s="587" t="e">
        <f t="shared" si="182"/>
        <v>#DIV/0!</v>
      </c>
    </row>
    <row r="3302" spans="1:17" s="17" customFormat="1" ht="16.75" customHeight="1" outlineLevel="2">
      <c r="A3302" s="1230">
        <v>215</v>
      </c>
      <c r="B3302" s="1231"/>
      <c r="C3302" s="1232"/>
      <c r="D3302" s="1233"/>
      <c r="E3302" s="587" t="e">
        <f t="shared" si="180"/>
        <v>#DIV/0!</v>
      </c>
      <c r="G3302" s="1230">
        <v>215</v>
      </c>
      <c r="H3302" s="1231"/>
      <c r="I3302" s="1232"/>
      <c r="J3302" s="1233"/>
      <c r="K3302" s="587" t="e">
        <f t="shared" si="181"/>
        <v>#DIV/0!</v>
      </c>
      <c r="M3302" s="1230">
        <v>215</v>
      </c>
      <c r="N3302" s="1231"/>
      <c r="O3302" s="1232"/>
      <c r="P3302" s="1233"/>
      <c r="Q3302" s="587" t="e">
        <f t="shared" si="182"/>
        <v>#DIV/0!</v>
      </c>
    </row>
    <row r="3303" spans="1:17" s="17" customFormat="1" ht="16.75" customHeight="1" outlineLevel="2">
      <c r="A3303" s="1230">
        <v>216</v>
      </c>
      <c r="B3303" s="1231"/>
      <c r="C3303" s="1232"/>
      <c r="D3303" s="1233"/>
      <c r="E3303" s="587" t="e">
        <f t="shared" si="180"/>
        <v>#DIV/0!</v>
      </c>
      <c r="G3303" s="1230">
        <v>216</v>
      </c>
      <c r="H3303" s="1231"/>
      <c r="I3303" s="1232"/>
      <c r="J3303" s="1233"/>
      <c r="K3303" s="587" t="e">
        <f t="shared" si="181"/>
        <v>#DIV/0!</v>
      </c>
      <c r="M3303" s="1230">
        <v>216</v>
      </c>
      <c r="N3303" s="1231"/>
      <c r="O3303" s="1232"/>
      <c r="P3303" s="1233"/>
      <c r="Q3303" s="587" t="e">
        <f t="shared" si="182"/>
        <v>#DIV/0!</v>
      </c>
    </row>
    <row r="3304" spans="1:17" s="17" customFormat="1" ht="16.75" customHeight="1" outlineLevel="2">
      <c r="A3304" s="1230">
        <v>217</v>
      </c>
      <c r="B3304" s="1231"/>
      <c r="C3304" s="1232"/>
      <c r="D3304" s="1233"/>
      <c r="E3304" s="587" t="e">
        <f t="shared" si="180"/>
        <v>#DIV/0!</v>
      </c>
      <c r="G3304" s="1230">
        <v>217</v>
      </c>
      <c r="H3304" s="1231"/>
      <c r="I3304" s="1232"/>
      <c r="J3304" s="1233"/>
      <c r="K3304" s="587" t="e">
        <f t="shared" si="181"/>
        <v>#DIV/0!</v>
      </c>
      <c r="M3304" s="1230">
        <v>217</v>
      </c>
      <c r="N3304" s="1231"/>
      <c r="O3304" s="1232"/>
      <c r="P3304" s="1233"/>
      <c r="Q3304" s="587" t="e">
        <f t="shared" si="182"/>
        <v>#DIV/0!</v>
      </c>
    </row>
    <row r="3305" spans="1:17" s="17" customFormat="1" ht="16.75" customHeight="1" outlineLevel="2">
      <c r="A3305" s="1230">
        <v>218</v>
      </c>
      <c r="B3305" s="1231"/>
      <c r="C3305" s="1232"/>
      <c r="D3305" s="1233"/>
      <c r="E3305" s="587" t="e">
        <f t="shared" si="180"/>
        <v>#DIV/0!</v>
      </c>
      <c r="G3305" s="1230">
        <v>218</v>
      </c>
      <c r="H3305" s="1231"/>
      <c r="I3305" s="1232"/>
      <c r="J3305" s="1233"/>
      <c r="K3305" s="587" t="e">
        <f t="shared" si="181"/>
        <v>#DIV/0!</v>
      </c>
      <c r="M3305" s="1230">
        <v>218</v>
      </c>
      <c r="N3305" s="1231"/>
      <c r="O3305" s="1232"/>
      <c r="P3305" s="1233"/>
      <c r="Q3305" s="587" t="e">
        <f t="shared" si="182"/>
        <v>#DIV/0!</v>
      </c>
    </row>
    <row r="3306" spans="1:17" s="17" customFormat="1" ht="16.75" customHeight="1" outlineLevel="2">
      <c r="A3306" s="1230">
        <v>219</v>
      </c>
      <c r="B3306" s="1231"/>
      <c r="C3306" s="1232"/>
      <c r="D3306" s="1233"/>
      <c r="E3306" s="587" t="e">
        <f t="shared" si="180"/>
        <v>#DIV/0!</v>
      </c>
      <c r="G3306" s="1230">
        <v>219</v>
      </c>
      <c r="H3306" s="1231"/>
      <c r="I3306" s="1232"/>
      <c r="J3306" s="1233"/>
      <c r="K3306" s="587" t="e">
        <f t="shared" si="181"/>
        <v>#DIV/0!</v>
      </c>
      <c r="M3306" s="1230">
        <v>219</v>
      </c>
      <c r="N3306" s="1231"/>
      <c r="O3306" s="1232"/>
      <c r="P3306" s="1233"/>
      <c r="Q3306" s="587" t="e">
        <f t="shared" si="182"/>
        <v>#DIV/0!</v>
      </c>
    </row>
    <row r="3307" spans="1:17" s="17" customFormat="1" ht="16.75" customHeight="1" outlineLevel="2">
      <c r="A3307" s="1230">
        <v>220</v>
      </c>
      <c r="B3307" s="1231"/>
      <c r="C3307" s="1232"/>
      <c r="D3307" s="1233"/>
      <c r="E3307" s="587" t="e">
        <f t="shared" si="180"/>
        <v>#DIV/0!</v>
      </c>
      <c r="G3307" s="1230">
        <v>220</v>
      </c>
      <c r="H3307" s="1231"/>
      <c r="I3307" s="1232"/>
      <c r="J3307" s="1233"/>
      <c r="K3307" s="587" t="e">
        <f t="shared" si="181"/>
        <v>#DIV/0!</v>
      </c>
      <c r="M3307" s="1230">
        <v>220</v>
      </c>
      <c r="N3307" s="1231"/>
      <c r="O3307" s="1232"/>
      <c r="P3307" s="1233"/>
      <c r="Q3307" s="587" t="e">
        <f t="shared" si="182"/>
        <v>#DIV/0!</v>
      </c>
    </row>
    <row r="3308" spans="1:17" s="17" customFormat="1" ht="16.75" customHeight="1" outlineLevel="2">
      <c r="A3308" s="1230">
        <v>221</v>
      </c>
      <c r="B3308" s="1231"/>
      <c r="C3308" s="1232"/>
      <c r="D3308" s="1233"/>
      <c r="E3308" s="587" t="e">
        <f t="shared" si="180"/>
        <v>#DIV/0!</v>
      </c>
      <c r="G3308" s="1230">
        <v>221</v>
      </c>
      <c r="H3308" s="1231"/>
      <c r="I3308" s="1232"/>
      <c r="J3308" s="1233"/>
      <c r="K3308" s="587" t="e">
        <f t="shared" si="181"/>
        <v>#DIV/0!</v>
      </c>
      <c r="M3308" s="1230">
        <v>221</v>
      </c>
      <c r="N3308" s="1231"/>
      <c r="O3308" s="1232"/>
      <c r="P3308" s="1233"/>
      <c r="Q3308" s="587" t="e">
        <f t="shared" si="182"/>
        <v>#DIV/0!</v>
      </c>
    </row>
    <row r="3309" spans="1:17" s="17" customFormat="1" ht="16.75" customHeight="1" outlineLevel="2">
      <c r="A3309" s="1230">
        <v>222</v>
      </c>
      <c r="B3309" s="1231"/>
      <c r="C3309" s="1232"/>
      <c r="D3309" s="1233"/>
      <c r="E3309" s="587" t="e">
        <f t="shared" si="180"/>
        <v>#DIV/0!</v>
      </c>
      <c r="G3309" s="1230">
        <v>222</v>
      </c>
      <c r="H3309" s="1231"/>
      <c r="I3309" s="1232"/>
      <c r="J3309" s="1233"/>
      <c r="K3309" s="587" t="e">
        <f t="shared" si="181"/>
        <v>#DIV/0!</v>
      </c>
      <c r="M3309" s="1230">
        <v>222</v>
      </c>
      <c r="N3309" s="1231"/>
      <c r="O3309" s="1232"/>
      <c r="P3309" s="1233"/>
      <c r="Q3309" s="587" t="e">
        <f t="shared" si="182"/>
        <v>#DIV/0!</v>
      </c>
    </row>
    <row r="3310" spans="1:17" s="17" customFormat="1" ht="16.75" customHeight="1" outlineLevel="2">
      <c r="A3310" s="1230">
        <v>223</v>
      </c>
      <c r="B3310" s="1231"/>
      <c r="C3310" s="1232"/>
      <c r="D3310" s="1233"/>
      <c r="E3310" s="587" t="e">
        <f t="shared" si="180"/>
        <v>#DIV/0!</v>
      </c>
      <c r="G3310" s="1230">
        <v>223</v>
      </c>
      <c r="H3310" s="1231"/>
      <c r="I3310" s="1232"/>
      <c r="J3310" s="1233"/>
      <c r="K3310" s="587" t="e">
        <f t="shared" si="181"/>
        <v>#DIV/0!</v>
      </c>
      <c r="M3310" s="1230">
        <v>223</v>
      </c>
      <c r="N3310" s="1231"/>
      <c r="O3310" s="1232"/>
      <c r="P3310" s="1233"/>
      <c r="Q3310" s="587" t="e">
        <f t="shared" si="182"/>
        <v>#DIV/0!</v>
      </c>
    </row>
    <row r="3311" spans="1:17" s="17" customFormat="1" ht="16.75" customHeight="1" outlineLevel="2">
      <c r="A3311" s="1230">
        <v>224</v>
      </c>
      <c r="B3311" s="1231"/>
      <c r="C3311" s="1232"/>
      <c r="D3311" s="1233"/>
      <c r="E3311" s="587" t="e">
        <f t="shared" si="180"/>
        <v>#DIV/0!</v>
      </c>
      <c r="G3311" s="1230">
        <v>224</v>
      </c>
      <c r="H3311" s="1231"/>
      <c r="I3311" s="1232"/>
      <c r="J3311" s="1233"/>
      <c r="K3311" s="587" t="e">
        <f t="shared" si="181"/>
        <v>#DIV/0!</v>
      </c>
      <c r="M3311" s="1230">
        <v>224</v>
      </c>
      <c r="N3311" s="1231"/>
      <c r="O3311" s="1232"/>
      <c r="P3311" s="1233"/>
      <c r="Q3311" s="587" t="e">
        <f t="shared" si="182"/>
        <v>#DIV/0!</v>
      </c>
    </row>
    <row r="3312" spans="1:17" s="17" customFormat="1" ht="16.75" customHeight="1" outlineLevel="2">
      <c r="A3312" s="1230">
        <v>225</v>
      </c>
      <c r="B3312" s="1231"/>
      <c r="C3312" s="1232"/>
      <c r="D3312" s="1233"/>
      <c r="E3312" s="587" t="e">
        <f t="shared" si="180"/>
        <v>#DIV/0!</v>
      </c>
      <c r="G3312" s="1230">
        <v>225</v>
      </c>
      <c r="H3312" s="1231"/>
      <c r="I3312" s="1232"/>
      <c r="J3312" s="1233"/>
      <c r="K3312" s="587" t="e">
        <f t="shared" si="181"/>
        <v>#DIV/0!</v>
      </c>
      <c r="M3312" s="1230">
        <v>225</v>
      </c>
      <c r="N3312" s="1231"/>
      <c r="O3312" s="1232"/>
      <c r="P3312" s="1233"/>
      <c r="Q3312" s="587" t="e">
        <f t="shared" si="182"/>
        <v>#DIV/0!</v>
      </c>
    </row>
    <row r="3313" spans="1:17" s="17" customFormat="1" ht="16.75" customHeight="1" outlineLevel="2">
      <c r="A3313" s="1230">
        <v>226</v>
      </c>
      <c r="B3313" s="1231"/>
      <c r="C3313" s="1232"/>
      <c r="D3313" s="1233"/>
      <c r="E3313" s="587" t="e">
        <f t="shared" si="180"/>
        <v>#DIV/0!</v>
      </c>
      <c r="G3313" s="1230">
        <v>226</v>
      </c>
      <c r="H3313" s="1231"/>
      <c r="I3313" s="1232"/>
      <c r="J3313" s="1233"/>
      <c r="K3313" s="587" t="e">
        <f t="shared" si="181"/>
        <v>#DIV/0!</v>
      </c>
      <c r="M3313" s="1230">
        <v>226</v>
      </c>
      <c r="N3313" s="1231"/>
      <c r="O3313" s="1232"/>
      <c r="P3313" s="1233"/>
      <c r="Q3313" s="587" t="e">
        <f t="shared" si="182"/>
        <v>#DIV/0!</v>
      </c>
    </row>
    <row r="3314" spans="1:17" s="17" customFormat="1" ht="16.75" customHeight="1" outlineLevel="2">
      <c r="A3314" s="1230">
        <v>227</v>
      </c>
      <c r="B3314" s="1231"/>
      <c r="C3314" s="1232"/>
      <c r="D3314" s="1233"/>
      <c r="E3314" s="587" t="e">
        <f t="shared" si="180"/>
        <v>#DIV/0!</v>
      </c>
      <c r="G3314" s="1230">
        <v>227</v>
      </c>
      <c r="H3314" s="1231"/>
      <c r="I3314" s="1232"/>
      <c r="J3314" s="1233"/>
      <c r="K3314" s="587" t="e">
        <f t="shared" si="181"/>
        <v>#DIV/0!</v>
      </c>
      <c r="M3314" s="1230">
        <v>227</v>
      </c>
      <c r="N3314" s="1231"/>
      <c r="O3314" s="1232"/>
      <c r="P3314" s="1233"/>
      <c r="Q3314" s="587" t="e">
        <f t="shared" si="182"/>
        <v>#DIV/0!</v>
      </c>
    </row>
    <row r="3315" spans="1:17" s="17" customFormat="1" ht="16.75" customHeight="1" outlineLevel="2">
      <c r="A3315" s="1230">
        <v>228</v>
      </c>
      <c r="B3315" s="1231"/>
      <c r="C3315" s="1232"/>
      <c r="D3315" s="1233"/>
      <c r="E3315" s="587" t="e">
        <f t="shared" si="180"/>
        <v>#DIV/0!</v>
      </c>
      <c r="G3315" s="1230">
        <v>228</v>
      </c>
      <c r="H3315" s="1231"/>
      <c r="I3315" s="1232"/>
      <c r="J3315" s="1233"/>
      <c r="K3315" s="587" t="e">
        <f t="shared" si="181"/>
        <v>#DIV/0!</v>
      </c>
      <c r="M3315" s="1230">
        <v>228</v>
      </c>
      <c r="N3315" s="1231"/>
      <c r="O3315" s="1232"/>
      <c r="P3315" s="1233"/>
      <c r="Q3315" s="587" t="e">
        <f t="shared" si="182"/>
        <v>#DIV/0!</v>
      </c>
    </row>
    <row r="3316" spans="1:17" s="17" customFormat="1" ht="16.75" customHeight="1" outlineLevel="2">
      <c r="A3316" s="1230">
        <v>229</v>
      </c>
      <c r="B3316" s="1231"/>
      <c r="C3316" s="1232"/>
      <c r="D3316" s="1233"/>
      <c r="E3316" s="587" t="e">
        <f t="shared" si="180"/>
        <v>#DIV/0!</v>
      </c>
      <c r="G3316" s="1230">
        <v>229</v>
      </c>
      <c r="H3316" s="1231"/>
      <c r="I3316" s="1232"/>
      <c r="J3316" s="1233"/>
      <c r="K3316" s="587" t="e">
        <f t="shared" si="181"/>
        <v>#DIV/0!</v>
      </c>
      <c r="M3316" s="1230">
        <v>229</v>
      </c>
      <c r="N3316" s="1231"/>
      <c r="O3316" s="1232"/>
      <c r="P3316" s="1233"/>
      <c r="Q3316" s="587" t="e">
        <f t="shared" si="182"/>
        <v>#DIV/0!</v>
      </c>
    </row>
    <row r="3317" spans="1:17" s="17" customFormat="1" ht="16.75" customHeight="1" outlineLevel="2">
      <c r="A3317" s="1230">
        <v>230</v>
      </c>
      <c r="B3317" s="1231"/>
      <c r="C3317" s="1232"/>
      <c r="D3317" s="1233"/>
      <c r="E3317" s="587" t="e">
        <f t="shared" si="180"/>
        <v>#DIV/0!</v>
      </c>
      <c r="G3317" s="1230">
        <v>230</v>
      </c>
      <c r="H3317" s="1231"/>
      <c r="I3317" s="1232"/>
      <c r="J3317" s="1233"/>
      <c r="K3317" s="587" t="e">
        <f t="shared" si="181"/>
        <v>#DIV/0!</v>
      </c>
      <c r="M3317" s="1230">
        <v>230</v>
      </c>
      <c r="N3317" s="1231"/>
      <c r="O3317" s="1232"/>
      <c r="P3317" s="1233"/>
      <c r="Q3317" s="587" t="e">
        <f t="shared" si="182"/>
        <v>#DIV/0!</v>
      </c>
    </row>
    <row r="3318" spans="1:17" s="17" customFormat="1" ht="16.75" customHeight="1" outlineLevel="2">
      <c r="A3318" s="1230">
        <v>231</v>
      </c>
      <c r="B3318" s="1231"/>
      <c r="C3318" s="1232"/>
      <c r="D3318" s="1233"/>
      <c r="E3318" s="587" t="e">
        <f t="shared" si="180"/>
        <v>#DIV/0!</v>
      </c>
      <c r="G3318" s="1230">
        <v>231</v>
      </c>
      <c r="H3318" s="1231"/>
      <c r="I3318" s="1232"/>
      <c r="J3318" s="1233"/>
      <c r="K3318" s="587" t="e">
        <f t="shared" si="181"/>
        <v>#DIV/0!</v>
      </c>
      <c r="M3318" s="1230">
        <v>231</v>
      </c>
      <c r="N3318" s="1231"/>
      <c r="O3318" s="1232"/>
      <c r="P3318" s="1233"/>
      <c r="Q3318" s="587" t="e">
        <f t="shared" si="182"/>
        <v>#DIV/0!</v>
      </c>
    </row>
    <row r="3319" spans="1:17" s="17" customFormat="1" ht="16.75" customHeight="1" outlineLevel="2">
      <c r="A3319" s="1230">
        <v>232</v>
      </c>
      <c r="B3319" s="1231"/>
      <c r="C3319" s="1232"/>
      <c r="D3319" s="1233"/>
      <c r="E3319" s="587" t="e">
        <f t="shared" si="180"/>
        <v>#DIV/0!</v>
      </c>
      <c r="G3319" s="1230">
        <v>232</v>
      </c>
      <c r="H3319" s="1231"/>
      <c r="I3319" s="1232"/>
      <c r="J3319" s="1233"/>
      <c r="K3319" s="587" t="e">
        <f t="shared" si="181"/>
        <v>#DIV/0!</v>
      </c>
      <c r="M3319" s="1230">
        <v>232</v>
      </c>
      <c r="N3319" s="1231"/>
      <c r="O3319" s="1232"/>
      <c r="P3319" s="1233"/>
      <c r="Q3319" s="587" t="e">
        <f t="shared" si="182"/>
        <v>#DIV/0!</v>
      </c>
    </row>
    <row r="3320" spans="1:17" s="17" customFormat="1" ht="16.75" customHeight="1" outlineLevel="2">
      <c r="A3320" s="1230">
        <v>233</v>
      </c>
      <c r="B3320" s="1231"/>
      <c r="C3320" s="1232"/>
      <c r="D3320" s="1233"/>
      <c r="E3320" s="587" t="e">
        <f t="shared" si="180"/>
        <v>#DIV/0!</v>
      </c>
      <c r="G3320" s="1230">
        <v>233</v>
      </c>
      <c r="H3320" s="1231"/>
      <c r="I3320" s="1232"/>
      <c r="J3320" s="1233"/>
      <c r="K3320" s="587" t="e">
        <f t="shared" si="181"/>
        <v>#DIV/0!</v>
      </c>
      <c r="M3320" s="1230">
        <v>233</v>
      </c>
      <c r="N3320" s="1231"/>
      <c r="O3320" s="1232"/>
      <c r="P3320" s="1233"/>
      <c r="Q3320" s="587" t="e">
        <f t="shared" si="182"/>
        <v>#DIV/0!</v>
      </c>
    </row>
    <row r="3321" spans="1:17" s="17" customFormat="1" ht="16.75" customHeight="1" outlineLevel="2">
      <c r="A3321" s="1230">
        <v>234</v>
      </c>
      <c r="B3321" s="1231"/>
      <c r="C3321" s="1232"/>
      <c r="D3321" s="1233"/>
      <c r="E3321" s="587" t="e">
        <f t="shared" si="180"/>
        <v>#DIV/0!</v>
      </c>
      <c r="G3321" s="1230">
        <v>234</v>
      </c>
      <c r="H3321" s="1231"/>
      <c r="I3321" s="1232"/>
      <c r="J3321" s="1233"/>
      <c r="K3321" s="587" t="e">
        <f t="shared" si="181"/>
        <v>#DIV/0!</v>
      </c>
      <c r="M3321" s="1230">
        <v>234</v>
      </c>
      <c r="N3321" s="1231"/>
      <c r="O3321" s="1232"/>
      <c r="P3321" s="1233"/>
      <c r="Q3321" s="587" t="e">
        <f t="shared" si="182"/>
        <v>#DIV/0!</v>
      </c>
    </row>
    <row r="3322" spans="1:17" s="17" customFormat="1" ht="16.75" customHeight="1" outlineLevel="2">
      <c r="A3322" s="1230">
        <v>235</v>
      </c>
      <c r="B3322" s="1231"/>
      <c r="C3322" s="1232"/>
      <c r="D3322" s="1233"/>
      <c r="E3322" s="587" t="e">
        <f t="shared" si="180"/>
        <v>#DIV/0!</v>
      </c>
      <c r="G3322" s="1230">
        <v>235</v>
      </c>
      <c r="H3322" s="1231"/>
      <c r="I3322" s="1232"/>
      <c r="J3322" s="1233"/>
      <c r="K3322" s="587" t="e">
        <f t="shared" si="181"/>
        <v>#DIV/0!</v>
      </c>
      <c r="M3322" s="1230">
        <v>235</v>
      </c>
      <c r="N3322" s="1231"/>
      <c r="O3322" s="1232"/>
      <c r="P3322" s="1233"/>
      <c r="Q3322" s="587" t="e">
        <f t="shared" si="182"/>
        <v>#DIV/0!</v>
      </c>
    </row>
    <row r="3323" spans="1:17" s="17" customFormat="1" ht="16.75" customHeight="1" outlineLevel="2">
      <c r="A3323" s="1230">
        <v>236</v>
      </c>
      <c r="B3323" s="1231"/>
      <c r="C3323" s="1232"/>
      <c r="D3323" s="1233"/>
      <c r="E3323" s="587" t="e">
        <f t="shared" si="180"/>
        <v>#DIV/0!</v>
      </c>
      <c r="G3323" s="1230">
        <v>236</v>
      </c>
      <c r="H3323" s="1231"/>
      <c r="I3323" s="1232"/>
      <c r="J3323" s="1233"/>
      <c r="K3323" s="587" t="e">
        <f t="shared" si="181"/>
        <v>#DIV/0!</v>
      </c>
      <c r="M3323" s="1230">
        <v>236</v>
      </c>
      <c r="N3323" s="1231"/>
      <c r="O3323" s="1232"/>
      <c r="P3323" s="1233"/>
      <c r="Q3323" s="587" t="e">
        <f t="shared" si="182"/>
        <v>#DIV/0!</v>
      </c>
    </row>
    <row r="3324" spans="1:17" s="17" customFormat="1" ht="16.75" customHeight="1" outlineLevel="2">
      <c r="A3324" s="1230">
        <v>237</v>
      </c>
      <c r="B3324" s="1231"/>
      <c r="C3324" s="1232"/>
      <c r="D3324" s="1233"/>
      <c r="E3324" s="587" t="e">
        <f t="shared" si="180"/>
        <v>#DIV/0!</v>
      </c>
      <c r="G3324" s="1230">
        <v>237</v>
      </c>
      <c r="H3324" s="1231"/>
      <c r="I3324" s="1232"/>
      <c r="J3324" s="1233"/>
      <c r="K3324" s="587" t="e">
        <f t="shared" si="181"/>
        <v>#DIV/0!</v>
      </c>
      <c r="M3324" s="1230">
        <v>237</v>
      </c>
      <c r="N3324" s="1231"/>
      <c r="O3324" s="1232"/>
      <c r="P3324" s="1233"/>
      <c r="Q3324" s="587" t="e">
        <f t="shared" si="182"/>
        <v>#DIV/0!</v>
      </c>
    </row>
    <row r="3325" spans="1:17" s="17" customFormat="1" ht="16.75" customHeight="1" outlineLevel="2">
      <c r="A3325" s="1230">
        <v>238</v>
      </c>
      <c r="B3325" s="1231"/>
      <c r="C3325" s="1232"/>
      <c r="D3325" s="1233"/>
      <c r="E3325" s="587" t="e">
        <f t="shared" si="180"/>
        <v>#DIV/0!</v>
      </c>
      <c r="G3325" s="1230">
        <v>238</v>
      </c>
      <c r="H3325" s="1231"/>
      <c r="I3325" s="1232"/>
      <c r="J3325" s="1233"/>
      <c r="K3325" s="587" t="e">
        <f t="shared" si="181"/>
        <v>#DIV/0!</v>
      </c>
      <c r="M3325" s="1230">
        <v>238</v>
      </c>
      <c r="N3325" s="1231"/>
      <c r="O3325" s="1232"/>
      <c r="P3325" s="1233"/>
      <c r="Q3325" s="587" t="e">
        <f t="shared" si="182"/>
        <v>#DIV/0!</v>
      </c>
    </row>
    <row r="3326" spans="1:17" s="17" customFormat="1" ht="16.75" customHeight="1" outlineLevel="2">
      <c r="A3326" s="1230">
        <v>239</v>
      </c>
      <c r="B3326" s="1231"/>
      <c r="C3326" s="1232"/>
      <c r="D3326" s="1233"/>
      <c r="E3326" s="587" t="e">
        <f t="shared" si="180"/>
        <v>#DIV/0!</v>
      </c>
      <c r="G3326" s="1230">
        <v>239</v>
      </c>
      <c r="H3326" s="1231"/>
      <c r="I3326" s="1232"/>
      <c r="J3326" s="1233"/>
      <c r="K3326" s="587" t="e">
        <f t="shared" si="181"/>
        <v>#DIV/0!</v>
      </c>
      <c r="M3326" s="1230">
        <v>239</v>
      </c>
      <c r="N3326" s="1231"/>
      <c r="O3326" s="1232"/>
      <c r="P3326" s="1233"/>
      <c r="Q3326" s="587" t="e">
        <f t="shared" si="182"/>
        <v>#DIV/0!</v>
      </c>
    </row>
    <row r="3327" spans="1:17" s="17" customFormat="1" ht="16.75" customHeight="1" outlineLevel="2">
      <c r="A3327" s="1230">
        <v>240</v>
      </c>
      <c r="B3327" s="1231"/>
      <c r="C3327" s="1232"/>
      <c r="D3327" s="1233"/>
      <c r="E3327" s="587" t="e">
        <f t="shared" si="180"/>
        <v>#DIV/0!</v>
      </c>
      <c r="G3327" s="1230">
        <v>240</v>
      </c>
      <c r="H3327" s="1231"/>
      <c r="I3327" s="1232"/>
      <c r="J3327" s="1233"/>
      <c r="K3327" s="587" t="e">
        <f t="shared" si="181"/>
        <v>#DIV/0!</v>
      </c>
      <c r="M3327" s="1230">
        <v>240</v>
      </c>
      <c r="N3327" s="1231"/>
      <c r="O3327" s="1232"/>
      <c r="P3327" s="1233"/>
      <c r="Q3327" s="587" t="e">
        <f t="shared" si="182"/>
        <v>#DIV/0!</v>
      </c>
    </row>
    <row r="3328" spans="1:17" s="17" customFormat="1" ht="16.75" customHeight="1" outlineLevel="2">
      <c r="A3328" s="1230">
        <v>241</v>
      </c>
      <c r="B3328" s="1231"/>
      <c r="C3328" s="1232"/>
      <c r="D3328" s="1233"/>
      <c r="E3328" s="587" t="e">
        <f t="shared" si="180"/>
        <v>#DIV/0!</v>
      </c>
      <c r="G3328" s="1230">
        <v>241</v>
      </c>
      <c r="H3328" s="1231"/>
      <c r="I3328" s="1232"/>
      <c r="J3328" s="1233"/>
      <c r="K3328" s="587" t="e">
        <f t="shared" si="181"/>
        <v>#DIV/0!</v>
      </c>
      <c r="M3328" s="1230">
        <v>241</v>
      </c>
      <c r="N3328" s="1231"/>
      <c r="O3328" s="1232"/>
      <c r="P3328" s="1233"/>
      <c r="Q3328" s="587" t="e">
        <f t="shared" si="182"/>
        <v>#DIV/0!</v>
      </c>
    </row>
    <row r="3329" spans="1:17" s="17" customFormat="1" ht="16.75" customHeight="1" outlineLevel="2">
      <c r="A3329" s="1230">
        <v>242</v>
      </c>
      <c r="B3329" s="1231"/>
      <c r="C3329" s="1232"/>
      <c r="D3329" s="1233"/>
      <c r="E3329" s="587" t="e">
        <f t="shared" si="180"/>
        <v>#DIV/0!</v>
      </c>
      <c r="G3329" s="1230">
        <v>242</v>
      </c>
      <c r="H3329" s="1231"/>
      <c r="I3329" s="1232"/>
      <c r="J3329" s="1233"/>
      <c r="K3329" s="587" t="e">
        <f t="shared" si="181"/>
        <v>#DIV/0!</v>
      </c>
      <c r="M3329" s="1230">
        <v>242</v>
      </c>
      <c r="N3329" s="1231"/>
      <c r="O3329" s="1232"/>
      <c r="P3329" s="1233"/>
      <c r="Q3329" s="587" t="e">
        <f t="shared" si="182"/>
        <v>#DIV/0!</v>
      </c>
    </row>
    <row r="3330" spans="1:17" s="17" customFormat="1" ht="16.75" customHeight="1" outlineLevel="2">
      <c r="A3330" s="1230">
        <v>243</v>
      </c>
      <c r="B3330" s="1231"/>
      <c r="C3330" s="1232"/>
      <c r="D3330" s="1233"/>
      <c r="E3330" s="587" t="e">
        <f t="shared" si="180"/>
        <v>#DIV/0!</v>
      </c>
      <c r="G3330" s="1230">
        <v>243</v>
      </c>
      <c r="H3330" s="1231"/>
      <c r="I3330" s="1232"/>
      <c r="J3330" s="1233"/>
      <c r="K3330" s="587" t="e">
        <f t="shared" si="181"/>
        <v>#DIV/0!</v>
      </c>
      <c r="M3330" s="1230">
        <v>243</v>
      </c>
      <c r="N3330" s="1231"/>
      <c r="O3330" s="1232"/>
      <c r="P3330" s="1233"/>
      <c r="Q3330" s="587" t="e">
        <f t="shared" si="182"/>
        <v>#DIV/0!</v>
      </c>
    </row>
    <row r="3331" spans="1:17" s="17" customFormat="1" ht="16.75" customHeight="1" outlineLevel="2">
      <c r="A3331" s="1230">
        <v>244</v>
      </c>
      <c r="B3331" s="1231"/>
      <c r="C3331" s="1232"/>
      <c r="D3331" s="1233"/>
      <c r="E3331" s="587" t="e">
        <f t="shared" si="180"/>
        <v>#DIV/0!</v>
      </c>
      <c r="G3331" s="1230">
        <v>244</v>
      </c>
      <c r="H3331" s="1231"/>
      <c r="I3331" s="1232"/>
      <c r="J3331" s="1233"/>
      <c r="K3331" s="587" t="e">
        <f t="shared" si="181"/>
        <v>#DIV/0!</v>
      </c>
      <c r="M3331" s="1230">
        <v>244</v>
      </c>
      <c r="N3331" s="1231"/>
      <c r="O3331" s="1232"/>
      <c r="P3331" s="1233"/>
      <c r="Q3331" s="587" t="e">
        <f t="shared" si="182"/>
        <v>#DIV/0!</v>
      </c>
    </row>
    <row r="3332" spans="1:17" s="17" customFormat="1" ht="16.75" customHeight="1" outlineLevel="2">
      <c r="A3332" s="1230">
        <v>245</v>
      </c>
      <c r="B3332" s="1231"/>
      <c r="C3332" s="1232"/>
      <c r="D3332" s="1233"/>
      <c r="E3332" s="587" t="e">
        <f t="shared" si="180"/>
        <v>#DIV/0!</v>
      </c>
      <c r="G3332" s="1230">
        <v>245</v>
      </c>
      <c r="H3332" s="1231"/>
      <c r="I3332" s="1232"/>
      <c r="J3332" s="1233"/>
      <c r="K3332" s="587" t="e">
        <f t="shared" si="181"/>
        <v>#DIV/0!</v>
      </c>
      <c r="M3332" s="1230">
        <v>245</v>
      </c>
      <c r="N3332" s="1231"/>
      <c r="O3332" s="1232"/>
      <c r="P3332" s="1233"/>
      <c r="Q3332" s="587" t="e">
        <f t="shared" si="182"/>
        <v>#DIV/0!</v>
      </c>
    </row>
    <row r="3333" spans="1:17" s="17" customFormat="1" ht="16.75" customHeight="1" outlineLevel="2">
      <c r="A3333" s="1230">
        <v>246</v>
      </c>
      <c r="B3333" s="1231"/>
      <c r="C3333" s="1232"/>
      <c r="D3333" s="1233"/>
      <c r="E3333" s="587" t="e">
        <f t="shared" si="180"/>
        <v>#DIV/0!</v>
      </c>
      <c r="G3333" s="1230">
        <v>246</v>
      </c>
      <c r="H3333" s="1231"/>
      <c r="I3333" s="1232"/>
      <c r="J3333" s="1233"/>
      <c r="K3333" s="587" t="e">
        <f t="shared" si="181"/>
        <v>#DIV/0!</v>
      </c>
      <c r="M3333" s="1230">
        <v>246</v>
      </c>
      <c r="N3333" s="1231"/>
      <c r="O3333" s="1232"/>
      <c r="P3333" s="1233"/>
      <c r="Q3333" s="587" t="e">
        <f t="shared" si="182"/>
        <v>#DIV/0!</v>
      </c>
    </row>
    <row r="3334" spans="1:17" s="17" customFormat="1" ht="16.75" customHeight="1" outlineLevel="2">
      <c r="A3334" s="1230">
        <v>247</v>
      </c>
      <c r="B3334" s="1231"/>
      <c r="C3334" s="1232"/>
      <c r="D3334" s="1233"/>
      <c r="E3334" s="587" t="e">
        <f t="shared" si="180"/>
        <v>#DIV/0!</v>
      </c>
      <c r="G3334" s="1230">
        <v>247</v>
      </c>
      <c r="H3334" s="1231"/>
      <c r="I3334" s="1232"/>
      <c r="J3334" s="1233"/>
      <c r="K3334" s="587" t="e">
        <f t="shared" si="181"/>
        <v>#DIV/0!</v>
      </c>
      <c r="M3334" s="1230">
        <v>247</v>
      </c>
      <c r="N3334" s="1231"/>
      <c r="O3334" s="1232"/>
      <c r="P3334" s="1233"/>
      <c r="Q3334" s="587" t="e">
        <f t="shared" si="182"/>
        <v>#DIV/0!</v>
      </c>
    </row>
    <row r="3335" spans="1:17" s="17" customFormat="1" ht="16.75" customHeight="1" outlineLevel="2">
      <c r="A3335" s="1230">
        <v>248</v>
      </c>
      <c r="B3335" s="1231"/>
      <c r="C3335" s="1232"/>
      <c r="D3335" s="1233"/>
      <c r="E3335" s="587" t="e">
        <f t="shared" si="180"/>
        <v>#DIV/0!</v>
      </c>
      <c r="G3335" s="1230">
        <v>248</v>
      </c>
      <c r="H3335" s="1231"/>
      <c r="I3335" s="1232"/>
      <c r="J3335" s="1233"/>
      <c r="K3335" s="587" t="e">
        <f t="shared" si="181"/>
        <v>#DIV/0!</v>
      </c>
      <c r="M3335" s="1230">
        <v>248</v>
      </c>
      <c r="N3335" s="1231"/>
      <c r="O3335" s="1232"/>
      <c r="P3335" s="1233"/>
      <c r="Q3335" s="587" t="e">
        <f t="shared" si="182"/>
        <v>#DIV/0!</v>
      </c>
    </row>
    <row r="3336" spans="1:17" s="17" customFormat="1" ht="16.75" customHeight="1" outlineLevel="2">
      <c r="A3336" s="1230">
        <v>249</v>
      </c>
      <c r="B3336" s="1231"/>
      <c r="C3336" s="1232"/>
      <c r="D3336" s="1233"/>
      <c r="E3336" s="587" t="e">
        <f t="shared" si="180"/>
        <v>#DIV/0!</v>
      </c>
      <c r="G3336" s="1230">
        <v>249</v>
      </c>
      <c r="H3336" s="1231"/>
      <c r="I3336" s="1232"/>
      <c r="J3336" s="1233"/>
      <c r="K3336" s="587" t="e">
        <f t="shared" si="181"/>
        <v>#DIV/0!</v>
      </c>
      <c r="M3336" s="1230">
        <v>249</v>
      </c>
      <c r="N3336" s="1231"/>
      <c r="O3336" s="1232"/>
      <c r="P3336" s="1233"/>
      <c r="Q3336" s="587" t="e">
        <f t="shared" si="182"/>
        <v>#DIV/0!</v>
      </c>
    </row>
    <row r="3337" spans="1:17" s="17" customFormat="1" ht="16.75" customHeight="1" outlineLevel="2">
      <c r="A3337" s="1230">
        <v>250</v>
      </c>
      <c r="B3337" s="1231"/>
      <c r="C3337" s="1232"/>
      <c r="D3337" s="1233"/>
      <c r="E3337" s="587" t="e">
        <f t="shared" si="180"/>
        <v>#DIV/0!</v>
      </c>
      <c r="G3337" s="1230">
        <v>250</v>
      </c>
      <c r="H3337" s="1231"/>
      <c r="I3337" s="1232"/>
      <c r="J3337" s="1233"/>
      <c r="K3337" s="587" t="e">
        <f t="shared" si="181"/>
        <v>#DIV/0!</v>
      </c>
      <c r="M3337" s="1230">
        <v>250</v>
      </c>
      <c r="N3337" s="1231"/>
      <c r="O3337" s="1232"/>
      <c r="P3337" s="1233"/>
      <c r="Q3337" s="587" t="e">
        <f t="shared" si="182"/>
        <v>#DIV/0!</v>
      </c>
    </row>
    <row r="3338" spans="1:17" s="17" customFormat="1" ht="16.75" customHeight="1" outlineLevel="2">
      <c r="A3338" s="1230">
        <v>251</v>
      </c>
      <c r="B3338" s="1231"/>
      <c r="C3338" s="1232"/>
      <c r="D3338" s="1233"/>
      <c r="E3338" s="587" t="e">
        <f t="shared" si="180"/>
        <v>#DIV/0!</v>
      </c>
      <c r="G3338" s="1230">
        <v>251</v>
      </c>
      <c r="H3338" s="1231"/>
      <c r="I3338" s="1232"/>
      <c r="J3338" s="1233"/>
      <c r="K3338" s="587" t="e">
        <f t="shared" si="181"/>
        <v>#DIV/0!</v>
      </c>
      <c r="M3338" s="1230">
        <v>251</v>
      </c>
      <c r="N3338" s="1231"/>
      <c r="O3338" s="1232"/>
      <c r="P3338" s="1233"/>
      <c r="Q3338" s="587" t="e">
        <f t="shared" si="182"/>
        <v>#DIV/0!</v>
      </c>
    </row>
    <row r="3339" spans="1:17" s="17" customFormat="1" ht="16.75" customHeight="1" outlineLevel="2">
      <c r="A3339" s="1230">
        <v>252</v>
      </c>
      <c r="B3339" s="1231"/>
      <c r="C3339" s="1232"/>
      <c r="D3339" s="1233"/>
      <c r="E3339" s="587" t="e">
        <f t="shared" si="180"/>
        <v>#DIV/0!</v>
      </c>
      <c r="G3339" s="1230">
        <v>252</v>
      </c>
      <c r="H3339" s="1231"/>
      <c r="I3339" s="1232"/>
      <c r="J3339" s="1233"/>
      <c r="K3339" s="587" t="e">
        <f t="shared" si="181"/>
        <v>#DIV/0!</v>
      </c>
      <c r="M3339" s="1230">
        <v>252</v>
      </c>
      <c r="N3339" s="1231"/>
      <c r="O3339" s="1232"/>
      <c r="P3339" s="1233"/>
      <c r="Q3339" s="587" t="e">
        <f t="shared" si="182"/>
        <v>#DIV/0!</v>
      </c>
    </row>
    <row r="3340" spans="1:17" s="17" customFormat="1" ht="16.75" customHeight="1" outlineLevel="2">
      <c r="A3340" s="1230">
        <v>253</v>
      </c>
      <c r="B3340" s="1231"/>
      <c r="C3340" s="1232"/>
      <c r="D3340" s="1233"/>
      <c r="E3340" s="587" t="e">
        <f t="shared" si="180"/>
        <v>#DIV/0!</v>
      </c>
      <c r="G3340" s="1230">
        <v>253</v>
      </c>
      <c r="H3340" s="1231"/>
      <c r="I3340" s="1232"/>
      <c r="J3340" s="1233"/>
      <c r="K3340" s="587" t="e">
        <f t="shared" si="181"/>
        <v>#DIV/0!</v>
      </c>
      <c r="M3340" s="1230">
        <v>253</v>
      </c>
      <c r="N3340" s="1231"/>
      <c r="O3340" s="1232"/>
      <c r="P3340" s="1233"/>
      <c r="Q3340" s="587" t="e">
        <f t="shared" si="182"/>
        <v>#DIV/0!</v>
      </c>
    </row>
    <row r="3341" spans="1:17" s="17" customFormat="1" ht="16.75" customHeight="1" outlineLevel="2">
      <c r="A3341" s="1230">
        <v>254</v>
      </c>
      <c r="B3341" s="1231"/>
      <c r="C3341" s="1232"/>
      <c r="D3341" s="1233"/>
      <c r="E3341" s="587" t="e">
        <f t="shared" si="180"/>
        <v>#DIV/0!</v>
      </c>
      <c r="G3341" s="1230">
        <v>254</v>
      </c>
      <c r="H3341" s="1231"/>
      <c r="I3341" s="1232"/>
      <c r="J3341" s="1233"/>
      <c r="K3341" s="587" t="e">
        <f t="shared" si="181"/>
        <v>#DIV/0!</v>
      </c>
      <c r="M3341" s="1230">
        <v>254</v>
      </c>
      <c r="N3341" s="1231"/>
      <c r="O3341" s="1232"/>
      <c r="P3341" s="1233"/>
      <c r="Q3341" s="587" t="e">
        <f t="shared" si="182"/>
        <v>#DIV/0!</v>
      </c>
    </row>
    <row r="3342" spans="1:17" s="17" customFormat="1" ht="16.75" customHeight="1" outlineLevel="2">
      <c r="A3342" s="1230">
        <v>255</v>
      </c>
      <c r="B3342" s="1231"/>
      <c r="C3342" s="1232"/>
      <c r="D3342" s="1233"/>
      <c r="E3342" s="587" t="e">
        <f t="shared" si="180"/>
        <v>#DIV/0!</v>
      </c>
      <c r="G3342" s="1230">
        <v>255</v>
      </c>
      <c r="H3342" s="1231"/>
      <c r="I3342" s="1232"/>
      <c r="J3342" s="1233"/>
      <c r="K3342" s="587" t="e">
        <f t="shared" si="181"/>
        <v>#DIV/0!</v>
      </c>
      <c r="M3342" s="1230">
        <v>255</v>
      </c>
      <c r="N3342" s="1231"/>
      <c r="O3342" s="1232"/>
      <c r="P3342" s="1233"/>
      <c r="Q3342" s="587" t="e">
        <f t="shared" si="182"/>
        <v>#DIV/0!</v>
      </c>
    </row>
    <row r="3343" spans="1:17" s="17" customFormat="1" ht="16.75" customHeight="1" outlineLevel="2">
      <c r="A3343" s="1230">
        <v>256</v>
      </c>
      <c r="B3343" s="1231"/>
      <c r="C3343" s="1232"/>
      <c r="D3343" s="1233"/>
      <c r="E3343" s="587" t="e">
        <f t="shared" si="180"/>
        <v>#DIV/0!</v>
      </c>
      <c r="G3343" s="1230">
        <v>256</v>
      </c>
      <c r="H3343" s="1231"/>
      <c r="I3343" s="1232"/>
      <c r="J3343" s="1233"/>
      <c r="K3343" s="587" t="e">
        <f t="shared" si="181"/>
        <v>#DIV/0!</v>
      </c>
      <c r="M3343" s="1230">
        <v>256</v>
      </c>
      <c r="N3343" s="1231"/>
      <c r="O3343" s="1232"/>
      <c r="P3343" s="1233"/>
      <c r="Q3343" s="587" t="e">
        <f t="shared" si="182"/>
        <v>#DIV/0!</v>
      </c>
    </row>
    <row r="3344" spans="1:17" s="17" customFormat="1" ht="16.75" customHeight="1" outlineLevel="2">
      <c r="A3344" s="1230">
        <v>257</v>
      </c>
      <c r="B3344" s="1231"/>
      <c r="C3344" s="1232"/>
      <c r="D3344" s="1233"/>
      <c r="E3344" s="587" t="e">
        <f t="shared" si="180"/>
        <v>#DIV/0!</v>
      </c>
      <c r="G3344" s="1230">
        <v>257</v>
      </c>
      <c r="H3344" s="1231"/>
      <c r="I3344" s="1232"/>
      <c r="J3344" s="1233"/>
      <c r="K3344" s="587" t="e">
        <f t="shared" si="181"/>
        <v>#DIV/0!</v>
      </c>
      <c r="M3344" s="1230">
        <v>257</v>
      </c>
      <c r="N3344" s="1231"/>
      <c r="O3344" s="1232"/>
      <c r="P3344" s="1233"/>
      <c r="Q3344" s="587" t="e">
        <f t="shared" si="182"/>
        <v>#DIV/0!</v>
      </c>
    </row>
    <row r="3345" spans="1:17" s="17" customFormat="1" ht="16.75" customHeight="1" outlineLevel="2">
      <c r="A3345" s="1230">
        <v>258</v>
      </c>
      <c r="B3345" s="1231"/>
      <c r="C3345" s="1232"/>
      <c r="D3345" s="1233"/>
      <c r="E3345" s="587" t="e">
        <f t="shared" ref="E3345:E3408" si="183">IF(AND(C3345&gt;=D$3081,C3345&lt;=D$3080),1,0)</f>
        <v>#DIV/0!</v>
      </c>
      <c r="G3345" s="1230">
        <v>258</v>
      </c>
      <c r="H3345" s="1231"/>
      <c r="I3345" s="1232"/>
      <c r="J3345" s="1233"/>
      <c r="K3345" s="587" t="e">
        <f t="shared" ref="K3345:K3408" si="184">IF(AND(I3345&gt;=J$3081,I3345&lt;=J$3080),1,0)</f>
        <v>#DIV/0!</v>
      </c>
      <c r="M3345" s="1230">
        <v>258</v>
      </c>
      <c r="N3345" s="1231"/>
      <c r="O3345" s="1232"/>
      <c r="P3345" s="1233"/>
      <c r="Q3345" s="587" t="e">
        <f t="shared" ref="Q3345:Q3408" si="185">IF(AND(O3345&gt;=P$3081,O3345&lt;=P$3080),1,0)</f>
        <v>#DIV/0!</v>
      </c>
    </row>
    <row r="3346" spans="1:17" s="17" customFormat="1" ht="16.75" customHeight="1" outlineLevel="2">
      <c r="A3346" s="1230">
        <v>259</v>
      </c>
      <c r="B3346" s="1231"/>
      <c r="C3346" s="1232"/>
      <c r="D3346" s="1233"/>
      <c r="E3346" s="587" t="e">
        <f t="shared" si="183"/>
        <v>#DIV/0!</v>
      </c>
      <c r="G3346" s="1230">
        <v>259</v>
      </c>
      <c r="H3346" s="1231"/>
      <c r="I3346" s="1232"/>
      <c r="J3346" s="1233"/>
      <c r="K3346" s="587" t="e">
        <f t="shared" si="184"/>
        <v>#DIV/0!</v>
      </c>
      <c r="M3346" s="1230">
        <v>259</v>
      </c>
      <c r="N3346" s="1231"/>
      <c r="O3346" s="1232"/>
      <c r="P3346" s="1233"/>
      <c r="Q3346" s="587" t="e">
        <f t="shared" si="185"/>
        <v>#DIV/0!</v>
      </c>
    </row>
    <row r="3347" spans="1:17" s="17" customFormat="1" ht="16.75" customHeight="1" outlineLevel="2">
      <c r="A3347" s="1230">
        <v>260</v>
      </c>
      <c r="B3347" s="1231"/>
      <c r="C3347" s="1232"/>
      <c r="D3347" s="1233"/>
      <c r="E3347" s="587" t="e">
        <f t="shared" si="183"/>
        <v>#DIV/0!</v>
      </c>
      <c r="G3347" s="1230">
        <v>260</v>
      </c>
      <c r="H3347" s="1231"/>
      <c r="I3347" s="1232"/>
      <c r="J3347" s="1233"/>
      <c r="K3347" s="587" t="e">
        <f t="shared" si="184"/>
        <v>#DIV/0!</v>
      </c>
      <c r="M3347" s="1230">
        <v>260</v>
      </c>
      <c r="N3347" s="1231"/>
      <c r="O3347" s="1232"/>
      <c r="P3347" s="1233"/>
      <c r="Q3347" s="587" t="e">
        <f t="shared" si="185"/>
        <v>#DIV/0!</v>
      </c>
    </row>
    <row r="3348" spans="1:17" s="17" customFormat="1" ht="16.75" customHeight="1" outlineLevel="2">
      <c r="A3348" s="1230">
        <v>261</v>
      </c>
      <c r="B3348" s="1231"/>
      <c r="C3348" s="1232"/>
      <c r="D3348" s="1233"/>
      <c r="E3348" s="587" t="e">
        <f t="shared" si="183"/>
        <v>#DIV/0!</v>
      </c>
      <c r="G3348" s="1230">
        <v>261</v>
      </c>
      <c r="H3348" s="1231"/>
      <c r="I3348" s="1232"/>
      <c r="J3348" s="1233"/>
      <c r="K3348" s="587" t="e">
        <f t="shared" si="184"/>
        <v>#DIV/0!</v>
      </c>
      <c r="M3348" s="1230">
        <v>261</v>
      </c>
      <c r="N3348" s="1231"/>
      <c r="O3348" s="1232"/>
      <c r="P3348" s="1233"/>
      <c r="Q3348" s="587" t="e">
        <f t="shared" si="185"/>
        <v>#DIV/0!</v>
      </c>
    </row>
    <row r="3349" spans="1:17" s="17" customFormat="1" ht="16.75" customHeight="1" outlineLevel="2">
      <c r="A3349" s="1230">
        <v>262</v>
      </c>
      <c r="B3349" s="1231"/>
      <c r="C3349" s="1232"/>
      <c r="D3349" s="1233"/>
      <c r="E3349" s="587" t="e">
        <f t="shared" si="183"/>
        <v>#DIV/0!</v>
      </c>
      <c r="G3349" s="1230">
        <v>262</v>
      </c>
      <c r="H3349" s="1231"/>
      <c r="I3349" s="1232"/>
      <c r="J3349" s="1233"/>
      <c r="K3349" s="587" t="e">
        <f t="shared" si="184"/>
        <v>#DIV/0!</v>
      </c>
      <c r="M3349" s="1230">
        <v>262</v>
      </c>
      <c r="N3349" s="1231"/>
      <c r="O3349" s="1232"/>
      <c r="P3349" s="1233"/>
      <c r="Q3349" s="587" t="e">
        <f t="shared" si="185"/>
        <v>#DIV/0!</v>
      </c>
    </row>
    <row r="3350" spans="1:17" s="17" customFormat="1" ht="16.75" customHeight="1" outlineLevel="2">
      <c r="A3350" s="1230">
        <v>263</v>
      </c>
      <c r="B3350" s="1231"/>
      <c r="C3350" s="1232"/>
      <c r="D3350" s="1233"/>
      <c r="E3350" s="587" t="e">
        <f t="shared" si="183"/>
        <v>#DIV/0!</v>
      </c>
      <c r="G3350" s="1230">
        <v>263</v>
      </c>
      <c r="H3350" s="1231"/>
      <c r="I3350" s="1232"/>
      <c r="J3350" s="1233"/>
      <c r="K3350" s="587" t="e">
        <f t="shared" si="184"/>
        <v>#DIV/0!</v>
      </c>
      <c r="M3350" s="1230">
        <v>263</v>
      </c>
      <c r="N3350" s="1231"/>
      <c r="O3350" s="1232"/>
      <c r="P3350" s="1233"/>
      <c r="Q3350" s="587" t="e">
        <f t="shared" si="185"/>
        <v>#DIV/0!</v>
      </c>
    </row>
    <row r="3351" spans="1:17" s="17" customFormat="1" ht="16.75" customHeight="1" outlineLevel="2">
      <c r="A3351" s="1230">
        <v>264</v>
      </c>
      <c r="B3351" s="1231"/>
      <c r="C3351" s="1232"/>
      <c r="D3351" s="1233"/>
      <c r="E3351" s="587" t="e">
        <f t="shared" si="183"/>
        <v>#DIV/0!</v>
      </c>
      <c r="G3351" s="1230">
        <v>264</v>
      </c>
      <c r="H3351" s="1231"/>
      <c r="I3351" s="1232"/>
      <c r="J3351" s="1233"/>
      <c r="K3351" s="587" t="e">
        <f t="shared" si="184"/>
        <v>#DIV/0!</v>
      </c>
      <c r="M3351" s="1230">
        <v>264</v>
      </c>
      <c r="N3351" s="1231"/>
      <c r="O3351" s="1232"/>
      <c r="P3351" s="1233"/>
      <c r="Q3351" s="587" t="e">
        <f t="shared" si="185"/>
        <v>#DIV/0!</v>
      </c>
    </row>
    <row r="3352" spans="1:17" s="17" customFormat="1" ht="16.75" customHeight="1" outlineLevel="2">
      <c r="A3352" s="1230">
        <v>265</v>
      </c>
      <c r="B3352" s="1231"/>
      <c r="C3352" s="1232"/>
      <c r="D3352" s="1233"/>
      <c r="E3352" s="587" t="e">
        <f t="shared" si="183"/>
        <v>#DIV/0!</v>
      </c>
      <c r="G3352" s="1230">
        <v>265</v>
      </c>
      <c r="H3352" s="1231"/>
      <c r="I3352" s="1232"/>
      <c r="J3352" s="1233"/>
      <c r="K3352" s="587" t="e">
        <f t="shared" si="184"/>
        <v>#DIV/0!</v>
      </c>
      <c r="M3352" s="1230">
        <v>265</v>
      </c>
      <c r="N3352" s="1231"/>
      <c r="O3352" s="1232"/>
      <c r="P3352" s="1233"/>
      <c r="Q3352" s="587" t="e">
        <f t="shared" si="185"/>
        <v>#DIV/0!</v>
      </c>
    </row>
    <row r="3353" spans="1:17" s="17" customFormat="1" ht="16.75" customHeight="1" outlineLevel="2">
      <c r="A3353" s="1230">
        <v>266</v>
      </c>
      <c r="B3353" s="1231"/>
      <c r="C3353" s="1232"/>
      <c r="D3353" s="1233"/>
      <c r="E3353" s="587" t="e">
        <f t="shared" si="183"/>
        <v>#DIV/0!</v>
      </c>
      <c r="G3353" s="1230">
        <v>266</v>
      </c>
      <c r="H3353" s="1231"/>
      <c r="I3353" s="1232"/>
      <c r="J3353" s="1233"/>
      <c r="K3353" s="587" t="e">
        <f t="shared" si="184"/>
        <v>#DIV/0!</v>
      </c>
      <c r="M3353" s="1230">
        <v>266</v>
      </c>
      <c r="N3353" s="1231"/>
      <c r="O3353" s="1232"/>
      <c r="P3353" s="1233"/>
      <c r="Q3353" s="587" t="e">
        <f t="shared" si="185"/>
        <v>#DIV/0!</v>
      </c>
    </row>
    <row r="3354" spans="1:17" s="17" customFormat="1" ht="16.75" customHeight="1" outlineLevel="2">
      <c r="A3354" s="1230">
        <v>267</v>
      </c>
      <c r="B3354" s="1231"/>
      <c r="C3354" s="1232"/>
      <c r="D3354" s="1233"/>
      <c r="E3354" s="587" t="e">
        <f t="shared" si="183"/>
        <v>#DIV/0!</v>
      </c>
      <c r="G3354" s="1230">
        <v>267</v>
      </c>
      <c r="H3354" s="1231"/>
      <c r="I3354" s="1232"/>
      <c r="J3354" s="1233"/>
      <c r="K3354" s="587" t="e">
        <f t="shared" si="184"/>
        <v>#DIV/0!</v>
      </c>
      <c r="M3354" s="1230">
        <v>267</v>
      </c>
      <c r="N3354" s="1231"/>
      <c r="O3354" s="1232"/>
      <c r="P3354" s="1233"/>
      <c r="Q3354" s="587" t="e">
        <f t="shared" si="185"/>
        <v>#DIV/0!</v>
      </c>
    </row>
    <row r="3355" spans="1:17" s="17" customFormat="1" ht="16.75" customHeight="1" outlineLevel="2">
      <c r="A3355" s="1230">
        <v>268</v>
      </c>
      <c r="B3355" s="1231"/>
      <c r="C3355" s="1232"/>
      <c r="D3355" s="1233"/>
      <c r="E3355" s="587" t="e">
        <f t="shared" si="183"/>
        <v>#DIV/0!</v>
      </c>
      <c r="G3355" s="1230">
        <v>268</v>
      </c>
      <c r="H3355" s="1231"/>
      <c r="I3355" s="1232"/>
      <c r="J3355" s="1233"/>
      <c r="K3355" s="587" t="e">
        <f t="shared" si="184"/>
        <v>#DIV/0!</v>
      </c>
      <c r="M3355" s="1230">
        <v>268</v>
      </c>
      <c r="N3355" s="1231"/>
      <c r="O3355" s="1232"/>
      <c r="P3355" s="1233"/>
      <c r="Q3355" s="587" t="e">
        <f t="shared" si="185"/>
        <v>#DIV/0!</v>
      </c>
    </row>
    <row r="3356" spans="1:17" s="17" customFormat="1" ht="16.75" customHeight="1" outlineLevel="2">
      <c r="A3356" s="1230">
        <v>269</v>
      </c>
      <c r="B3356" s="1231"/>
      <c r="C3356" s="1232"/>
      <c r="D3356" s="1233"/>
      <c r="E3356" s="587" t="e">
        <f t="shared" si="183"/>
        <v>#DIV/0!</v>
      </c>
      <c r="G3356" s="1230">
        <v>269</v>
      </c>
      <c r="H3356" s="1231"/>
      <c r="I3356" s="1232"/>
      <c r="J3356" s="1233"/>
      <c r="K3356" s="587" t="e">
        <f t="shared" si="184"/>
        <v>#DIV/0!</v>
      </c>
      <c r="M3356" s="1230">
        <v>269</v>
      </c>
      <c r="N3356" s="1231"/>
      <c r="O3356" s="1232"/>
      <c r="P3356" s="1233"/>
      <c r="Q3356" s="587" t="e">
        <f t="shared" si="185"/>
        <v>#DIV/0!</v>
      </c>
    </row>
    <row r="3357" spans="1:17" s="17" customFormat="1" ht="16.75" customHeight="1" outlineLevel="2">
      <c r="A3357" s="1230">
        <v>270</v>
      </c>
      <c r="B3357" s="1231"/>
      <c r="C3357" s="1232"/>
      <c r="D3357" s="1233"/>
      <c r="E3357" s="587" t="e">
        <f t="shared" si="183"/>
        <v>#DIV/0!</v>
      </c>
      <c r="G3357" s="1230">
        <v>270</v>
      </c>
      <c r="H3357" s="1231"/>
      <c r="I3357" s="1232"/>
      <c r="J3357" s="1233"/>
      <c r="K3357" s="587" t="e">
        <f t="shared" si="184"/>
        <v>#DIV/0!</v>
      </c>
      <c r="M3357" s="1230">
        <v>270</v>
      </c>
      <c r="N3357" s="1231"/>
      <c r="O3357" s="1232"/>
      <c r="P3357" s="1233"/>
      <c r="Q3357" s="587" t="e">
        <f t="shared" si="185"/>
        <v>#DIV/0!</v>
      </c>
    </row>
    <row r="3358" spans="1:17" s="17" customFormat="1" ht="16.75" customHeight="1" outlineLevel="2">
      <c r="A3358" s="1230">
        <v>271</v>
      </c>
      <c r="B3358" s="1231"/>
      <c r="C3358" s="1232"/>
      <c r="D3358" s="1233"/>
      <c r="E3358" s="587" t="e">
        <f t="shared" si="183"/>
        <v>#DIV/0!</v>
      </c>
      <c r="G3358" s="1230">
        <v>271</v>
      </c>
      <c r="H3358" s="1231"/>
      <c r="I3358" s="1232"/>
      <c r="J3358" s="1233"/>
      <c r="K3358" s="587" t="e">
        <f t="shared" si="184"/>
        <v>#DIV/0!</v>
      </c>
      <c r="M3358" s="1230">
        <v>271</v>
      </c>
      <c r="N3358" s="1231"/>
      <c r="O3358" s="1232"/>
      <c r="P3358" s="1233"/>
      <c r="Q3358" s="587" t="e">
        <f t="shared" si="185"/>
        <v>#DIV/0!</v>
      </c>
    </row>
    <row r="3359" spans="1:17" s="17" customFormat="1" ht="16.75" customHeight="1" outlineLevel="2">
      <c r="A3359" s="1230">
        <v>272</v>
      </c>
      <c r="B3359" s="1231"/>
      <c r="C3359" s="1232"/>
      <c r="D3359" s="1233"/>
      <c r="E3359" s="587" t="e">
        <f t="shared" si="183"/>
        <v>#DIV/0!</v>
      </c>
      <c r="G3359" s="1230">
        <v>272</v>
      </c>
      <c r="H3359" s="1231"/>
      <c r="I3359" s="1232"/>
      <c r="J3359" s="1233"/>
      <c r="K3359" s="587" t="e">
        <f t="shared" si="184"/>
        <v>#DIV/0!</v>
      </c>
      <c r="M3359" s="1230">
        <v>272</v>
      </c>
      <c r="N3359" s="1231"/>
      <c r="O3359" s="1232"/>
      <c r="P3359" s="1233"/>
      <c r="Q3359" s="587" t="e">
        <f t="shared" si="185"/>
        <v>#DIV/0!</v>
      </c>
    </row>
    <row r="3360" spans="1:17" s="17" customFormat="1" ht="16.75" customHeight="1" outlineLevel="2">
      <c r="A3360" s="1230">
        <v>273</v>
      </c>
      <c r="B3360" s="1231"/>
      <c r="C3360" s="1232"/>
      <c r="D3360" s="1233"/>
      <c r="E3360" s="587" t="e">
        <f t="shared" si="183"/>
        <v>#DIV/0!</v>
      </c>
      <c r="G3360" s="1230">
        <v>273</v>
      </c>
      <c r="H3360" s="1231"/>
      <c r="I3360" s="1232"/>
      <c r="J3360" s="1233"/>
      <c r="K3360" s="587" t="e">
        <f t="shared" si="184"/>
        <v>#DIV/0!</v>
      </c>
      <c r="M3360" s="1230">
        <v>273</v>
      </c>
      <c r="N3360" s="1231"/>
      <c r="O3360" s="1232"/>
      <c r="P3360" s="1233"/>
      <c r="Q3360" s="587" t="e">
        <f t="shared" si="185"/>
        <v>#DIV/0!</v>
      </c>
    </row>
    <row r="3361" spans="1:17" s="17" customFormat="1" ht="16.75" customHeight="1" outlineLevel="2">
      <c r="A3361" s="1230">
        <v>274</v>
      </c>
      <c r="B3361" s="1231"/>
      <c r="C3361" s="1232"/>
      <c r="D3361" s="1233"/>
      <c r="E3361" s="587" t="e">
        <f t="shared" si="183"/>
        <v>#DIV/0!</v>
      </c>
      <c r="G3361" s="1230">
        <v>274</v>
      </c>
      <c r="H3361" s="1231"/>
      <c r="I3361" s="1232"/>
      <c r="J3361" s="1233"/>
      <c r="K3361" s="587" t="e">
        <f t="shared" si="184"/>
        <v>#DIV/0!</v>
      </c>
      <c r="M3361" s="1230">
        <v>274</v>
      </c>
      <c r="N3361" s="1231"/>
      <c r="O3361" s="1232"/>
      <c r="P3361" s="1233"/>
      <c r="Q3361" s="587" t="e">
        <f t="shared" si="185"/>
        <v>#DIV/0!</v>
      </c>
    </row>
    <row r="3362" spans="1:17" s="17" customFormat="1" ht="16.75" customHeight="1" outlineLevel="2">
      <c r="A3362" s="1230">
        <v>275</v>
      </c>
      <c r="B3362" s="1231"/>
      <c r="C3362" s="1232"/>
      <c r="D3362" s="1233"/>
      <c r="E3362" s="587" t="e">
        <f t="shared" si="183"/>
        <v>#DIV/0!</v>
      </c>
      <c r="G3362" s="1230">
        <v>275</v>
      </c>
      <c r="H3362" s="1231"/>
      <c r="I3362" s="1232"/>
      <c r="J3362" s="1233"/>
      <c r="K3362" s="587" t="e">
        <f t="shared" si="184"/>
        <v>#DIV/0!</v>
      </c>
      <c r="M3362" s="1230">
        <v>275</v>
      </c>
      <c r="N3362" s="1231"/>
      <c r="O3362" s="1232"/>
      <c r="P3362" s="1233"/>
      <c r="Q3362" s="587" t="e">
        <f t="shared" si="185"/>
        <v>#DIV/0!</v>
      </c>
    </row>
    <row r="3363" spans="1:17" s="17" customFormat="1" ht="16.75" customHeight="1" outlineLevel="2">
      <c r="A3363" s="1230">
        <v>276</v>
      </c>
      <c r="B3363" s="1231"/>
      <c r="C3363" s="1232"/>
      <c r="D3363" s="1233"/>
      <c r="E3363" s="587" t="e">
        <f t="shared" si="183"/>
        <v>#DIV/0!</v>
      </c>
      <c r="G3363" s="1230">
        <v>276</v>
      </c>
      <c r="H3363" s="1231"/>
      <c r="I3363" s="1232"/>
      <c r="J3363" s="1233"/>
      <c r="K3363" s="587" t="e">
        <f t="shared" si="184"/>
        <v>#DIV/0!</v>
      </c>
      <c r="M3363" s="1230">
        <v>276</v>
      </c>
      <c r="N3363" s="1231"/>
      <c r="O3363" s="1232"/>
      <c r="P3363" s="1233"/>
      <c r="Q3363" s="587" t="e">
        <f t="shared" si="185"/>
        <v>#DIV/0!</v>
      </c>
    </row>
    <row r="3364" spans="1:17" s="17" customFormat="1" ht="16.75" customHeight="1" outlineLevel="2">
      <c r="A3364" s="1230">
        <v>277</v>
      </c>
      <c r="B3364" s="1231"/>
      <c r="C3364" s="1232"/>
      <c r="D3364" s="1233"/>
      <c r="E3364" s="587" t="e">
        <f t="shared" si="183"/>
        <v>#DIV/0!</v>
      </c>
      <c r="G3364" s="1230">
        <v>277</v>
      </c>
      <c r="H3364" s="1231"/>
      <c r="I3364" s="1232"/>
      <c r="J3364" s="1233"/>
      <c r="K3364" s="587" t="e">
        <f t="shared" si="184"/>
        <v>#DIV/0!</v>
      </c>
      <c r="M3364" s="1230">
        <v>277</v>
      </c>
      <c r="N3364" s="1231"/>
      <c r="O3364" s="1232"/>
      <c r="P3364" s="1233"/>
      <c r="Q3364" s="587" t="e">
        <f t="shared" si="185"/>
        <v>#DIV/0!</v>
      </c>
    </row>
    <row r="3365" spans="1:17" s="17" customFormat="1" ht="16.75" customHeight="1" outlineLevel="2">
      <c r="A3365" s="1230">
        <v>278</v>
      </c>
      <c r="B3365" s="1231"/>
      <c r="C3365" s="1232"/>
      <c r="D3365" s="1233"/>
      <c r="E3365" s="587" t="e">
        <f t="shared" si="183"/>
        <v>#DIV/0!</v>
      </c>
      <c r="G3365" s="1230">
        <v>278</v>
      </c>
      <c r="H3365" s="1231"/>
      <c r="I3365" s="1232"/>
      <c r="J3365" s="1233"/>
      <c r="K3365" s="587" t="e">
        <f t="shared" si="184"/>
        <v>#DIV/0!</v>
      </c>
      <c r="M3365" s="1230">
        <v>278</v>
      </c>
      <c r="N3365" s="1231"/>
      <c r="O3365" s="1232"/>
      <c r="P3365" s="1233"/>
      <c r="Q3365" s="587" t="e">
        <f t="shared" si="185"/>
        <v>#DIV/0!</v>
      </c>
    </row>
    <row r="3366" spans="1:17" s="17" customFormat="1" ht="16.75" customHeight="1" outlineLevel="2">
      <c r="A3366" s="1230">
        <v>279</v>
      </c>
      <c r="B3366" s="1231"/>
      <c r="C3366" s="1232"/>
      <c r="D3366" s="1233"/>
      <c r="E3366" s="587" t="e">
        <f t="shared" si="183"/>
        <v>#DIV/0!</v>
      </c>
      <c r="G3366" s="1230">
        <v>279</v>
      </c>
      <c r="H3366" s="1231"/>
      <c r="I3366" s="1232"/>
      <c r="J3366" s="1233"/>
      <c r="K3366" s="587" t="e">
        <f t="shared" si="184"/>
        <v>#DIV/0!</v>
      </c>
      <c r="M3366" s="1230">
        <v>279</v>
      </c>
      <c r="N3366" s="1231"/>
      <c r="O3366" s="1232"/>
      <c r="P3366" s="1233"/>
      <c r="Q3366" s="587" t="e">
        <f t="shared" si="185"/>
        <v>#DIV/0!</v>
      </c>
    </row>
    <row r="3367" spans="1:17" s="17" customFormat="1" ht="16.75" customHeight="1" outlineLevel="2">
      <c r="A3367" s="1230">
        <v>280</v>
      </c>
      <c r="B3367" s="1231"/>
      <c r="C3367" s="1232"/>
      <c r="D3367" s="1233"/>
      <c r="E3367" s="587" t="e">
        <f t="shared" si="183"/>
        <v>#DIV/0!</v>
      </c>
      <c r="G3367" s="1230">
        <v>280</v>
      </c>
      <c r="H3367" s="1231"/>
      <c r="I3367" s="1232"/>
      <c r="J3367" s="1233"/>
      <c r="K3367" s="587" t="e">
        <f t="shared" si="184"/>
        <v>#DIV/0!</v>
      </c>
      <c r="M3367" s="1230">
        <v>280</v>
      </c>
      <c r="N3367" s="1231"/>
      <c r="O3367" s="1232"/>
      <c r="P3367" s="1233"/>
      <c r="Q3367" s="587" t="e">
        <f t="shared" si="185"/>
        <v>#DIV/0!</v>
      </c>
    </row>
    <row r="3368" spans="1:17" s="17" customFormat="1" ht="16.75" customHeight="1" outlineLevel="2">
      <c r="A3368" s="1230">
        <v>281</v>
      </c>
      <c r="B3368" s="1231"/>
      <c r="C3368" s="1232"/>
      <c r="D3368" s="1233"/>
      <c r="E3368" s="587" t="e">
        <f t="shared" si="183"/>
        <v>#DIV/0!</v>
      </c>
      <c r="G3368" s="1230">
        <v>281</v>
      </c>
      <c r="H3368" s="1231"/>
      <c r="I3368" s="1232"/>
      <c r="J3368" s="1233"/>
      <c r="K3368" s="587" t="e">
        <f t="shared" si="184"/>
        <v>#DIV/0!</v>
      </c>
      <c r="M3368" s="1230">
        <v>281</v>
      </c>
      <c r="N3368" s="1231"/>
      <c r="O3368" s="1232"/>
      <c r="P3368" s="1233"/>
      <c r="Q3368" s="587" t="e">
        <f t="shared" si="185"/>
        <v>#DIV/0!</v>
      </c>
    </row>
    <row r="3369" spans="1:17" s="17" customFormat="1" ht="16.75" customHeight="1" outlineLevel="2">
      <c r="A3369" s="1230">
        <v>282</v>
      </c>
      <c r="B3369" s="1231"/>
      <c r="C3369" s="1232"/>
      <c r="D3369" s="1233"/>
      <c r="E3369" s="587" t="e">
        <f t="shared" si="183"/>
        <v>#DIV/0!</v>
      </c>
      <c r="G3369" s="1230">
        <v>282</v>
      </c>
      <c r="H3369" s="1231"/>
      <c r="I3369" s="1232"/>
      <c r="J3369" s="1233"/>
      <c r="K3369" s="587" t="e">
        <f t="shared" si="184"/>
        <v>#DIV/0!</v>
      </c>
      <c r="M3369" s="1230">
        <v>282</v>
      </c>
      <c r="N3369" s="1231"/>
      <c r="O3369" s="1232"/>
      <c r="P3369" s="1233"/>
      <c r="Q3369" s="587" t="e">
        <f t="shared" si="185"/>
        <v>#DIV/0!</v>
      </c>
    </row>
    <row r="3370" spans="1:17" s="17" customFormat="1" ht="16.75" customHeight="1" outlineLevel="2">
      <c r="A3370" s="1230">
        <v>283</v>
      </c>
      <c r="B3370" s="1231"/>
      <c r="C3370" s="1232"/>
      <c r="D3370" s="1233"/>
      <c r="E3370" s="587" t="e">
        <f t="shared" si="183"/>
        <v>#DIV/0!</v>
      </c>
      <c r="G3370" s="1230">
        <v>283</v>
      </c>
      <c r="H3370" s="1231"/>
      <c r="I3370" s="1232"/>
      <c r="J3370" s="1233"/>
      <c r="K3370" s="587" t="e">
        <f t="shared" si="184"/>
        <v>#DIV/0!</v>
      </c>
      <c r="M3370" s="1230">
        <v>283</v>
      </c>
      <c r="N3370" s="1231"/>
      <c r="O3370" s="1232"/>
      <c r="P3370" s="1233"/>
      <c r="Q3370" s="587" t="e">
        <f t="shared" si="185"/>
        <v>#DIV/0!</v>
      </c>
    </row>
    <row r="3371" spans="1:17" s="17" customFormat="1" ht="16.75" customHeight="1" outlineLevel="2">
      <c r="A3371" s="1230">
        <v>284</v>
      </c>
      <c r="B3371" s="1231"/>
      <c r="C3371" s="1232"/>
      <c r="D3371" s="1233"/>
      <c r="E3371" s="587" t="e">
        <f t="shared" si="183"/>
        <v>#DIV/0!</v>
      </c>
      <c r="G3371" s="1230">
        <v>284</v>
      </c>
      <c r="H3371" s="1231"/>
      <c r="I3371" s="1232"/>
      <c r="J3371" s="1233"/>
      <c r="K3371" s="587" t="e">
        <f t="shared" si="184"/>
        <v>#DIV/0!</v>
      </c>
      <c r="M3371" s="1230">
        <v>284</v>
      </c>
      <c r="N3371" s="1231"/>
      <c r="O3371" s="1232"/>
      <c r="P3371" s="1233"/>
      <c r="Q3371" s="587" t="e">
        <f t="shared" si="185"/>
        <v>#DIV/0!</v>
      </c>
    </row>
    <row r="3372" spans="1:17" s="17" customFormat="1" ht="16.75" customHeight="1" outlineLevel="2">
      <c r="A3372" s="1230">
        <v>285</v>
      </c>
      <c r="B3372" s="1231"/>
      <c r="C3372" s="1232"/>
      <c r="D3372" s="1233"/>
      <c r="E3372" s="587" t="e">
        <f t="shared" si="183"/>
        <v>#DIV/0!</v>
      </c>
      <c r="G3372" s="1230">
        <v>285</v>
      </c>
      <c r="H3372" s="1231"/>
      <c r="I3372" s="1232"/>
      <c r="J3372" s="1233"/>
      <c r="K3372" s="587" t="e">
        <f t="shared" si="184"/>
        <v>#DIV/0!</v>
      </c>
      <c r="M3372" s="1230">
        <v>285</v>
      </c>
      <c r="N3372" s="1231"/>
      <c r="O3372" s="1232"/>
      <c r="P3372" s="1233"/>
      <c r="Q3372" s="587" t="e">
        <f t="shared" si="185"/>
        <v>#DIV/0!</v>
      </c>
    </row>
    <row r="3373" spans="1:17" s="17" customFormat="1" ht="16.75" customHeight="1" outlineLevel="2">
      <c r="A3373" s="1230">
        <v>286</v>
      </c>
      <c r="B3373" s="1231"/>
      <c r="C3373" s="1232"/>
      <c r="D3373" s="1233"/>
      <c r="E3373" s="587" t="e">
        <f t="shared" si="183"/>
        <v>#DIV/0!</v>
      </c>
      <c r="G3373" s="1230">
        <v>286</v>
      </c>
      <c r="H3373" s="1231"/>
      <c r="I3373" s="1232"/>
      <c r="J3373" s="1233"/>
      <c r="K3373" s="587" t="e">
        <f t="shared" si="184"/>
        <v>#DIV/0!</v>
      </c>
      <c r="M3373" s="1230">
        <v>286</v>
      </c>
      <c r="N3373" s="1231"/>
      <c r="O3373" s="1232"/>
      <c r="P3373" s="1233"/>
      <c r="Q3373" s="587" t="e">
        <f t="shared" si="185"/>
        <v>#DIV/0!</v>
      </c>
    </row>
    <row r="3374" spans="1:17" s="17" customFormat="1" ht="16.75" customHeight="1" outlineLevel="2">
      <c r="A3374" s="1230">
        <v>287</v>
      </c>
      <c r="B3374" s="1231"/>
      <c r="C3374" s="1232"/>
      <c r="D3374" s="1233"/>
      <c r="E3374" s="587" t="e">
        <f t="shared" si="183"/>
        <v>#DIV/0!</v>
      </c>
      <c r="G3374" s="1230">
        <v>287</v>
      </c>
      <c r="H3374" s="1231"/>
      <c r="I3374" s="1232"/>
      <c r="J3374" s="1233"/>
      <c r="K3374" s="587" t="e">
        <f t="shared" si="184"/>
        <v>#DIV/0!</v>
      </c>
      <c r="M3374" s="1230">
        <v>287</v>
      </c>
      <c r="N3374" s="1231"/>
      <c r="O3374" s="1232"/>
      <c r="P3374" s="1233"/>
      <c r="Q3374" s="587" t="e">
        <f t="shared" si="185"/>
        <v>#DIV/0!</v>
      </c>
    </row>
    <row r="3375" spans="1:17" s="17" customFormat="1" ht="16.75" customHeight="1" outlineLevel="2">
      <c r="A3375" s="1230">
        <v>288</v>
      </c>
      <c r="B3375" s="1231"/>
      <c r="C3375" s="1232"/>
      <c r="D3375" s="1233"/>
      <c r="E3375" s="587" t="e">
        <f t="shared" si="183"/>
        <v>#DIV/0!</v>
      </c>
      <c r="G3375" s="1230">
        <v>288</v>
      </c>
      <c r="H3375" s="1231"/>
      <c r="I3375" s="1232"/>
      <c r="J3375" s="1233"/>
      <c r="K3375" s="587" t="e">
        <f t="shared" si="184"/>
        <v>#DIV/0!</v>
      </c>
      <c r="M3375" s="1230">
        <v>288</v>
      </c>
      <c r="N3375" s="1231"/>
      <c r="O3375" s="1232"/>
      <c r="P3375" s="1233"/>
      <c r="Q3375" s="587" t="e">
        <f t="shared" si="185"/>
        <v>#DIV/0!</v>
      </c>
    </row>
    <row r="3376" spans="1:17" s="17" customFormat="1" ht="16.75" customHeight="1" outlineLevel="2">
      <c r="A3376" s="1230">
        <v>289</v>
      </c>
      <c r="B3376" s="1231"/>
      <c r="C3376" s="1232"/>
      <c r="D3376" s="1233"/>
      <c r="E3376" s="587" t="e">
        <f t="shared" si="183"/>
        <v>#DIV/0!</v>
      </c>
      <c r="G3376" s="1230">
        <v>289</v>
      </c>
      <c r="H3376" s="1231"/>
      <c r="I3376" s="1232"/>
      <c r="J3376" s="1233"/>
      <c r="K3376" s="587" t="e">
        <f t="shared" si="184"/>
        <v>#DIV/0!</v>
      </c>
      <c r="M3376" s="1230">
        <v>289</v>
      </c>
      <c r="N3376" s="1231"/>
      <c r="O3376" s="1232"/>
      <c r="P3376" s="1233"/>
      <c r="Q3376" s="587" t="e">
        <f t="shared" si="185"/>
        <v>#DIV/0!</v>
      </c>
    </row>
    <row r="3377" spans="1:17" s="17" customFormat="1" ht="16.75" customHeight="1" outlineLevel="2">
      <c r="A3377" s="1230">
        <v>290</v>
      </c>
      <c r="B3377" s="1231"/>
      <c r="C3377" s="1232"/>
      <c r="D3377" s="1233"/>
      <c r="E3377" s="587" t="e">
        <f t="shared" si="183"/>
        <v>#DIV/0!</v>
      </c>
      <c r="G3377" s="1230">
        <v>290</v>
      </c>
      <c r="H3377" s="1231"/>
      <c r="I3377" s="1232"/>
      <c r="J3377" s="1233"/>
      <c r="K3377" s="587" t="e">
        <f t="shared" si="184"/>
        <v>#DIV/0!</v>
      </c>
      <c r="M3377" s="1230">
        <v>290</v>
      </c>
      <c r="N3377" s="1231"/>
      <c r="O3377" s="1232"/>
      <c r="P3377" s="1233"/>
      <c r="Q3377" s="587" t="e">
        <f t="shared" si="185"/>
        <v>#DIV/0!</v>
      </c>
    </row>
    <row r="3378" spans="1:17" s="17" customFormat="1" ht="16.75" customHeight="1" outlineLevel="2">
      <c r="A3378" s="1230">
        <v>291</v>
      </c>
      <c r="B3378" s="1231"/>
      <c r="C3378" s="1232"/>
      <c r="D3378" s="1233"/>
      <c r="E3378" s="587" t="e">
        <f t="shared" si="183"/>
        <v>#DIV/0!</v>
      </c>
      <c r="G3378" s="1230">
        <v>291</v>
      </c>
      <c r="H3378" s="1231"/>
      <c r="I3378" s="1232"/>
      <c r="J3378" s="1233"/>
      <c r="K3378" s="587" t="e">
        <f t="shared" si="184"/>
        <v>#DIV/0!</v>
      </c>
      <c r="M3378" s="1230">
        <v>291</v>
      </c>
      <c r="N3378" s="1231"/>
      <c r="O3378" s="1232"/>
      <c r="P3378" s="1233"/>
      <c r="Q3378" s="587" t="e">
        <f t="shared" si="185"/>
        <v>#DIV/0!</v>
      </c>
    </row>
    <row r="3379" spans="1:17" s="17" customFormat="1" ht="16.75" customHeight="1" outlineLevel="2">
      <c r="A3379" s="1230">
        <v>292</v>
      </c>
      <c r="B3379" s="1231"/>
      <c r="C3379" s="1232"/>
      <c r="D3379" s="1233"/>
      <c r="E3379" s="587" t="e">
        <f t="shared" si="183"/>
        <v>#DIV/0!</v>
      </c>
      <c r="G3379" s="1230">
        <v>292</v>
      </c>
      <c r="H3379" s="1231"/>
      <c r="I3379" s="1232"/>
      <c r="J3379" s="1233"/>
      <c r="K3379" s="587" t="e">
        <f t="shared" si="184"/>
        <v>#DIV/0!</v>
      </c>
      <c r="M3379" s="1230">
        <v>292</v>
      </c>
      <c r="N3379" s="1231"/>
      <c r="O3379" s="1232"/>
      <c r="P3379" s="1233"/>
      <c r="Q3379" s="587" t="e">
        <f t="shared" si="185"/>
        <v>#DIV/0!</v>
      </c>
    </row>
    <row r="3380" spans="1:17" s="17" customFormat="1" ht="16.75" customHeight="1" outlineLevel="2">
      <c r="A3380" s="1230">
        <v>293</v>
      </c>
      <c r="B3380" s="1231"/>
      <c r="C3380" s="1232"/>
      <c r="D3380" s="1233"/>
      <c r="E3380" s="587" t="e">
        <f t="shared" si="183"/>
        <v>#DIV/0!</v>
      </c>
      <c r="G3380" s="1230">
        <v>293</v>
      </c>
      <c r="H3380" s="1231"/>
      <c r="I3380" s="1232"/>
      <c r="J3380" s="1233"/>
      <c r="K3380" s="587" t="e">
        <f t="shared" si="184"/>
        <v>#DIV/0!</v>
      </c>
      <c r="M3380" s="1230">
        <v>293</v>
      </c>
      <c r="N3380" s="1231"/>
      <c r="O3380" s="1232"/>
      <c r="P3380" s="1233"/>
      <c r="Q3380" s="587" t="e">
        <f t="shared" si="185"/>
        <v>#DIV/0!</v>
      </c>
    </row>
    <row r="3381" spans="1:17" s="17" customFormat="1" ht="16.75" customHeight="1" outlineLevel="2">
      <c r="A3381" s="1230">
        <v>294</v>
      </c>
      <c r="B3381" s="1231"/>
      <c r="C3381" s="1232"/>
      <c r="D3381" s="1233"/>
      <c r="E3381" s="587" t="e">
        <f t="shared" si="183"/>
        <v>#DIV/0!</v>
      </c>
      <c r="G3381" s="1230">
        <v>294</v>
      </c>
      <c r="H3381" s="1231"/>
      <c r="I3381" s="1232"/>
      <c r="J3381" s="1233"/>
      <c r="K3381" s="587" t="e">
        <f t="shared" si="184"/>
        <v>#DIV/0!</v>
      </c>
      <c r="M3381" s="1230">
        <v>294</v>
      </c>
      <c r="N3381" s="1231"/>
      <c r="O3381" s="1232"/>
      <c r="P3381" s="1233"/>
      <c r="Q3381" s="587" t="e">
        <f t="shared" si="185"/>
        <v>#DIV/0!</v>
      </c>
    </row>
    <row r="3382" spans="1:17" s="17" customFormat="1" ht="16.75" customHeight="1" outlineLevel="2">
      <c r="A3382" s="1230">
        <v>295</v>
      </c>
      <c r="B3382" s="1231"/>
      <c r="C3382" s="1232"/>
      <c r="D3382" s="1233"/>
      <c r="E3382" s="587" t="e">
        <f t="shared" si="183"/>
        <v>#DIV/0!</v>
      </c>
      <c r="G3382" s="1230">
        <v>295</v>
      </c>
      <c r="H3382" s="1231"/>
      <c r="I3382" s="1232"/>
      <c r="J3382" s="1233"/>
      <c r="K3382" s="587" t="e">
        <f t="shared" si="184"/>
        <v>#DIV/0!</v>
      </c>
      <c r="M3382" s="1230">
        <v>295</v>
      </c>
      <c r="N3382" s="1231"/>
      <c r="O3382" s="1232"/>
      <c r="P3382" s="1233"/>
      <c r="Q3382" s="587" t="e">
        <f t="shared" si="185"/>
        <v>#DIV/0!</v>
      </c>
    </row>
    <row r="3383" spans="1:17" s="17" customFormat="1" ht="16.75" customHeight="1" outlineLevel="2">
      <c r="A3383" s="1230">
        <v>296</v>
      </c>
      <c r="B3383" s="1231"/>
      <c r="C3383" s="1232"/>
      <c r="D3383" s="1233"/>
      <c r="E3383" s="587" t="e">
        <f t="shared" si="183"/>
        <v>#DIV/0!</v>
      </c>
      <c r="G3383" s="1230">
        <v>296</v>
      </c>
      <c r="H3383" s="1231"/>
      <c r="I3383" s="1232"/>
      <c r="J3383" s="1233"/>
      <c r="K3383" s="587" t="e">
        <f t="shared" si="184"/>
        <v>#DIV/0!</v>
      </c>
      <c r="M3383" s="1230">
        <v>296</v>
      </c>
      <c r="N3383" s="1231"/>
      <c r="O3383" s="1232"/>
      <c r="P3383" s="1233"/>
      <c r="Q3383" s="587" t="e">
        <f t="shared" si="185"/>
        <v>#DIV/0!</v>
      </c>
    </row>
    <row r="3384" spans="1:17" s="17" customFormat="1" ht="16.75" customHeight="1" outlineLevel="2">
      <c r="A3384" s="1230">
        <v>297</v>
      </c>
      <c r="B3384" s="1231"/>
      <c r="C3384" s="1232"/>
      <c r="D3384" s="1233"/>
      <c r="E3384" s="587" t="e">
        <f t="shared" si="183"/>
        <v>#DIV/0!</v>
      </c>
      <c r="G3384" s="1230">
        <v>297</v>
      </c>
      <c r="H3384" s="1231"/>
      <c r="I3384" s="1232"/>
      <c r="J3384" s="1233"/>
      <c r="K3384" s="587" t="e">
        <f t="shared" si="184"/>
        <v>#DIV/0!</v>
      </c>
      <c r="M3384" s="1230">
        <v>297</v>
      </c>
      <c r="N3384" s="1231"/>
      <c r="O3384" s="1232"/>
      <c r="P3384" s="1233"/>
      <c r="Q3384" s="587" t="e">
        <f t="shared" si="185"/>
        <v>#DIV/0!</v>
      </c>
    </row>
    <row r="3385" spans="1:17" s="17" customFormat="1" ht="16.75" customHeight="1" outlineLevel="2">
      <c r="A3385" s="1230">
        <v>298</v>
      </c>
      <c r="B3385" s="1231"/>
      <c r="C3385" s="1232"/>
      <c r="D3385" s="1233"/>
      <c r="E3385" s="587" t="e">
        <f t="shared" si="183"/>
        <v>#DIV/0!</v>
      </c>
      <c r="G3385" s="1230">
        <v>298</v>
      </c>
      <c r="H3385" s="1231"/>
      <c r="I3385" s="1232"/>
      <c r="J3385" s="1233"/>
      <c r="K3385" s="587" t="e">
        <f t="shared" si="184"/>
        <v>#DIV/0!</v>
      </c>
      <c r="M3385" s="1230">
        <v>298</v>
      </c>
      <c r="N3385" s="1231"/>
      <c r="O3385" s="1232"/>
      <c r="P3385" s="1233"/>
      <c r="Q3385" s="587" t="e">
        <f t="shared" si="185"/>
        <v>#DIV/0!</v>
      </c>
    </row>
    <row r="3386" spans="1:17" s="17" customFormat="1" ht="16.75" customHeight="1" outlineLevel="2">
      <c r="A3386" s="1230">
        <v>299</v>
      </c>
      <c r="B3386" s="1231"/>
      <c r="C3386" s="1232"/>
      <c r="D3386" s="1233"/>
      <c r="E3386" s="587" t="e">
        <f t="shared" si="183"/>
        <v>#DIV/0!</v>
      </c>
      <c r="G3386" s="1230">
        <v>299</v>
      </c>
      <c r="H3386" s="1231"/>
      <c r="I3386" s="1232"/>
      <c r="J3386" s="1233"/>
      <c r="K3386" s="587" t="e">
        <f t="shared" si="184"/>
        <v>#DIV/0!</v>
      </c>
      <c r="M3386" s="1230">
        <v>299</v>
      </c>
      <c r="N3386" s="1231"/>
      <c r="O3386" s="1232"/>
      <c r="P3386" s="1233"/>
      <c r="Q3386" s="587" t="e">
        <f t="shared" si="185"/>
        <v>#DIV/0!</v>
      </c>
    </row>
    <row r="3387" spans="1:17" s="17" customFormat="1" ht="16.75" customHeight="1" outlineLevel="2">
      <c r="A3387" s="1230">
        <v>300</v>
      </c>
      <c r="B3387" s="1231"/>
      <c r="C3387" s="1232"/>
      <c r="D3387" s="1233"/>
      <c r="E3387" s="587" t="e">
        <f t="shared" si="183"/>
        <v>#DIV/0!</v>
      </c>
      <c r="G3387" s="1230">
        <v>300</v>
      </c>
      <c r="H3387" s="1231"/>
      <c r="I3387" s="1232"/>
      <c r="J3387" s="1233"/>
      <c r="K3387" s="587" t="e">
        <f t="shared" si="184"/>
        <v>#DIV/0!</v>
      </c>
      <c r="M3387" s="1230">
        <v>300</v>
      </c>
      <c r="N3387" s="1231"/>
      <c r="O3387" s="1232"/>
      <c r="P3387" s="1233"/>
      <c r="Q3387" s="587" t="e">
        <f t="shared" si="185"/>
        <v>#DIV/0!</v>
      </c>
    </row>
    <row r="3388" spans="1:17" s="17" customFormat="1" ht="16.75" customHeight="1" outlineLevel="2">
      <c r="A3388" s="1230">
        <v>301</v>
      </c>
      <c r="B3388" s="1231"/>
      <c r="C3388" s="1232"/>
      <c r="D3388" s="1233"/>
      <c r="E3388" s="587" t="e">
        <f t="shared" si="183"/>
        <v>#DIV/0!</v>
      </c>
      <c r="G3388" s="1230">
        <v>301</v>
      </c>
      <c r="H3388" s="1231"/>
      <c r="I3388" s="1232"/>
      <c r="J3388" s="1233"/>
      <c r="K3388" s="587" t="e">
        <f t="shared" si="184"/>
        <v>#DIV/0!</v>
      </c>
      <c r="M3388" s="1230">
        <v>301</v>
      </c>
      <c r="N3388" s="1231"/>
      <c r="O3388" s="1232"/>
      <c r="P3388" s="1233"/>
      <c r="Q3388" s="587" t="e">
        <f t="shared" si="185"/>
        <v>#DIV/0!</v>
      </c>
    </row>
    <row r="3389" spans="1:17" s="17" customFormat="1" ht="16.75" customHeight="1" outlineLevel="2">
      <c r="A3389" s="1230">
        <v>302</v>
      </c>
      <c r="B3389" s="1231"/>
      <c r="C3389" s="1232"/>
      <c r="D3389" s="1233"/>
      <c r="E3389" s="587" t="e">
        <f t="shared" si="183"/>
        <v>#DIV/0!</v>
      </c>
      <c r="G3389" s="1230">
        <v>302</v>
      </c>
      <c r="H3389" s="1231"/>
      <c r="I3389" s="1232"/>
      <c r="J3389" s="1233"/>
      <c r="K3389" s="587" t="e">
        <f t="shared" si="184"/>
        <v>#DIV/0!</v>
      </c>
      <c r="M3389" s="1230">
        <v>302</v>
      </c>
      <c r="N3389" s="1231"/>
      <c r="O3389" s="1232"/>
      <c r="P3389" s="1233"/>
      <c r="Q3389" s="587" t="e">
        <f t="shared" si="185"/>
        <v>#DIV/0!</v>
      </c>
    </row>
    <row r="3390" spans="1:17" s="17" customFormat="1" ht="16.75" customHeight="1" outlineLevel="2">
      <c r="A3390" s="1230">
        <v>303</v>
      </c>
      <c r="B3390" s="1231"/>
      <c r="C3390" s="1232"/>
      <c r="D3390" s="1233"/>
      <c r="E3390" s="587" t="e">
        <f t="shared" si="183"/>
        <v>#DIV/0!</v>
      </c>
      <c r="G3390" s="1230">
        <v>303</v>
      </c>
      <c r="H3390" s="1231"/>
      <c r="I3390" s="1232"/>
      <c r="J3390" s="1233"/>
      <c r="K3390" s="587" t="e">
        <f t="shared" si="184"/>
        <v>#DIV/0!</v>
      </c>
      <c r="M3390" s="1230">
        <v>303</v>
      </c>
      <c r="N3390" s="1231"/>
      <c r="O3390" s="1232"/>
      <c r="P3390" s="1233"/>
      <c r="Q3390" s="587" t="e">
        <f t="shared" si="185"/>
        <v>#DIV/0!</v>
      </c>
    </row>
    <row r="3391" spans="1:17" s="17" customFormat="1" ht="16.75" customHeight="1" outlineLevel="2">
      <c r="A3391" s="1230">
        <v>304</v>
      </c>
      <c r="B3391" s="1231"/>
      <c r="C3391" s="1232"/>
      <c r="D3391" s="1233"/>
      <c r="E3391" s="587" t="e">
        <f t="shared" si="183"/>
        <v>#DIV/0!</v>
      </c>
      <c r="G3391" s="1230">
        <v>304</v>
      </c>
      <c r="H3391" s="1231"/>
      <c r="I3391" s="1232"/>
      <c r="J3391" s="1233"/>
      <c r="K3391" s="587" t="e">
        <f t="shared" si="184"/>
        <v>#DIV/0!</v>
      </c>
      <c r="M3391" s="1230">
        <v>304</v>
      </c>
      <c r="N3391" s="1231"/>
      <c r="O3391" s="1232"/>
      <c r="P3391" s="1233"/>
      <c r="Q3391" s="587" t="e">
        <f t="shared" si="185"/>
        <v>#DIV/0!</v>
      </c>
    </row>
    <row r="3392" spans="1:17" s="17" customFormat="1" ht="16.75" customHeight="1" outlineLevel="2">
      <c r="A3392" s="1230">
        <v>305</v>
      </c>
      <c r="B3392" s="1231"/>
      <c r="C3392" s="1232"/>
      <c r="D3392" s="1233"/>
      <c r="E3392" s="587" t="e">
        <f t="shared" si="183"/>
        <v>#DIV/0!</v>
      </c>
      <c r="G3392" s="1230">
        <v>305</v>
      </c>
      <c r="H3392" s="1231"/>
      <c r="I3392" s="1232"/>
      <c r="J3392" s="1233"/>
      <c r="K3392" s="587" t="e">
        <f t="shared" si="184"/>
        <v>#DIV/0!</v>
      </c>
      <c r="M3392" s="1230">
        <v>305</v>
      </c>
      <c r="N3392" s="1231"/>
      <c r="O3392" s="1232"/>
      <c r="P3392" s="1233"/>
      <c r="Q3392" s="587" t="e">
        <f t="shared" si="185"/>
        <v>#DIV/0!</v>
      </c>
    </row>
    <row r="3393" spans="1:17" s="17" customFormat="1" ht="16.75" customHeight="1" outlineLevel="2">
      <c r="A3393" s="1230">
        <v>306</v>
      </c>
      <c r="B3393" s="1231"/>
      <c r="C3393" s="1232"/>
      <c r="D3393" s="1233"/>
      <c r="E3393" s="587" t="e">
        <f t="shared" si="183"/>
        <v>#DIV/0!</v>
      </c>
      <c r="G3393" s="1230">
        <v>306</v>
      </c>
      <c r="H3393" s="1231"/>
      <c r="I3393" s="1232"/>
      <c r="J3393" s="1233"/>
      <c r="K3393" s="587" t="e">
        <f t="shared" si="184"/>
        <v>#DIV/0!</v>
      </c>
      <c r="M3393" s="1230">
        <v>306</v>
      </c>
      <c r="N3393" s="1231"/>
      <c r="O3393" s="1232"/>
      <c r="P3393" s="1233"/>
      <c r="Q3393" s="587" t="e">
        <f t="shared" si="185"/>
        <v>#DIV/0!</v>
      </c>
    </row>
    <row r="3394" spans="1:17" s="17" customFormat="1" ht="16.75" customHeight="1" outlineLevel="2">
      <c r="A3394" s="1230">
        <v>307</v>
      </c>
      <c r="B3394" s="1231"/>
      <c r="C3394" s="1232"/>
      <c r="D3394" s="1233"/>
      <c r="E3394" s="587" t="e">
        <f t="shared" si="183"/>
        <v>#DIV/0!</v>
      </c>
      <c r="G3394" s="1230">
        <v>307</v>
      </c>
      <c r="H3394" s="1231"/>
      <c r="I3394" s="1232"/>
      <c r="J3394" s="1233"/>
      <c r="K3394" s="587" t="e">
        <f t="shared" si="184"/>
        <v>#DIV/0!</v>
      </c>
      <c r="M3394" s="1230">
        <v>307</v>
      </c>
      <c r="N3394" s="1231"/>
      <c r="O3394" s="1232"/>
      <c r="P3394" s="1233"/>
      <c r="Q3394" s="587" t="e">
        <f t="shared" si="185"/>
        <v>#DIV/0!</v>
      </c>
    </row>
    <row r="3395" spans="1:17" s="17" customFormat="1" ht="16.75" customHeight="1" outlineLevel="2">
      <c r="A3395" s="1230">
        <v>308</v>
      </c>
      <c r="B3395" s="1231"/>
      <c r="C3395" s="1232"/>
      <c r="D3395" s="1233"/>
      <c r="E3395" s="587" t="e">
        <f t="shared" si="183"/>
        <v>#DIV/0!</v>
      </c>
      <c r="G3395" s="1230">
        <v>308</v>
      </c>
      <c r="H3395" s="1231"/>
      <c r="I3395" s="1232"/>
      <c r="J3395" s="1233"/>
      <c r="K3395" s="587" t="e">
        <f t="shared" si="184"/>
        <v>#DIV/0!</v>
      </c>
      <c r="M3395" s="1230">
        <v>308</v>
      </c>
      <c r="N3395" s="1231"/>
      <c r="O3395" s="1232"/>
      <c r="P3395" s="1233"/>
      <c r="Q3395" s="587" t="e">
        <f t="shared" si="185"/>
        <v>#DIV/0!</v>
      </c>
    </row>
    <row r="3396" spans="1:17" s="17" customFormat="1" ht="16.75" customHeight="1" outlineLevel="2">
      <c r="A3396" s="1230">
        <v>309</v>
      </c>
      <c r="B3396" s="1231"/>
      <c r="C3396" s="1232"/>
      <c r="D3396" s="1233"/>
      <c r="E3396" s="587" t="e">
        <f t="shared" si="183"/>
        <v>#DIV/0!</v>
      </c>
      <c r="G3396" s="1230">
        <v>309</v>
      </c>
      <c r="H3396" s="1231"/>
      <c r="I3396" s="1232"/>
      <c r="J3396" s="1233"/>
      <c r="K3396" s="587" t="e">
        <f t="shared" si="184"/>
        <v>#DIV/0!</v>
      </c>
      <c r="M3396" s="1230">
        <v>309</v>
      </c>
      <c r="N3396" s="1231"/>
      <c r="O3396" s="1232"/>
      <c r="P3396" s="1233"/>
      <c r="Q3396" s="587" t="e">
        <f t="shared" si="185"/>
        <v>#DIV/0!</v>
      </c>
    </row>
    <row r="3397" spans="1:17" s="17" customFormat="1" ht="16.75" customHeight="1" outlineLevel="2">
      <c r="A3397" s="1230">
        <v>310</v>
      </c>
      <c r="B3397" s="1231"/>
      <c r="C3397" s="1232"/>
      <c r="D3397" s="1233"/>
      <c r="E3397" s="587" t="e">
        <f t="shared" si="183"/>
        <v>#DIV/0!</v>
      </c>
      <c r="G3397" s="1230">
        <v>310</v>
      </c>
      <c r="H3397" s="1231"/>
      <c r="I3397" s="1232"/>
      <c r="J3397" s="1233"/>
      <c r="K3397" s="587" t="e">
        <f t="shared" si="184"/>
        <v>#DIV/0!</v>
      </c>
      <c r="M3397" s="1230">
        <v>310</v>
      </c>
      <c r="N3397" s="1231"/>
      <c r="O3397" s="1232"/>
      <c r="P3397" s="1233"/>
      <c r="Q3397" s="587" t="e">
        <f t="shared" si="185"/>
        <v>#DIV/0!</v>
      </c>
    </row>
    <row r="3398" spans="1:17" s="17" customFormat="1" ht="16.75" customHeight="1" outlineLevel="2">
      <c r="A3398" s="1230">
        <v>311</v>
      </c>
      <c r="B3398" s="1231"/>
      <c r="C3398" s="1232"/>
      <c r="D3398" s="1233"/>
      <c r="E3398" s="587" t="e">
        <f t="shared" si="183"/>
        <v>#DIV/0!</v>
      </c>
      <c r="G3398" s="1230">
        <v>311</v>
      </c>
      <c r="H3398" s="1231"/>
      <c r="I3398" s="1232"/>
      <c r="J3398" s="1233"/>
      <c r="K3398" s="587" t="e">
        <f t="shared" si="184"/>
        <v>#DIV/0!</v>
      </c>
      <c r="M3398" s="1230">
        <v>311</v>
      </c>
      <c r="N3398" s="1231"/>
      <c r="O3398" s="1232"/>
      <c r="P3398" s="1233"/>
      <c r="Q3398" s="587" t="e">
        <f t="shared" si="185"/>
        <v>#DIV/0!</v>
      </c>
    </row>
    <row r="3399" spans="1:17" s="17" customFormat="1" ht="16.75" customHeight="1" outlineLevel="2">
      <c r="A3399" s="1230">
        <v>312</v>
      </c>
      <c r="B3399" s="1231"/>
      <c r="C3399" s="1232"/>
      <c r="D3399" s="1233"/>
      <c r="E3399" s="587" t="e">
        <f t="shared" si="183"/>
        <v>#DIV/0!</v>
      </c>
      <c r="G3399" s="1230">
        <v>312</v>
      </c>
      <c r="H3399" s="1231"/>
      <c r="I3399" s="1232"/>
      <c r="J3399" s="1233"/>
      <c r="K3399" s="587" t="e">
        <f t="shared" si="184"/>
        <v>#DIV/0!</v>
      </c>
      <c r="M3399" s="1230">
        <v>312</v>
      </c>
      <c r="N3399" s="1231"/>
      <c r="O3399" s="1232"/>
      <c r="P3399" s="1233"/>
      <c r="Q3399" s="587" t="e">
        <f t="shared" si="185"/>
        <v>#DIV/0!</v>
      </c>
    </row>
    <row r="3400" spans="1:17" s="17" customFormat="1" ht="16.75" customHeight="1" outlineLevel="2">
      <c r="A3400" s="1230">
        <v>313</v>
      </c>
      <c r="B3400" s="1231"/>
      <c r="C3400" s="1232"/>
      <c r="D3400" s="1233"/>
      <c r="E3400" s="587" t="e">
        <f t="shared" si="183"/>
        <v>#DIV/0!</v>
      </c>
      <c r="G3400" s="1230">
        <v>313</v>
      </c>
      <c r="H3400" s="1231"/>
      <c r="I3400" s="1232"/>
      <c r="J3400" s="1233"/>
      <c r="K3400" s="587" t="e">
        <f t="shared" si="184"/>
        <v>#DIV/0!</v>
      </c>
      <c r="M3400" s="1230">
        <v>313</v>
      </c>
      <c r="N3400" s="1231"/>
      <c r="O3400" s="1232"/>
      <c r="P3400" s="1233"/>
      <c r="Q3400" s="587" t="e">
        <f t="shared" si="185"/>
        <v>#DIV/0!</v>
      </c>
    </row>
    <row r="3401" spans="1:17" s="17" customFormat="1" ht="16.75" customHeight="1" outlineLevel="2">
      <c r="A3401" s="1230">
        <v>314</v>
      </c>
      <c r="B3401" s="1231"/>
      <c r="C3401" s="1232"/>
      <c r="D3401" s="1233"/>
      <c r="E3401" s="587" t="e">
        <f t="shared" si="183"/>
        <v>#DIV/0!</v>
      </c>
      <c r="G3401" s="1230">
        <v>314</v>
      </c>
      <c r="H3401" s="1231"/>
      <c r="I3401" s="1232"/>
      <c r="J3401" s="1233"/>
      <c r="K3401" s="587" t="e">
        <f t="shared" si="184"/>
        <v>#DIV/0!</v>
      </c>
      <c r="M3401" s="1230">
        <v>314</v>
      </c>
      <c r="N3401" s="1231"/>
      <c r="O3401" s="1232"/>
      <c r="P3401" s="1233"/>
      <c r="Q3401" s="587" t="e">
        <f t="shared" si="185"/>
        <v>#DIV/0!</v>
      </c>
    </row>
    <row r="3402" spans="1:17" s="17" customFormat="1" ht="16.75" customHeight="1" outlineLevel="2">
      <c r="A3402" s="1230">
        <v>315</v>
      </c>
      <c r="B3402" s="1231"/>
      <c r="C3402" s="1232"/>
      <c r="D3402" s="1233"/>
      <c r="E3402" s="587" t="e">
        <f t="shared" si="183"/>
        <v>#DIV/0!</v>
      </c>
      <c r="G3402" s="1230">
        <v>315</v>
      </c>
      <c r="H3402" s="1231"/>
      <c r="I3402" s="1232"/>
      <c r="J3402" s="1233"/>
      <c r="K3402" s="587" t="e">
        <f t="shared" si="184"/>
        <v>#DIV/0!</v>
      </c>
      <c r="M3402" s="1230">
        <v>315</v>
      </c>
      <c r="N3402" s="1231"/>
      <c r="O3402" s="1232"/>
      <c r="P3402" s="1233"/>
      <c r="Q3402" s="587" t="e">
        <f t="shared" si="185"/>
        <v>#DIV/0!</v>
      </c>
    </row>
    <row r="3403" spans="1:17" s="17" customFormat="1" ht="16.75" customHeight="1" outlineLevel="2">
      <c r="A3403" s="1230">
        <v>316</v>
      </c>
      <c r="B3403" s="1231"/>
      <c r="C3403" s="1232"/>
      <c r="D3403" s="1233"/>
      <c r="E3403" s="587" t="e">
        <f t="shared" si="183"/>
        <v>#DIV/0!</v>
      </c>
      <c r="G3403" s="1230">
        <v>316</v>
      </c>
      <c r="H3403" s="1231"/>
      <c r="I3403" s="1232"/>
      <c r="J3403" s="1233"/>
      <c r="K3403" s="587" t="e">
        <f t="shared" si="184"/>
        <v>#DIV/0!</v>
      </c>
      <c r="M3403" s="1230">
        <v>316</v>
      </c>
      <c r="N3403" s="1231"/>
      <c r="O3403" s="1232"/>
      <c r="P3403" s="1233"/>
      <c r="Q3403" s="587" t="e">
        <f t="shared" si="185"/>
        <v>#DIV/0!</v>
      </c>
    </row>
    <row r="3404" spans="1:17" s="17" customFormat="1" ht="16.75" customHeight="1" outlineLevel="2">
      <c r="A3404" s="1230">
        <v>317</v>
      </c>
      <c r="B3404" s="1231"/>
      <c r="C3404" s="1232"/>
      <c r="D3404" s="1233"/>
      <c r="E3404" s="587" t="e">
        <f t="shared" si="183"/>
        <v>#DIV/0!</v>
      </c>
      <c r="G3404" s="1230">
        <v>317</v>
      </c>
      <c r="H3404" s="1231"/>
      <c r="I3404" s="1232"/>
      <c r="J3404" s="1233"/>
      <c r="K3404" s="587" t="e">
        <f t="shared" si="184"/>
        <v>#DIV/0!</v>
      </c>
      <c r="M3404" s="1230">
        <v>317</v>
      </c>
      <c r="N3404" s="1231"/>
      <c r="O3404" s="1232"/>
      <c r="P3404" s="1233"/>
      <c r="Q3404" s="587" t="e">
        <f t="shared" si="185"/>
        <v>#DIV/0!</v>
      </c>
    </row>
    <row r="3405" spans="1:17" s="17" customFormat="1" ht="16.75" customHeight="1" outlineLevel="2">
      <c r="A3405" s="1230">
        <v>318</v>
      </c>
      <c r="B3405" s="1231"/>
      <c r="C3405" s="1232"/>
      <c r="D3405" s="1233"/>
      <c r="E3405" s="587" t="e">
        <f t="shared" si="183"/>
        <v>#DIV/0!</v>
      </c>
      <c r="G3405" s="1230">
        <v>318</v>
      </c>
      <c r="H3405" s="1231"/>
      <c r="I3405" s="1232"/>
      <c r="J3405" s="1233"/>
      <c r="K3405" s="587" t="e">
        <f t="shared" si="184"/>
        <v>#DIV/0!</v>
      </c>
      <c r="M3405" s="1230">
        <v>318</v>
      </c>
      <c r="N3405" s="1231"/>
      <c r="O3405" s="1232"/>
      <c r="P3405" s="1233"/>
      <c r="Q3405" s="587" t="e">
        <f t="shared" si="185"/>
        <v>#DIV/0!</v>
      </c>
    </row>
    <row r="3406" spans="1:17" s="17" customFormat="1" ht="16.75" customHeight="1" outlineLevel="2">
      <c r="A3406" s="1230">
        <v>319</v>
      </c>
      <c r="B3406" s="1231"/>
      <c r="C3406" s="1232"/>
      <c r="D3406" s="1233"/>
      <c r="E3406" s="587" t="e">
        <f t="shared" si="183"/>
        <v>#DIV/0!</v>
      </c>
      <c r="G3406" s="1230">
        <v>319</v>
      </c>
      <c r="H3406" s="1231"/>
      <c r="I3406" s="1232"/>
      <c r="J3406" s="1233"/>
      <c r="K3406" s="587" t="e">
        <f t="shared" si="184"/>
        <v>#DIV/0!</v>
      </c>
      <c r="M3406" s="1230">
        <v>319</v>
      </c>
      <c r="N3406" s="1231"/>
      <c r="O3406" s="1232"/>
      <c r="P3406" s="1233"/>
      <c r="Q3406" s="587" t="e">
        <f t="shared" si="185"/>
        <v>#DIV/0!</v>
      </c>
    </row>
    <row r="3407" spans="1:17" s="17" customFormat="1" ht="16.75" customHeight="1" outlineLevel="2">
      <c r="A3407" s="1230">
        <v>320</v>
      </c>
      <c r="B3407" s="1231"/>
      <c r="C3407" s="1232"/>
      <c r="D3407" s="1233"/>
      <c r="E3407" s="587" t="e">
        <f t="shared" si="183"/>
        <v>#DIV/0!</v>
      </c>
      <c r="G3407" s="1230">
        <v>320</v>
      </c>
      <c r="H3407" s="1231"/>
      <c r="I3407" s="1232"/>
      <c r="J3407" s="1233"/>
      <c r="K3407" s="587" t="e">
        <f t="shared" si="184"/>
        <v>#DIV/0!</v>
      </c>
      <c r="M3407" s="1230">
        <v>320</v>
      </c>
      <c r="N3407" s="1231"/>
      <c r="O3407" s="1232"/>
      <c r="P3407" s="1233"/>
      <c r="Q3407" s="587" t="e">
        <f t="shared" si="185"/>
        <v>#DIV/0!</v>
      </c>
    </row>
    <row r="3408" spans="1:17" s="17" customFormat="1" ht="16.75" customHeight="1" outlineLevel="2">
      <c r="A3408" s="1230">
        <v>321</v>
      </c>
      <c r="B3408" s="1231"/>
      <c r="C3408" s="1232"/>
      <c r="D3408" s="1233"/>
      <c r="E3408" s="587" t="e">
        <f t="shared" si="183"/>
        <v>#DIV/0!</v>
      </c>
      <c r="G3408" s="1230">
        <v>321</v>
      </c>
      <c r="H3408" s="1231"/>
      <c r="I3408" s="1232"/>
      <c r="J3408" s="1233"/>
      <c r="K3408" s="587" t="e">
        <f t="shared" si="184"/>
        <v>#DIV/0!</v>
      </c>
      <c r="M3408" s="1230">
        <v>321</v>
      </c>
      <c r="N3408" s="1231"/>
      <c r="O3408" s="1232"/>
      <c r="P3408" s="1233"/>
      <c r="Q3408" s="587" t="e">
        <f t="shared" si="185"/>
        <v>#DIV/0!</v>
      </c>
    </row>
    <row r="3409" spans="1:17" s="17" customFormat="1" ht="16.75" customHeight="1" outlineLevel="2">
      <c r="A3409" s="1230">
        <v>322</v>
      </c>
      <c r="B3409" s="1231"/>
      <c r="C3409" s="1232"/>
      <c r="D3409" s="1233"/>
      <c r="E3409" s="587" t="e">
        <f t="shared" ref="E3409:E3472" si="186">IF(AND(C3409&gt;=D$3081,C3409&lt;=D$3080),1,0)</f>
        <v>#DIV/0!</v>
      </c>
      <c r="G3409" s="1230">
        <v>322</v>
      </c>
      <c r="H3409" s="1231"/>
      <c r="I3409" s="1232"/>
      <c r="J3409" s="1233"/>
      <c r="K3409" s="587" t="e">
        <f t="shared" ref="K3409:K3472" si="187">IF(AND(I3409&gt;=J$3081,I3409&lt;=J$3080),1,0)</f>
        <v>#DIV/0!</v>
      </c>
      <c r="M3409" s="1230">
        <v>322</v>
      </c>
      <c r="N3409" s="1231"/>
      <c r="O3409" s="1232"/>
      <c r="P3409" s="1233"/>
      <c r="Q3409" s="587" t="e">
        <f t="shared" ref="Q3409:Q3472" si="188">IF(AND(O3409&gt;=P$3081,O3409&lt;=P$3080),1,0)</f>
        <v>#DIV/0!</v>
      </c>
    </row>
    <row r="3410" spans="1:17" s="17" customFormat="1" ht="16.75" customHeight="1" outlineLevel="2">
      <c r="A3410" s="1230">
        <v>323</v>
      </c>
      <c r="B3410" s="1231"/>
      <c r="C3410" s="1232"/>
      <c r="D3410" s="1233"/>
      <c r="E3410" s="587" t="e">
        <f t="shared" si="186"/>
        <v>#DIV/0!</v>
      </c>
      <c r="G3410" s="1230">
        <v>323</v>
      </c>
      <c r="H3410" s="1231"/>
      <c r="I3410" s="1232"/>
      <c r="J3410" s="1233"/>
      <c r="K3410" s="587" t="e">
        <f t="shared" si="187"/>
        <v>#DIV/0!</v>
      </c>
      <c r="M3410" s="1230">
        <v>323</v>
      </c>
      <c r="N3410" s="1231"/>
      <c r="O3410" s="1232"/>
      <c r="P3410" s="1233"/>
      <c r="Q3410" s="587" t="e">
        <f t="shared" si="188"/>
        <v>#DIV/0!</v>
      </c>
    </row>
    <row r="3411" spans="1:17" s="17" customFormat="1" ht="16.75" customHeight="1" outlineLevel="2">
      <c r="A3411" s="1230">
        <v>324</v>
      </c>
      <c r="B3411" s="1231"/>
      <c r="C3411" s="1232"/>
      <c r="D3411" s="1233"/>
      <c r="E3411" s="587" t="e">
        <f t="shared" si="186"/>
        <v>#DIV/0!</v>
      </c>
      <c r="G3411" s="1230">
        <v>324</v>
      </c>
      <c r="H3411" s="1231"/>
      <c r="I3411" s="1232"/>
      <c r="J3411" s="1233"/>
      <c r="K3411" s="587" t="e">
        <f t="shared" si="187"/>
        <v>#DIV/0!</v>
      </c>
      <c r="M3411" s="1230">
        <v>324</v>
      </c>
      <c r="N3411" s="1231"/>
      <c r="O3411" s="1232"/>
      <c r="P3411" s="1233"/>
      <c r="Q3411" s="587" t="e">
        <f t="shared" si="188"/>
        <v>#DIV/0!</v>
      </c>
    </row>
    <row r="3412" spans="1:17" s="17" customFormat="1" ht="16.75" customHeight="1" outlineLevel="2">
      <c r="A3412" s="1230">
        <v>325</v>
      </c>
      <c r="B3412" s="1231"/>
      <c r="C3412" s="1232"/>
      <c r="D3412" s="1233"/>
      <c r="E3412" s="587" t="e">
        <f t="shared" si="186"/>
        <v>#DIV/0!</v>
      </c>
      <c r="G3412" s="1230">
        <v>325</v>
      </c>
      <c r="H3412" s="1231"/>
      <c r="I3412" s="1232"/>
      <c r="J3412" s="1233"/>
      <c r="K3412" s="587" t="e">
        <f t="shared" si="187"/>
        <v>#DIV/0!</v>
      </c>
      <c r="M3412" s="1230">
        <v>325</v>
      </c>
      <c r="N3412" s="1231"/>
      <c r="O3412" s="1232"/>
      <c r="P3412" s="1233"/>
      <c r="Q3412" s="587" t="e">
        <f t="shared" si="188"/>
        <v>#DIV/0!</v>
      </c>
    </row>
    <row r="3413" spans="1:17" s="17" customFormat="1" ht="16.75" customHeight="1" outlineLevel="2">
      <c r="A3413" s="1230">
        <v>326</v>
      </c>
      <c r="B3413" s="1231"/>
      <c r="C3413" s="1232"/>
      <c r="D3413" s="1233"/>
      <c r="E3413" s="587" t="e">
        <f t="shared" si="186"/>
        <v>#DIV/0!</v>
      </c>
      <c r="G3413" s="1230">
        <v>326</v>
      </c>
      <c r="H3413" s="1231"/>
      <c r="I3413" s="1232"/>
      <c r="J3413" s="1233"/>
      <c r="K3413" s="587" t="e">
        <f t="shared" si="187"/>
        <v>#DIV/0!</v>
      </c>
      <c r="M3413" s="1230">
        <v>326</v>
      </c>
      <c r="N3413" s="1231"/>
      <c r="O3413" s="1232"/>
      <c r="P3413" s="1233"/>
      <c r="Q3413" s="587" t="e">
        <f t="shared" si="188"/>
        <v>#DIV/0!</v>
      </c>
    </row>
    <row r="3414" spans="1:17" s="17" customFormat="1" ht="16.75" customHeight="1" outlineLevel="2">
      <c r="A3414" s="1230">
        <v>327</v>
      </c>
      <c r="B3414" s="1231"/>
      <c r="C3414" s="1232"/>
      <c r="D3414" s="1233"/>
      <c r="E3414" s="587" t="e">
        <f t="shared" si="186"/>
        <v>#DIV/0!</v>
      </c>
      <c r="G3414" s="1230">
        <v>327</v>
      </c>
      <c r="H3414" s="1231"/>
      <c r="I3414" s="1232"/>
      <c r="J3414" s="1233"/>
      <c r="K3414" s="587" t="e">
        <f t="shared" si="187"/>
        <v>#DIV/0!</v>
      </c>
      <c r="M3414" s="1230">
        <v>327</v>
      </c>
      <c r="N3414" s="1231"/>
      <c r="O3414" s="1232"/>
      <c r="P3414" s="1233"/>
      <c r="Q3414" s="587" t="e">
        <f t="shared" si="188"/>
        <v>#DIV/0!</v>
      </c>
    </row>
    <row r="3415" spans="1:17" s="17" customFormat="1" ht="16.75" customHeight="1" outlineLevel="2">
      <c r="A3415" s="1230">
        <v>328</v>
      </c>
      <c r="B3415" s="1231"/>
      <c r="C3415" s="1232"/>
      <c r="D3415" s="1233"/>
      <c r="E3415" s="587" t="e">
        <f t="shared" si="186"/>
        <v>#DIV/0!</v>
      </c>
      <c r="G3415" s="1230">
        <v>328</v>
      </c>
      <c r="H3415" s="1231"/>
      <c r="I3415" s="1232"/>
      <c r="J3415" s="1233"/>
      <c r="K3415" s="587" t="e">
        <f t="shared" si="187"/>
        <v>#DIV/0!</v>
      </c>
      <c r="M3415" s="1230">
        <v>328</v>
      </c>
      <c r="N3415" s="1231"/>
      <c r="O3415" s="1232"/>
      <c r="P3415" s="1233"/>
      <c r="Q3415" s="587" t="e">
        <f t="shared" si="188"/>
        <v>#DIV/0!</v>
      </c>
    </row>
    <row r="3416" spans="1:17" s="17" customFormat="1" ht="16.75" customHeight="1" outlineLevel="2">
      <c r="A3416" s="1230">
        <v>329</v>
      </c>
      <c r="B3416" s="1231"/>
      <c r="C3416" s="1232"/>
      <c r="D3416" s="1233"/>
      <c r="E3416" s="587" t="e">
        <f t="shared" si="186"/>
        <v>#DIV/0!</v>
      </c>
      <c r="G3416" s="1230">
        <v>329</v>
      </c>
      <c r="H3416" s="1231"/>
      <c r="I3416" s="1232"/>
      <c r="J3416" s="1233"/>
      <c r="K3416" s="587" t="e">
        <f t="shared" si="187"/>
        <v>#DIV/0!</v>
      </c>
      <c r="M3416" s="1230">
        <v>329</v>
      </c>
      <c r="N3416" s="1231"/>
      <c r="O3416" s="1232"/>
      <c r="P3416" s="1233"/>
      <c r="Q3416" s="587" t="e">
        <f t="shared" si="188"/>
        <v>#DIV/0!</v>
      </c>
    </row>
    <row r="3417" spans="1:17" s="17" customFormat="1" ht="16.75" customHeight="1" outlineLevel="2">
      <c r="A3417" s="1230">
        <v>330</v>
      </c>
      <c r="B3417" s="1231"/>
      <c r="C3417" s="1232"/>
      <c r="D3417" s="1233"/>
      <c r="E3417" s="587" t="e">
        <f t="shared" si="186"/>
        <v>#DIV/0!</v>
      </c>
      <c r="G3417" s="1230">
        <v>330</v>
      </c>
      <c r="H3417" s="1231"/>
      <c r="I3417" s="1232"/>
      <c r="J3417" s="1233"/>
      <c r="K3417" s="587" t="e">
        <f t="shared" si="187"/>
        <v>#DIV/0!</v>
      </c>
      <c r="M3417" s="1230">
        <v>330</v>
      </c>
      <c r="N3417" s="1231"/>
      <c r="O3417" s="1232"/>
      <c r="P3417" s="1233"/>
      <c r="Q3417" s="587" t="e">
        <f t="shared" si="188"/>
        <v>#DIV/0!</v>
      </c>
    </row>
    <row r="3418" spans="1:17" s="17" customFormat="1" ht="16.75" customHeight="1" outlineLevel="2">
      <c r="A3418" s="1230">
        <v>331</v>
      </c>
      <c r="B3418" s="1231"/>
      <c r="C3418" s="1232"/>
      <c r="D3418" s="1233"/>
      <c r="E3418" s="587" t="e">
        <f t="shared" si="186"/>
        <v>#DIV/0!</v>
      </c>
      <c r="G3418" s="1230">
        <v>331</v>
      </c>
      <c r="H3418" s="1231"/>
      <c r="I3418" s="1232"/>
      <c r="J3418" s="1233"/>
      <c r="K3418" s="587" t="e">
        <f t="shared" si="187"/>
        <v>#DIV/0!</v>
      </c>
      <c r="M3418" s="1230">
        <v>331</v>
      </c>
      <c r="N3418" s="1231"/>
      <c r="O3418" s="1232"/>
      <c r="P3418" s="1233"/>
      <c r="Q3418" s="587" t="e">
        <f t="shared" si="188"/>
        <v>#DIV/0!</v>
      </c>
    </row>
    <row r="3419" spans="1:17" s="17" customFormat="1" ht="16.75" customHeight="1" outlineLevel="2">
      <c r="A3419" s="1230">
        <v>332</v>
      </c>
      <c r="B3419" s="1231"/>
      <c r="C3419" s="1232"/>
      <c r="D3419" s="1233"/>
      <c r="E3419" s="587" t="e">
        <f t="shared" si="186"/>
        <v>#DIV/0!</v>
      </c>
      <c r="G3419" s="1230">
        <v>332</v>
      </c>
      <c r="H3419" s="1231"/>
      <c r="I3419" s="1232"/>
      <c r="J3419" s="1233"/>
      <c r="K3419" s="587" t="e">
        <f t="shared" si="187"/>
        <v>#DIV/0!</v>
      </c>
      <c r="M3419" s="1230">
        <v>332</v>
      </c>
      <c r="N3419" s="1231"/>
      <c r="O3419" s="1232"/>
      <c r="P3419" s="1233"/>
      <c r="Q3419" s="587" t="e">
        <f t="shared" si="188"/>
        <v>#DIV/0!</v>
      </c>
    </row>
    <row r="3420" spans="1:17" s="17" customFormat="1" ht="16.75" customHeight="1" outlineLevel="2">
      <c r="A3420" s="1230">
        <v>333</v>
      </c>
      <c r="B3420" s="1231"/>
      <c r="C3420" s="1232"/>
      <c r="D3420" s="1233"/>
      <c r="E3420" s="587" t="e">
        <f t="shared" si="186"/>
        <v>#DIV/0!</v>
      </c>
      <c r="G3420" s="1230">
        <v>333</v>
      </c>
      <c r="H3420" s="1231"/>
      <c r="I3420" s="1232"/>
      <c r="J3420" s="1233"/>
      <c r="K3420" s="587" t="e">
        <f t="shared" si="187"/>
        <v>#DIV/0!</v>
      </c>
      <c r="M3420" s="1230">
        <v>333</v>
      </c>
      <c r="N3420" s="1231"/>
      <c r="O3420" s="1232"/>
      <c r="P3420" s="1233"/>
      <c r="Q3420" s="587" t="e">
        <f t="shared" si="188"/>
        <v>#DIV/0!</v>
      </c>
    </row>
    <row r="3421" spans="1:17" s="17" customFormat="1" ht="16.75" customHeight="1" outlineLevel="2">
      <c r="A3421" s="1230">
        <v>334</v>
      </c>
      <c r="B3421" s="1231"/>
      <c r="C3421" s="1232"/>
      <c r="D3421" s="1233"/>
      <c r="E3421" s="587" t="e">
        <f t="shared" si="186"/>
        <v>#DIV/0!</v>
      </c>
      <c r="G3421" s="1230">
        <v>334</v>
      </c>
      <c r="H3421" s="1231"/>
      <c r="I3421" s="1232"/>
      <c r="J3421" s="1233"/>
      <c r="K3421" s="587" t="e">
        <f t="shared" si="187"/>
        <v>#DIV/0!</v>
      </c>
      <c r="M3421" s="1230">
        <v>334</v>
      </c>
      <c r="N3421" s="1231"/>
      <c r="O3421" s="1232"/>
      <c r="P3421" s="1233"/>
      <c r="Q3421" s="587" t="e">
        <f t="shared" si="188"/>
        <v>#DIV/0!</v>
      </c>
    </row>
    <row r="3422" spans="1:17" s="17" customFormat="1" ht="16.75" customHeight="1" outlineLevel="2">
      <c r="A3422" s="1230">
        <v>335</v>
      </c>
      <c r="B3422" s="1231"/>
      <c r="C3422" s="1232"/>
      <c r="D3422" s="1233"/>
      <c r="E3422" s="587" t="e">
        <f t="shared" si="186"/>
        <v>#DIV/0!</v>
      </c>
      <c r="G3422" s="1230">
        <v>335</v>
      </c>
      <c r="H3422" s="1231"/>
      <c r="I3422" s="1232"/>
      <c r="J3422" s="1233"/>
      <c r="K3422" s="587" t="e">
        <f t="shared" si="187"/>
        <v>#DIV/0!</v>
      </c>
      <c r="M3422" s="1230">
        <v>335</v>
      </c>
      <c r="N3422" s="1231"/>
      <c r="O3422" s="1232"/>
      <c r="P3422" s="1233"/>
      <c r="Q3422" s="587" t="e">
        <f t="shared" si="188"/>
        <v>#DIV/0!</v>
      </c>
    </row>
    <row r="3423" spans="1:17" s="17" customFormat="1" ht="16.75" customHeight="1" outlineLevel="2">
      <c r="A3423" s="1230">
        <v>336</v>
      </c>
      <c r="B3423" s="1231"/>
      <c r="C3423" s="1232"/>
      <c r="D3423" s="1233"/>
      <c r="E3423" s="587" t="e">
        <f t="shared" si="186"/>
        <v>#DIV/0!</v>
      </c>
      <c r="G3423" s="1230">
        <v>336</v>
      </c>
      <c r="H3423" s="1231"/>
      <c r="I3423" s="1232"/>
      <c r="J3423" s="1233"/>
      <c r="K3423" s="587" t="e">
        <f t="shared" si="187"/>
        <v>#DIV/0!</v>
      </c>
      <c r="M3423" s="1230">
        <v>336</v>
      </c>
      <c r="N3423" s="1231"/>
      <c r="O3423" s="1232"/>
      <c r="P3423" s="1233"/>
      <c r="Q3423" s="587" t="e">
        <f t="shared" si="188"/>
        <v>#DIV/0!</v>
      </c>
    </row>
    <row r="3424" spans="1:17" s="17" customFormat="1" ht="16.75" customHeight="1" outlineLevel="2">
      <c r="A3424" s="1230">
        <v>337</v>
      </c>
      <c r="B3424" s="1231"/>
      <c r="C3424" s="1232"/>
      <c r="D3424" s="1233"/>
      <c r="E3424" s="587" t="e">
        <f t="shared" si="186"/>
        <v>#DIV/0!</v>
      </c>
      <c r="G3424" s="1230">
        <v>337</v>
      </c>
      <c r="H3424" s="1231"/>
      <c r="I3424" s="1232"/>
      <c r="J3424" s="1233"/>
      <c r="K3424" s="587" t="e">
        <f t="shared" si="187"/>
        <v>#DIV/0!</v>
      </c>
      <c r="M3424" s="1230">
        <v>337</v>
      </c>
      <c r="N3424" s="1231"/>
      <c r="O3424" s="1232"/>
      <c r="P3424" s="1233"/>
      <c r="Q3424" s="587" t="e">
        <f t="shared" si="188"/>
        <v>#DIV/0!</v>
      </c>
    </row>
    <row r="3425" spans="1:17" s="17" customFormat="1" ht="16.75" customHeight="1" outlineLevel="2">
      <c r="A3425" s="1230">
        <v>338</v>
      </c>
      <c r="B3425" s="1231"/>
      <c r="C3425" s="1232"/>
      <c r="D3425" s="1233"/>
      <c r="E3425" s="587" t="e">
        <f t="shared" si="186"/>
        <v>#DIV/0!</v>
      </c>
      <c r="G3425" s="1230">
        <v>338</v>
      </c>
      <c r="H3425" s="1231"/>
      <c r="I3425" s="1232"/>
      <c r="J3425" s="1233"/>
      <c r="K3425" s="587" t="e">
        <f t="shared" si="187"/>
        <v>#DIV/0!</v>
      </c>
      <c r="M3425" s="1230">
        <v>338</v>
      </c>
      <c r="N3425" s="1231"/>
      <c r="O3425" s="1232"/>
      <c r="P3425" s="1233"/>
      <c r="Q3425" s="587" t="e">
        <f t="shared" si="188"/>
        <v>#DIV/0!</v>
      </c>
    </row>
    <row r="3426" spans="1:17" s="17" customFormat="1" ht="16.75" customHeight="1" outlineLevel="2">
      <c r="A3426" s="1230">
        <v>339</v>
      </c>
      <c r="B3426" s="1231"/>
      <c r="C3426" s="1232"/>
      <c r="D3426" s="1233"/>
      <c r="E3426" s="587" t="e">
        <f t="shared" si="186"/>
        <v>#DIV/0!</v>
      </c>
      <c r="G3426" s="1230">
        <v>339</v>
      </c>
      <c r="H3426" s="1231"/>
      <c r="I3426" s="1232"/>
      <c r="J3426" s="1233"/>
      <c r="K3426" s="587" t="e">
        <f t="shared" si="187"/>
        <v>#DIV/0!</v>
      </c>
      <c r="M3426" s="1230">
        <v>339</v>
      </c>
      <c r="N3426" s="1231"/>
      <c r="O3426" s="1232"/>
      <c r="P3426" s="1233"/>
      <c r="Q3426" s="587" t="e">
        <f t="shared" si="188"/>
        <v>#DIV/0!</v>
      </c>
    </row>
    <row r="3427" spans="1:17" s="17" customFormat="1" ht="16.75" customHeight="1" outlineLevel="2">
      <c r="A3427" s="1230">
        <v>340</v>
      </c>
      <c r="B3427" s="1231"/>
      <c r="C3427" s="1232"/>
      <c r="D3427" s="1233"/>
      <c r="E3427" s="587" t="e">
        <f t="shared" si="186"/>
        <v>#DIV/0!</v>
      </c>
      <c r="G3427" s="1230">
        <v>340</v>
      </c>
      <c r="H3427" s="1231"/>
      <c r="I3427" s="1232"/>
      <c r="J3427" s="1233"/>
      <c r="K3427" s="587" t="e">
        <f t="shared" si="187"/>
        <v>#DIV/0!</v>
      </c>
      <c r="M3427" s="1230">
        <v>340</v>
      </c>
      <c r="N3427" s="1231"/>
      <c r="O3427" s="1232"/>
      <c r="P3427" s="1233"/>
      <c r="Q3427" s="587" t="e">
        <f t="shared" si="188"/>
        <v>#DIV/0!</v>
      </c>
    </row>
    <row r="3428" spans="1:17" s="17" customFormat="1" ht="16.75" customHeight="1" outlineLevel="2">
      <c r="A3428" s="1230">
        <v>341</v>
      </c>
      <c r="B3428" s="1231"/>
      <c r="C3428" s="1232"/>
      <c r="D3428" s="1233"/>
      <c r="E3428" s="587" t="e">
        <f t="shared" si="186"/>
        <v>#DIV/0!</v>
      </c>
      <c r="G3428" s="1230">
        <v>341</v>
      </c>
      <c r="H3428" s="1231"/>
      <c r="I3428" s="1232"/>
      <c r="J3428" s="1233"/>
      <c r="K3428" s="587" t="e">
        <f t="shared" si="187"/>
        <v>#DIV/0!</v>
      </c>
      <c r="M3428" s="1230">
        <v>341</v>
      </c>
      <c r="N3428" s="1231"/>
      <c r="O3428" s="1232"/>
      <c r="P3428" s="1233"/>
      <c r="Q3428" s="587" t="e">
        <f t="shared" si="188"/>
        <v>#DIV/0!</v>
      </c>
    </row>
    <row r="3429" spans="1:17" s="17" customFormat="1" ht="16.75" customHeight="1" outlineLevel="2">
      <c r="A3429" s="1230">
        <v>342</v>
      </c>
      <c r="B3429" s="1231"/>
      <c r="C3429" s="1232"/>
      <c r="D3429" s="1233"/>
      <c r="E3429" s="587" t="e">
        <f t="shared" si="186"/>
        <v>#DIV/0!</v>
      </c>
      <c r="G3429" s="1230">
        <v>342</v>
      </c>
      <c r="H3429" s="1231"/>
      <c r="I3429" s="1232"/>
      <c r="J3429" s="1233"/>
      <c r="K3429" s="587" t="e">
        <f t="shared" si="187"/>
        <v>#DIV/0!</v>
      </c>
      <c r="M3429" s="1230">
        <v>342</v>
      </c>
      <c r="N3429" s="1231"/>
      <c r="O3429" s="1232"/>
      <c r="P3429" s="1233"/>
      <c r="Q3429" s="587" t="e">
        <f t="shared" si="188"/>
        <v>#DIV/0!</v>
      </c>
    </row>
    <row r="3430" spans="1:17" s="17" customFormat="1" ht="16.75" customHeight="1" outlineLevel="2">
      <c r="A3430" s="1230">
        <v>343</v>
      </c>
      <c r="B3430" s="1231"/>
      <c r="C3430" s="1232"/>
      <c r="D3430" s="1233"/>
      <c r="E3430" s="587" t="e">
        <f t="shared" si="186"/>
        <v>#DIV/0!</v>
      </c>
      <c r="G3430" s="1230">
        <v>343</v>
      </c>
      <c r="H3430" s="1231"/>
      <c r="I3430" s="1232"/>
      <c r="J3430" s="1233"/>
      <c r="K3430" s="587" t="e">
        <f t="shared" si="187"/>
        <v>#DIV/0!</v>
      </c>
      <c r="M3430" s="1230">
        <v>343</v>
      </c>
      <c r="N3430" s="1231"/>
      <c r="O3430" s="1232"/>
      <c r="P3430" s="1233"/>
      <c r="Q3430" s="587" t="e">
        <f t="shared" si="188"/>
        <v>#DIV/0!</v>
      </c>
    </row>
    <row r="3431" spans="1:17" s="17" customFormat="1" ht="16.75" customHeight="1" outlineLevel="2">
      <c r="A3431" s="1230">
        <v>344</v>
      </c>
      <c r="B3431" s="1231"/>
      <c r="C3431" s="1232"/>
      <c r="D3431" s="1233"/>
      <c r="E3431" s="587" t="e">
        <f t="shared" si="186"/>
        <v>#DIV/0!</v>
      </c>
      <c r="G3431" s="1230">
        <v>344</v>
      </c>
      <c r="H3431" s="1231"/>
      <c r="I3431" s="1232"/>
      <c r="J3431" s="1233"/>
      <c r="K3431" s="587" t="e">
        <f t="shared" si="187"/>
        <v>#DIV/0!</v>
      </c>
      <c r="M3431" s="1230">
        <v>344</v>
      </c>
      <c r="N3431" s="1231"/>
      <c r="O3431" s="1232"/>
      <c r="P3431" s="1233"/>
      <c r="Q3431" s="587" t="e">
        <f t="shared" si="188"/>
        <v>#DIV/0!</v>
      </c>
    </row>
    <row r="3432" spans="1:17" s="17" customFormat="1" ht="16.75" customHeight="1" outlineLevel="2">
      <c r="A3432" s="1230">
        <v>345</v>
      </c>
      <c r="B3432" s="1231"/>
      <c r="C3432" s="1232"/>
      <c r="D3432" s="1233"/>
      <c r="E3432" s="587" t="e">
        <f t="shared" si="186"/>
        <v>#DIV/0!</v>
      </c>
      <c r="G3432" s="1230">
        <v>345</v>
      </c>
      <c r="H3432" s="1231"/>
      <c r="I3432" s="1232"/>
      <c r="J3432" s="1233"/>
      <c r="K3432" s="587" t="e">
        <f t="shared" si="187"/>
        <v>#DIV/0!</v>
      </c>
      <c r="M3432" s="1230">
        <v>345</v>
      </c>
      <c r="N3432" s="1231"/>
      <c r="O3432" s="1232"/>
      <c r="P3432" s="1233"/>
      <c r="Q3432" s="587" t="e">
        <f t="shared" si="188"/>
        <v>#DIV/0!</v>
      </c>
    </row>
    <row r="3433" spans="1:17" s="17" customFormat="1" ht="16.75" customHeight="1" outlineLevel="2">
      <c r="A3433" s="1230">
        <v>346</v>
      </c>
      <c r="B3433" s="1231"/>
      <c r="C3433" s="1232"/>
      <c r="D3433" s="1233"/>
      <c r="E3433" s="587" t="e">
        <f t="shared" si="186"/>
        <v>#DIV/0!</v>
      </c>
      <c r="G3433" s="1230">
        <v>346</v>
      </c>
      <c r="H3433" s="1231"/>
      <c r="I3433" s="1232"/>
      <c r="J3433" s="1233"/>
      <c r="K3433" s="587" t="e">
        <f t="shared" si="187"/>
        <v>#DIV/0!</v>
      </c>
      <c r="M3433" s="1230">
        <v>346</v>
      </c>
      <c r="N3433" s="1231"/>
      <c r="O3433" s="1232"/>
      <c r="P3433" s="1233"/>
      <c r="Q3433" s="587" t="e">
        <f t="shared" si="188"/>
        <v>#DIV/0!</v>
      </c>
    </row>
    <row r="3434" spans="1:17" s="17" customFormat="1" ht="16.75" customHeight="1" outlineLevel="2">
      <c r="A3434" s="1230">
        <v>347</v>
      </c>
      <c r="B3434" s="1231"/>
      <c r="C3434" s="1232"/>
      <c r="D3434" s="1233"/>
      <c r="E3434" s="587" t="e">
        <f t="shared" si="186"/>
        <v>#DIV/0!</v>
      </c>
      <c r="G3434" s="1230">
        <v>347</v>
      </c>
      <c r="H3434" s="1231"/>
      <c r="I3434" s="1232"/>
      <c r="J3434" s="1233"/>
      <c r="K3434" s="587" t="e">
        <f t="shared" si="187"/>
        <v>#DIV/0!</v>
      </c>
      <c r="M3434" s="1230">
        <v>347</v>
      </c>
      <c r="N3434" s="1231"/>
      <c r="O3434" s="1232"/>
      <c r="P3434" s="1233"/>
      <c r="Q3434" s="587" t="e">
        <f t="shared" si="188"/>
        <v>#DIV/0!</v>
      </c>
    </row>
    <row r="3435" spans="1:17" s="17" customFormat="1" ht="16.75" customHeight="1" outlineLevel="2">
      <c r="A3435" s="1230">
        <v>348</v>
      </c>
      <c r="B3435" s="1231"/>
      <c r="C3435" s="1232"/>
      <c r="D3435" s="1233"/>
      <c r="E3435" s="587" t="e">
        <f t="shared" si="186"/>
        <v>#DIV/0!</v>
      </c>
      <c r="G3435" s="1230">
        <v>348</v>
      </c>
      <c r="H3435" s="1231"/>
      <c r="I3435" s="1232"/>
      <c r="J3435" s="1233"/>
      <c r="K3435" s="587" t="e">
        <f t="shared" si="187"/>
        <v>#DIV/0!</v>
      </c>
      <c r="M3435" s="1230">
        <v>348</v>
      </c>
      <c r="N3435" s="1231"/>
      <c r="O3435" s="1232"/>
      <c r="P3435" s="1233"/>
      <c r="Q3435" s="587" t="e">
        <f t="shared" si="188"/>
        <v>#DIV/0!</v>
      </c>
    </row>
    <row r="3436" spans="1:17" s="17" customFormat="1" ht="16.75" customHeight="1" outlineLevel="2">
      <c r="A3436" s="1230">
        <v>349</v>
      </c>
      <c r="B3436" s="1231"/>
      <c r="C3436" s="1232"/>
      <c r="D3436" s="1233"/>
      <c r="E3436" s="587" t="e">
        <f t="shared" si="186"/>
        <v>#DIV/0!</v>
      </c>
      <c r="G3436" s="1230">
        <v>349</v>
      </c>
      <c r="H3436" s="1231"/>
      <c r="I3436" s="1232"/>
      <c r="J3436" s="1233"/>
      <c r="K3436" s="587" t="e">
        <f t="shared" si="187"/>
        <v>#DIV/0!</v>
      </c>
      <c r="M3436" s="1230">
        <v>349</v>
      </c>
      <c r="N3436" s="1231"/>
      <c r="O3436" s="1232"/>
      <c r="P3436" s="1233"/>
      <c r="Q3436" s="587" t="e">
        <f t="shared" si="188"/>
        <v>#DIV/0!</v>
      </c>
    </row>
    <row r="3437" spans="1:17" s="17" customFormat="1" ht="16.75" customHeight="1" outlineLevel="2">
      <c r="A3437" s="1230">
        <v>350</v>
      </c>
      <c r="B3437" s="1231"/>
      <c r="C3437" s="1232"/>
      <c r="D3437" s="1233"/>
      <c r="E3437" s="587" t="e">
        <f t="shared" si="186"/>
        <v>#DIV/0!</v>
      </c>
      <c r="G3437" s="1230">
        <v>350</v>
      </c>
      <c r="H3437" s="1231"/>
      <c r="I3437" s="1232"/>
      <c r="J3437" s="1233"/>
      <c r="K3437" s="587" t="e">
        <f t="shared" si="187"/>
        <v>#DIV/0!</v>
      </c>
      <c r="M3437" s="1230">
        <v>350</v>
      </c>
      <c r="N3437" s="1231"/>
      <c r="O3437" s="1232"/>
      <c r="P3437" s="1233"/>
      <c r="Q3437" s="587" t="e">
        <f t="shared" si="188"/>
        <v>#DIV/0!</v>
      </c>
    </row>
    <row r="3438" spans="1:17" s="17" customFormat="1" ht="16.75" customHeight="1" outlineLevel="2">
      <c r="A3438" s="1230">
        <v>351</v>
      </c>
      <c r="B3438" s="1231"/>
      <c r="C3438" s="1232"/>
      <c r="D3438" s="1233"/>
      <c r="E3438" s="587" t="e">
        <f t="shared" si="186"/>
        <v>#DIV/0!</v>
      </c>
      <c r="G3438" s="1230">
        <v>351</v>
      </c>
      <c r="H3438" s="1231"/>
      <c r="I3438" s="1232"/>
      <c r="J3438" s="1233"/>
      <c r="K3438" s="587" t="e">
        <f t="shared" si="187"/>
        <v>#DIV/0!</v>
      </c>
      <c r="M3438" s="1230">
        <v>351</v>
      </c>
      <c r="N3438" s="1231"/>
      <c r="O3438" s="1232"/>
      <c r="P3438" s="1233"/>
      <c r="Q3438" s="587" t="e">
        <f t="shared" si="188"/>
        <v>#DIV/0!</v>
      </c>
    </row>
    <row r="3439" spans="1:17" s="17" customFormat="1" ht="16.75" customHeight="1" outlineLevel="2">
      <c r="A3439" s="1230">
        <v>352</v>
      </c>
      <c r="B3439" s="1231"/>
      <c r="C3439" s="1232"/>
      <c r="D3439" s="1233"/>
      <c r="E3439" s="587" t="e">
        <f t="shared" si="186"/>
        <v>#DIV/0!</v>
      </c>
      <c r="G3439" s="1230">
        <v>352</v>
      </c>
      <c r="H3439" s="1231"/>
      <c r="I3439" s="1232"/>
      <c r="J3439" s="1233"/>
      <c r="K3439" s="587" t="e">
        <f t="shared" si="187"/>
        <v>#DIV/0!</v>
      </c>
      <c r="M3439" s="1230">
        <v>352</v>
      </c>
      <c r="N3439" s="1231"/>
      <c r="O3439" s="1232"/>
      <c r="P3439" s="1233"/>
      <c r="Q3439" s="587" t="e">
        <f t="shared" si="188"/>
        <v>#DIV/0!</v>
      </c>
    </row>
    <row r="3440" spans="1:17" s="17" customFormat="1" ht="16.75" customHeight="1" outlineLevel="2">
      <c r="A3440" s="1230">
        <v>353</v>
      </c>
      <c r="B3440" s="1231"/>
      <c r="C3440" s="1232"/>
      <c r="D3440" s="1233"/>
      <c r="E3440" s="587" t="e">
        <f t="shared" si="186"/>
        <v>#DIV/0!</v>
      </c>
      <c r="G3440" s="1230">
        <v>353</v>
      </c>
      <c r="H3440" s="1231"/>
      <c r="I3440" s="1232"/>
      <c r="J3440" s="1233"/>
      <c r="K3440" s="587" t="e">
        <f t="shared" si="187"/>
        <v>#DIV/0!</v>
      </c>
      <c r="M3440" s="1230">
        <v>353</v>
      </c>
      <c r="N3440" s="1231"/>
      <c r="O3440" s="1232"/>
      <c r="P3440" s="1233"/>
      <c r="Q3440" s="587" t="e">
        <f t="shared" si="188"/>
        <v>#DIV/0!</v>
      </c>
    </row>
    <row r="3441" spans="1:17" s="17" customFormat="1" ht="16.75" customHeight="1" outlineLevel="2">
      <c r="A3441" s="1230">
        <v>354</v>
      </c>
      <c r="B3441" s="1231"/>
      <c r="C3441" s="1232"/>
      <c r="D3441" s="1233"/>
      <c r="E3441" s="587" t="e">
        <f t="shared" si="186"/>
        <v>#DIV/0!</v>
      </c>
      <c r="G3441" s="1230">
        <v>354</v>
      </c>
      <c r="H3441" s="1231"/>
      <c r="I3441" s="1232"/>
      <c r="J3441" s="1233"/>
      <c r="K3441" s="587" t="e">
        <f t="shared" si="187"/>
        <v>#DIV/0!</v>
      </c>
      <c r="M3441" s="1230">
        <v>354</v>
      </c>
      <c r="N3441" s="1231"/>
      <c r="O3441" s="1232"/>
      <c r="P3441" s="1233"/>
      <c r="Q3441" s="587" t="e">
        <f t="shared" si="188"/>
        <v>#DIV/0!</v>
      </c>
    </row>
    <row r="3442" spans="1:17" s="17" customFormat="1" ht="16.75" customHeight="1" outlineLevel="2">
      <c r="A3442" s="1230">
        <v>355</v>
      </c>
      <c r="B3442" s="1231"/>
      <c r="C3442" s="1232"/>
      <c r="D3442" s="1233"/>
      <c r="E3442" s="587" t="e">
        <f t="shared" si="186"/>
        <v>#DIV/0!</v>
      </c>
      <c r="G3442" s="1230">
        <v>355</v>
      </c>
      <c r="H3442" s="1231"/>
      <c r="I3442" s="1232"/>
      <c r="J3442" s="1233"/>
      <c r="K3442" s="587" t="e">
        <f t="shared" si="187"/>
        <v>#DIV/0!</v>
      </c>
      <c r="M3442" s="1230">
        <v>355</v>
      </c>
      <c r="N3442" s="1231"/>
      <c r="O3442" s="1232"/>
      <c r="P3442" s="1233"/>
      <c r="Q3442" s="587" t="e">
        <f t="shared" si="188"/>
        <v>#DIV/0!</v>
      </c>
    </row>
    <row r="3443" spans="1:17" s="17" customFormat="1" ht="16.75" customHeight="1" outlineLevel="2">
      <c r="A3443" s="1230">
        <v>356</v>
      </c>
      <c r="B3443" s="1231"/>
      <c r="C3443" s="1232"/>
      <c r="D3443" s="1233"/>
      <c r="E3443" s="587" t="e">
        <f t="shared" si="186"/>
        <v>#DIV/0!</v>
      </c>
      <c r="G3443" s="1230">
        <v>356</v>
      </c>
      <c r="H3443" s="1231"/>
      <c r="I3443" s="1232"/>
      <c r="J3443" s="1233"/>
      <c r="K3443" s="587" t="e">
        <f t="shared" si="187"/>
        <v>#DIV/0!</v>
      </c>
      <c r="M3443" s="1230">
        <v>356</v>
      </c>
      <c r="N3443" s="1231"/>
      <c r="O3443" s="1232"/>
      <c r="P3443" s="1233"/>
      <c r="Q3443" s="587" t="e">
        <f t="shared" si="188"/>
        <v>#DIV/0!</v>
      </c>
    </row>
    <row r="3444" spans="1:17" s="17" customFormat="1" ht="16.75" customHeight="1" outlineLevel="2">
      <c r="A3444" s="1230">
        <v>357</v>
      </c>
      <c r="B3444" s="1231"/>
      <c r="C3444" s="1232"/>
      <c r="D3444" s="1233"/>
      <c r="E3444" s="587" t="e">
        <f t="shared" si="186"/>
        <v>#DIV/0!</v>
      </c>
      <c r="G3444" s="1230">
        <v>357</v>
      </c>
      <c r="H3444" s="1231"/>
      <c r="I3444" s="1232"/>
      <c r="J3444" s="1233"/>
      <c r="K3444" s="587" t="e">
        <f t="shared" si="187"/>
        <v>#DIV/0!</v>
      </c>
      <c r="M3444" s="1230">
        <v>357</v>
      </c>
      <c r="N3444" s="1231"/>
      <c r="O3444" s="1232"/>
      <c r="P3444" s="1233"/>
      <c r="Q3444" s="587" t="e">
        <f t="shared" si="188"/>
        <v>#DIV/0!</v>
      </c>
    </row>
    <row r="3445" spans="1:17" s="17" customFormat="1" ht="16.75" customHeight="1" outlineLevel="2">
      <c r="A3445" s="1230">
        <v>358</v>
      </c>
      <c r="B3445" s="1231"/>
      <c r="C3445" s="1232"/>
      <c r="D3445" s="1233"/>
      <c r="E3445" s="587" t="e">
        <f t="shared" si="186"/>
        <v>#DIV/0!</v>
      </c>
      <c r="G3445" s="1230">
        <v>358</v>
      </c>
      <c r="H3445" s="1231"/>
      <c r="I3445" s="1232"/>
      <c r="J3445" s="1233"/>
      <c r="K3445" s="587" t="e">
        <f t="shared" si="187"/>
        <v>#DIV/0!</v>
      </c>
      <c r="M3445" s="1230">
        <v>358</v>
      </c>
      <c r="N3445" s="1231"/>
      <c r="O3445" s="1232"/>
      <c r="P3445" s="1233"/>
      <c r="Q3445" s="587" t="e">
        <f t="shared" si="188"/>
        <v>#DIV/0!</v>
      </c>
    </row>
    <row r="3446" spans="1:17" s="17" customFormat="1" ht="16.75" customHeight="1" outlineLevel="2">
      <c r="A3446" s="1230">
        <v>359</v>
      </c>
      <c r="B3446" s="1231"/>
      <c r="C3446" s="1232"/>
      <c r="D3446" s="1233"/>
      <c r="E3446" s="587" t="e">
        <f t="shared" si="186"/>
        <v>#DIV/0!</v>
      </c>
      <c r="G3446" s="1230">
        <v>359</v>
      </c>
      <c r="H3446" s="1231"/>
      <c r="I3446" s="1232"/>
      <c r="J3446" s="1233"/>
      <c r="K3446" s="587" t="e">
        <f t="shared" si="187"/>
        <v>#DIV/0!</v>
      </c>
      <c r="M3446" s="1230">
        <v>359</v>
      </c>
      <c r="N3446" s="1231"/>
      <c r="O3446" s="1232"/>
      <c r="P3446" s="1233"/>
      <c r="Q3446" s="587" t="e">
        <f t="shared" si="188"/>
        <v>#DIV/0!</v>
      </c>
    </row>
    <row r="3447" spans="1:17" s="17" customFormat="1" ht="16.75" customHeight="1" outlineLevel="2">
      <c r="A3447" s="1230">
        <v>360</v>
      </c>
      <c r="B3447" s="1231"/>
      <c r="C3447" s="1232"/>
      <c r="D3447" s="1233"/>
      <c r="E3447" s="587" t="e">
        <f t="shared" si="186"/>
        <v>#DIV/0!</v>
      </c>
      <c r="G3447" s="1230">
        <v>360</v>
      </c>
      <c r="H3447" s="1231"/>
      <c r="I3447" s="1232"/>
      <c r="J3447" s="1233"/>
      <c r="K3447" s="587" t="e">
        <f t="shared" si="187"/>
        <v>#DIV/0!</v>
      </c>
      <c r="M3447" s="1230">
        <v>360</v>
      </c>
      <c r="N3447" s="1231"/>
      <c r="O3447" s="1232"/>
      <c r="P3447" s="1233"/>
      <c r="Q3447" s="587" t="e">
        <f t="shared" si="188"/>
        <v>#DIV/0!</v>
      </c>
    </row>
    <row r="3448" spans="1:17" s="17" customFormat="1" ht="16.75" customHeight="1" outlineLevel="2">
      <c r="A3448" s="1230">
        <v>361</v>
      </c>
      <c r="B3448" s="1231"/>
      <c r="C3448" s="1232"/>
      <c r="D3448" s="1233"/>
      <c r="E3448" s="587" t="e">
        <f t="shared" si="186"/>
        <v>#DIV/0!</v>
      </c>
      <c r="G3448" s="1230">
        <v>361</v>
      </c>
      <c r="H3448" s="1231"/>
      <c r="I3448" s="1232"/>
      <c r="J3448" s="1233"/>
      <c r="K3448" s="587" t="e">
        <f t="shared" si="187"/>
        <v>#DIV/0!</v>
      </c>
      <c r="M3448" s="1230">
        <v>361</v>
      </c>
      <c r="N3448" s="1231"/>
      <c r="O3448" s="1232"/>
      <c r="P3448" s="1233"/>
      <c r="Q3448" s="587" t="e">
        <f t="shared" si="188"/>
        <v>#DIV/0!</v>
      </c>
    </row>
    <row r="3449" spans="1:17" s="17" customFormat="1" ht="16.75" customHeight="1" outlineLevel="2">
      <c r="A3449" s="1230">
        <v>362</v>
      </c>
      <c r="B3449" s="1231"/>
      <c r="C3449" s="1232"/>
      <c r="D3449" s="1233"/>
      <c r="E3449" s="587" t="e">
        <f t="shared" si="186"/>
        <v>#DIV/0!</v>
      </c>
      <c r="G3449" s="1230">
        <v>362</v>
      </c>
      <c r="H3449" s="1231"/>
      <c r="I3449" s="1232"/>
      <c r="J3449" s="1233"/>
      <c r="K3449" s="587" t="e">
        <f t="shared" si="187"/>
        <v>#DIV/0!</v>
      </c>
      <c r="M3449" s="1230">
        <v>362</v>
      </c>
      <c r="N3449" s="1231"/>
      <c r="O3449" s="1232"/>
      <c r="P3449" s="1233"/>
      <c r="Q3449" s="587" t="e">
        <f t="shared" si="188"/>
        <v>#DIV/0!</v>
      </c>
    </row>
    <row r="3450" spans="1:17" s="17" customFormat="1" ht="16.75" customHeight="1" outlineLevel="2">
      <c r="A3450" s="1230">
        <v>363</v>
      </c>
      <c r="B3450" s="1231"/>
      <c r="C3450" s="1232"/>
      <c r="D3450" s="1233"/>
      <c r="E3450" s="587" t="e">
        <f t="shared" si="186"/>
        <v>#DIV/0!</v>
      </c>
      <c r="G3450" s="1230">
        <v>363</v>
      </c>
      <c r="H3450" s="1231"/>
      <c r="I3450" s="1232"/>
      <c r="J3450" s="1233"/>
      <c r="K3450" s="587" t="e">
        <f t="shared" si="187"/>
        <v>#DIV/0!</v>
      </c>
      <c r="M3450" s="1230">
        <v>363</v>
      </c>
      <c r="N3450" s="1231"/>
      <c r="O3450" s="1232"/>
      <c r="P3450" s="1233"/>
      <c r="Q3450" s="587" t="e">
        <f t="shared" si="188"/>
        <v>#DIV/0!</v>
      </c>
    </row>
    <row r="3451" spans="1:17" s="17" customFormat="1" ht="16.75" customHeight="1" outlineLevel="2">
      <c r="A3451" s="1230">
        <v>364</v>
      </c>
      <c r="B3451" s="1231"/>
      <c r="C3451" s="1232"/>
      <c r="D3451" s="1233"/>
      <c r="E3451" s="587" t="e">
        <f t="shared" si="186"/>
        <v>#DIV/0!</v>
      </c>
      <c r="G3451" s="1230">
        <v>364</v>
      </c>
      <c r="H3451" s="1231"/>
      <c r="I3451" s="1232"/>
      <c r="J3451" s="1233"/>
      <c r="K3451" s="587" t="e">
        <f t="shared" si="187"/>
        <v>#DIV/0!</v>
      </c>
      <c r="M3451" s="1230">
        <v>364</v>
      </c>
      <c r="N3451" s="1231"/>
      <c r="O3451" s="1232"/>
      <c r="P3451" s="1233"/>
      <c r="Q3451" s="587" t="e">
        <f t="shared" si="188"/>
        <v>#DIV/0!</v>
      </c>
    </row>
    <row r="3452" spans="1:17" s="17" customFormat="1" ht="16.75" customHeight="1" outlineLevel="2">
      <c r="A3452" s="1230">
        <v>365</v>
      </c>
      <c r="B3452" s="1231"/>
      <c r="C3452" s="1232"/>
      <c r="D3452" s="1233"/>
      <c r="E3452" s="587" t="e">
        <f t="shared" si="186"/>
        <v>#DIV/0!</v>
      </c>
      <c r="G3452" s="1230">
        <v>365</v>
      </c>
      <c r="H3452" s="1231"/>
      <c r="I3452" s="1232"/>
      <c r="J3452" s="1233"/>
      <c r="K3452" s="587" t="e">
        <f t="shared" si="187"/>
        <v>#DIV/0!</v>
      </c>
      <c r="M3452" s="1230">
        <v>365</v>
      </c>
      <c r="N3452" s="1231"/>
      <c r="O3452" s="1232"/>
      <c r="P3452" s="1233"/>
      <c r="Q3452" s="587" t="e">
        <f t="shared" si="188"/>
        <v>#DIV/0!</v>
      </c>
    </row>
    <row r="3453" spans="1:17" s="17" customFormat="1" ht="16.75" customHeight="1" outlineLevel="2">
      <c r="A3453" s="1230">
        <v>366</v>
      </c>
      <c r="B3453" s="1231"/>
      <c r="C3453" s="1232"/>
      <c r="D3453" s="1233"/>
      <c r="E3453" s="587" t="e">
        <f t="shared" si="186"/>
        <v>#DIV/0!</v>
      </c>
      <c r="G3453" s="1230">
        <v>366</v>
      </c>
      <c r="H3453" s="1231"/>
      <c r="I3453" s="1232"/>
      <c r="J3453" s="1233"/>
      <c r="K3453" s="587" t="e">
        <f t="shared" si="187"/>
        <v>#DIV/0!</v>
      </c>
      <c r="M3453" s="1230">
        <v>366</v>
      </c>
      <c r="N3453" s="1231"/>
      <c r="O3453" s="1232"/>
      <c r="P3453" s="1233"/>
      <c r="Q3453" s="587" t="e">
        <f t="shared" si="188"/>
        <v>#DIV/0!</v>
      </c>
    </row>
    <row r="3454" spans="1:17" s="17" customFormat="1" ht="16.75" customHeight="1" outlineLevel="2">
      <c r="A3454" s="1230">
        <v>367</v>
      </c>
      <c r="B3454" s="1231"/>
      <c r="C3454" s="1232"/>
      <c r="D3454" s="1233"/>
      <c r="E3454" s="587" t="e">
        <f t="shared" si="186"/>
        <v>#DIV/0!</v>
      </c>
      <c r="G3454" s="1230">
        <v>367</v>
      </c>
      <c r="H3454" s="1231"/>
      <c r="I3454" s="1232"/>
      <c r="J3454" s="1233"/>
      <c r="K3454" s="587" t="e">
        <f t="shared" si="187"/>
        <v>#DIV/0!</v>
      </c>
      <c r="M3454" s="1230">
        <v>367</v>
      </c>
      <c r="N3454" s="1231"/>
      <c r="O3454" s="1232"/>
      <c r="P3454" s="1233"/>
      <c r="Q3454" s="587" t="e">
        <f t="shared" si="188"/>
        <v>#DIV/0!</v>
      </c>
    </row>
    <row r="3455" spans="1:17" s="17" customFormat="1" ht="16.75" customHeight="1" outlineLevel="2">
      <c r="A3455" s="1230">
        <v>368</v>
      </c>
      <c r="B3455" s="1231"/>
      <c r="C3455" s="1232"/>
      <c r="D3455" s="1233"/>
      <c r="E3455" s="587" t="e">
        <f t="shared" si="186"/>
        <v>#DIV/0!</v>
      </c>
      <c r="G3455" s="1230">
        <v>368</v>
      </c>
      <c r="H3455" s="1231"/>
      <c r="I3455" s="1232"/>
      <c r="J3455" s="1233"/>
      <c r="K3455" s="587" t="e">
        <f t="shared" si="187"/>
        <v>#DIV/0!</v>
      </c>
      <c r="M3455" s="1230">
        <v>368</v>
      </c>
      <c r="N3455" s="1231"/>
      <c r="O3455" s="1232"/>
      <c r="P3455" s="1233"/>
      <c r="Q3455" s="587" t="e">
        <f t="shared" si="188"/>
        <v>#DIV/0!</v>
      </c>
    </row>
    <row r="3456" spans="1:17" s="17" customFormat="1" ht="16.75" customHeight="1" outlineLevel="2">
      <c r="A3456" s="1230">
        <v>369</v>
      </c>
      <c r="B3456" s="1231"/>
      <c r="C3456" s="1232"/>
      <c r="D3456" s="1233"/>
      <c r="E3456" s="587" t="e">
        <f t="shared" si="186"/>
        <v>#DIV/0!</v>
      </c>
      <c r="G3456" s="1230">
        <v>369</v>
      </c>
      <c r="H3456" s="1231"/>
      <c r="I3456" s="1232"/>
      <c r="J3456" s="1233"/>
      <c r="K3456" s="587" t="e">
        <f t="shared" si="187"/>
        <v>#DIV/0!</v>
      </c>
      <c r="M3456" s="1230">
        <v>369</v>
      </c>
      <c r="N3456" s="1231"/>
      <c r="O3456" s="1232"/>
      <c r="P3456" s="1233"/>
      <c r="Q3456" s="587" t="e">
        <f t="shared" si="188"/>
        <v>#DIV/0!</v>
      </c>
    </row>
    <row r="3457" spans="1:17" s="17" customFormat="1" ht="16.75" customHeight="1" outlineLevel="2">
      <c r="A3457" s="1230">
        <v>370</v>
      </c>
      <c r="B3457" s="1231"/>
      <c r="C3457" s="1232"/>
      <c r="D3457" s="1233"/>
      <c r="E3457" s="587" t="e">
        <f t="shared" si="186"/>
        <v>#DIV/0!</v>
      </c>
      <c r="G3457" s="1230">
        <v>370</v>
      </c>
      <c r="H3457" s="1231"/>
      <c r="I3457" s="1232"/>
      <c r="J3457" s="1233"/>
      <c r="K3457" s="587" t="e">
        <f t="shared" si="187"/>
        <v>#DIV/0!</v>
      </c>
      <c r="M3457" s="1230">
        <v>370</v>
      </c>
      <c r="N3457" s="1231"/>
      <c r="O3457" s="1232"/>
      <c r="P3457" s="1233"/>
      <c r="Q3457" s="587" t="e">
        <f t="shared" si="188"/>
        <v>#DIV/0!</v>
      </c>
    </row>
    <row r="3458" spans="1:17" s="17" customFormat="1" ht="16.75" customHeight="1" outlineLevel="2">
      <c r="A3458" s="1230">
        <v>371</v>
      </c>
      <c r="B3458" s="1231"/>
      <c r="C3458" s="1232"/>
      <c r="D3458" s="1233"/>
      <c r="E3458" s="587" t="e">
        <f t="shared" si="186"/>
        <v>#DIV/0!</v>
      </c>
      <c r="G3458" s="1230">
        <v>371</v>
      </c>
      <c r="H3458" s="1231"/>
      <c r="I3458" s="1232"/>
      <c r="J3458" s="1233"/>
      <c r="K3458" s="587" t="e">
        <f t="shared" si="187"/>
        <v>#DIV/0!</v>
      </c>
      <c r="M3458" s="1230">
        <v>371</v>
      </c>
      <c r="N3458" s="1231"/>
      <c r="O3458" s="1232"/>
      <c r="P3458" s="1233"/>
      <c r="Q3458" s="587" t="e">
        <f t="shared" si="188"/>
        <v>#DIV/0!</v>
      </c>
    </row>
    <row r="3459" spans="1:17" s="17" customFormat="1" ht="16.75" customHeight="1" outlineLevel="2">
      <c r="A3459" s="1230">
        <v>372</v>
      </c>
      <c r="B3459" s="1231"/>
      <c r="C3459" s="1232"/>
      <c r="D3459" s="1233"/>
      <c r="E3459" s="587" t="e">
        <f t="shared" si="186"/>
        <v>#DIV/0!</v>
      </c>
      <c r="G3459" s="1230">
        <v>372</v>
      </c>
      <c r="H3459" s="1231"/>
      <c r="I3459" s="1232"/>
      <c r="J3459" s="1233"/>
      <c r="K3459" s="587" t="e">
        <f t="shared" si="187"/>
        <v>#DIV/0!</v>
      </c>
      <c r="M3459" s="1230">
        <v>372</v>
      </c>
      <c r="N3459" s="1231"/>
      <c r="O3459" s="1232"/>
      <c r="P3459" s="1233"/>
      <c r="Q3459" s="587" t="e">
        <f t="shared" si="188"/>
        <v>#DIV/0!</v>
      </c>
    </row>
    <row r="3460" spans="1:17" s="17" customFormat="1" ht="16.75" customHeight="1" outlineLevel="2">
      <c r="A3460" s="1230">
        <v>373</v>
      </c>
      <c r="B3460" s="1231"/>
      <c r="C3460" s="1232"/>
      <c r="D3460" s="1233"/>
      <c r="E3460" s="587" t="e">
        <f t="shared" si="186"/>
        <v>#DIV/0!</v>
      </c>
      <c r="G3460" s="1230">
        <v>373</v>
      </c>
      <c r="H3460" s="1231"/>
      <c r="I3460" s="1232"/>
      <c r="J3460" s="1233"/>
      <c r="K3460" s="587" t="e">
        <f t="shared" si="187"/>
        <v>#DIV/0!</v>
      </c>
      <c r="M3460" s="1230">
        <v>373</v>
      </c>
      <c r="N3460" s="1231"/>
      <c r="O3460" s="1232"/>
      <c r="P3460" s="1233"/>
      <c r="Q3460" s="587" t="e">
        <f t="shared" si="188"/>
        <v>#DIV/0!</v>
      </c>
    </row>
    <row r="3461" spans="1:17" s="17" customFormat="1" ht="16.75" customHeight="1" outlineLevel="2">
      <c r="A3461" s="1230">
        <v>374</v>
      </c>
      <c r="B3461" s="1231"/>
      <c r="C3461" s="1232"/>
      <c r="D3461" s="1233"/>
      <c r="E3461" s="587" t="e">
        <f t="shared" si="186"/>
        <v>#DIV/0!</v>
      </c>
      <c r="G3461" s="1230">
        <v>374</v>
      </c>
      <c r="H3461" s="1231"/>
      <c r="I3461" s="1232"/>
      <c r="J3461" s="1233"/>
      <c r="K3461" s="587" t="e">
        <f t="shared" si="187"/>
        <v>#DIV/0!</v>
      </c>
      <c r="M3461" s="1230">
        <v>374</v>
      </c>
      <c r="N3461" s="1231"/>
      <c r="O3461" s="1232"/>
      <c r="P3461" s="1233"/>
      <c r="Q3461" s="587" t="e">
        <f t="shared" si="188"/>
        <v>#DIV/0!</v>
      </c>
    </row>
    <row r="3462" spans="1:17" s="17" customFormat="1" ht="16.75" customHeight="1" outlineLevel="2">
      <c r="A3462" s="1230">
        <v>375</v>
      </c>
      <c r="B3462" s="1231"/>
      <c r="C3462" s="1232"/>
      <c r="D3462" s="1233"/>
      <c r="E3462" s="587" t="e">
        <f t="shared" si="186"/>
        <v>#DIV/0!</v>
      </c>
      <c r="G3462" s="1230">
        <v>375</v>
      </c>
      <c r="H3462" s="1231"/>
      <c r="I3462" s="1232"/>
      <c r="J3462" s="1233"/>
      <c r="K3462" s="587" t="e">
        <f t="shared" si="187"/>
        <v>#DIV/0!</v>
      </c>
      <c r="M3462" s="1230">
        <v>375</v>
      </c>
      <c r="N3462" s="1231"/>
      <c r="O3462" s="1232"/>
      <c r="P3462" s="1233"/>
      <c r="Q3462" s="587" t="e">
        <f t="shared" si="188"/>
        <v>#DIV/0!</v>
      </c>
    </row>
    <row r="3463" spans="1:17" s="17" customFormat="1" ht="16.75" customHeight="1" outlineLevel="2">
      <c r="A3463" s="1230">
        <v>376</v>
      </c>
      <c r="B3463" s="1231"/>
      <c r="C3463" s="1232"/>
      <c r="D3463" s="1233"/>
      <c r="E3463" s="587" t="e">
        <f t="shared" si="186"/>
        <v>#DIV/0!</v>
      </c>
      <c r="G3463" s="1230">
        <v>376</v>
      </c>
      <c r="H3463" s="1231"/>
      <c r="I3463" s="1232"/>
      <c r="J3463" s="1233"/>
      <c r="K3463" s="587" t="e">
        <f t="shared" si="187"/>
        <v>#DIV/0!</v>
      </c>
      <c r="M3463" s="1230">
        <v>376</v>
      </c>
      <c r="N3463" s="1231"/>
      <c r="O3463" s="1232"/>
      <c r="P3463" s="1233"/>
      <c r="Q3463" s="587" t="e">
        <f t="shared" si="188"/>
        <v>#DIV/0!</v>
      </c>
    </row>
    <row r="3464" spans="1:17" s="17" customFormat="1" ht="16.75" customHeight="1" outlineLevel="2">
      <c r="A3464" s="1230">
        <v>377</v>
      </c>
      <c r="B3464" s="1231"/>
      <c r="C3464" s="1232"/>
      <c r="D3464" s="1233"/>
      <c r="E3464" s="587" t="e">
        <f t="shared" si="186"/>
        <v>#DIV/0!</v>
      </c>
      <c r="G3464" s="1230">
        <v>377</v>
      </c>
      <c r="H3464" s="1231"/>
      <c r="I3464" s="1232"/>
      <c r="J3464" s="1233"/>
      <c r="K3464" s="587" t="e">
        <f t="shared" si="187"/>
        <v>#DIV/0!</v>
      </c>
      <c r="M3464" s="1230">
        <v>377</v>
      </c>
      <c r="N3464" s="1231"/>
      <c r="O3464" s="1232"/>
      <c r="P3464" s="1233"/>
      <c r="Q3464" s="587" t="e">
        <f t="shared" si="188"/>
        <v>#DIV/0!</v>
      </c>
    </row>
    <row r="3465" spans="1:17" s="17" customFormat="1" ht="16.75" customHeight="1" outlineLevel="2">
      <c r="A3465" s="1230">
        <v>378</v>
      </c>
      <c r="B3465" s="1231"/>
      <c r="C3465" s="1232"/>
      <c r="D3465" s="1233"/>
      <c r="E3465" s="587" t="e">
        <f t="shared" si="186"/>
        <v>#DIV/0!</v>
      </c>
      <c r="G3465" s="1230">
        <v>378</v>
      </c>
      <c r="H3465" s="1231"/>
      <c r="I3465" s="1232"/>
      <c r="J3465" s="1233"/>
      <c r="K3465" s="587" t="e">
        <f t="shared" si="187"/>
        <v>#DIV/0!</v>
      </c>
      <c r="M3465" s="1230">
        <v>378</v>
      </c>
      <c r="N3465" s="1231"/>
      <c r="O3465" s="1232"/>
      <c r="P3465" s="1233"/>
      <c r="Q3465" s="587" t="e">
        <f t="shared" si="188"/>
        <v>#DIV/0!</v>
      </c>
    </row>
    <row r="3466" spans="1:17" s="17" customFormat="1" ht="16.75" customHeight="1" outlineLevel="2">
      <c r="A3466" s="1230">
        <v>379</v>
      </c>
      <c r="B3466" s="1231"/>
      <c r="C3466" s="1232"/>
      <c r="D3466" s="1233"/>
      <c r="E3466" s="587" t="e">
        <f t="shared" si="186"/>
        <v>#DIV/0!</v>
      </c>
      <c r="G3466" s="1230">
        <v>379</v>
      </c>
      <c r="H3466" s="1231"/>
      <c r="I3466" s="1232"/>
      <c r="J3466" s="1233"/>
      <c r="K3466" s="587" t="e">
        <f t="shared" si="187"/>
        <v>#DIV/0!</v>
      </c>
      <c r="M3466" s="1230">
        <v>379</v>
      </c>
      <c r="N3466" s="1231"/>
      <c r="O3466" s="1232"/>
      <c r="P3466" s="1233"/>
      <c r="Q3466" s="587" t="e">
        <f t="shared" si="188"/>
        <v>#DIV/0!</v>
      </c>
    </row>
    <row r="3467" spans="1:17" s="17" customFormat="1" ht="16.75" customHeight="1" outlineLevel="2">
      <c r="A3467" s="1230">
        <v>380</v>
      </c>
      <c r="B3467" s="1231"/>
      <c r="C3467" s="1232"/>
      <c r="D3467" s="1233"/>
      <c r="E3467" s="587" t="e">
        <f t="shared" si="186"/>
        <v>#DIV/0!</v>
      </c>
      <c r="G3467" s="1230">
        <v>380</v>
      </c>
      <c r="H3467" s="1231"/>
      <c r="I3467" s="1232"/>
      <c r="J3467" s="1233"/>
      <c r="K3467" s="587" t="e">
        <f t="shared" si="187"/>
        <v>#DIV/0!</v>
      </c>
      <c r="M3467" s="1230">
        <v>380</v>
      </c>
      <c r="N3467" s="1231"/>
      <c r="O3467" s="1232"/>
      <c r="P3467" s="1233"/>
      <c r="Q3467" s="587" t="e">
        <f t="shared" si="188"/>
        <v>#DIV/0!</v>
      </c>
    </row>
    <row r="3468" spans="1:17" s="17" customFormat="1" ht="16.75" customHeight="1" outlineLevel="2">
      <c r="A3468" s="1230">
        <v>381</v>
      </c>
      <c r="B3468" s="1231"/>
      <c r="C3468" s="1232"/>
      <c r="D3468" s="1233"/>
      <c r="E3468" s="587" t="e">
        <f t="shared" si="186"/>
        <v>#DIV/0!</v>
      </c>
      <c r="G3468" s="1230">
        <v>381</v>
      </c>
      <c r="H3468" s="1231"/>
      <c r="I3468" s="1232"/>
      <c r="J3468" s="1233"/>
      <c r="K3468" s="587" t="e">
        <f t="shared" si="187"/>
        <v>#DIV/0!</v>
      </c>
      <c r="M3468" s="1230">
        <v>381</v>
      </c>
      <c r="N3468" s="1231"/>
      <c r="O3468" s="1232"/>
      <c r="P3468" s="1233"/>
      <c r="Q3468" s="587" t="e">
        <f t="shared" si="188"/>
        <v>#DIV/0!</v>
      </c>
    </row>
    <row r="3469" spans="1:17" s="17" customFormat="1" ht="16.75" customHeight="1" outlineLevel="2">
      <c r="A3469" s="1230">
        <v>382</v>
      </c>
      <c r="B3469" s="1231"/>
      <c r="C3469" s="1232"/>
      <c r="D3469" s="1233"/>
      <c r="E3469" s="587" t="e">
        <f t="shared" si="186"/>
        <v>#DIV/0!</v>
      </c>
      <c r="G3469" s="1230">
        <v>382</v>
      </c>
      <c r="H3469" s="1231"/>
      <c r="I3469" s="1232"/>
      <c r="J3469" s="1233"/>
      <c r="K3469" s="587" t="e">
        <f t="shared" si="187"/>
        <v>#DIV/0!</v>
      </c>
      <c r="M3469" s="1230">
        <v>382</v>
      </c>
      <c r="N3469" s="1231"/>
      <c r="O3469" s="1232"/>
      <c r="P3469" s="1233"/>
      <c r="Q3469" s="587" t="e">
        <f t="shared" si="188"/>
        <v>#DIV/0!</v>
      </c>
    </row>
    <row r="3470" spans="1:17" s="17" customFormat="1" ht="16.75" customHeight="1" outlineLevel="2">
      <c r="A3470" s="1230">
        <v>383</v>
      </c>
      <c r="B3470" s="1231"/>
      <c r="C3470" s="1232"/>
      <c r="D3470" s="1233"/>
      <c r="E3470" s="587" t="e">
        <f t="shared" si="186"/>
        <v>#DIV/0!</v>
      </c>
      <c r="G3470" s="1230">
        <v>383</v>
      </c>
      <c r="H3470" s="1231"/>
      <c r="I3470" s="1232"/>
      <c r="J3470" s="1233"/>
      <c r="K3470" s="587" t="e">
        <f t="shared" si="187"/>
        <v>#DIV/0!</v>
      </c>
      <c r="M3470" s="1230">
        <v>383</v>
      </c>
      <c r="N3470" s="1231"/>
      <c r="O3470" s="1232"/>
      <c r="P3470" s="1233"/>
      <c r="Q3470" s="587" t="e">
        <f t="shared" si="188"/>
        <v>#DIV/0!</v>
      </c>
    </row>
    <row r="3471" spans="1:17" s="17" customFormat="1" ht="16.75" customHeight="1" outlineLevel="2">
      <c r="A3471" s="1230">
        <v>384</v>
      </c>
      <c r="B3471" s="1231"/>
      <c r="C3471" s="1232"/>
      <c r="D3471" s="1233"/>
      <c r="E3471" s="587" t="e">
        <f t="shared" si="186"/>
        <v>#DIV/0!</v>
      </c>
      <c r="G3471" s="1230">
        <v>384</v>
      </c>
      <c r="H3471" s="1231"/>
      <c r="I3471" s="1232"/>
      <c r="J3471" s="1233"/>
      <c r="K3471" s="587" t="e">
        <f t="shared" si="187"/>
        <v>#DIV/0!</v>
      </c>
      <c r="M3471" s="1230">
        <v>384</v>
      </c>
      <c r="N3471" s="1231"/>
      <c r="O3471" s="1232"/>
      <c r="P3471" s="1233"/>
      <c r="Q3471" s="587" t="e">
        <f t="shared" si="188"/>
        <v>#DIV/0!</v>
      </c>
    </row>
    <row r="3472" spans="1:17" s="17" customFormat="1" ht="16.75" customHeight="1" outlineLevel="2">
      <c r="A3472" s="1230">
        <v>385</v>
      </c>
      <c r="B3472" s="1231"/>
      <c r="C3472" s="1232"/>
      <c r="D3472" s="1233"/>
      <c r="E3472" s="587" t="e">
        <f t="shared" si="186"/>
        <v>#DIV/0!</v>
      </c>
      <c r="G3472" s="1230">
        <v>385</v>
      </c>
      <c r="H3472" s="1231"/>
      <c r="I3472" s="1232"/>
      <c r="J3472" s="1233"/>
      <c r="K3472" s="587" t="e">
        <f t="shared" si="187"/>
        <v>#DIV/0!</v>
      </c>
      <c r="M3472" s="1230">
        <v>385</v>
      </c>
      <c r="N3472" s="1231"/>
      <c r="O3472" s="1232"/>
      <c r="P3472" s="1233"/>
      <c r="Q3472" s="587" t="e">
        <f t="shared" si="188"/>
        <v>#DIV/0!</v>
      </c>
    </row>
    <row r="3473" spans="1:17" s="17" customFormat="1" ht="16.75" customHeight="1" outlineLevel="2">
      <c r="A3473" s="1230">
        <v>386</v>
      </c>
      <c r="B3473" s="1231"/>
      <c r="C3473" s="1232"/>
      <c r="D3473" s="1233"/>
      <c r="E3473" s="587" t="e">
        <f t="shared" ref="E3473:E3536" si="189">IF(AND(C3473&gt;=D$3081,C3473&lt;=D$3080),1,0)</f>
        <v>#DIV/0!</v>
      </c>
      <c r="G3473" s="1230">
        <v>386</v>
      </c>
      <c r="H3473" s="1231"/>
      <c r="I3473" s="1232"/>
      <c r="J3473" s="1233"/>
      <c r="K3473" s="587" t="e">
        <f t="shared" ref="K3473:K3536" si="190">IF(AND(I3473&gt;=J$3081,I3473&lt;=J$3080),1,0)</f>
        <v>#DIV/0!</v>
      </c>
      <c r="M3473" s="1230">
        <v>386</v>
      </c>
      <c r="N3473" s="1231"/>
      <c r="O3473" s="1232"/>
      <c r="P3473" s="1233"/>
      <c r="Q3473" s="587" t="e">
        <f t="shared" ref="Q3473:Q3536" si="191">IF(AND(O3473&gt;=P$3081,O3473&lt;=P$3080),1,0)</f>
        <v>#DIV/0!</v>
      </c>
    </row>
    <row r="3474" spans="1:17" s="17" customFormat="1" ht="16.75" customHeight="1" outlineLevel="2">
      <c r="A3474" s="1230">
        <v>387</v>
      </c>
      <c r="B3474" s="1231"/>
      <c r="C3474" s="1232"/>
      <c r="D3474" s="1233"/>
      <c r="E3474" s="587" t="e">
        <f t="shared" si="189"/>
        <v>#DIV/0!</v>
      </c>
      <c r="G3474" s="1230">
        <v>387</v>
      </c>
      <c r="H3474" s="1231"/>
      <c r="I3474" s="1232"/>
      <c r="J3474" s="1233"/>
      <c r="K3474" s="587" t="e">
        <f t="shared" si="190"/>
        <v>#DIV/0!</v>
      </c>
      <c r="M3474" s="1230">
        <v>387</v>
      </c>
      <c r="N3474" s="1231"/>
      <c r="O3474" s="1232"/>
      <c r="P3474" s="1233"/>
      <c r="Q3474" s="587" t="e">
        <f t="shared" si="191"/>
        <v>#DIV/0!</v>
      </c>
    </row>
    <row r="3475" spans="1:17" s="17" customFormat="1" ht="16.75" customHeight="1" outlineLevel="2">
      <c r="A3475" s="1230">
        <v>388</v>
      </c>
      <c r="B3475" s="1231"/>
      <c r="C3475" s="1232"/>
      <c r="D3475" s="1233"/>
      <c r="E3475" s="587" t="e">
        <f t="shared" si="189"/>
        <v>#DIV/0!</v>
      </c>
      <c r="G3475" s="1230">
        <v>388</v>
      </c>
      <c r="H3475" s="1231"/>
      <c r="I3475" s="1232"/>
      <c r="J3475" s="1233"/>
      <c r="K3475" s="587" t="e">
        <f t="shared" si="190"/>
        <v>#DIV/0!</v>
      </c>
      <c r="M3475" s="1230">
        <v>388</v>
      </c>
      <c r="N3475" s="1231"/>
      <c r="O3475" s="1232"/>
      <c r="P3475" s="1233"/>
      <c r="Q3475" s="587" t="e">
        <f t="shared" si="191"/>
        <v>#DIV/0!</v>
      </c>
    </row>
    <row r="3476" spans="1:17" s="17" customFormat="1" ht="16.75" customHeight="1" outlineLevel="2">
      <c r="A3476" s="1230">
        <v>389</v>
      </c>
      <c r="B3476" s="1231"/>
      <c r="C3476" s="1232"/>
      <c r="D3476" s="1233"/>
      <c r="E3476" s="587" t="e">
        <f t="shared" si="189"/>
        <v>#DIV/0!</v>
      </c>
      <c r="G3476" s="1230">
        <v>389</v>
      </c>
      <c r="H3476" s="1231"/>
      <c r="I3476" s="1232"/>
      <c r="J3476" s="1233"/>
      <c r="K3476" s="587" t="e">
        <f t="shared" si="190"/>
        <v>#DIV/0!</v>
      </c>
      <c r="M3476" s="1230">
        <v>389</v>
      </c>
      <c r="N3476" s="1231"/>
      <c r="O3476" s="1232"/>
      <c r="P3476" s="1233"/>
      <c r="Q3476" s="587" t="e">
        <f t="shared" si="191"/>
        <v>#DIV/0!</v>
      </c>
    </row>
    <row r="3477" spans="1:17" s="17" customFormat="1" ht="16.75" customHeight="1" outlineLevel="2">
      <c r="A3477" s="1230">
        <v>390</v>
      </c>
      <c r="B3477" s="1231"/>
      <c r="C3477" s="1232"/>
      <c r="D3477" s="1233"/>
      <c r="E3477" s="587" t="e">
        <f t="shared" si="189"/>
        <v>#DIV/0!</v>
      </c>
      <c r="G3477" s="1230">
        <v>390</v>
      </c>
      <c r="H3477" s="1231"/>
      <c r="I3477" s="1232"/>
      <c r="J3477" s="1233"/>
      <c r="K3477" s="587" t="e">
        <f t="shared" si="190"/>
        <v>#DIV/0!</v>
      </c>
      <c r="M3477" s="1230">
        <v>390</v>
      </c>
      <c r="N3477" s="1231"/>
      <c r="O3477" s="1232"/>
      <c r="P3477" s="1233"/>
      <c r="Q3477" s="587" t="e">
        <f t="shared" si="191"/>
        <v>#DIV/0!</v>
      </c>
    </row>
    <row r="3478" spans="1:17" s="17" customFormat="1" ht="16.75" customHeight="1" outlineLevel="2">
      <c r="A3478" s="1230">
        <v>391</v>
      </c>
      <c r="B3478" s="1231"/>
      <c r="C3478" s="1232"/>
      <c r="D3478" s="1233"/>
      <c r="E3478" s="587" t="e">
        <f t="shared" si="189"/>
        <v>#DIV/0!</v>
      </c>
      <c r="G3478" s="1230">
        <v>391</v>
      </c>
      <c r="H3478" s="1231"/>
      <c r="I3478" s="1232"/>
      <c r="J3478" s="1233"/>
      <c r="K3478" s="587" t="e">
        <f t="shared" si="190"/>
        <v>#DIV/0!</v>
      </c>
      <c r="M3478" s="1230">
        <v>391</v>
      </c>
      <c r="N3478" s="1231"/>
      <c r="O3478" s="1232"/>
      <c r="P3478" s="1233"/>
      <c r="Q3478" s="587" t="e">
        <f t="shared" si="191"/>
        <v>#DIV/0!</v>
      </c>
    </row>
    <row r="3479" spans="1:17" s="17" customFormat="1" ht="16.75" customHeight="1" outlineLevel="2">
      <c r="A3479" s="1230">
        <v>392</v>
      </c>
      <c r="B3479" s="1231"/>
      <c r="C3479" s="1232"/>
      <c r="D3479" s="1233"/>
      <c r="E3479" s="587" t="e">
        <f t="shared" si="189"/>
        <v>#DIV/0!</v>
      </c>
      <c r="G3479" s="1230">
        <v>392</v>
      </c>
      <c r="H3479" s="1231"/>
      <c r="I3479" s="1232"/>
      <c r="J3479" s="1233"/>
      <c r="K3479" s="587" t="e">
        <f t="shared" si="190"/>
        <v>#DIV/0!</v>
      </c>
      <c r="M3479" s="1230">
        <v>392</v>
      </c>
      <c r="N3479" s="1231"/>
      <c r="O3479" s="1232"/>
      <c r="P3479" s="1233"/>
      <c r="Q3479" s="587" t="e">
        <f t="shared" si="191"/>
        <v>#DIV/0!</v>
      </c>
    </row>
    <row r="3480" spans="1:17" s="17" customFormat="1" ht="16.75" customHeight="1" outlineLevel="2">
      <c r="A3480" s="1230">
        <v>393</v>
      </c>
      <c r="B3480" s="1231"/>
      <c r="C3480" s="1232"/>
      <c r="D3480" s="1233"/>
      <c r="E3480" s="587" t="e">
        <f t="shared" si="189"/>
        <v>#DIV/0!</v>
      </c>
      <c r="G3480" s="1230">
        <v>393</v>
      </c>
      <c r="H3480" s="1231"/>
      <c r="I3480" s="1232"/>
      <c r="J3480" s="1233"/>
      <c r="K3480" s="587" t="e">
        <f t="shared" si="190"/>
        <v>#DIV/0!</v>
      </c>
      <c r="M3480" s="1230">
        <v>393</v>
      </c>
      <c r="N3480" s="1231"/>
      <c r="O3480" s="1232"/>
      <c r="P3480" s="1233"/>
      <c r="Q3480" s="587" t="e">
        <f t="shared" si="191"/>
        <v>#DIV/0!</v>
      </c>
    </row>
    <row r="3481" spans="1:17" s="17" customFormat="1" ht="16.75" customHeight="1" outlineLevel="2">
      <c r="A3481" s="1230">
        <v>394</v>
      </c>
      <c r="B3481" s="1231"/>
      <c r="C3481" s="1232"/>
      <c r="D3481" s="1233"/>
      <c r="E3481" s="587" t="e">
        <f t="shared" si="189"/>
        <v>#DIV/0!</v>
      </c>
      <c r="G3481" s="1230">
        <v>394</v>
      </c>
      <c r="H3481" s="1231"/>
      <c r="I3481" s="1232"/>
      <c r="J3481" s="1233"/>
      <c r="K3481" s="587" t="e">
        <f t="shared" si="190"/>
        <v>#DIV/0!</v>
      </c>
      <c r="M3481" s="1230">
        <v>394</v>
      </c>
      <c r="N3481" s="1231"/>
      <c r="O3481" s="1232"/>
      <c r="P3481" s="1233"/>
      <c r="Q3481" s="587" t="e">
        <f t="shared" si="191"/>
        <v>#DIV/0!</v>
      </c>
    </row>
    <row r="3482" spans="1:17" s="17" customFormat="1" ht="16.75" customHeight="1" outlineLevel="2">
      <c r="A3482" s="1230">
        <v>395</v>
      </c>
      <c r="B3482" s="1231"/>
      <c r="C3482" s="1232"/>
      <c r="D3482" s="1233"/>
      <c r="E3482" s="587" t="e">
        <f t="shared" si="189"/>
        <v>#DIV/0!</v>
      </c>
      <c r="G3482" s="1230">
        <v>395</v>
      </c>
      <c r="H3482" s="1231"/>
      <c r="I3482" s="1232"/>
      <c r="J3482" s="1233"/>
      <c r="K3482" s="587" t="e">
        <f t="shared" si="190"/>
        <v>#DIV/0!</v>
      </c>
      <c r="M3482" s="1230">
        <v>395</v>
      </c>
      <c r="N3482" s="1231"/>
      <c r="O3482" s="1232"/>
      <c r="P3482" s="1233"/>
      <c r="Q3482" s="587" t="e">
        <f t="shared" si="191"/>
        <v>#DIV/0!</v>
      </c>
    </row>
    <row r="3483" spans="1:17" s="17" customFormat="1" ht="16.75" customHeight="1" outlineLevel="2">
      <c r="A3483" s="1230">
        <v>396</v>
      </c>
      <c r="B3483" s="1231"/>
      <c r="C3483" s="1232"/>
      <c r="D3483" s="1233"/>
      <c r="E3483" s="587" t="e">
        <f t="shared" si="189"/>
        <v>#DIV/0!</v>
      </c>
      <c r="G3483" s="1230">
        <v>396</v>
      </c>
      <c r="H3483" s="1231"/>
      <c r="I3483" s="1232"/>
      <c r="J3483" s="1233"/>
      <c r="K3483" s="587" t="e">
        <f t="shared" si="190"/>
        <v>#DIV/0!</v>
      </c>
      <c r="M3483" s="1230">
        <v>396</v>
      </c>
      <c r="N3483" s="1231"/>
      <c r="O3483" s="1232"/>
      <c r="P3483" s="1233"/>
      <c r="Q3483" s="587" t="e">
        <f t="shared" si="191"/>
        <v>#DIV/0!</v>
      </c>
    </row>
    <row r="3484" spans="1:17" s="17" customFormat="1" ht="16.75" customHeight="1" outlineLevel="2">
      <c r="A3484" s="1230">
        <v>397</v>
      </c>
      <c r="B3484" s="1231"/>
      <c r="C3484" s="1232"/>
      <c r="D3484" s="1233"/>
      <c r="E3484" s="587" t="e">
        <f t="shared" si="189"/>
        <v>#DIV/0!</v>
      </c>
      <c r="G3484" s="1230">
        <v>397</v>
      </c>
      <c r="H3484" s="1231"/>
      <c r="I3484" s="1232"/>
      <c r="J3484" s="1233"/>
      <c r="K3484" s="587" t="e">
        <f t="shared" si="190"/>
        <v>#DIV/0!</v>
      </c>
      <c r="M3484" s="1230">
        <v>397</v>
      </c>
      <c r="N3484" s="1231"/>
      <c r="O3484" s="1232"/>
      <c r="P3484" s="1233"/>
      <c r="Q3484" s="587" t="e">
        <f t="shared" si="191"/>
        <v>#DIV/0!</v>
      </c>
    </row>
    <row r="3485" spans="1:17" s="17" customFormat="1" ht="16.75" customHeight="1" outlineLevel="2">
      <c r="A3485" s="1230">
        <v>398</v>
      </c>
      <c r="B3485" s="1231"/>
      <c r="C3485" s="1232"/>
      <c r="D3485" s="1233"/>
      <c r="E3485" s="587" t="e">
        <f t="shared" si="189"/>
        <v>#DIV/0!</v>
      </c>
      <c r="G3485" s="1230">
        <v>398</v>
      </c>
      <c r="H3485" s="1231"/>
      <c r="I3485" s="1232"/>
      <c r="J3485" s="1233"/>
      <c r="K3485" s="587" t="e">
        <f t="shared" si="190"/>
        <v>#DIV/0!</v>
      </c>
      <c r="M3485" s="1230">
        <v>398</v>
      </c>
      <c r="N3485" s="1231"/>
      <c r="O3485" s="1232"/>
      <c r="P3485" s="1233"/>
      <c r="Q3485" s="587" t="e">
        <f t="shared" si="191"/>
        <v>#DIV/0!</v>
      </c>
    </row>
    <row r="3486" spans="1:17" s="17" customFormat="1" ht="16.75" customHeight="1" outlineLevel="2">
      <c r="A3486" s="1230">
        <v>399</v>
      </c>
      <c r="B3486" s="1231"/>
      <c r="C3486" s="1232"/>
      <c r="D3486" s="1233"/>
      <c r="E3486" s="587" t="e">
        <f t="shared" si="189"/>
        <v>#DIV/0!</v>
      </c>
      <c r="G3486" s="1230">
        <v>399</v>
      </c>
      <c r="H3486" s="1231"/>
      <c r="I3486" s="1232"/>
      <c r="J3486" s="1233"/>
      <c r="K3486" s="587" t="e">
        <f t="shared" si="190"/>
        <v>#DIV/0!</v>
      </c>
      <c r="M3486" s="1230">
        <v>399</v>
      </c>
      <c r="N3486" s="1231"/>
      <c r="O3486" s="1232"/>
      <c r="P3486" s="1233"/>
      <c r="Q3486" s="587" t="e">
        <f t="shared" si="191"/>
        <v>#DIV/0!</v>
      </c>
    </row>
    <row r="3487" spans="1:17" s="17" customFormat="1" ht="16.75" customHeight="1" outlineLevel="2">
      <c r="A3487" s="1230">
        <v>400</v>
      </c>
      <c r="B3487" s="1231"/>
      <c r="C3487" s="1232"/>
      <c r="D3487" s="1233"/>
      <c r="E3487" s="587" t="e">
        <f t="shared" si="189"/>
        <v>#DIV/0!</v>
      </c>
      <c r="G3487" s="1230">
        <v>400</v>
      </c>
      <c r="H3487" s="1231"/>
      <c r="I3487" s="1232"/>
      <c r="J3487" s="1233"/>
      <c r="K3487" s="587" t="e">
        <f t="shared" si="190"/>
        <v>#DIV/0!</v>
      </c>
      <c r="M3487" s="1230">
        <v>400</v>
      </c>
      <c r="N3487" s="1231"/>
      <c r="O3487" s="1232"/>
      <c r="P3487" s="1233"/>
      <c r="Q3487" s="587" t="e">
        <f t="shared" si="191"/>
        <v>#DIV/0!</v>
      </c>
    </row>
    <row r="3488" spans="1:17" s="17" customFormat="1" ht="16.75" customHeight="1" outlineLevel="2">
      <c r="A3488" s="1230">
        <v>401</v>
      </c>
      <c r="B3488" s="1231"/>
      <c r="C3488" s="1232"/>
      <c r="D3488" s="1233"/>
      <c r="E3488" s="587" t="e">
        <f t="shared" si="189"/>
        <v>#DIV/0!</v>
      </c>
      <c r="G3488" s="1230">
        <v>401</v>
      </c>
      <c r="H3488" s="1231"/>
      <c r="I3488" s="1232"/>
      <c r="J3488" s="1233"/>
      <c r="K3488" s="587" t="e">
        <f t="shared" si="190"/>
        <v>#DIV/0!</v>
      </c>
      <c r="M3488" s="1230">
        <v>401</v>
      </c>
      <c r="N3488" s="1231"/>
      <c r="O3488" s="1232"/>
      <c r="P3488" s="1233"/>
      <c r="Q3488" s="587" t="e">
        <f t="shared" si="191"/>
        <v>#DIV/0!</v>
      </c>
    </row>
    <row r="3489" spans="1:17" s="17" customFormat="1" ht="16.75" customHeight="1" outlineLevel="2">
      <c r="A3489" s="1230">
        <v>402</v>
      </c>
      <c r="B3489" s="1231"/>
      <c r="C3489" s="1232"/>
      <c r="D3489" s="1233"/>
      <c r="E3489" s="587" t="e">
        <f t="shared" si="189"/>
        <v>#DIV/0!</v>
      </c>
      <c r="G3489" s="1230">
        <v>402</v>
      </c>
      <c r="H3489" s="1231"/>
      <c r="I3489" s="1232"/>
      <c r="J3489" s="1233"/>
      <c r="K3489" s="587" t="e">
        <f t="shared" si="190"/>
        <v>#DIV/0!</v>
      </c>
      <c r="M3489" s="1230">
        <v>402</v>
      </c>
      <c r="N3489" s="1231"/>
      <c r="O3489" s="1232"/>
      <c r="P3489" s="1233"/>
      <c r="Q3489" s="587" t="e">
        <f t="shared" si="191"/>
        <v>#DIV/0!</v>
      </c>
    </row>
    <row r="3490" spans="1:17" s="17" customFormat="1" ht="16.75" customHeight="1" outlineLevel="2">
      <c r="A3490" s="1230">
        <v>403</v>
      </c>
      <c r="B3490" s="1231"/>
      <c r="C3490" s="1232"/>
      <c r="D3490" s="1233"/>
      <c r="E3490" s="587" t="e">
        <f t="shared" si="189"/>
        <v>#DIV/0!</v>
      </c>
      <c r="G3490" s="1230">
        <v>403</v>
      </c>
      <c r="H3490" s="1231"/>
      <c r="I3490" s="1232"/>
      <c r="J3490" s="1233"/>
      <c r="K3490" s="587" t="e">
        <f t="shared" si="190"/>
        <v>#DIV/0!</v>
      </c>
      <c r="M3490" s="1230">
        <v>403</v>
      </c>
      <c r="N3490" s="1231"/>
      <c r="O3490" s="1232"/>
      <c r="P3490" s="1233"/>
      <c r="Q3490" s="587" t="e">
        <f t="shared" si="191"/>
        <v>#DIV/0!</v>
      </c>
    </row>
    <row r="3491" spans="1:17" s="17" customFormat="1" ht="16.75" customHeight="1" outlineLevel="2">
      <c r="A3491" s="1230">
        <v>404</v>
      </c>
      <c r="B3491" s="1231"/>
      <c r="C3491" s="1232"/>
      <c r="D3491" s="1233"/>
      <c r="E3491" s="587" t="e">
        <f t="shared" si="189"/>
        <v>#DIV/0!</v>
      </c>
      <c r="G3491" s="1230">
        <v>404</v>
      </c>
      <c r="H3491" s="1231"/>
      <c r="I3491" s="1232"/>
      <c r="J3491" s="1233"/>
      <c r="K3491" s="587" t="e">
        <f t="shared" si="190"/>
        <v>#DIV/0!</v>
      </c>
      <c r="M3491" s="1230">
        <v>404</v>
      </c>
      <c r="N3491" s="1231"/>
      <c r="O3491" s="1232"/>
      <c r="P3491" s="1233"/>
      <c r="Q3491" s="587" t="e">
        <f t="shared" si="191"/>
        <v>#DIV/0!</v>
      </c>
    </row>
    <row r="3492" spans="1:17" s="17" customFormat="1" ht="16.75" customHeight="1" outlineLevel="2">
      <c r="A3492" s="1230">
        <v>405</v>
      </c>
      <c r="B3492" s="1231"/>
      <c r="C3492" s="1232"/>
      <c r="D3492" s="1233"/>
      <c r="E3492" s="587" t="e">
        <f t="shared" si="189"/>
        <v>#DIV/0!</v>
      </c>
      <c r="G3492" s="1230">
        <v>405</v>
      </c>
      <c r="H3492" s="1231"/>
      <c r="I3492" s="1232"/>
      <c r="J3492" s="1233"/>
      <c r="K3492" s="587" t="e">
        <f t="shared" si="190"/>
        <v>#DIV/0!</v>
      </c>
      <c r="M3492" s="1230">
        <v>405</v>
      </c>
      <c r="N3492" s="1231"/>
      <c r="O3492" s="1232"/>
      <c r="P3492" s="1233"/>
      <c r="Q3492" s="587" t="e">
        <f t="shared" si="191"/>
        <v>#DIV/0!</v>
      </c>
    </row>
    <row r="3493" spans="1:17" s="17" customFormat="1" ht="16.75" customHeight="1" outlineLevel="2">
      <c r="A3493" s="1230">
        <v>406</v>
      </c>
      <c r="B3493" s="1231"/>
      <c r="C3493" s="1232"/>
      <c r="D3493" s="1233"/>
      <c r="E3493" s="587" t="e">
        <f t="shared" si="189"/>
        <v>#DIV/0!</v>
      </c>
      <c r="G3493" s="1230">
        <v>406</v>
      </c>
      <c r="H3493" s="1231"/>
      <c r="I3493" s="1232"/>
      <c r="J3493" s="1233"/>
      <c r="K3493" s="587" t="e">
        <f t="shared" si="190"/>
        <v>#DIV/0!</v>
      </c>
      <c r="M3493" s="1230">
        <v>406</v>
      </c>
      <c r="N3493" s="1231"/>
      <c r="O3493" s="1232"/>
      <c r="P3493" s="1233"/>
      <c r="Q3493" s="587" t="e">
        <f t="shared" si="191"/>
        <v>#DIV/0!</v>
      </c>
    </row>
    <row r="3494" spans="1:17" s="17" customFormat="1" ht="16.75" customHeight="1" outlineLevel="2">
      <c r="A3494" s="1230">
        <v>407</v>
      </c>
      <c r="B3494" s="1231"/>
      <c r="C3494" s="1232"/>
      <c r="D3494" s="1233"/>
      <c r="E3494" s="587" t="e">
        <f t="shared" si="189"/>
        <v>#DIV/0!</v>
      </c>
      <c r="G3494" s="1230">
        <v>407</v>
      </c>
      <c r="H3494" s="1231"/>
      <c r="I3494" s="1232"/>
      <c r="J3494" s="1233"/>
      <c r="K3494" s="587" t="e">
        <f t="shared" si="190"/>
        <v>#DIV/0!</v>
      </c>
      <c r="M3494" s="1230">
        <v>407</v>
      </c>
      <c r="N3494" s="1231"/>
      <c r="O3494" s="1232"/>
      <c r="P3494" s="1233"/>
      <c r="Q3494" s="587" t="e">
        <f t="shared" si="191"/>
        <v>#DIV/0!</v>
      </c>
    </row>
    <row r="3495" spans="1:17" s="17" customFormat="1" ht="16.75" customHeight="1" outlineLevel="2">
      <c r="A3495" s="1230">
        <v>408</v>
      </c>
      <c r="B3495" s="1231"/>
      <c r="C3495" s="1232"/>
      <c r="D3495" s="1233"/>
      <c r="E3495" s="587" t="e">
        <f t="shared" si="189"/>
        <v>#DIV/0!</v>
      </c>
      <c r="G3495" s="1230">
        <v>408</v>
      </c>
      <c r="H3495" s="1231"/>
      <c r="I3495" s="1232"/>
      <c r="J3495" s="1233"/>
      <c r="K3495" s="587" t="e">
        <f t="shared" si="190"/>
        <v>#DIV/0!</v>
      </c>
      <c r="M3495" s="1230">
        <v>408</v>
      </c>
      <c r="N3495" s="1231"/>
      <c r="O3495" s="1232"/>
      <c r="P3495" s="1233"/>
      <c r="Q3495" s="587" t="e">
        <f t="shared" si="191"/>
        <v>#DIV/0!</v>
      </c>
    </row>
    <row r="3496" spans="1:17" s="17" customFormat="1" ht="16.75" customHeight="1" outlineLevel="2">
      <c r="A3496" s="1230">
        <v>409</v>
      </c>
      <c r="B3496" s="1231"/>
      <c r="C3496" s="1232"/>
      <c r="D3496" s="1233"/>
      <c r="E3496" s="587" t="e">
        <f t="shared" si="189"/>
        <v>#DIV/0!</v>
      </c>
      <c r="G3496" s="1230">
        <v>409</v>
      </c>
      <c r="H3496" s="1231"/>
      <c r="I3496" s="1232"/>
      <c r="J3496" s="1233"/>
      <c r="K3496" s="587" t="e">
        <f t="shared" si="190"/>
        <v>#DIV/0!</v>
      </c>
      <c r="M3496" s="1230">
        <v>409</v>
      </c>
      <c r="N3496" s="1231"/>
      <c r="O3496" s="1232"/>
      <c r="P3496" s="1233"/>
      <c r="Q3496" s="587" t="e">
        <f t="shared" si="191"/>
        <v>#DIV/0!</v>
      </c>
    </row>
    <row r="3497" spans="1:17" s="17" customFormat="1" ht="16.75" customHeight="1" outlineLevel="2">
      <c r="A3497" s="1230">
        <v>410</v>
      </c>
      <c r="B3497" s="1231"/>
      <c r="C3497" s="1232"/>
      <c r="D3497" s="1233"/>
      <c r="E3497" s="587" t="e">
        <f t="shared" si="189"/>
        <v>#DIV/0!</v>
      </c>
      <c r="G3497" s="1230">
        <v>410</v>
      </c>
      <c r="H3497" s="1231"/>
      <c r="I3497" s="1232"/>
      <c r="J3497" s="1233"/>
      <c r="K3497" s="587" t="e">
        <f t="shared" si="190"/>
        <v>#DIV/0!</v>
      </c>
      <c r="M3497" s="1230">
        <v>410</v>
      </c>
      <c r="N3497" s="1231"/>
      <c r="O3497" s="1232"/>
      <c r="P3497" s="1233"/>
      <c r="Q3497" s="587" t="e">
        <f t="shared" si="191"/>
        <v>#DIV/0!</v>
      </c>
    </row>
    <row r="3498" spans="1:17" s="17" customFormat="1" ht="16.75" customHeight="1" outlineLevel="2">
      <c r="A3498" s="1230">
        <v>411</v>
      </c>
      <c r="B3498" s="1231"/>
      <c r="C3498" s="1232"/>
      <c r="D3498" s="1233"/>
      <c r="E3498" s="587" t="e">
        <f t="shared" si="189"/>
        <v>#DIV/0!</v>
      </c>
      <c r="G3498" s="1230">
        <v>411</v>
      </c>
      <c r="H3498" s="1231"/>
      <c r="I3498" s="1232"/>
      <c r="J3498" s="1233"/>
      <c r="K3498" s="587" t="e">
        <f t="shared" si="190"/>
        <v>#DIV/0!</v>
      </c>
      <c r="M3498" s="1230">
        <v>411</v>
      </c>
      <c r="N3498" s="1231"/>
      <c r="O3498" s="1232"/>
      <c r="P3498" s="1233"/>
      <c r="Q3498" s="587" t="e">
        <f t="shared" si="191"/>
        <v>#DIV/0!</v>
      </c>
    </row>
    <row r="3499" spans="1:17" s="17" customFormat="1" ht="16.75" customHeight="1" outlineLevel="2">
      <c r="A3499" s="1230">
        <v>412</v>
      </c>
      <c r="B3499" s="1231"/>
      <c r="C3499" s="1232"/>
      <c r="D3499" s="1233"/>
      <c r="E3499" s="587" t="e">
        <f t="shared" si="189"/>
        <v>#DIV/0!</v>
      </c>
      <c r="G3499" s="1230">
        <v>412</v>
      </c>
      <c r="H3499" s="1231"/>
      <c r="I3499" s="1232"/>
      <c r="J3499" s="1233"/>
      <c r="K3499" s="587" t="e">
        <f t="shared" si="190"/>
        <v>#DIV/0!</v>
      </c>
      <c r="M3499" s="1230">
        <v>412</v>
      </c>
      <c r="N3499" s="1231"/>
      <c r="O3499" s="1232"/>
      <c r="P3499" s="1233"/>
      <c r="Q3499" s="587" t="e">
        <f t="shared" si="191"/>
        <v>#DIV/0!</v>
      </c>
    </row>
    <row r="3500" spans="1:17" s="17" customFormat="1" ht="16.75" customHeight="1" outlineLevel="2">
      <c r="A3500" s="1230">
        <v>413</v>
      </c>
      <c r="B3500" s="1231"/>
      <c r="C3500" s="1232"/>
      <c r="D3500" s="1233"/>
      <c r="E3500" s="587" t="e">
        <f t="shared" si="189"/>
        <v>#DIV/0!</v>
      </c>
      <c r="G3500" s="1230">
        <v>413</v>
      </c>
      <c r="H3500" s="1231"/>
      <c r="I3500" s="1232"/>
      <c r="J3500" s="1233"/>
      <c r="K3500" s="587" t="e">
        <f t="shared" si="190"/>
        <v>#DIV/0!</v>
      </c>
      <c r="M3500" s="1230">
        <v>413</v>
      </c>
      <c r="N3500" s="1231"/>
      <c r="O3500" s="1232"/>
      <c r="P3500" s="1233"/>
      <c r="Q3500" s="587" t="e">
        <f t="shared" si="191"/>
        <v>#DIV/0!</v>
      </c>
    </row>
    <row r="3501" spans="1:17" s="17" customFormat="1" ht="16.75" customHeight="1" outlineLevel="2">
      <c r="A3501" s="1230">
        <v>414</v>
      </c>
      <c r="B3501" s="1231"/>
      <c r="C3501" s="1232"/>
      <c r="D3501" s="1233"/>
      <c r="E3501" s="587" t="e">
        <f t="shared" si="189"/>
        <v>#DIV/0!</v>
      </c>
      <c r="G3501" s="1230">
        <v>414</v>
      </c>
      <c r="H3501" s="1231"/>
      <c r="I3501" s="1232"/>
      <c r="J3501" s="1233"/>
      <c r="K3501" s="587" t="e">
        <f t="shared" si="190"/>
        <v>#DIV/0!</v>
      </c>
      <c r="M3501" s="1230">
        <v>414</v>
      </c>
      <c r="N3501" s="1231"/>
      <c r="O3501" s="1232"/>
      <c r="P3501" s="1233"/>
      <c r="Q3501" s="587" t="e">
        <f t="shared" si="191"/>
        <v>#DIV/0!</v>
      </c>
    </row>
    <row r="3502" spans="1:17" s="17" customFormat="1" ht="16.75" customHeight="1" outlineLevel="2">
      <c r="A3502" s="1230">
        <v>415</v>
      </c>
      <c r="B3502" s="1231"/>
      <c r="C3502" s="1232"/>
      <c r="D3502" s="1233"/>
      <c r="E3502" s="587" t="e">
        <f t="shared" si="189"/>
        <v>#DIV/0!</v>
      </c>
      <c r="G3502" s="1230">
        <v>415</v>
      </c>
      <c r="H3502" s="1231"/>
      <c r="I3502" s="1232"/>
      <c r="J3502" s="1233"/>
      <c r="K3502" s="587" t="e">
        <f t="shared" si="190"/>
        <v>#DIV/0!</v>
      </c>
      <c r="M3502" s="1230">
        <v>415</v>
      </c>
      <c r="N3502" s="1231"/>
      <c r="O3502" s="1232"/>
      <c r="P3502" s="1233"/>
      <c r="Q3502" s="587" t="e">
        <f t="shared" si="191"/>
        <v>#DIV/0!</v>
      </c>
    </row>
    <row r="3503" spans="1:17" s="17" customFormat="1" ht="16.75" customHeight="1" outlineLevel="2">
      <c r="A3503" s="1230">
        <v>416</v>
      </c>
      <c r="B3503" s="1231"/>
      <c r="C3503" s="1232"/>
      <c r="D3503" s="1233"/>
      <c r="E3503" s="587" t="e">
        <f t="shared" si="189"/>
        <v>#DIV/0!</v>
      </c>
      <c r="G3503" s="1230">
        <v>416</v>
      </c>
      <c r="H3503" s="1231"/>
      <c r="I3503" s="1232"/>
      <c r="J3503" s="1233"/>
      <c r="K3503" s="587" t="e">
        <f t="shared" si="190"/>
        <v>#DIV/0!</v>
      </c>
      <c r="M3503" s="1230">
        <v>416</v>
      </c>
      <c r="N3503" s="1231"/>
      <c r="O3503" s="1232"/>
      <c r="P3503" s="1233"/>
      <c r="Q3503" s="587" t="e">
        <f t="shared" si="191"/>
        <v>#DIV/0!</v>
      </c>
    </row>
    <row r="3504" spans="1:17" s="17" customFormat="1" ht="16.75" customHeight="1" outlineLevel="2">
      <c r="A3504" s="1230">
        <v>417</v>
      </c>
      <c r="B3504" s="1231"/>
      <c r="C3504" s="1232"/>
      <c r="D3504" s="1233"/>
      <c r="E3504" s="587" t="e">
        <f t="shared" si="189"/>
        <v>#DIV/0!</v>
      </c>
      <c r="G3504" s="1230">
        <v>417</v>
      </c>
      <c r="H3504" s="1231"/>
      <c r="I3504" s="1232"/>
      <c r="J3504" s="1233"/>
      <c r="K3504" s="587" t="e">
        <f t="shared" si="190"/>
        <v>#DIV/0!</v>
      </c>
      <c r="M3504" s="1230">
        <v>417</v>
      </c>
      <c r="N3504" s="1231"/>
      <c r="O3504" s="1232"/>
      <c r="P3504" s="1233"/>
      <c r="Q3504" s="587" t="e">
        <f t="shared" si="191"/>
        <v>#DIV/0!</v>
      </c>
    </row>
    <row r="3505" spans="1:17" s="17" customFormat="1" ht="16.75" customHeight="1" outlineLevel="2">
      <c r="A3505" s="1230">
        <v>418</v>
      </c>
      <c r="B3505" s="1231"/>
      <c r="C3505" s="1232"/>
      <c r="D3505" s="1233"/>
      <c r="E3505" s="587" t="e">
        <f t="shared" si="189"/>
        <v>#DIV/0!</v>
      </c>
      <c r="G3505" s="1230">
        <v>418</v>
      </c>
      <c r="H3505" s="1231"/>
      <c r="I3505" s="1232"/>
      <c r="J3505" s="1233"/>
      <c r="K3505" s="587" t="e">
        <f t="shared" si="190"/>
        <v>#DIV/0!</v>
      </c>
      <c r="M3505" s="1230">
        <v>418</v>
      </c>
      <c r="N3505" s="1231"/>
      <c r="O3505" s="1232"/>
      <c r="P3505" s="1233"/>
      <c r="Q3505" s="587" t="e">
        <f t="shared" si="191"/>
        <v>#DIV/0!</v>
      </c>
    </row>
    <row r="3506" spans="1:17" s="17" customFormat="1" ht="16.75" customHeight="1" outlineLevel="2">
      <c r="A3506" s="1230">
        <v>419</v>
      </c>
      <c r="B3506" s="1231"/>
      <c r="C3506" s="1232"/>
      <c r="D3506" s="1233"/>
      <c r="E3506" s="587" t="e">
        <f t="shared" si="189"/>
        <v>#DIV/0!</v>
      </c>
      <c r="G3506" s="1230">
        <v>419</v>
      </c>
      <c r="H3506" s="1231"/>
      <c r="I3506" s="1232"/>
      <c r="J3506" s="1233"/>
      <c r="K3506" s="587" t="e">
        <f t="shared" si="190"/>
        <v>#DIV/0!</v>
      </c>
      <c r="M3506" s="1230">
        <v>419</v>
      </c>
      <c r="N3506" s="1231"/>
      <c r="O3506" s="1232"/>
      <c r="P3506" s="1233"/>
      <c r="Q3506" s="587" t="e">
        <f t="shared" si="191"/>
        <v>#DIV/0!</v>
      </c>
    </row>
    <row r="3507" spans="1:17" s="17" customFormat="1" ht="16.75" customHeight="1" outlineLevel="2">
      <c r="A3507" s="1230">
        <v>420</v>
      </c>
      <c r="B3507" s="1231"/>
      <c r="C3507" s="1232"/>
      <c r="D3507" s="1233"/>
      <c r="E3507" s="587" t="e">
        <f t="shared" si="189"/>
        <v>#DIV/0!</v>
      </c>
      <c r="G3507" s="1230">
        <v>420</v>
      </c>
      <c r="H3507" s="1231"/>
      <c r="I3507" s="1232"/>
      <c r="J3507" s="1233"/>
      <c r="K3507" s="587" t="e">
        <f t="shared" si="190"/>
        <v>#DIV/0!</v>
      </c>
      <c r="M3507" s="1230">
        <v>420</v>
      </c>
      <c r="N3507" s="1231"/>
      <c r="O3507" s="1232"/>
      <c r="P3507" s="1233"/>
      <c r="Q3507" s="587" t="e">
        <f t="shared" si="191"/>
        <v>#DIV/0!</v>
      </c>
    </row>
    <row r="3508" spans="1:17" s="17" customFormat="1" ht="16.75" customHeight="1" outlineLevel="2">
      <c r="A3508" s="1230">
        <v>421</v>
      </c>
      <c r="B3508" s="1231"/>
      <c r="C3508" s="1232"/>
      <c r="D3508" s="1233"/>
      <c r="E3508" s="587" t="e">
        <f t="shared" si="189"/>
        <v>#DIV/0!</v>
      </c>
      <c r="G3508" s="1230">
        <v>421</v>
      </c>
      <c r="H3508" s="1231"/>
      <c r="I3508" s="1232"/>
      <c r="J3508" s="1233"/>
      <c r="K3508" s="587" t="e">
        <f t="shared" si="190"/>
        <v>#DIV/0!</v>
      </c>
      <c r="M3508" s="1230">
        <v>421</v>
      </c>
      <c r="N3508" s="1231"/>
      <c r="O3508" s="1232"/>
      <c r="P3508" s="1233"/>
      <c r="Q3508" s="587" t="e">
        <f t="shared" si="191"/>
        <v>#DIV/0!</v>
      </c>
    </row>
    <row r="3509" spans="1:17" s="17" customFormat="1" ht="16.75" customHeight="1" outlineLevel="2">
      <c r="A3509" s="1230">
        <v>422</v>
      </c>
      <c r="B3509" s="1231"/>
      <c r="C3509" s="1232"/>
      <c r="D3509" s="1233"/>
      <c r="E3509" s="587" t="e">
        <f t="shared" si="189"/>
        <v>#DIV/0!</v>
      </c>
      <c r="G3509" s="1230">
        <v>422</v>
      </c>
      <c r="H3509" s="1231"/>
      <c r="I3509" s="1232"/>
      <c r="J3509" s="1233"/>
      <c r="K3509" s="587" t="e">
        <f t="shared" si="190"/>
        <v>#DIV/0!</v>
      </c>
      <c r="M3509" s="1230">
        <v>422</v>
      </c>
      <c r="N3509" s="1231"/>
      <c r="O3509" s="1232"/>
      <c r="P3509" s="1233"/>
      <c r="Q3509" s="587" t="e">
        <f t="shared" si="191"/>
        <v>#DIV/0!</v>
      </c>
    </row>
    <row r="3510" spans="1:17" s="17" customFormat="1" ht="16.75" customHeight="1" outlineLevel="2">
      <c r="A3510" s="1230">
        <v>423</v>
      </c>
      <c r="B3510" s="1231"/>
      <c r="C3510" s="1232"/>
      <c r="D3510" s="1233"/>
      <c r="E3510" s="587" t="e">
        <f t="shared" si="189"/>
        <v>#DIV/0!</v>
      </c>
      <c r="G3510" s="1230">
        <v>423</v>
      </c>
      <c r="H3510" s="1231"/>
      <c r="I3510" s="1232"/>
      <c r="J3510" s="1233"/>
      <c r="K3510" s="587" t="e">
        <f t="shared" si="190"/>
        <v>#DIV/0!</v>
      </c>
      <c r="M3510" s="1230">
        <v>423</v>
      </c>
      <c r="N3510" s="1231"/>
      <c r="O3510" s="1232"/>
      <c r="P3510" s="1233"/>
      <c r="Q3510" s="587" t="e">
        <f t="shared" si="191"/>
        <v>#DIV/0!</v>
      </c>
    </row>
    <row r="3511" spans="1:17" s="17" customFormat="1" ht="16.75" customHeight="1" outlineLevel="2">
      <c r="A3511" s="1230">
        <v>424</v>
      </c>
      <c r="B3511" s="1231"/>
      <c r="C3511" s="1232"/>
      <c r="D3511" s="1233"/>
      <c r="E3511" s="587" t="e">
        <f t="shared" si="189"/>
        <v>#DIV/0!</v>
      </c>
      <c r="G3511" s="1230">
        <v>424</v>
      </c>
      <c r="H3511" s="1231"/>
      <c r="I3511" s="1232"/>
      <c r="J3511" s="1233"/>
      <c r="K3511" s="587" t="e">
        <f t="shared" si="190"/>
        <v>#DIV/0!</v>
      </c>
      <c r="M3511" s="1230">
        <v>424</v>
      </c>
      <c r="N3511" s="1231"/>
      <c r="O3511" s="1232"/>
      <c r="P3511" s="1233"/>
      <c r="Q3511" s="587" t="e">
        <f t="shared" si="191"/>
        <v>#DIV/0!</v>
      </c>
    </row>
    <row r="3512" spans="1:17" s="17" customFormat="1" ht="16.75" customHeight="1" outlineLevel="2">
      <c r="A3512" s="1230">
        <v>425</v>
      </c>
      <c r="B3512" s="1231"/>
      <c r="C3512" s="1232"/>
      <c r="D3512" s="1233"/>
      <c r="E3512" s="587" t="e">
        <f t="shared" si="189"/>
        <v>#DIV/0!</v>
      </c>
      <c r="G3512" s="1230">
        <v>425</v>
      </c>
      <c r="H3512" s="1231"/>
      <c r="I3512" s="1232"/>
      <c r="J3512" s="1233"/>
      <c r="K3512" s="587" t="e">
        <f t="shared" si="190"/>
        <v>#DIV/0!</v>
      </c>
      <c r="M3512" s="1230">
        <v>425</v>
      </c>
      <c r="N3512" s="1231"/>
      <c r="O3512" s="1232"/>
      <c r="P3512" s="1233"/>
      <c r="Q3512" s="587" t="e">
        <f t="shared" si="191"/>
        <v>#DIV/0!</v>
      </c>
    </row>
    <row r="3513" spans="1:17" s="17" customFormat="1" ht="16.75" customHeight="1" outlineLevel="2">
      <c r="A3513" s="1230">
        <v>426</v>
      </c>
      <c r="B3513" s="1231"/>
      <c r="C3513" s="1232"/>
      <c r="D3513" s="1233"/>
      <c r="E3513" s="587" t="e">
        <f t="shared" si="189"/>
        <v>#DIV/0!</v>
      </c>
      <c r="G3513" s="1230">
        <v>426</v>
      </c>
      <c r="H3513" s="1231"/>
      <c r="I3513" s="1232"/>
      <c r="J3513" s="1233"/>
      <c r="K3513" s="587" t="e">
        <f t="shared" si="190"/>
        <v>#DIV/0!</v>
      </c>
      <c r="M3513" s="1230">
        <v>426</v>
      </c>
      <c r="N3513" s="1231"/>
      <c r="O3513" s="1232"/>
      <c r="P3513" s="1233"/>
      <c r="Q3513" s="587" t="e">
        <f t="shared" si="191"/>
        <v>#DIV/0!</v>
      </c>
    </row>
    <row r="3514" spans="1:17" s="17" customFormat="1" ht="16.75" customHeight="1" outlineLevel="2">
      <c r="A3514" s="1230">
        <v>427</v>
      </c>
      <c r="B3514" s="1231"/>
      <c r="C3514" s="1232"/>
      <c r="D3514" s="1233"/>
      <c r="E3514" s="587" t="e">
        <f t="shared" si="189"/>
        <v>#DIV/0!</v>
      </c>
      <c r="G3514" s="1230">
        <v>427</v>
      </c>
      <c r="H3514" s="1231"/>
      <c r="I3514" s="1232"/>
      <c r="J3514" s="1233"/>
      <c r="K3514" s="587" t="e">
        <f t="shared" si="190"/>
        <v>#DIV/0!</v>
      </c>
      <c r="M3514" s="1230">
        <v>427</v>
      </c>
      <c r="N3514" s="1231"/>
      <c r="O3514" s="1232"/>
      <c r="P3514" s="1233"/>
      <c r="Q3514" s="587" t="e">
        <f t="shared" si="191"/>
        <v>#DIV/0!</v>
      </c>
    </row>
    <row r="3515" spans="1:17" s="17" customFormat="1" ht="16.75" customHeight="1" outlineLevel="2">
      <c r="A3515" s="1230">
        <v>428</v>
      </c>
      <c r="B3515" s="1231"/>
      <c r="C3515" s="1232"/>
      <c r="D3515" s="1233"/>
      <c r="E3515" s="587" t="e">
        <f t="shared" si="189"/>
        <v>#DIV/0!</v>
      </c>
      <c r="G3515" s="1230">
        <v>428</v>
      </c>
      <c r="H3515" s="1231"/>
      <c r="I3515" s="1232"/>
      <c r="J3515" s="1233"/>
      <c r="K3515" s="587" t="e">
        <f t="shared" si="190"/>
        <v>#DIV/0!</v>
      </c>
      <c r="M3515" s="1230">
        <v>428</v>
      </c>
      <c r="N3515" s="1231"/>
      <c r="O3515" s="1232"/>
      <c r="P3515" s="1233"/>
      <c r="Q3515" s="587" t="e">
        <f t="shared" si="191"/>
        <v>#DIV/0!</v>
      </c>
    </row>
    <row r="3516" spans="1:17" s="17" customFormat="1" ht="16.75" customHeight="1" outlineLevel="2">
      <c r="A3516" s="1230">
        <v>429</v>
      </c>
      <c r="B3516" s="1231"/>
      <c r="C3516" s="1232"/>
      <c r="D3516" s="1233"/>
      <c r="E3516" s="587" t="e">
        <f t="shared" si="189"/>
        <v>#DIV/0!</v>
      </c>
      <c r="G3516" s="1230">
        <v>429</v>
      </c>
      <c r="H3516" s="1231"/>
      <c r="I3516" s="1232"/>
      <c r="J3516" s="1233"/>
      <c r="K3516" s="587" t="e">
        <f t="shared" si="190"/>
        <v>#DIV/0!</v>
      </c>
      <c r="M3516" s="1230">
        <v>429</v>
      </c>
      <c r="N3516" s="1231"/>
      <c r="O3516" s="1232"/>
      <c r="P3516" s="1233"/>
      <c r="Q3516" s="587" t="e">
        <f t="shared" si="191"/>
        <v>#DIV/0!</v>
      </c>
    </row>
    <row r="3517" spans="1:17" s="17" customFormat="1" ht="16.75" customHeight="1" outlineLevel="2">
      <c r="A3517" s="1230">
        <v>430</v>
      </c>
      <c r="B3517" s="1231"/>
      <c r="C3517" s="1232"/>
      <c r="D3517" s="1233"/>
      <c r="E3517" s="587" t="e">
        <f t="shared" si="189"/>
        <v>#DIV/0!</v>
      </c>
      <c r="G3517" s="1230">
        <v>430</v>
      </c>
      <c r="H3517" s="1231"/>
      <c r="I3517" s="1232"/>
      <c r="J3517" s="1233"/>
      <c r="K3517" s="587" t="e">
        <f t="shared" si="190"/>
        <v>#DIV/0!</v>
      </c>
      <c r="M3517" s="1230">
        <v>430</v>
      </c>
      <c r="N3517" s="1231"/>
      <c r="O3517" s="1232"/>
      <c r="P3517" s="1233"/>
      <c r="Q3517" s="587" t="e">
        <f t="shared" si="191"/>
        <v>#DIV/0!</v>
      </c>
    </row>
    <row r="3518" spans="1:17" s="17" customFormat="1" ht="16.75" customHeight="1" outlineLevel="2">
      <c r="A3518" s="1230">
        <v>431</v>
      </c>
      <c r="B3518" s="1231"/>
      <c r="C3518" s="1232"/>
      <c r="D3518" s="1233"/>
      <c r="E3518" s="587" t="e">
        <f t="shared" si="189"/>
        <v>#DIV/0!</v>
      </c>
      <c r="G3518" s="1230">
        <v>431</v>
      </c>
      <c r="H3518" s="1231"/>
      <c r="I3518" s="1232"/>
      <c r="J3518" s="1233"/>
      <c r="K3518" s="587" t="e">
        <f t="shared" si="190"/>
        <v>#DIV/0!</v>
      </c>
      <c r="M3518" s="1230">
        <v>431</v>
      </c>
      <c r="N3518" s="1231"/>
      <c r="O3518" s="1232"/>
      <c r="P3518" s="1233"/>
      <c r="Q3518" s="587" t="e">
        <f t="shared" si="191"/>
        <v>#DIV/0!</v>
      </c>
    </row>
    <row r="3519" spans="1:17" s="17" customFormat="1" ht="16.75" customHeight="1" outlineLevel="2">
      <c r="A3519" s="1230">
        <v>432</v>
      </c>
      <c r="B3519" s="1231"/>
      <c r="C3519" s="1232"/>
      <c r="D3519" s="1233"/>
      <c r="E3519" s="587" t="e">
        <f t="shared" si="189"/>
        <v>#DIV/0!</v>
      </c>
      <c r="G3519" s="1230">
        <v>432</v>
      </c>
      <c r="H3519" s="1231"/>
      <c r="I3519" s="1232"/>
      <c r="J3519" s="1233"/>
      <c r="K3519" s="587" t="e">
        <f t="shared" si="190"/>
        <v>#DIV/0!</v>
      </c>
      <c r="M3519" s="1230">
        <v>432</v>
      </c>
      <c r="N3519" s="1231"/>
      <c r="O3519" s="1232"/>
      <c r="P3519" s="1233"/>
      <c r="Q3519" s="587" t="e">
        <f t="shared" si="191"/>
        <v>#DIV/0!</v>
      </c>
    </row>
    <row r="3520" spans="1:17" s="17" customFormat="1" ht="16.75" customHeight="1" outlineLevel="2">
      <c r="A3520" s="1230">
        <v>433</v>
      </c>
      <c r="B3520" s="1231"/>
      <c r="C3520" s="1232"/>
      <c r="D3520" s="1233"/>
      <c r="E3520" s="587" t="e">
        <f t="shared" si="189"/>
        <v>#DIV/0!</v>
      </c>
      <c r="G3520" s="1230">
        <v>433</v>
      </c>
      <c r="H3520" s="1231"/>
      <c r="I3520" s="1232"/>
      <c r="J3520" s="1233"/>
      <c r="K3520" s="587" t="e">
        <f t="shared" si="190"/>
        <v>#DIV/0!</v>
      </c>
      <c r="M3520" s="1230">
        <v>433</v>
      </c>
      <c r="N3520" s="1231"/>
      <c r="O3520" s="1232"/>
      <c r="P3520" s="1233"/>
      <c r="Q3520" s="587" t="e">
        <f t="shared" si="191"/>
        <v>#DIV/0!</v>
      </c>
    </row>
    <row r="3521" spans="1:17" s="17" customFormat="1" ht="16.75" customHeight="1" outlineLevel="2">
      <c r="A3521" s="1230">
        <v>434</v>
      </c>
      <c r="B3521" s="1231"/>
      <c r="C3521" s="1232"/>
      <c r="D3521" s="1233"/>
      <c r="E3521" s="587" t="e">
        <f t="shared" si="189"/>
        <v>#DIV/0!</v>
      </c>
      <c r="G3521" s="1230">
        <v>434</v>
      </c>
      <c r="H3521" s="1231"/>
      <c r="I3521" s="1232"/>
      <c r="J3521" s="1233"/>
      <c r="K3521" s="587" t="e">
        <f t="shared" si="190"/>
        <v>#DIV/0!</v>
      </c>
      <c r="M3521" s="1230">
        <v>434</v>
      </c>
      <c r="N3521" s="1231"/>
      <c r="O3521" s="1232"/>
      <c r="P3521" s="1233"/>
      <c r="Q3521" s="587" t="e">
        <f t="shared" si="191"/>
        <v>#DIV/0!</v>
      </c>
    </row>
    <row r="3522" spans="1:17" s="17" customFormat="1" ht="16.75" customHeight="1" outlineLevel="2">
      <c r="A3522" s="1230">
        <v>435</v>
      </c>
      <c r="B3522" s="1231"/>
      <c r="C3522" s="1232"/>
      <c r="D3522" s="1233"/>
      <c r="E3522" s="587" t="e">
        <f t="shared" si="189"/>
        <v>#DIV/0!</v>
      </c>
      <c r="G3522" s="1230">
        <v>435</v>
      </c>
      <c r="H3522" s="1231"/>
      <c r="I3522" s="1232"/>
      <c r="J3522" s="1233"/>
      <c r="K3522" s="587" t="e">
        <f t="shared" si="190"/>
        <v>#DIV/0!</v>
      </c>
      <c r="M3522" s="1230">
        <v>435</v>
      </c>
      <c r="N3522" s="1231"/>
      <c r="O3522" s="1232"/>
      <c r="P3522" s="1233"/>
      <c r="Q3522" s="587" t="e">
        <f t="shared" si="191"/>
        <v>#DIV/0!</v>
      </c>
    </row>
    <row r="3523" spans="1:17" s="17" customFormat="1" ht="16.75" customHeight="1" outlineLevel="2">
      <c r="A3523" s="1230">
        <v>436</v>
      </c>
      <c r="B3523" s="1231"/>
      <c r="C3523" s="1232"/>
      <c r="D3523" s="1233"/>
      <c r="E3523" s="587" t="e">
        <f t="shared" si="189"/>
        <v>#DIV/0!</v>
      </c>
      <c r="G3523" s="1230">
        <v>436</v>
      </c>
      <c r="H3523" s="1231"/>
      <c r="I3523" s="1232"/>
      <c r="J3523" s="1233"/>
      <c r="K3523" s="587" t="e">
        <f t="shared" si="190"/>
        <v>#DIV/0!</v>
      </c>
      <c r="M3523" s="1230">
        <v>436</v>
      </c>
      <c r="N3523" s="1231"/>
      <c r="O3523" s="1232"/>
      <c r="P3523" s="1233"/>
      <c r="Q3523" s="587" t="e">
        <f t="shared" si="191"/>
        <v>#DIV/0!</v>
      </c>
    </row>
    <row r="3524" spans="1:17" s="17" customFormat="1" ht="16.75" customHeight="1" outlineLevel="2">
      <c r="A3524" s="1230">
        <v>437</v>
      </c>
      <c r="B3524" s="1231"/>
      <c r="C3524" s="1232"/>
      <c r="D3524" s="1233"/>
      <c r="E3524" s="587" t="e">
        <f t="shared" si="189"/>
        <v>#DIV/0!</v>
      </c>
      <c r="G3524" s="1230">
        <v>437</v>
      </c>
      <c r="H3524" s="1231"/>
      <c r="I3524" s="1232"/>
      <c r="J3524" s="1233"/>
      <c r="K3524" s="587" t="e">
        <f t="shared" si="190"/>
        <v>#DIV/0!</v>
      </c>
      <c r="M3524" s="1230">
        <v>437</v>
      </c>
      <c r="N3524" s="1231"/>
      <c r="O3524" s="1232"/>
      <c r="P3524" s="1233"/>
      <c r="Q3524" s="587" t="e">
        <f t="shared" si="191"/>
        <v>#DIV/0!</v>
      </c>
    </row>
    <row r="3525" spans="1:17" s="17" customFormat="1" ht="16.75" customHeight="1" outlineLevel="2">
      <c r="A3525" s="1230">
        <v>438</v>
      </c>
      <c r="B3525" s="1231"/>
      <c r="C3525" s="1232"/>
      <c r="D3525" s="1233"/>
      <c r="E3525" s="587" t="e">
        <f t="shared" si="189"/>
        <v>#DIV/0!</v>
      </c>
      <c r="G3525" s="1230">
        <v>438</v>
      </c>
      <c r="H3525" s="1231"/>
      <c r="I3525" s="1232"/>
      <c r="J3525" s="1233"/>
      <c r="K3525" s="587" t="e">
        <f t="shared" si="190"/>
        <v>#DIV/0!</v>
      </c>
      <c r="M3525" s="1230">
        <v>438</v>
      </c>
      <c r="N3525" s="1231"/>
      <c r="O3525" s="1232"/>
      <c r="P3525" s="1233"/>
      <c r="Q3525" s="587" t="e">
        <f t="shared" si="191"/>
        <v>#DIV/0!</v>
      </c>
    </row>
    <row r="3526" spans="1:17" s="17" customFormat="1" ht="16.75" customHeight="1" outlineLevel="2">
      <c r="A3526" s="1230">
        <v>439</v>
      </c>
      <c r="B3526" s="1231"/>
      <c r="C3526" s="1232"/>
      <c r="D3526" s="1233"/>
      <c r="E3526" s="587" t="e">
        <f t="shared" si="189"/>
        <v>#DIV/0!</v>
      </c>
      <c r="G3526" s="1230">
        <v>439</v>
      </c>
      <c r="H3526" s="1231"/>
      <c r="I3526" s="1232"/>
      <c r="J3526" s="1233"/>
      <c r="K3526" s="587" t="e">
        <f t="shared" si="190"/>
        <v>#DIV/0!</v>
      </c>
      <c r="M3526" s="1230">
        <v>439</v>
      </c>
      <c r="N3526" s="1231"/>
      <c r="O3526" s="1232"/>
      <c r="P3526" s="1233"/>
      <c r="Q3526" s="587" t="e">
        <f t="shared" si="191"/>
        <v>#DIV/0!</v>
      </c>
    </row>
    <row r="3527" spans="1:17" s="17" customFormat="1" ht="16.75" customHeight="1" outlineLevel="2">
      <c r="A3527" s="1230">
        <v>440</v>
      </c>
      <c r="B3527" s="1231"/>
      <c r="C3527" s="1232"/>
      <c r="D3527" s="1233"/>
      <c r="E3527" s="587" t="e">
        <f t="shared" si="189"/>
        <v>#DIV/0!</v>
      </c>
      <c r="G3527" s="1230">
        <v>440</v>
      </c>
      <c r="H3527" s="1231"/>
      <c r="I3527" s="1232"/>
      <c r="J3527" s="1233"/>
      <c r="K3527" s="587" t="e">
        <f t="shared" si="190"/>
        <v>#DIV/0!</v>
      </c>
      <c r="M3527" s="1230">
        <v>440</v>
      </c>
      <c r="N3527" s="1231"/>
      <c r="O3527" s="1232"/>
      <c r="P3527" s="1233"/>
      <c r="Q3527" s="587" t="e">
        <f t="shared" si="191"/>
        <v>#DIV/0!</v>
      </c>
    </row>
    <row r="3528" spans="1:17" s="17" customFormat="1" ht="16.75" customHeight="1" outlineLevel="2">
      <c r="A3528" s="1230">
        <v>441</v>
      </c>
      <c r="B3528" s="1231"/>
      <c r="C3528" s="1232"/>
      <c r="D3528" s="1233"/>
      <c r="E3528" s="587" t="e">
        <f t="shared" si="189"/>
        <v>#DIV/0!</v>
      </c>
      <c r="G3528" s="1230">
        <v>441</v>
      </c>
      <c r="H3528" s="1231"/>
      <c r="I3528" s="1232"/>
      <c r="J3528" s="1233"/>
      <c r="K3528" s="587" t="e">
        <f t="shared" si="190"/>
        <v>#DIV/0!</v>
      </c>
      <c r="M3528" s="1230">
        <v>441</v>
      </c>
      <c r="N3528" s="1231"/>
      <c r="O3528" s="1232"/>
      <c r="P3528" s="1233"/>
      <c r="Q3528" s="587" t="e">
        <f t="shared" si="191"/>
        <v>#DIV/0!</v>
      </c>
    </row>
    <row r="3529" spans="1:17" s="17" customFormat="1" ht="16.75" customHeight="1" outlineLevel="2">
      <c r="A3529" s="1230">
        <v>442</v>
      </c>
      <c r="B3529" s="1231"/>
      <c r="C3529" s="1232"/>
      <c r="D3529" s="1233"/>
      <c r="E3529" s="587" t="e">
        <f t="shared" si="189"/>
        <v>#DIV/0!</v>
      </c>
      <c r="G3529" s="1230">
        <v>442</v>
      </c>
      <c r="H3529" s="1231"/>
      <c r="I3529" s="1232"/>
      <c r="J3529" s="1233"/>
      <c r="K3529" s="587" t="e">
        <f t="shared" si="190"/>
        <v>#DIV/0!</v>
      </c>
      <c r="M3529" s="1230">
        <v>442</v>
      </c>
      <c r="N3529" s="1231"/>
      <c r="O3529" s="1232"/>
      <c r="P3529" s="1233"/>
      <c r="Q3529" s="587" t="e">
        <f t="shared" si="191"/>
        <v>#DIV/0!</v>
      </c>
    </row>
    <row r="3530" spans="1:17" s="17" customFormat="1" ht="16.75" customHeight="1" outlineLevel="2">
      <c r="A3530" s="1230">
        <v>443</v>
      </c>
      <c r="B3530" s="1231"/>
      <c r="C3530" s="1232"/>
      <c r="D3530" s="1233"/>
      <c r="E3530" s="587" t="e">
        <f t="shared" si="189"/>
        <v>#DIV/0!</v>
      </c>
      <c r="G3530" s="1230">
        <v>443</v>
      </c>
      <c r="H3530" s="1231"/>
      <c r="I3530" s="1232"/>
      <c r="J3530" s="1233"/>
      <c r="K3530" s="587" t="e">
        <f t="shared" si="190"/>
        <v>#DIV/0!</v>
      </c>
      <c r="M3530" s="1230">
        <v>443</v>
      </c>
      <c r="N3530" s="1231"/>
      <c r="O3530" s="1232"/>
      <c r="P3530" s="1233"/>
      <c r="Q3530" s="587" t="e">
        <f t="shared" si="191"/>
        <v>#DIV/0!</v>
      </c>
    </row>
    <row r="3531" spans="1:17" s="17" customFormat="1" ht="16.75" customHeight="1" outlineLevel="2">
      <c r="A3531" s="1230">
        <v>444</v>
      </c>
      <c r="B3531" s="1231"/>
      <c r="C3531" s="1232"/>
      <c r="D3531" s="1233"/>
      <c r="E3531" s="587" t="e">
        <f t="shared" si="189"/>
        <v>#DIV/0!</v>
      </c>
      <c r="G3531" s="1230">
        <v>444</v>
      </c>
      <c r="H3531" s="1231"/>
      <c r="I3531" s="1232"/>
      <c r="J3531" s="1233"/>
      <c r="K3531" s="587" t="e">
        <f t="shared" si="190"/>
        <v>#DIV/0!</v>
      </c>
      <c r="M3531" s="1230">
        <v>444</v>
      </c>
      <c r="N3531" s="1231"/>
      <c r="O3531" s="1232"/>
      <c r="P3531" s="1233"/>
      <c r="Q3531" s="587" t="e">
        <f t="shared" si="191"/>
        <v>#DIV/0!</v>
      </c>
    </row>
    <row r="3532" spans="1:17" s="17" customFormat="1" ht="16.75" customHeight="1" outlineLevel="2">
      <c r="A3532" s="1230">
        <v>445</v>
      </c>
      <c r="B3532" s="1231"/>
      <c r="C3532" s="1232"/>
      <c r="D3532" s="1233"/>
      <c r="E3532" s="587" t="e">
        <f t="shared" si="189"/>
        <v>#DIV/0!</v>
      </c>
      <c r="G3532" s="1230">
        <v>445</v>
      </c>
      <c r="H3532" s="1231"/>
      <c r="I3532" s="1232"/>
      <c r="J3532" s="1233"/>
      <c r="K3532" s="587" t="e">
        <f t="shared" si="190"/>
        <v>#DIV/0!</v>
      </c>
      <c r="M3532" s="1230">
        <v>445</v>
      </c>
      <c r="N3532" s="1231"/>
      <c r="O3532" s="1232"/>
      <c r="P3532" s="1233"/>
      <c r="Q3532" s="587" t="e">
        <f t="shared" si="191"/>
        <v>#DIV/0!</v>
      </c>
    </row>
    <row r="3533" spans="1:17" s="17" customFormat="1" ht="16.75" customHeight="1" outlineLevel="2">
      <c r="A3533" s="1230">
        <v>446</v>
      </c>
      <c r="B3533" s="1231"/>
      <c r="C3533" s="1232"/>
      <c r="D3533" s="1233"/>
      <c r="E3533" s="587" t="e">
        <f t="shared" si="189"/>
        <v>#DIV/0!</v>
      </c>
      <c r="G3533" s="1230">
        <v>446</v>
      </c>
      <c r="H3533" s="1231"/>
      <c r="I3533" s="1232"/>
      <c r="J3533" s="1233"/>
      <c r="K3533" s="587" t="e">
        <f t="shared" si="190"/>
        <v>#DIV/0!</v>
      </c>
      <c r="M3533" s="1230">
        <v>446</v>
      </c>
      <c r="N3533" s="1231"/>
      <c r="O3533" s="1232"/>
      <c r="P3533" s="1233"/>
      <c r="Q3533" s="587" t="e">
        <f t="shared" si="191"/>
        <v>#DIV/0!</v>
      </c>
    </row>
    <row r="3534" spans="1:17" s="17" customFormat="1" ht="16.75" customHeight="1" outlineLevel="2">
      <c r="A3534" s="1230">
        <v>447</v>
      </c>
      <c r="B3534" s="1231"/>
      <c r="C3534" s="1232"/>
      <c r="D3534" s="1233"/>
      <c r="E3534" s="587" t="e">
        <f t="shared" si="189"/>
        <v>#DIV/0!</v>
      </c>
      <c r="G3534" s="1230">
        <v>447</v>
      </c>
      <c r="H3534" s="1231"/>
      <c r="I3534" s="1232"/>
      <c r="J3534" s="1233"/>
      <c r="K3534" s="587" t="e">
        <f t="shared" si="190"/>
        <v>#DIV/0!</v>
      </c>
      <c r="M3534" s="1230">
        <v>447</v>
      </c>
      <c r="N3534" s="1231"/>
      <c r="O3534" s="1232"/>
      <c r="P3534" s="1233"/>
      <c r="Q3534" s="587" t="e">
        <f t="shared" si="191"/>
        <v>#DIV/0!</v>
      </c>
    </row>
    <row r="3535" spans="1:17" s="17" customFormat="1" ht="16.75" customHeight="1" outlineLevel="2">
      <c r="A3535" s="1230">
        <v>448</v>
      </c>
      <c r="B3535" s="1231"/>
      <c r="C3535" s="1232"/>
      <c r="D3535" s="1233"/>
      <c r="E3535" s="587" t="e">
        <f t="shared" si="189"/>
        <v>#DIV/0!</v>
      </c>
      <c r="G3535" s="1230">
        <v>448</v>
      </c>
      <c r="H3535" s="1231"/>
      <c r="I3535" s="1232"/>
      <c r="J3535" s="1233"/>
      <c r="K3535" s="587" t="e">
        <f t="shared" si="190"/>
        <v>#DIV/0!</v>
      </c>
      <c r="M3535" s="1230">
        <v>448</v>
      </c>
      <c r="N3535" s="1231"/>
      <c r="O3535" s="1232"/>
      <c r="P3535" s="1233"/>
      <c r="Q3535" s="587" t="e">
        <f t="shared" si="191"/>
        <v>#DIV/0!</v>
      </c>
    </row>
    <row r="3536" spans="1:17" s="17" customFormat="1" ht="16.75" customHeight="1" outlineLevel="2">
      <c r="A3536" s="1230">
        <v>449</v>
      </c>
      <c r="B3536" s="1231"/>
      <c r="C3536" s="1232"/>
      <c r="D3536" s="1233"/>
      <c r="E3536" s="587" t="e">
        <f t="shared" si="189"/>
        <v>#DIV/0!</v>
      </c>
      <c r="G3536" s="1230">
        <v>449</v>
      </c>
      <c r="H3536" s="1231"/>
      <c r="I3536" s="1232"/>
      <c r="J3536" s="1233"/>
      <c r="K3536" s="587" t="e">
        <f t="shared" si="190"/>
        <v>#DIV/0!</v>
      </c>
      <c r="M3536" s="1230">
        <v>449</v>
      </c>
      <c r="N3536" s="1231"/>
      <c r="O3536" s="1232"/>
      <c r="P3536" s="1233"/>
      <c r="Q3536" s="587" t="e">
        <f t="shared" si="191"/>
        <v>#DIV/0!</v>
      </c>
    </row>
    <row r="3537" spans="1:17" s="17" customFormat="1" ht="16.75" customHeight="1" outlineLevel="2">
      <c r="A3537" s="1230">
        <v>450</v>
      </c>
      <c r="B3537" s="1231"/>
      <c r="C3537" s="1232"/>
      <c r="D3537" s="1233"/>
      <c r="E3537" s="587" t="e">
        <f>IF(AND(C3537&gt;=D$3081,C3537&lt;=D$3080),1,0)</f>
        <v>#DIV/0!</v>
      </c>
      <c r="G3537" s="1230">
        <v>450</v>
      </c>
      <c r="H3537" s="1231"/>
      <c r="I3537" s="1232"/>
      <c r="J3537" s="1233"/>
      <c r="K3537" s="587" t="e">
        <f>IF(AND(I3537&gt;=J$3081,I3537&lt;=J$3080),1,0)</f>
        <v>#DIV/0!</v>
      </c>
      <c r="M3537" s="1230">
        <v>450</v>
      </c>
      <c r="N3537" s="1231"/>
      <c r="O3537" s="1232"/>
      <c r="P3537" s="1233"/>
      <c r="Q3537" s="587" t="e">
        <f>IF(AND(O3537&gt;=P$3081,O3537&lt;=P$3080),1,0)</f>
        <v>#DIV/0!</v>
      </c>
    </row>
    <row r="3538" spans="1:17" s="17" customFormat="1" ht="16.75" customHeight="1" outlineLevel="2">
      <c r="A3538" s="1230">
        <v>451</v>
      </c>
      <c r="B3538" s="1231"/>
      <c r="C3538" s="1232"/>
      <c r="D3538" s="1233"/>
      <c r="E3538" s="587" t="e">
        <f t="shared" ref="E3538:E3587" si="192">IF(AND(C3538&gt;=D$3081,C3538&lt;=D$3080),1,0)</f>
        <v>#DIV/0!</v>
      </c>
      <c r="G3538" s="1230">
        <v>451</v>
      </c>
      <c r="H3538" s="1231"/>
      <c r="I3538" s="1232"/>
      <c r="J3538" s="1233"/>
      <c r="K3538" s="587" t="e">
        <f t="shared" ref="K3538:K3587" si="193">IF(AND(I3538&gt;=J$3081,I3538&lt;=J$3080),1,0)</f>
        <v>#DIV/0!</v>
      </c>
      <c r="M3538" s="1230">
        <v>451</v>
      </c>
      <c r="N3538" s="1231"/>
      <c r="O3538" s="1232"/>
      <c r="P3538" s="1233"/>
      <c r="Q3538" s="587" t="e">
        <f t="shared" ref="Q3538:Q3587" si="194">IF(AND(O3538&gt;=P$3081,O3538&lt;=P$3080),1,0)</f>
        <v>#DIV/0!</v>
      </c>
    </row>
    <row r="3539" spans="1:17" s="17" customFormat="1" ht="16.75" customHeight="1" outlineLevel="2">
      <c r="A3539" s="1230">
        <v>452</v>
      </c>
      <c r="B3539" s="1231"/>
      <c r="C3539" s="1232"/>
      <c r="D3539" s="1233"/>
      <c r="E3539" s="587" t="e">
        <f t="shared" si="192"/>
        <v>#DIV/0!</v>
      </c>
      <c r="G3539" s="1230">
        <v>452</v>
      </c>
      <c r="H3539" s="1231"/>
      <c r="I3539" s="1232"/>
      <c r="J3539" s="1233"/>
      <c r="K3539" s="587" t="e">
        <f t="shared" si="193"/>
        <v>#DIV/0!</v>
      </c>
      <c r="M3539" s="1230">
        <v>452</v>
      </c>
      <c r="N3539" s="1231"/>
      <c r="O3539" s="1232"/>
      <c r="P3539" s="1233"/>
      <c r="Q3539" s="587" t="e">
        <f t="shared" si="194"/>
        <v>#DIV/0!</v>
      </c>
    </row>
    <row r="3540" spans="1:17" s="17" customFormat="1" ht="16.75" customHeight="1" outlineLevel="2">
      <c r="A3540" s="1230">
        <v>453</v>
      </c>
      <c r="B3540" s="1231"/>
      <c r="C3540" s="1232"/>
      <c r="D3540" s="1233"/>
      <c r="E3540" s="587" t="e">
        <f t="shared" si="192"/>
        <v>#DIV/0!</v>
      </c>
      <c r="G3540" s="1230">
        <v>453</v>
      </c>
      <c r="H3540" s="1231"/>
      <c r="I3540" s="1232"/>
      <c r="J3540" s="1233"/>
      <c r="K3540" s="587" t="e">
        <f t="shared" si="193"/>
        <v>#DIV/0!</v>
      </c>
      <c r="M3540" s="1230">
        <v>453</v>
      </c>
      <c r="N3540" s="1231"/>
      <c r="O3540" s="1232"/>
      <c r="P3540" s="1233"/>
      <c r="Q3540" s="587" t="e">
        <f t="shared" si="194"/>
        <v>#DIV/0!</v>
      </c>
    </row>
    <row r="3541" spans="1:17" s="17" customFormat="1" ht="16.75" customHeight="1" outlineLevel="2">
      <c r="A3541" s="1230">
        <v>454</v>
      </c>
      <c r="B3541" s="1231"/>
      <c r="C3541" s="1232"/>
      <c r="D3541" s="1233"/>
      <c r="E3541" s="587" t="e">
        <f t="shared" si="192"/>
        <v>#DIV/0!</v>
      </c>
      <c r="G3541" s="1230">
        <v>454</v>
      </c>
      <c r="H3541" s="1231"/>
      <c r="I3541" s="1232"/>
      <c r="J3541" s="1233"/>
      <c r="K3541" s="587" t="e">
        <f t="shared" si="193"/>
        <v>#DIV/0!</v>
      </c>
      <c r="M3541" s="1230">
        <v>454</v>
      </c>
      <c r="N3541" s="1231"/>
      <c r="O3541" s="1232"/>
      <c r="P3541" s="1233"/>
      <c r="Q3541" s="587" t="e">
        <f t="shared" si="194"/>
        <v>#DIV/0!</v>
      </c>
    </row>
    <row r="3542" spans="1:17" s="17" customFormat="1" ht="16.75" customHeight="1" outlineLevel="2">
      <c r="A3542" s="1230">
        <v>455</v>
      </c>
      <c r="B3542" s="1231"/>
      <c r="C3542" s="1232"/>
      <c r="D3542" s="1233"/>
      <c r="E3542" s="587" t="e">
        <f t="shared" si="192"/>
        <v>#DIV/0!</v>
      </c>
      <c r="G3542" s="1230">
        <v>455</v>
      </c>
      <c r="H3542" s="1231"/>
      <c r="I3542" s="1232"/>
      <c r="J3542" s="1233"/>
      <c r="K3542" s="587" t="e">
        <f t="shared" si="193"/>
        <v>#DIV/0!</v>
      </c>
      <c r="M3542" s="1230">
        <v>455</v>
      </c>
      <c r="N3542" s="1231"/>
      <c r="O3542" s="1232"/>
      <c r="P3542" s="1233"/>
      <c r="Q3542" s="587" t="e">
        <f t="shared" si="194"/>
        <v>#DIV/0!</v>
      </c>
    </row>
    <row r="3543" spans="1:17" s="17" customFormat="1" ht="16.75" customHeight="1" outlineLevel="2">
      <c r="A3543" s="1230">
        <v>456</v>
      </c>
      <c r="B3543" s="1231"/>
      <c r="C3543" s="1232"/>
      <c r="D3543" s="1233"/>
      <c r="E3543" s="587" t="e">
        <f t="shared" si="192"/>
        <v>#DIV/0!</v>
      </c>
      <c r="G3543" s="1230">
        <v>456</v>
      </c>
      <c r="H3543" s="1231"/>
      <c r="I3543" s="1232"/>
      <c r="J3543" s="1233"/>
      <c r="K3543" s="587" t="e">
        <f t="shared" si="193"/>
        <v>#DIV/0!</v>
      </c>
      <c r="M3543" s="1230">
        <v>456</v>
      </c>
      <c r="N3543" s="1231"/>
      <c r="O3543" s="1232"/>
      <c r="P3543" s="1233"/>
      <c r="Q3543" s="587" t="e">
        <f t="shared" si="194"/>
        <v>#DIV/0!</v>
      </c>
    </row>
    <row r="3544" spans="1:17" s="17" customFormat="1" ht="16.75" customHeight="1" outlineLevel="2">
      <c r="A3544" s="1230">
        <v>457</v>
      </c>
      <c r="B3544" s="1231"/>
      <c r="C3544" s="1232"/>
      <c r="D3544" s="1233"/>
      <c r="E3544" s="587" t="e">
        <f t="shared" si="192"/>
        <v>#DIV/0!</v>
      </c>
      <c r="G3544" s="1230">
        <v>457</v>
      </c>
      <c r="H3544" s="1231"/>
      <c r="I3544" s="1232"/>
      <c r="J3544" s="1233"/>
      <c r="K3544" s="587" t="e">
        <f t="shared" si="193"/>
        <v>#DIV/0!</v>
      </c>
      <c r="M3544" s="1230">
        <v>457</v>
      </c>
      <c r="N3544" s="1231"/>
      <c r="O3544" s="1232"/>
      <c r="P3544" s="1233"/>
      <c r="Q3544" s="587" t="e">
        <f t="shared" si="194"/>
        <v>#DIV/0!</v>
      </c>
    </row>
    <row r="3545" spans="1:17" s="17" customFormat="1" ht="16.75" customHeight="1" outlineLevel="2">
      <c r="A3545" s="1230">
        <v>458</v>
      </c>
      <c r="B3545" s="1231"/>
      <c r="C3545" s="1232"/>
      <c r="D3545" s="1233"/>
      <c r="E3545" s="587" t="e">
        <f t="shared" si="192"/>
        <v>#DIV/0!</v>
      </c>
      <c r="G3545" s="1230">
        <v>458</v>
      </c>
      <c r="H3545" s="1231"/>
      <c r="I3545" s="1232"/>
      <c r="J3545" s="1233"/>
      <c r="K3545" s="587" t="e">
        <f t="shared" si="193"/>
        <v>#DIV/0!</v>
      </c>
      <c r="M3545" s="1230">
        <v>458</v>
      </c>
      <c r="N3545" s="1231"/>
      <c r="O3545" s="1232"/>
      <c r="P3545" s="1233"/>
      <c r="Q3545" s="587" t="e">
        <f t="shared" si="194"/>
        <v>#DIV/0!</v>
      </c>
    </row>
    <row r="3546" spans="1:17" s="17" customFormat="1" ht="16.75" customHeight="1" outlineLevel="2">
      <c r="A3546" s="1230">
        <v>459</v>
      </c>
      <c r="B3546" s="1231"/>
      <c r="C3546" s="1232"/>
      <c r="D3546" s="1233"/>
      <c r="E3546" s="587" t="e">
        <f t="shared" si="192"/>
        <v>#DIV/0!</v>
      </c>
      <c r="G3546" s="1230">
        <v>459</v>
      </c>
      <c r="H3546" s="1231"/>
      <c r="I3546" s="1232"/>
      <c r="J3546" s="1233"/>
      <c r="K3546" s="587" t="e">
        <f t="shared" si="193"/>
        <v>#DIV/0!</v>
      </c>
      <c r="M3546" s="1230">
        <v>459</v>
      </c>
      <c r="N3546" s="1231"/>
      <c r="O3546" s="1232"/>
      <c r="P3546" s="1233"/>
      <c r="Q3546" s="587" t="e">
        <f t="shared" si="194"/>
        <v>#DIV/0!</v>
      </c>
    </row>
    <row r="3547" spans="1:17" s="17" customFormat="1" ht="16.75" customHeight="1" outlineLevel="2">
      <c r="A3547" s="1230">
        <v>460</v>
      </c>
      <c r="B3547" s="1231"/>
      <c r="C3547" s="1232"/>
      <c r="D3547" s="1233"/>
      <c r="E3547" s="587" t="e">
        <f t="shared" si="192"/>
        <v>#DIV/0!</v>
      </c>
      <c r="G3547" s="1230">
        <v>460</v>
      </c>
      <c r="H3547" s="1231"/>
      <c r="I3547" s="1232"/>
      <c r="J3547" s="1233"/>
      <c r="K3547" s="587" t="e">
        <f t="shared" si="193"/>
        <v>#DIV/0!</v>
      </c>
      <c r="M3547" s="1230">
        <v>460</v>
      </c>
      <c r="N3547" s="1231"/>
      <c r="O3547" s="1232"/>
      <c r="P3547" s="1233"/>
      <c r="Q3547" s="587" t="e">
        <f t="shared" si="194"/>
        <v>#DIV/0!</v>
      </c>
    </row>
    <row r="3548" spans="1:17" s="17" customFormat="1" ht="16.75" customHeight="1" outlineLevel="2">
      <c r="A3548" s="1230">
        <v>461</v>
      </c>
      <c r="B3548" s="1231"/>
      <c r="C3548" s="1232"/>
      <c r="D3548" s="1233"/>
      <c r="E3548" s="587" t="e">
        <f t="shared" si="192"/>
        <v>#DIV/0!</v>
      </c>
      <c r="G3548" s="1230">
        <v>461</v>
      </c>
      <c r="H3548" s="1231"/>
      <c r="I3548" s="1232"/>
      <c r="J3548" s="1233"/>
      <c r="K3548" s="587" t="e">
        <f t="shared" si="193"/>
        <v>#DIV/0!</v>
      </c>
      <c r="M3548" s="1230">
        <v>461</v>
      </c>
      <c r="N3548" s="1231"/>
      <c r="O3548" s="1232"/>
      <c r="P3548" s="1233"/>
      <c r="Q3548" s="587" t="e">
        <f t="shared" si="194"/>
        <v>#DIV/0!</v>
      </c>
    </row>
    <row r="3549" spans="1:17" s="17" customFormat="1" ht="16.75" customHeight="1" outlineLevel="2">
      <c r="A3549" s="1230">
        <v>462</v>
      </c>
      <c r="B3549" s="1231"/>
      <c r="C3549" s="1232"/>
      <c r="D3549" s="1233"/>
      <c r="E3549" s="587" t="e">
        <f t="shared" si="192"/>
        <v>#DIV/0!</v>
      </c>
      <c r="G3549" s="1230">
        <v>462</v>
      </c>
      <c r="H3549" s="1231"/>
      <c r="I3549" s="1232"/>
      <c r="J3549" s="1233"/>
      <c r="K3549" s="587" t="e">
        <f t="shared" si="193"/>
        <v>#DIV/0!</v>
      </c>
      <c r="M3549" s="1230">
        <v>462</v>
      </c>
      <c r="N3549" s="1231"/>
      <c r="O3549" s="1232"/>
      <c r="P3549" s="1233"/>
      <c r="Q3549" s="587" t="e">
        <f t="shared" si="194"/>
        <v>#DIV/0!</v>
      </c>
    </row>
    <row r="3550" spans="1:17" s="17" customFormat="1" ht="16.75" customHeight="1" outlineLevel="2">
      <c r="A3550" s="1230">
        <v>463</v>
      </c>
      <c r="B3550" s="1231"/>
      <c r="C3550" s="1232"/>
      <c r="D3550" s="1233"/>
      <c r="E3550" s="587" t="e">
        <f t="shared" si="192"/>
        <v>#DIV/0!</v>
      </c>
      <c r="G3550" s="1230">
        <v>463</v>
      </c>
      <c r="H3550" s="1231"/>
      <c r="I3550" s="1232"/>
      <c r="J3550" s="1233"/>
      <c r="K3550" s="587" t="e">
        <f t="shared" si="193"/>
        <v>#DIV/0!</v>
      </c>
      <c r="M3550" s="1230">
        <v>463</v>
      </c>
      <c r="N3550" s="1231"/>
      <c r="O3550" s="1232"/>
      <c r="P3550" s="1233"/>
      <c r="Q3550" s="587" t="e">
        <f t="shared" si="194"/>
        <v>#DIV/0!</v>
      </c>
    </row>
    <row r="3551" spans="1:17" s="17" customFormat="1" ht="16.75" customHeight="1" outlineLevel="2">
      <c r="A3551" s="1230">
        <v>464</v>
      </c>
      <c r="B3551" s="1231"/>
      <c r="C3551" s="1232"/>
      <c r="D3551" s="1233"/>
      <c r="E3551" s="587" t="e">
        <f t="shared" si="192"/>
        <v>#DIV/0!</v>
      </c>
      <c r="G3551" s="1230">
        <v>464</v>
      </c>
      <c r="H3551" s="1231"/>
      <c r="I3551" s="1232"/>
      <c r="J3551" s="1233"/>
      <c r="K3551" s="587" t="e">
        <f t="shared" si="193"/>
        <v>#DIV/0!</v>
      </c>
      <c r="M3551" s="1230">
        <v>464</v>
      </c>
      <c r="N3551" s="1231"/>
      <c r="O3551" s="1232"/>
      <c r="P3551" s="1233"/>
      <c r="Q3551" s="587" t="e">
        <f t="shared" si="194"/>
        <v>#DIV/0!</v>
      </c>
    </row>
    <row r="3552" spans="1:17" s="17" customFormat="1" ht="16.75" customHeight="1" outlineLevel="2">
      <c r="A3552" s="1230">
        <v>465</v>
      </c>
      <c r="B3552" s="1231"/>
      <c r="C3552" s="1232"/>
      <c r="D3552" s="1233"/>
      <c r="E3552" s="587" t="e">
        <f t="shared" si="192"/>
        <v>#DIV/0!</v>
      </c>
      <c r="G3552" s="1230">
        <v>465</v>
      </c>
      <c r="H3552" s="1231"/>
      <c r="I3552" s="1232"/>
      <c r="J3552" s="1233"/>
      <c r="K3552" s="587" t="e">
        <f t="shared" si="193"/>
        <v>#DIV/0!</v>
      </c>
      <c r="M3552" s="1230">
        <v>465</v>
      </c>
      <c r="N3552" s="1231"/>
      <c r="O3552" s="1232"/>
      <c r="P3552" s="1233"/>
      <c r="Q3552" s="587" t="e">
        <f t="shared" si="194"/>
        <v>#DIV/0!</v>
      </c>
    </row>
    <row r="3553" spans="1:17" s="17" customFormat="1" ht="16.75" customHeight="1" outlineLevel="2">
      <c r="A3553" s="1230">
        <v>466</v>
      </c>
      <c r="B3553" s="1231"/>
      <c r="C3553" s="1232"/>
      <c r="D3553" s="1233"/>
      <c r="E3553" s="587" t="e">
        <f t="shared" si="192"/>
        <v>#DIV/0!</v>
      </c>
      <c r="G3553" s="1230">
        <v>466</v>
      </c>
      <c r="H3553" s="1231"/>
      <c r="I3553" s="1232"/>
      <c r="J3553" s="1233"/>
      <c r="K3553" s="587" t="e">
        <f t="shared" si="193"/>
        <v>#DIV/0!</v>
      </c>
      <c r="M3553" s="1230">
        <v>466</v>
      </c>
      <c r="N3553" s="1231"/>
      <c r="O3553" s="1232"/>
      <c r="P3553" s="1233"/>
      <c r="Q3553" s="587" t="e">
        <f t="shared" si="194"/>
        <v>#DIV/0!</v>
      </c>
    </row>
    <row r="3554" spans="1:17" s="17" customFormat="1" ht="16.75" customHeight="1" outlineLevel="2">
      <c r="A3554" s="1230">
        <v>467</v>
      </c>
      <c r="B3554" s="1231"/>
      <c r="C3554" s="1232"/>
      <c r="D3554" s="1233"/>
      <c r="E3554" s="587" t="e">
        <f t="shared" si="192"/>
        <v>#DIV/0!</v>
      </c>
      <c r="G3554" s="1230">
        <v>467</v>
      </c>
      <c r="H3554" s="1231"/>
      <c r="I3554" s="1232"/>
      <c r="J3554" s="1233"/>
      <c r="K3554" s="587" t="e">
        <f t="shared" si="193"/>
        <v>#DIV/0!</v>
      </c>
      <c r="M3554" s="1230">
        <v>467</v>
      </c>
      <c r="N3554" s="1231"/>
      <c r="O3554" s="1232"/>
      <c r="P3554" s="1233"/>
      <c r="Q3554" s="587" t="e">
        <f t="shared" si="194"/>
        <v>#DIV/0!</v>
      </c>
    </row>
    <row r="3555" spans="1:17" s="17" customFormat="1" ht="16.75" customHeight="1" outlineLevel="2">
      <c r="A3555" s="1230">
        <v>468</v>
      </c>
      <c r="B3555" s="1231"/>
      <c r="C3555" s="1232"/>
      <c r="D3555" s="1233"/>
      <c r="E3555" s="587" t="e">
        <f t="shared" si="192"/>
        <v>#DIV/0!</v>
      </c>
      <c r="G3555" s="1230">
        <v>468</v>
      </c>
      <c r="H3555" s="1231"/>
      <c r="I3555" s="1232"/>
      <c r="J3555" s="1233"/>
      <c r="K3555" s="587" t="e">
        <f t="shared" si="193"/>
        <v>#DIV/0!</v>
      </c>
      <c r="M3555" s="1230">
        <v>468</v>
      </c>
      <c r="N3555" s="1231"/>
      <c r="O3555" s="1232"/>
      <c r="P3555" s="1233"/>
      <c r="Q3555" s="587" t="e">
        <f t="shared" si="194"/>
        <v>#DIV/0!</v>
      </c>
    </row>
    <row r="3556" spans="1:17" s="17" customFormat="1" ht="16.75" customHeight="1" outlineLevel="2">
      <c r="A3556" s="1230">
        <v>469</v>
      </c>
      <c r="B3556" s="1231"/>
      <c r="C3556" s="1232"/>
      <c r="D3556" s="1233"/>
      <c r="E3556" s="587" t="e">
        <f t="shared" si="192"/>
        <v>#DIV/0!</v>
      </c>
      <c r="G3556" s="1230">
        <v>469</v>
      </c>
      <c r="H3556" s="1231"/>
      <c r="I3556" s="1232"/>
      <c r="J3556" s="1233"/>
      <c r="K3556" s="587" t="e">
        <f t="shared" si="193"/>
        <v>#DIV/0!</v>
      </c>
      <c r="M3556" s="1230">
        <v>469</v>
      </c>
      <c r="N3556" s="1231"/>
      <c r="O3556" s="1232"/>
      <c r="P3556" s="1233"/>
      <c r="Q3556" s="587" t="e">
        <f t="shared" si="194"/>
        <v>#DIV/0!</v>
      </c>
    </row>
    <row r="3557" spans="1:17" s="17" customFormat="1" ht="16.75" customHeight="1" outlineLevel="2">
      <c r="A3557" s="1230">
        <v>470</v>
      </c>
      <c r="B3557" s="1231"/>
      <c r="C3557" s="1232"/>
      <c r="D3557" s="1233"/>
      <c r="E3557" s="587" t="e">
        <f t="shared" si="192"/>
        <v>#DIV/0!</v>
      </c>
      <c r="G3557" s="1230">
        <v>470</v>
      </c>
      <c r="H3557" s="1231"/>
      <c r="I3557" s="1232"/>
      <c r="J3557" s="1233"/>
      <c r="K3557" s="587" t="e">
        <f t="shared" si="193"/>
        <v>#DIV/0!</v>
      </c>
      <c r="M3557" s="1230">
        <v>470</v>
      </c>
      <c r="N3557" s="1231"/>
      <c r="O3557" s="1232"/>
      <c r="P3557" s="1233"/>
      <c r="Q3557" s="587" t="e">
        <f t="shared" si="194"/>
        <v>#DIV/0!</v>
      </c>
    </row>
    <row r="3558" spans="1:17" s="17" customFormat="1" ht="16.75" customHeight="1" outlineLevel="2">
      <c r="A3558" s="1230">
        <v>471</v>
      </c>
      <c r="B3558" s="1231"/>
      <c r="C3558" s="1232"/>
      <c r="D3558" s="1233"/>
      <c r="E3558" s="587" t="e">
        <f t="shared" si="192"/>
        <v>#DIV/0!</v>
      </c>
      <c r="G3558" s="1230">
        <v>471</v>
      </c>
      <c r="H3558" s="1231"/>
      <c r="I3558" s="1232"/>
      <c r="J3558" s="1233"/>
      <c r="K3558" s="587" t="e">
        <f t="shared" si="193"/>
        <v>#DIV/0!</v>
      </c>
      <c r="M3558" s="1230">
        <v>471</v>
      </c>
      <c r="N3558" s="1231"/>
      <c r="O3558" s="1232"/>
      <c r="P3558" s="1233"/>
      <c r="Q3558" s="587" t="e">
        <f t="shared" si="194"/>
        <v>#DIV/0!</v>
      </c>
    </row>
    <row r="3559" spans="1:17" s="17" customFormat="1" ht="16.75" customHeight="1" outlineLevel="2">
      <c r="A3559" s="1230">
        <v>472</v>
      </c>
      <c r="B3559" s="1231"/>
      <c r="C3559" s="1232"/>
      <c r="D3559" s="1233"/>
      <c r="E3559" s="587" t="e">
        <f t="shared" si="192"/>
        <v>#DIV/0!</v>
      </c>
      <c r="G3559" s="1230">
        <v>472</v>
      </c>
      <c r="H3559" s="1231"/>
      <c r="I3559" s="1232"/>
      <c r="J3559" s="1233"/>
      <c r="K3559" s="587" t="e">
        <f t="shared" si="193"/>
        <v>#DIV/0!</v>
      </c>
      <c r="M3559" s="1230">
        <v>472</v>
      </c>
      <c r="N3559" s="1231"/>
      <c r="O3559" s="1232"/>
      <c r="P3559" s="1233"/>
      <c r="Q3559" s="587" t="e">
        <f t="shared" si="194"/>
        <v>#DIV/0!</v>
      </c>
    </row>
    <row r="3560" spans="1:17" s="17" customFormat="1" ht="16.75" customHeight="1" outlineLevel="2">
      <c r="A3560" s="1230">
        <v>473</v>
      </c>
      <c r="B3560" s="1231"/>
      <c r="C3560" s="1232"/>
      <c r="D3560" s="1233"/>
      <c r="E3560" s="587" t="e">
        <f t="shared" si="192"/>
        <v>#DIV/0!</v>
      </c>
      <c r="G3560" s="1230">
        <v>473</v>
      </c>
      <c r="H3560" s="1231"/>
      <c r="I3560" s="1232"/>
      <c r="J3560" s="1233"/>
      <c r="K3560" s="587" t="e">
        <f t="shared" si="193"/>
        <v>#DIV/0!</v>
      </c>
      <c r="M3560" s="1230">
        <v>473</v>
      </c>
      <c r="N3560" s="1231"/>
      <c r="O3560" s="1232"/>
      <c r="P3560" s="1233"/>
      <c r="Q3560" s="587" t="e">
        <f t="shared" si="194"/>
        <v>#DIV/0!</v>
      </c>
    </row>
    <row r="3561" spans="1:17" s="17" customFormat="1" ht="16.75" customHeight="1" outlineLevel="2">
      <c r="A3561" s="1230">
        <v>474</v>
      </c>
      <c r="B3561" s="1231"/>
      <c r="C3561" s="1232"/>
      <c r="D3561" s="1233"/>
      <c r="E3561" s="587" t="e">
        <f t="shared" si="192"/>
        <v>#DIV/0!</v>
      </c>
      <c r="G3561" s="1230">
        <v>474</v>
      </c>
      <c r="H3561" s="1231"/>
      <c r="I3561" s="1232"/>
      <c r="J3561" s="1233"/>
      <c r="K3561" s="587" t="e">
        <f t="shared" si="193"/>
        <v>#DIV/0!</v>
      </c>
      <c r="M3561" s="1230">
        <v>474</v>
      </c>
      <c r="N3561" s="1231"/>
      <c r="O3561" s="1232"/>
      <c r="P3561" s="1233"/>
      <c r="Q3561" s="587" t="e">
        <f t="shared" si="194"/>
        <v>#DIV/0!</v>
      </c>
    </row>
    <row r="3562" spans="1:17" s="17" customFormat="1" ht="16.75" customHeight="1" outlineLevel="2">
      <c r="A3562" s="1230">
        <v>475</v>
      </c>
      <c r="B3562" s="1231"/>
      <c r="C3562" s="1232"/>
      <c r="D3562" s="1233"/>
      <c r="E3562" s="587" t="e">
        <f t="shared" si="192"/>
        <v>#DIV/0!</v>
      </c>
      <c r="G3562" s="1230">
        <v>475</v>
      </c>
      <c r="H3562" s="1231"/>
      <c r="I3562" s="1232"/>
      <c r="J3562" s="1233"/>
      <c r="K3562" s="587" t="e">
        <f t="shared" si="193"/>
        <v>#DIV/0!</v>
      </c>
      <c r="M3562" s="1230">
        <v>475</v>
      </c>
      <c r="N3562" s="1231"/>
      <c r="O3562" s="1232"/>
      <c r="P3562" s="1233"/>
      <c r="Q3562" s="587" t="e">
        <f t="shared" si="194"/>
        <v>#DIV/0!</v>
      </c>
    </row>
    <row r="3563" spans="1:17" s="17" customFormat="1" ht="16.75" customHeight="1" outlineLevel="2">
      <c r="A3563" s="1230">
        <v>476</v>
      </c>
      <c r="B3563" s="1231"/>
      <c r="C3563" s="1232"/>
      <c r="D3563" s="1233"/>
      <c r="E3563" s="587" t="e">
        <f t="shared" si="192"/>
        <v>#DIV/0!</v>
      </c>
      <c r="G3563" s="1230">
        <v>476</v>
      </c>
      <c r="H3563" s="1231"/>
      <c r="I3563" s="1232"/>
      <c r="J3563" s="1233"/>
      <c r="K3563" s="587" t="e">
        <f t="shared" si="193"/>
        <v>#DIV/0!</v>
      </c>
      <c r="M3563" s="1230">
        <v>476</v>
      </c>
      <c r="N3563" s="1231"/>
      <c r="O3563" s="1232"/>
      <c r="P3563" s="1233"/>
      <c r="Q3563" s="587" t="e">
        <f t="shared" si="194"/>
        <v>#DIV/0!</v>
      </c>
    </row>
    <row r="3564" spans="1:17" s="17" customFormat="1" ht="16.75" customHeight="1" outlineLevel="2">
      <c r="A3564" s="1230">
        <v>477</v>
      </c>
      <c r="B3564" s="1231"/>
      <c r="C3564" s="1232"/>
      <c r="D3564" s="1233"/>
      <c r="E3564" s="587" t="e">
        <f t="shared" si="192"/>
        <v>#DIV/0!</v>
      </c>
      <c r="G3564" s="1230">
        <v>477</v>
      </c>
      <c r="H3564" s="1231"/>
      <c r="I3564" s="1232"/>
      <c r="J3564" s="1233"/>
      <c r="K3564" s="587" t="e">
        <f t="shared" si="193"/>
        <v>#DIV/0!</v>
      </c>
      <c r="M3564" s="1230">
        <v>477</v>
      </c>
      <c r="N3564" s="1231"/>
      <c r="O3564" s="1232"/>
      <c r="P3564" s="1233"/>
      <c r="Q3564" s="587" t="e">
        <f t="shared" si="194"/>
        <v>#DIV/0!</v>
      </c>
    </row>
    <row r="3565" spans="1:17" s="17" customFormat="1" ht="16.75" customHeight="1" outlineLevel="2">
      <c r="A3565" s="1230">
        <v>478</v>
      </c>
      <c r="B3565" s="1231"/>
      <c r="C3565" s="1232"/>
      <c r="D3565" s="1233"/>
      <c r="E3565" s="587" t="e">
        <f t="shared" si="192"/>
        <v>#DIV/0!</v>
      </c>
      <c r="G3565" s="1230">
        <v>478</v>
      </c>
      <c r="H3565" s="1231"/>
      <c r="I3565" s="1232"/>
      <c r="J3565" s="1233"/>
      <c r="K3565" s="587" t="e">
        <f t="shared" si="193"/>
        <v>#DIV/0!</v>
      </c>
      <c r="M3565" s="1230">
        <v>478</v>
      </c>
      <c r="N3565" s="1231"/>
      <c r="O3565" s="1232"/>
      <c r="P3565" s="1233"/>
      <c r="Q3565" s="587" t="e">
        <f t="shared" si="194"/>
        <v>#DIV/0!</v>
      </c>
    </row>
    <row r="3566" spans="1:17" s="17" customFormat="1" ht="16.75" customHeight="1" outlineLevel="2">
      <c r="A3566" s="1230">
        <v>479</v>
      </c>
      <c r="B3566" s="1231"/>
      <c r="C3566" s="1232"/>
      <c r="D3566" s="1233"/>
      <c r="E3566" s="587" t="e">
        <f t="shared" si="192"/>
        <v>#DIV/0!</v>
      </c>
      <c r="G3566" s="1230">
        <v>479</v>
      </c>
      <c r="H3566" s="1231"/>
      <c r="I3566" s="1232"/>
      <c r="J3566" s="1233"/>
      <c r="K3566" s="587" t="e">
        <f t="shared" si="193"/>
        <v>#DIV/0!</v>
      </c>
      <c r="M3566" s="1230">
        <v>479</v>
      </c>
      <c r="N3566" s="1231"/>
      <c r="O3566" s="1232"/>
      <c r="P3566" s="1233"/>
      <c r="Q3566" s="587" t="e">
        <f t="shared" si="194"/>
        <v>#DIV/0!</v>
      </c>
    </row>
    <row r="3567" spans="1:17" s="17" customFormat="1" ht="16.75" customHeight="1" outlineLevel="2">
      <c r="A3567" s="1230">
        <v>480</v>
      </c>
      <c r="B3567" s="1231"/>
      <c r="C3567" s="1232"/>
      <c r="D3567" s="1233"/>
      <c r="E3567" s="587" t="e">
        <f t="shared" si="192"/>
        <v>#DIV/0!</v>
      </c>
      <c r="G3567" s="1230">
        <v>480</v>
      </c>
      <c r="H3567" s="1231"/>
      <c r="I3567" s="1232"/>
      <c r="J3567" s="1233"/>
      <c r="K3567" s="587" t="e">
        <f t="shared" si="193"/>
        <v>#DIV/0!</v>
      </c>
      <c r="M3567" s="1230">
        <v>480</v>
      </c>
      <c r="N3567" s="1231"/>
      <c r="O3567" s="1232"/>
      <c r="P3567" s="1233"/>
      <c r="Q3567" s="587" t="e">
        <f t="shared" si="194"/>
        <v>#DIV/0!</v>
      </c>
    </row>
    <row r="3568" spans="1:17" s="17" customFormat="1" ht="16.75" customHeight="1" outlineLevel="2">
      <c r="A3568" s="1230">
        <v>481</v>
      </c>
      <c r="B3568" s="1231"/>
      <c r="C3568" s="1232"/>
      <c r="D3568" s="1233"/>
      <c r="E3568" s="587" t="e">
        <f t="shared" si="192"/>
        <v>#DIV/0!</v>
      </c>
      <c r="G3568" s="1230">
        <v>481</v>
      </c>
      <c r="H3568" s="1231"/>
      <c r="I3568" s="1232"/>
      <c r="J3568" s="1233"/>
      <c r="K3568" s="587" t="e">
        <f t="shared" si="193"/>
        <v>#DIV/0!</v>
      </c>
      <c r="M3568" s="1230">
        <v>481</v>
      </c>
      <c r="N3568" s="1231"/>
      <c r="O3568" s="1232"/>
      <c r="P3568" s="1233"/>
      <c r="Q3568" s="587" t="e">
        <f t="shared" si="194"/>
        <v>#DIV/0!</v>
      </c>
    </row>
    <row r="3569" spans="1:17" s="17" customFormat="1" ht="16.75" customHeight="1" outlineLevel="2">
      <c r="A3569" s="1230">
        <v>482</v>
      </c>
      <c r="B3569" s="1231"/>
      <c r="C3569" s="1232"/>
      <c r="D3569" s="1233"/>
      <c r="E3569" s="587" t="e">
        <f t="shared" si="192"/>
        <v>#DIV/0!</v>
      </c>
      <c r="G3569" s="1230">
        <v>482</v>
      </c>
      <c r="H3569" s="1231"/>
      <c r="I3569" s="1232"/>
      <c r="J3569" s="1233"/>
      <c r="K3569" s="587" t="e">
        <f t="shared" si="193"/>
        <v>#DIV/0!</v>
      </c>
      <c r="M3569" s="1230">
        <v>482</v>
      </c>
      <c r="N3569" s="1231"/>
      <c r="O3569" s="1232"/>
      <c r="P3569" s="1233"/>
      <c r="Q3569" s="587" t="e">
        <f t="shared" si="194"/>
        <v>#DIV/0!</v>
      </c>
    </row>
    <row r="3570" spans="1:17" s="17" customFormat="1" ht="16.75" customHeight="1" outlineLevel="2">
      <c r="A3570" s="1230">
        <v>483</v>
      </c>
      <c r="B3570" s="1231"/>
      <c r="C3570" s="1232"/>
      <c r="D3570" s="1233"/>
      <c r="E3570" s="587" t="e">
        <f t="shared" si="192"/>
        <v>#DIV/0!</v>
      </c>
      <c r="G3570" s="1230">
        <v>483</v>
      </c>
      <c r="H3570" s="1231"/>
      <c r="I3570" s="1232"/>
      <c r="J3570" s="1233"/>
      <c r="K3570" s="587" t="e">
        <f t="shared" si="193"/>
        <v>#DIV/0!</v>
      </c>
      <c r="M3570" s="1230">
        <v>483</v>
      </c>
      <c r="N3570" s="1231"/>
      <c r="O3570" s="1232"/>
      <c r="P3570" s="1233"/>
      <c r="Q3570" s="587" t="e">
        <f t="shared" si="194"/>
        <v>#DIV/0!</v>
      </c>
    </row>
    <row r="3571" spans="1:17" s="17" customFormat="1" ht="16.75" customHeight="1" outlineLevel="2">
      <c r="A3571" s="1230">
        <v>484</v>
      </c>
      <c r="B3571" s="1231"/>
      <c r="C3571" s="1232"/>
      <c r="D3571" s="1233"/>
      <c r="E3571" s="587" t="e">
        <f t="shared" si="192"/>
        <v>#DIV/0!</v>
      </c>
      <c r="G3571" s="1230">
        <v>484</v>
      </c>
      <c r="H3571" s="1231"/>
      <c r="I3571" s="1232"/>
      <c r="J3571" s="1233"/>
      <c r="K3571" s="587" t="e">
        <f t="shared" si="193"/>
        <v>#DIV/0!</v>
      </c>
      <c r="M3571" s="1230">
        <v>484</v>
      </c>
      <c r="N3571" s="1231"/>
      <c r="O3571" s="1232"/>
      <c r="P3571" s="1233"/>
      <c r="Q3571" s="587" t="e">
        <f t="shared" si="194"/>
        <v>#DIV/0!</v>
      </c>
    </row>
    <row r="3572" spans="1:17" s="17" customFormat="1" ht="16.75" customHeight="1" outlineLevel="2">
      <c r="A3572" s="1230">
        <v>485</v>
      </c>
      <c r="B3572" s="1231"/>
      <c r="C3572" s="1232"/>
      <c r="D3572" s="1233"/>
      <c r="E3572" s="587" t="e">
        <f t="shared" si="192"/>
        <v>#DIV/0!</v>
      </c>
      <c r="G3572" s="1230">
        <v>485</v>
      </c>
      <c r="H3572" s="1231"/>
      <c r="I3572" s="1232"/>
      <c r="J3572" s="1233"/>
      <c r="K3572" s="587" t="e">
        <f t="shared" si="193"/>
        <v>#DIV/0!</v>
      </c>
      <c r="M3572" s="1230">
        <v>485</v>
      </c>
      <c r="N3572" s="1231"/>
      <c r="O3572" s="1232"/>
      <c r="P3572" s="1233"/>
      <c r="Q3572" s="587" t="e">
        <f t="shared" si="194"/>
        <v>#DIV/0!</v>
      </c>
    </row>
    <row r="3573" spans="1:17" s="17" customFormat="1" ht="16.75" customHeight="1" outlineLevel="2">
      <c r="A3573" s="1230">
        <v>486</v>
      </c>
      <c r="B3573" s="1231"/>
      <c r="C3573" s="1232"/>
      <c r="D3573" s="1233"/>
      <c r="E3573" s="587" t="e">
        <f t="shared" si="192"/>
        <v>#DIV/0!</v>
      </c>
      <c r="G3573" s="1230">
        <v>486</v>
      </c>
      <c r="H3573" s="1231"/>
      <c r="I3573" s="1232"/>
      <c r="J3573" s="1233"/>
      <c r="K3573" s="587" t="e">
        <f t="shared" si="193"/>
        <v>#DIV/0!</v>
      </c>
      <c r="M3573" s="1230">
        <v>486</v>
      </c>
      <c r="N3573" s="1231"/>
      <c r="O3573" s="1232"/>
      <c r="P3573" s="1233"/>
      <c r="Q3573" s="587" t="e">
        <f t="shared" si="194"/>
        <v>#DIV/0!</v>
      </c>
    </row>
    <row r="3574" spans="1:17" s="17" customFormat="1" ht="16.75" customHeight="1" outlineLevel="2">
      <c r="A3574" s="1230">
        <v>487</v>
      </c>
      <c r="B3574" s="1231"/>
      <c r="C3574" s="1232"/>
      <c r="D3574" s="1233"/>
      <c r="E3574" s="587" t="e">
        <f t="shared" si="192"/>
        <v>#DIV/0!</v>
      </c>
      <c r="G3574" s="1230">
        <v>487</v>
      </c>
      <c r="H3574" s="1231"/>
      <c r="I3574" s="1232"/>
      <c r="J3574" s="1233"/>
      <c r="K3574" s="587" t="e">
        <f t="shared" si="193"/>
        <v>#DIV/0!</v>
      </c>
      <c r="M3574" s="1230">
        <v>487</v>
      </c>
      <c r="N3574" s="1231"/>
      <c r="O3574" s="1232"/>
      <c r="P3574" s="1233"/>
      <c r="Q3574" s="587" t="e">
        <f t="shared" si="194"/>
        <v>#DIV/0!</v>
      </c>
    </row>
    <row r="3575" spans="1:17" s="17" customFormat="1" ht="16.75" customHeight="1" outlineLevel="2">
      <c r="A3575" s="1230">
        <v>488</v>
      </c>
      <c r="B3575" s="1231"/>
      <c r="C3575" s="1232"/>
      <c r="D3575" s="1233"/>
      <c r="E3575" s="587" t="e">
        <f t="shared" si="192"/>
        <v>#DIV/0!</v>
      </c>
      <c r="G3575" s="1230">
        <v>488</v>
      </c>
      <c r="H3575" s="1231"/>
      <c r="I3575" s="1232"/>
      <c r="J3575" s="1233"/>
      <c r="K3575" s="587" t="e">
        <f t="shared" si="193"/>
        <v>#DIV/0!</v>
      </c>
      <c r="M3575" s="1230">
        <v>488</v>
      </c>
      <c r="N3575" s="1231"/>
      <c r="O3575" s="1232"/>
      <c r="P3575" s="1233"/>
      <c r="Q3575" s="587" t="e">
        <f t="shared" si="194"/>
        <v>#DIV/0!</v>
      </c>
    </row>
    <row r="3576" spans="1:17" s="17" customFormat="1" ht="16.75" customHeight="1" outlineLevel="2">
      <c r="A3576" s="1230">
        <v>489</v>
      </c>
      <c r="B3576" s="1231"/>
      <c r="C3576" s="1232"/>
      <c r="D3576" s="1233"/>
      <c r="E3576" s="587" t="e">
        <f t="shared" si="192"/>
        <v>#DIV/0!</v>
      </c>
      <c r="G3576" s="1230">
        <v>489</v>
      </c>
      <c r="H3576" s="1231"/>
      <c r="I3576" s="1232"/>
      <c r="J3576" s="1233"/>
      <c r="K3576" s="587" t="e">
        <f t="shared" si="193"/>
        <v>#DIV/0!</v>
      </c>
      <c r="M3576" s="1230">
        <v>489</v>
      </c>
      <c r="N3576" s="1231"/>
      <c r="O3576" s="1232"/>
      <c r="P3576" s="1233"/>
      <c r="Q3576" s="587" t="e">
        <f t="shared" si="194"/>
        <v>#DIV/0!</v>
      </c>
    </row>
    <row r="3577" spans="1:17" s="17" customFormat="1" ht="16.75" customHeight="1" outlineLevel="2">
      <c r="A3577" s="1230">
        <v>490</v>
      </c>
      <c r="B3577" s="1231"/>
      <c r="C3577" s="1232"/>
      <c r="D3577" s="1233"/>
      <c r="E3577" s="587" t="e">
        <f t="shared" si="192"/>
        <v>#DIV/0!</v>
      </c>
      <c r="G3577" s="1230">
        <v>490</v>
      </c>
      <c r="H3577" s="1231"/>
      <c r="I3577" s="1232"/>
      <c r="J3577" s="1233"/>
      <c r="K3577" s="587" t="e">
        <f t="shared" si="193"/>
        <v>#DIV/0!</v>
      </c>
      <c r="M3577" s="1230">
        <v>490</v>
      </c>
      <c r="N3577" s="1231"/>
      <c r="O3577" s="1232"/>
      <c r="P3577" s="1233"/>
      <c r="Q3577" s="587" t="e">
        <f t="shared" si="194"/>
        <v>#DIV/0!</v>
      </c>
    </row>
    <row r="3578" spans="1:17" s="17" customFormat="1" ht="16.75" customHeight="1" outlineLevel="2">
      <c r="A3578" s="1230">
        <v>491</v>
      </c>
      <c r="B3578" s="1231"/>
      <c r="C3578" s="1232"/>
      <c r="D3578" s="1233"/>
      <c r="E3578" s="587" t="e">
        <f t="shared" si="192"/>
        <v>#DIV/0!</v>
      </c>
      <c r="G3578" s="1230">
        <v>491</v>
      </c>
      <c r="H3578" s="1231"/>
      <c r="I3578" s="1232"/>
      <c r="J3578" s="1233"/>
      <c r="K3578" s="587" t="e">
        <f t="shared" si="193"/>
        <v>#DIV/0!</v>
      </c>
      <c r="M3578" s="1230">
        <v>491</v>
      </c>
      <c r="N3578" s="1231"/>
      <c r="O3578" s="1232"/>
      <c r="P3578" s="1233"/>
      <c r="Q3578" s="587" t="e">
        <f t="shared" si="194"/>
        <v>#DIV/0!</v>
      </c>
    </row>
    <row r="3579" spans="1:17" s="17" customFormat="1" ht="16.75" customHeight="1" outlineLevel="2">
      <c r="A3579" s="1230">
        <v>492</v>
      </c>
      <c r="B3579" s="1231"/>
      <c r="C3579" s="1232"/>
      <c r="D3579" s="1233"/>
      <c r="E3579" s="587" t="e">
        <f t="shared" si="192"/>
        <v>#DIV/0!</v>
      </c>
      <c r="G3579" s="1230">
        <v>492</v>
      </c>
      <c r="H3579" s="1231"/>
      <c r="I3579" s="1232"/>
      <c r="J3579" s="1233"/>
      <c r="K3579" s="587" t="e">
        <f t="shared" si="193"/>
        <v>#DIV/0!</v>
      </c>
      <c r="M3579" s="1230">
        <v>492</v>
      </c>
      <c r="N3579" s="1231"/>
      <c r="O3579" s="1232"/>
      <c r="P3579" s="1233"/>
      <c r="Q3579" s="587" t="e">
        <f t="shared" si="194"/>
        <v>#DIV/0!</v>
      </c>
    </row>
    <row r="3580" spans="1:17" s="17" customFormat="1" ht="16.75" customHeight="1" outlineLevel="2">
      <c r="A3580" s="1230">
        <v>493</v>
      </c>
      <c r="B3580" s="1231"/>
      <c r="C3580" s="1232"/>
      <c r="D3580" s="1233"/>
      <c r="E3580" s="587" t="e">
        <f t="shared" si="192"/>
        <v>#DIV/0!</v>
      </c>
      <c r="G3580" s="1230">
        <v>493</v>
      </c>
      <c r="H3580" s="1231"/>
      <c r="I3580" s="1232"/>
      <c r="J3580" s="1233"/>
      <c r="K3580" s="587" t="e">
        <f t="shared" si="193"/>
        <v>#DIV/0!</v>
      </c>
      <c r="M3580" s="1230">
        <v>493</v>
      </c>
      <c r="N3580" s="1231"/>
      <c r="O3580" s="1232"/>
      <c r="P3580" s="1233"/>
      <c r="Q3580" s="587" t="e">
        <f t="shared" si="194"/>
        <v>#DIV/0!</v>
      </c>
    </row>
    <row r="3581" spans="1:17" s="17" customFormat="1" ht="16.75" customHeight="1" outlineLevel="2">
      <c r="A3581" s="1230">
        <v>494</v>
      </c>
      <c r="B3581" s="1231"/>
      <c r="C3581" s="1232"/>
      <c r="D3581" s="1233"/>
      <c r="E3581" s="587" t="e">
        <f t="shared" si="192"/>
        <v>#DIV/0!</v>
      </c>
      <c r="G3581" s="1230">
        <v>494</v>
      </c>
      <c r="H3581" s="1231"/>
      <c r="I3581" s="1232"/>
      <c r="J3581" s="1233"/>
      <c r="K3581" s="587" t="e">
        <f t="shared" si="193"/>
        <v>#DIV/0!</v>
      </c>
      <c r="M3581" s="1230">
        <v>494</v>
      </c>
      <c r="N3581" s="1231"/>
      <c r="O3581" s="1232"/>
      <c r="P3581" s="1233"/>
      <c r="Q3581" s="587" t="e">
        <f t="shared" si="194"/>
        <v>#DIV/0!</v>
      </c>
    </row>
    <row r="3582" spans="1:17" s="17" customFormat="1" ht="16.75" customHeight="1" outlineLevel="2">
      <c r="A3582" s="1230">
        <v>495</v>
      </c>
      <c r="B3582" s="1231"/>
      <c r="C3582" s="1232"/>
      <c r="D3582" s="1233"/>
      <c r="E3582" s="587" t="e">
        <f t="shared" si="192"/>
        <v>#DIV/0!</v>
      </c>
      <c r="G3582" s="1230">
        <v>495</v>
      </c>
      <c r="H3582" s="1231"/>
      <c r="I3582" s="1232"/>
      <c r="J3582" s="1233"/>
      <c r="K3582" s="587" t="e">
        <f t="shared" si="193"/>
        <v>#DIV/0!</v>
      </c>
      <c r="M3582" s="1230">
        <v>495</v>
      </c>
      <c r="N3582" s="1231"/>
      <c r="O3582" s="1232"/>
      <c r="P3582" s="1233"/>
      <c r="Q3582" s="587" t="e">
        <f t="shared" si="194"/>
        <v>#DIV/0!</v>
      </c>
    </row>
    <row r="3583" spans="1:17" s="17" customFormat="1" ht="16.75" customHeight="1" outlineLevel="2">
      <c r="A3583" s="1230">
        <v>496</v>
      </c>
      <c r="B3583" s="1231"/>
      <c r="C3583" s="1232"/>
      <c r="D3583" s="1233"/>
      <c r="E3583" s="587" t="e">
        <f t="shared" si="192"/>
        <v>#DIV/0!</v>
      </c>
      <c r="G3583" s="1230">
        <v>496</v>
      </c>
      <c r="H3583" s="1231"/>
      <c r="I3583" s="1232"/>
      <c r="J3583" s="1233"/>
      <c r="K3583" s="587" t="e">
        <f t="shared" si="193"/>
        <v>#DIV/0!</v>
      </c>
      <c r="M3583" s="1230">
        <v>496</v>
      </c>
      <c r="N3583" s="1231"/>
      <c r="O3583" s="1232"/>
      <c r="P3583" s="1233"/>
      <c r="Q3583" s="587" t="e">
        <f t="shared" si="194"/>
        <v>#DIV/0!</v>
      </c>
    </row>
    <row r="3584" spans="1:17" s="17" customFormat="1" ht="16.75" customHeight="1" outlineLevel="2">
      <c r="A3584" s="1230">
        <v>497</v>
      </c>
      <c r="B3584" s="1231"/>
      <c r="C3584" s="1232"/>
      <c r="D3584" s="1233"/>
      <c r="E3584" s="587" t="e">
        <f t="shared" si="192"/>
        <v>#DIV/0!</v>
      </c>
      <c r="G3584" s="1230">
        <v>497</v>
      </c>
      <c r="H3584" s="1231"/>
      <c r="I3584" s="1232"/>
      <c r="J3584" s="1233"/>
      <c r="K3584" s="587" t="e">
        <f t="shared" si="193"/>
        <v>#DIV/0!</v>
      </c>
      <c r="M3584" s="1230">
        <v>497</v>
      </c>
      <c r="N3584" s="1231"/>
      <c r="O3584" s="1232"/>
      <c r="P3584" s="1233"/>
      <c r="Q3584" s="587" t="e">
        <f t="shared" si="194"/>
        <v>#DIV/0!</v>
      </c>
    </row>
    <row r="3585" spans="1:17" s="17" customFormat="1" ht="16.75" customHeight="1" outlineLevel="2">
      <c r="A3585" s="1230">
        <v>498</v>
      </c>
      <c r="B3585" s="1231"/>
      <c r="C3585" s="1232"/>
      <c r="D3585" s="1233"/>
      <c r="E3585" s="587" t="e">
        <f t="shared" si="192"/>
        <v>#DIV/0!</v>
      </c>
      <c r="G3585" s="1230">
        <v>498</v>
      </c>
      <c r="H3585" s="1231"/>
      <c r="I3585" s="1232"/>
      <c r="J3585" s="1233"/>
      <c r="K3585" s="587" t="e">
        <f t="shared" si="193"/>
        <v>#DIV/0!</v>
      </c>
      <c r="M3585" s="1230">
        <v>498</v>
      </c>
      <c r="N3585" s="1231"/>
      <c r="O3585" s="1232"/>
      <c r="P3585" s="1233"/>
      <c r="Q3585" s="587" t="e">
        <f t="shared" si="194"/>
        <v>#DIV/0!</v>
      </c>
    </row>
    <row r="3586" spans="1:17" s="17" customFormat="1" ht="16.75" customHeight="1" outlineLevel="2">
      <c r="A3586" s="1230">
        <v>499</v>
      </c>
      <c r="B3586" s="1231"/>
      <c r="C3586" s="1232"/>
      <c r="D3586" s="1233"/>
      <c r="E3586" s="587" t="e">
        <f t="shared" si="192"/>
        <v>#DIV/0!</v>
      </c>
      <c r="G3586" s="1230">
        <v>499</v>
      </c>
      <c r="H3586" s="1231"/>
      <c r="I3586" s="1232"/>
      <c r="J3586" s="1233"/>
      <c r="K3586" s="587" t="e">
        <f t="shared" si="193"/>
        <v>#DIV/0!</v>
      </c>
      <c r="M3586" s="1230">
        <v>499</v>
      </c>
      <c r="N3586" s="1231"/>
      <c r="O3586" s="1232"/>
      <c r="P3586" s="1233"/>
      <c r="Q3586" s="587" t="e">
        <f t="shared" si="194"/>
        <v>#DIV/0!</v>
      </c>
    </row>
    <row r="3587" spans="1:17" s="17" customFormat="1" ht="16.75" customHeight="1" outlineLevel="2" thickBot="1">
      <c r="A3587" s="1249">
        <v>500</v>
      </c>
      <c r="B3587" s="1250"/>
      <c r="C3587" s="1251"/>
      <c r="D3587" s="1252"/>
      <c r="E3587" s="587" t="e">
        <f t="shared" si="192"/>
        <v>#DIV/0!</v>
      </c>
      <c r="G3587" s="1249">
        <v>500</v>
      </c>
      <c r="H3587" s="1250"/>
      <c r="I3587" s="1251"/>
      <c r="J3587" s="1252"/>
      <c r="K3587" s="587" t="e">
        <f t="shared" si="193"/>
        <v>#DIV/0!</v>
      </c>
      <c r="M3587" s="1249">
        <v>500</v>
      </c>
      <c r="N3587" s="1250"/>
      <c r="O3587" s="1251"/>
      <c r="P3587" s="1252"/>
      <c r="Q3587" s="587" t="e">
        <f t="shared" si="194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F2A28C58-AEEF-47D6-9A44-F9EA5320E962}">
      <formula1>1000000</formula1>
    </dataValidation>
    <dataValidation type="decimal" allowBlank="1" showInputMessage="1" showErrorMessage="1" sqref="U2:U10" xr:uid="{EE973CAC-FE63-455F-B0FA-8B47FC402C8F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EE450361-90A7-4B3D-9692-2F85D05BF34B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DCCC2BDD-6F7E-4C23-9CA0-1F1606C76D1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A4CCE88C-527E-41F6-BDB8-75E50A4FE39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2C3AC16F-E550-4E1F-826F-198883D7CA6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3C0E0BC5-E65D-4ACF-BD8A-DEB93C0A154D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22CF9ED6-D3CA-4A52-B837-E53EAFDF753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E64CDF00-6A5F-46D1-AFDC-47D118437DA2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83A138F1-A5AD-4EAB-8916-B2FEBD30292B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06D5E41A-6B8E-49FA-9AC2-F706C49AF0AF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451D34DC-139D-4BA9-B40E-1419B97E2BD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B36BB1C4-B3AE-47CE-BBA4-061F4D03D38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616E966F-3EC6-4DC9-90D1-F6D9D2FA92D0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212DC491-B74C-44B2-95CB-7DE765857D60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74553E81-F92B-4372-B9CD-F97B7B025129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E7598B2E-5501-436D-AA48-615AF6871F5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DDAE04B2-BB4D-4F31-BECC-0EDCAD957431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2076DB71-B7F7-4153-A58C-7906979C7CB0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1831B4B7-2905-421B-8691-ADAC23293CD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9B141B90-C26A-4F72-A692-7E35834A12E1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D47F99FF-EB55-438F-979D-A74BD4163CB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635A08BF-B415-4AA0-A3D6-6D1984EF475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CFAE6CA4-05C5-42CB-BC53-CB9C5F7084C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5E2E94C2-BF65-4153-99F3-14D4155925B3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6625D5CA-2A92-4D1E-8F03-8A77564EBD6D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5FCB43D4-3C0F-4B52-852C-300F4816C8B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5835D5A8-E53A-4524-B7B9-8E6849442A5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B4DD0B7E-E05A-4BED-9D89-B3A0CF825415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C0F53456-2B27-45A2-A141-C4EB15E763F1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2F79ACC5-20CA-4CBD-BA8E-5FF8141E6155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F50248F9-98D2-4E7F-A813-D314B36799BF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3F4E91ED-413B-4579-94AC-48A8674CA6C5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F95E954B-CE83-4F50-B6B3-252FD977AF0C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CDA103F4-D668-4FD9-9118-2218E928D3C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37899CAF-9DDD-48AD-9E44-C08C3E4D980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EF019775-CB6B-409C-9B9A-983DE93FAFBC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9FD3B776-EA23-4A02-A8AD-8CFAE85E681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6C2242AE-9068-46D0-9EC7-84948F29C949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89217303-023E-4D47-939E-F7D3DE428FA8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9F2FDB51-0A08-454F-92F2-BE783259FA0E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86FE5D42-54F4-4F3E-8E87-92CC03E032A7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658417EE-2C31-4A7D-9F6A-EB0544643749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1D93314A-7E3E-4F30-AF15-EFBAC1AF648E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01050BA4-314D-425F-81B1-AC5C616C4766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DE9565AE-FB47-4F2C-BD70-EAFC6D07EDCC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3522E9B8-8441-4A76-8CBA-C6E130F89DD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AB25B8F5-480A-4DC1-81CC-FD282D0F1F5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395A89DF-5A17-48A2-8E30-5CDCD1CB0FD0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8B69E610-3571-4437-8D5C-648FD9170548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F5260A52-7FBD-4BED-B7C8-5760CB3C6CC7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476BF576-21B2-4669-83E9-BBF65B4FF544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3A1387FC-60CF-4673-8152-132950758140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8FC33BC3-2B84-4E64-86E3-F14D6AB97D72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BDB467D3-3F8D-4571-8B50-149CCC93A6BF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97D58FFC-1A09-4571-91B4-E7E70E1B838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EF41392B-9322-4BFF-80FC-0E539CB21D7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3EB197F6-8CF3-476A-8490-C915F47F0C27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868D02AE-5206-41FE-BED3-C687383CC49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1EEEA5BA-8F60-41F8-B6C2-C9A55024D4E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1A036036-487B-43BD-BA3D-A02CC5A75FD5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712E0D9F-BF27-466C-BBE4-EF361163622C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0E17D091-F613-439B-8B22-D76553881213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E7035D3F-C5BC-49AF-A6F8-9E09A1142003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F4F509E2-3346-462B-BB9C-DCE2007F3A8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22CF1BF8-C0B8-43AF-B8E6-F2C94D666A32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7F9DAE79-A26F-4D8E-B9BC-AF10DFF3E09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FF57F0BC-7FE8-441C-8D5F-908C470A20C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312B17DD-6443-4F4B-BFF2-8F7F74576D6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18D3A3CB-A59E-447F-8E88-0D8098897DE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5BC29E90-6C64-4D36-9407-200551F0F3F2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CD7E4E13-DEBD-4E5E-887E-26F958E4E09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87D75F6F-3C3B-401F-B1EC-954E40334917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370C56F2-592D-4FAB-93B5-41C4F3E1A75B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8BA7F494-939E-478D-8910-9597EF7198A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EA014DAD-6FA8-46F0-B575-1C945F78A04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A9083DE9-8E1F-4029-81B8-ECE7F567563C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43416BC7-C8BE-4024-8E42-3232E42D83FD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B7BA015A-2773-45ED-A7AE-8F34707BB774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1F9DC534-17A1-4079-89CA-4D79532EC7BF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4AAD8440-69FE-4E76-AA1D-5315657D91D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64112A03-EA1D-4A77-BADA-5958751ABA1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5AE5CEF3-D80D-418E-A163-B08418CC946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C031617C-8801-482E-9FE8-20EA5557FB9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9F9DDE50-C37A-4B05-92C4-F83D2A6BB40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11CDB4A1-225F-4994-BB2C-80B3DA4812A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B467B816-1123-432F-A30C-B30A4767AFF3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1BF1C3EB-8F47-4359-A60B-EE83B971C0BA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90EE2860-E25A-4D42-8A9C-FE7856A83C4C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758B7F6F-9341-4462-B088-4E50384133A5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B4D27CAF-183B-46EE-A955-C84E0F903CB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69C505BA-5D2E-44CD-8AFE-8EC6B0164EDF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B0A64771-48DA-4256-BB1F-0824CFC7165B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4DA92AED-7515-49FA-B69E-8C1CD360006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1194A70F-53D8-444C-9D91-4CD92427344E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2F9E0215-868C-4282-A0FE-2D402C6F7C31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9BC5E114-F3CD-4636-809C-900A77487AE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EBFAC45C-58EF-4C21-9366-3EDBCA66BA0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423244F0-C9C6-442C-92D7-7BB2D9CAEF5B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610AF4ED-135C-43C7-88DF-57DC11E23B07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D38D053F-8367-4F92-94DE-ADB50F319CCE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555F78A0-9BC4-4B36-803C-9E7F2268CA4A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7E9074DD-C552-4257-BBD8-6120FB624B5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5B5CBE04-98E1-44B5-BD4E-DCBA4335C84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15A9A6E6-0D98-4432-BABB-62C8D9B462F2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1C727030-6985-4FD9-A42E-E762E050E5D1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22D17C94-C47B-4D72-995A-EBB304FA0F6F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0824B16D-DA01-46C0-85FB-F858A2FE5FDD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08500A25-5594-4AB6-994C-BAE7B043ACB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50385DDA-6565-4520-99BE-426F7B2E665F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5755981A-6231-43E3-9185-E1EA6B03375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B948105C-4B3D-48BF-B81E-3FA49150A301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F67429D6-2E23-40F1-B31B-9BB49CC57C83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F7B48C48-7DBC-4DCC-9628-4C81F98D2E4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2B4DD0D1-1A04-4346-AA49-839BBF75D63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62153D82-13DC-410C-A32A-DA2BD7D01FC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A4B0222B-0B63-4045-B9D1-FC6AABB8E93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174FAD3D-FB85-4D77-B684-36AA7BECCFD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92B37A70-1BD2-4B09-8B7F-F4917A43A11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FC46283D-E428-4D0C-8197-46D56BE661D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4D3A6159-9EC0-49B1-A7C4-1D59F24918BC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ECAD0EA8-0EB0-49D5-B128-8D88EECA6DB4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76C65D1B-3256-4339-B099-686E96646A05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ABFD7243-84B1-472D-B970-1325BE657EB6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42C281DC-6F44-4B5E-8F68-AB423D424E5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A892BD84-618C-4713-9D44-896A86162B5B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4BC345CE-F5AB-432A-AB61-58B5C1AC1EA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6CED51C6-DAC9-4CB0-84F4-B60EEDFA416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D70732B9-077D-4D9F-BEF5-64708352B60F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BA9E5942-E0F0-4461-BFD1-95CB98211281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E910AD11-0571-430E-9398-C1FA05A11A3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8D102DA3-DCE5-4E39-8509-53EFD618DA13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600A4A1B-8FB4-412B-A4E8-A4890C7A620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745EB2D6-B43D-4265-80F0-FD3C376B21F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22111521-B4BA-4F1A-8769-85D18AEC4B60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F534C90D-67D7-4D39-B914-3BBEFC3CC5C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FA13F961-BFE1-4563-80AC-483D1DA253CD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AC6F5EAD-4C78-45A8-AEEB-16EF29721DFC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DA426345-FFFA-4D7B-AE30-7DC383BFBBA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C6822491-9F7E-468E-909E-F51A2F4F4B4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41B756F5-4773-4323-9E7F-76FA2CDEAC94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79C72DCD-BC08-48F7-93FD-B1977B270DD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A422AA3C-28DC-4E36-8ACF-C155FC7EBF7E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C331B652-AD08-4FB9-8965-E43128EAC0F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91223FC6-5BFD-4BEA-BC1B-BCF8132A8176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F1EB7D12-B59C-46D7-9068-37C0B27E30C1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31237EAA-A988-4F86-B59A-E668F7AE1D77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DC0862A8-491D-4299-8D77-8EB6FEE73B1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266E3C25-B75E-4F13-A781-88FC7A21E04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AE472C2B-1EE8-4D40-B748-8BEA1AD2AAAC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F3DBBE14-229E-434D-A004-52356B5AB2E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9D8D0116-2106-4398-AFCF-163BEADCB4C8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44923139-DA95-4970-AA81-420B9A11CEC3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74A6CC36-4046-4F26-95DA-45DF7FD04FB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110BC6D7-C0B1-45DC-804C-614F6F12645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6878626D-B398-43D3-954B-94E0571014E3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87654182-2AC6-49A3-BE51-8D8A42D8F46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74E7D5EB-C8B9-4230-9F75-4111EBC4F36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B5F9E816-FDBF-428A-94D5-D8B7354B1667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0ABD974C-3C3F-4079-86C9-2D4FE08A9C8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1BFBC21C-2D4F-4E51-9449-0F23D78DF8B5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C224AD3B-97F5-4C29-BB24-6E381F696BAA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8A3DCF85-037D-4264-8430-C29F43EEB9B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20298CDA-7A5E-453C-8D9E-F6CE3D6AE961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F6F4AF99-AF10-41A2-AB7D-289CCAC24EB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912B92A5-3BC7-472D-8D18-5E7D1AA3698C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7C8D350B-3A49-45B9-BE04-E8054C90961E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BCEED1DE-05D3-419A-8D8D-7DEA92DE941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E464BC70-770B-4809-98B3-CFE6852AE932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E5792BFA-7411-4604-88EA-8CD14F601F0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522796AE-4CAD-46D3-BC4D-D9EF8F4D612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ACD4ECF0-BA2D-4CAB-84DB-19E5F43B0D1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0A535327-0DE5-41C8-8022-74487D4F714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1344A949-F0DA-4214-99ED-1E5EF415F9EB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F69DEEC1-375C-4D6F-BB3B-F870171F1D2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D116C807-8376-445A-8CC9-844AF49633A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EE7207FC-7B66-4ADC-94D6-D096E7A0275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62AB3682-6BBA-4120-B3DA-A7B49D510DED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8006360E-C657-4A8E-B7F1-1CC881B0B136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99A7549B-D1D6-40F1-B3CC-91DA81CF69C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ABC45334-124D-4375-8892-21D79BB1640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6572BF6A-C94E-469A-B60C-635E4053068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E9853939-8E7B-40A4-9148-E687E6BFC56A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4B3BCEDE-12FC-4BA6-B126-996E39DBEBB0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6B500940-6A9C-4023-8E3D-1EA6EEF9D07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2BED0361-E6DB-477A-92B5-3CD5A57DB59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CD431449-A84F-42CF-A406-AE1EC464709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930C9B6A-DD6F-4AD9-8E1A-400CD9468B4B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D5687A07-6CE3-4C8D-9C09-892FA46EB36D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2AA575C6-6EB1-4537-9B00-285FE6E8872D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AC78C747-4D8E-4493-9734-B160403ED25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731D55A4-2430-4034-BA7E-9B11114418B4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DE90C89F-B26E-41C0-865D-C2AA9C009A0E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120DEF45-A65C-48C1-B5E6-E5B2593FB10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2867EE01-76EE-4D44-927C-6073BA1D92BC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B96F20FD-F1CA-44BF-AA73-17272E79FB4D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B0ECD784-79B3-4BF3-A2A0-FC2DEC97DCDA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4AFDAFB1-0A0F-474E-92E3-EE11838DD06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5C3D5B53-0E8C-4334-983A-4E0D963B8D7C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FBF1F00B-904C-43C0-8AD3-0DD37EF28E55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D3ECC9B7-19CE-457A-89ED-36D7CF3945E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8AEB7D0B-32FB-4225-A226-BB86978C55D1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C5A58601-CEC0-4237-99E3-388491159914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FE0A2497-2A3C-45C0-BC7F-244244687B18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FADB3BC9-5D47-42CE-982B-5646E785E240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C8FC786D-0A24-4F40-AC51-E38FE5A66510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A26CF9EB-C6A0-444D-933E-F4E7802C3E0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EA54C3A1-B39D-4DEF-874F-2E2525030257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3E1FA912-7C75-45AB-87ED-FC67023C6ADA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D7A9BFE5-1207-4CAD-A5D8-403FD71290B7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5C32603A-FF98-477F-B1CD-1DDFA8EB475A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1BDF5AD3-C7AB-4E15-B0FE-0ADC254F5279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5E02063F-AFBD-466E-9F1F-20093D8D5CCA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AAB07E74-C3F4-44E7-9EFE-5556CC6B97AB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D5B095F3-EA02-4F25-B289-86E9B9EA219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9F2F05E3-CAF1-4856-A754-BD75B0E7A377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A0C99171-32F0-477A-9B54-F021EAE73B4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2D837427-F2E2-4AD0-9506-CA2C268D63F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00E729C8-938A-4AE1-8AC1-835601B04AE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54916AB9-8594-483E-9A55-B977DC8AD2A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D3E021F9-9B49-4D0D-987D-E9B5FDD4CAC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932BB4CC-B925-45EF-91CE-4D65F7D2F41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FB220AE6-3ECF-45C9-BAC4-97C2C40774B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A67CA9EE-8075-4807-81AC-214D0299C075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165482D1-D8DF-4A1C-AF0B-9061E775C3D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AA68C95B-33A7-4ECE-B57F-FDE2F59DFEC2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E4DEE4ED-1B8E-4B39-B784-B7D5E528AF6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5029E6D5-0D7E-4D42-A00A-6879B60E35A1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32499F12-87FE-424E-B293-C4D766696A4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BC9686E9-A009-40DD-8425-4B0E82FC91FD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25C6E05D-D1F1-4BD2-B313-40D12E297DA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953CC50B-728B-4FAD-8720-200F58424A4F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6CF7E15D-4260-4922-AECE-FB9530A50DF7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20917305-9E6A-4F5A-AE94-7DF6FE2761CA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7088EAD0-C2E9-4468-832E-5FE58A60631C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4439BAF9-E683-4FF0-B50A-15B3329F2C2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DBFD461D-33A6-4478-8966-EE2D7072FCBD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4F3ACEBF-6259-4A75-9100-015874BC6FB0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FB282CBA-8BB6-4466-811F-578911933EF3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41E1ACA8-F68C-4735-AFF7-C1701847CA1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75C66066-FA71-4390-8A66-93DB1E2C6956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01C5444B-CF6E-45FC-90B1-5093940FFEB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CEB8F6ED-C713-4A59-83C8-0584AC0729C2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C32DDAF6-1211-4254-B6B3-C0C1F146E419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D756948B-B05C-4CAB-94EA-D649C3BFAD41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AB3A8A70-CDDB-43DD-9A92-E04E58BA9826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45B416F0-DD4F-49E8-AC4B-C3D406F4A6A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27DF7D12-F2C6-4B30-9E4D-496A0DAD085D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82CC4A28-B505-40CF-9BCD-CFA292B2B91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3182C186-C042-4A8B-85C7-69666910BE57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40680F93-8174-4098-979F-AF687C58048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E92DAA36-4313-4E23-B818-580C0F8523EE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6C049469-953E-41D8-B4B7-D883F1DF0AB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25CD964B-5C69-4EB6-9E44-7A1EAE974C5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DA5CAAB8-B465-4C18-9182-B682BAB6B24C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B64C69EF-86FF-4400-B388-C3E9F7721934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A10FE27B-9923-41C8-8961-56F2F4E76272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64961DFA-4534-4390-A2EC-AD5DC089BA10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82D238F2-77A8-482E-876F-9DEB23E29518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75868009-D012-4C74-816A-F76172961F1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F56552E7-57CE-4DA8-89B4-56A90A639F97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CD54A21A-F9AD-491A-A42B-6F16500269C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FDABABEF-D8D7-4268-A5A9-E3461654382C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E9461EBF-138C-4C48-A6BC-B3C28A1732F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EAC9A653-4776-432E-80C5-43CAAD115524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84BAD187-E436-4A5C-A039-2D060A90456C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2F8067BB-E4AB-46C2-95BC-CA2130C7E03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5DBDB64E-BB2A-43F3-882B-2A409DDC390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2C3AC1C5-BBDB-4D7B-8EA5-098B3EDE3056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4BB6B965-7A92-4C21-B6BF-1474F5D563B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D62B960B-3A5F-4863-A23D-D08001C98E09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8133605A-3C8D-498C-9E4E-0C8F7BDE7C34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A1097012-6EEA-4D64-91C0-6C81F7609C9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A9B6C5AD-2BAA-4A0D-9768-976405681242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1764A7CA-56CE-4919-B906-CB5F7F77D52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BAC9662E-FE70-40A0-A4E9-4BE32F799BD4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2863E605-9591-4BFF-BD88-F6E7A7A30C6E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B86CDE94-35C0-40FF-9BB0-CF63B4D61D2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EC39F08C-305D-4000-9063-757DE6D32F5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51A6C4A0-A67E-49DA-ACE8-2BAA19074BD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98F53FE9-B47E-4559-ADE6-7A598531A26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626DBD20-953D-458E-82DF-29F029F8B7B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E832B29A-7D44-4973-AEAE-8CFDFBF1FA1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37C93779-C66C-4A86-9012-D06A527A5C7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F7997C6B-87CB-4EBB-BCE3-D50ACC07157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BE5F2B3E-B449-45BE-AF32-6FCDBDEA3246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C670031C-78C4-4BD5-B1FE-A506B75893AA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F6323C1E-A513-4D47-891E-FBAA962353D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4B5D518C-6CE5-4585-A9B7-D84809E4E59B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C67E4110-E72A-47FA-B57E-79F901B6D9D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F2E80558-90EB-4828-B0AA-4E5C39200B4A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C81DD131-9D05-4C87-939F-A751F69101AE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62EF999C-56E1-4C37-97AB-044CC2E82171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24A21F50-12AD-42F6-BF6D-558786F79C47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70CEDDE7-D342-45D7-B8B6-D53E547073F8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8D2A79E7-ECDC-40F7-B7A9-F90A9FEB4D8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40EEA70C-5EF5-42FD-A0E0-DC46AC9BCDD2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AF756B32-0D9B-4D66-9F76-0BCB217AE1D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593370F7-0034-41F9-9B12-7472E1185BE5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DDF543A8-5D93-4E13-915C-4739F9508EC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4A932F87-9BD9-43BB-999D-452D58B199C6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42BC3B11-7126-49B8-B316-0A05CC2A45E5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EEE797D8-7EA6-49F7-88E4-1DEE8682AC10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E7871453-58CE-4F38-9DA1-407A548A65BF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2BF7F776-10CA-4EB8-BE67-E6760F27160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0DF9C6DC-AA83-4084-9757-9B916DFF5E4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73D255C7-630A-4FDD-9E93-350B4A014BBD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32A187EB-CC86-4739-949B-088BA1508638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9A5906B1-8D7D-44D5-A48D-6069A463A0FA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5547B158-3B4B-4255-8079-658CE2C687A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1402DE09-143E-4358-8A2D-9DD7C68DEEA1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80F0EC81-B56D-44C8-A909-B46D569094E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347B15ED-3727-488E-8EB3-3F7A9732BA26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C41182B9-D8EC-4FDE-8D4F-634167D1B02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53560918-887C-4959-8F1E-DF67A6EA2FC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BBE0E835-6C4C-4468-98DB-46269DA69ED3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574E800C-D176-41EC-8833-C69C6E776857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988BA189-36C9-4FD8-A77F-CA4DAD3B949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34CF8EC9-C70D-453A-A304-0BD0550A71F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D9AEE342-8CC1-42B2-89CD-6689A89039E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70D0CA07-C29E-4E41-B6A1-93042467BE3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2014C360-B3F4-4529-89DB-F2B92681179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600D2DAA-695E-4B13-9C12-32BD9886C843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DC982637-9D2E-4CEC-A657-54ED5C63DEF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28D63D53-6324-4E91-A36F-6CC8297C7865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8152684A-CC33-4ED4-A305-2EEBE9F84095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217D24CE-A461-4E3D-B734-E7A346ED502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57E898C7-ADF6-4372-8604-0B7B93B9D332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B2781338-209B-4540-A70D-B3305F99F97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8C4B18D4-5DB2-4A5E-92A1-1F4FC01079A9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EDFCA4FC-290C-4CC3-B508-E336C4F9A07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1B6CF2D5-B48D-417B-9E08-60F02E98C87F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A8A63458-B5AB-422C-92D8-AA4D158799B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A9DC2710-AB94-4C1A-8D08-FC4484884088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5E264806-508C-492F-8249-C57C97FE6E18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C28B4445-B2BD-4630-99F6-A899C5CC84B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15ED210E-8AB5-43AE-9705-3B60E3652F1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2205A0F6-DF67-4B2B-A9FC-0B76637E9083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90536755-6A35-44C7-8F52-51900777407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4EDDBF0D-668E-4B7C-9A52-1FBBD56C5B62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0EF6838D-66BD-4A74-BFAF-E4B8D17D8788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1833A2E1-AC0F-4F0D-AE4B-318515D7F1C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C056D0E6-721A-424F-9673-F582FE872CD6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C47CD24E-D69D-4BAF-9609-02FD7C179211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66E3D90A-4EDA-4D50-BAED-E744ED6D70A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E18271D6-77DB-46A4-801A-69741D6AAE3D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223D72EC-EF03-4011-92C0-6E23BD15170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46D3E136-DFD8-4FD8-81BF-6E4DE7DA4A42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A6C6589A-51E8-4CAB-B10B-C30E18C97A70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22F8010E-F517-452B-824C-DAC3B537000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20DB52A2-4DE8-4450-8F33-EAD4CCC0671F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616B8F62-0CE8-4911-9D6A-A1DEAB6CEAA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C7E45D23-7F33-4378-BFDD-D51DF27922E7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4CAD1F9B-1779-48A2-AB4F-64A45F8E545B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905D7245-5F6E-4908-A0C3-E2CF41A0080F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8A3609B9-99AF-40AC-B1CF-14CB75CA92DD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18661D3B-D396-4BCC-91CC-EFD0572181DD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A61FA7D1-806D-4D3B-9A44-7AC31188901C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ED673F11-3364-4F85-960A-B209743AC5A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456B9C81-7D3D-41B2-A7F0-A30392A3AFDA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06237EE8-6395-4940-A288-C1B513484396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3D8F1398-849A-4392-B208-D57BC9E8394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B91F8D85-4EB1-4FB3-9638-AC370E967849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7C8C7216-2018-4DC0-9877-FBB26227D003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19B1A460-DB12-4D67-BEA9-A2815E8A1BB0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DBD189F9-91BB-43EF-A122-2AB6E79BC73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DBF865C8-380C-4635-9296-97E6F5449F57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199C7F58-1071-47DA-9ABF-1EAE77AD937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3C71F0A0-3CDE-46E5-9669-25E26B050D45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9E0502ED-899A-419A-BCF3-A8F8F1453F7B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799929C1-26F4-4D49-B116-35D1F0924D5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784B01B2-6203-4EBE-8622-CDE68B4BD981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55804B81-091F-405A-9AEB-AA167D68A70F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A269FBCC-A656-4F2C-ADA1-D53391933AEB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B75BDC6C-A9F3-4476-BEDA-D36742DF2C14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533E4737-A185-45AC-9719-CEC5BCA6AD7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602FA082-F2A3-43C8-A059-A0045274A32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90EEC9DA-5FD2-40CD-9FC0-D68AEE8B5E7B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86501E01-D828-4CBD-970A-BFC2C48AE025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7933D296-814B-4951-A443-E1B56FF404B3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4FC5E58C-183A-4A2A-A7DA-B0609E9BF8DC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8A405603-8C95-45A1-B19D-26A64A36727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B288EAE5-A36D-4C41-BEE4-32AB5952EA1D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3A7A796C-2FE2-4539-B933-CE954EC0038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4DD6FAFF-8625-4111-821C-DEC4115C67B7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3B59F884-E340-4428-888C-B1FCCF585E48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968D7863-E9F4-4701-A9CD-E1912FC0A7D1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8C4E7EB1-29CD-4476-AC2C-45FEF1E95FF4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076B266A-DEAE-4541-91AC-4B5E6B7CE9A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DCAD1B2E-8B39-4921-8E1F-0C7F5CFFEF70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A048269F-875F-4C7F-BDEF-61448F394D2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F2BD40C6-D3F7-4B92-9668-47482984D98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9EDE8379-CFF2-472A-A6F9-2FE17029382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9994D238-7146-4E7B-ADA6-0DCA25DDBFA7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F002A048-508A-422F-878B-7A5E0D15583C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92CF176A-508C-4142-AAF2-D18F7AAC348C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DB533037-558D-4041-AB03-F629B5C2B3D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A73C7F0A-C681-45E4-B3E9-B9B78020DC11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9FF665F1-9B2B-4454-A37B-993527B6D6B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05C38704-E1D0-4C6C-B23C-23AEF175946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2CBE5C06-F5BD-447B-B359-B6ABC23E8233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FF024A7D-98AA-482E-8828-D4AF8EDD69EB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96D629C4-0E38-47E4-9FCB-3F26EE7529AD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6DD8FDDF-77D8-492B-BFB4-BB597109ABF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2FF2-CC5C-4DD3-879D-FB268CC1D332}">
  <sheetPr codeName="Sheet94"/>
  <dimension ref="A1:Y117"/>
  <sheetViews>
    <sheetView topLeftCell="A36" workbookViewId="0">
      <selection activeCell="B68" sqref="B68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2" t="s">
        <v>118</v>
      </c>
      <c r="F3" s="121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30100</v>
      </c>
      <c r="C4" s="397">
        <v>23500</v>
      </c>
      <c r="D4" s="397">
        <v>30100</v>
      </c>
      <c r="E4" s="1213"/>
      <c r="F4" s="121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3"/>
      <c r="F5" s="1216"/>
      <c r="H5" s="1"/>
      <c r="I5" s="1"/>
    </row>
    <row r="6" spans="1:10" s="160" customFormat="1" ht="26.25" customHeight="1" outlineLevel="1">
      <c r="A6" s="161" t="s">
        <v>116</v>
      </c>
      <c r="B6" s="398" t="s">
        <v>635</v>
      </c>
      <c r="C6" s="398" t="s">
        <v>636</v>
      </c>
      <c r="D6" s="398" t="s">
        <v>637</v>
      </c>
      <c r="E6" s="1213"/>
      <c r="F6" s="1216"/>
      <c r="H6" s="1"/>
      <c r="I6" s="1"/>
    </row>
    <row r="7" spans="1:10" s="160" customFormat="1" ht="26.25" customHeight="1" outlineLevel="1">
      <c r="A7" s="188" t="s">
        <v>136</v>
      </c>
      <c r="B7" s="189">
        <v>45650</v>
      </c>
      <c r="C7" s="189">
        <v>45650</v>
      </c>
      <c r="D7" s="189">
        <v>45650</v>
      </c>
      <c r="E7" s="1213"/>
      <c r="F7" s="1216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4800</v>
      </c>
      <c r="C8" s="399">
        <f>SUM(C9:C58)</f>
        <v>4800</v>
      </c>
      <c r="D8" s="399">
        <f>SUM(D9:D58)</f>
        <v>4800</v>
      </c>
      <c r="E8" s="1214"/>
      <c r="F8" s="1217"/>
      <c r="H8" s="1"/>
      <c r="I8" s="1"/>
    </row>
    <row r="9" spans="1:10" ht="20.25" customHeight="1" outlineLevel="1">
      <c r="A9" s="401">
        <v>0</v>
      </c>
      <c r="B9" s="400">
        <f>IFERROR(VLOOKUP(A9,[3]日报!D:R,6,0),"0")</f>
        <v>368</v>
      </c>
      <c r="C9" s="400">
        <f>IFERROR(VLOOKUP(A9,[3]日报!U:AI,6,0),"0")</f>
        <v>368</v>
      </c>
      <c r="D9" s="400">
        <f>IFERROR(VLOOKUP(A9,[3]日报!AL:AZ,6,0),"0")</f>
        <v>368</v>
      </c>
      <c r="E9" s="719">
        <f t="shared" ref="E9:E58" si="0">AVERAGE(B9:D9)</f>
        <v>368</v>
      </c>
      <c r="F9" s="401">
        <f t="shared" ref="F9:F58" si="1">SUM(B9:D9)</f>
        <v>1104</v>
      </c>
    </row>
    <row r="10" spans="1:10" ht="20.25" customHeight="1" outlineLevel="1">
      <c r="A10" s="202">
        <f>A9+1</f>
        <v>1</v>
      </c>
      <c r="B10" s="400">
        <f>IFERROR(VLOOKUP(A10,日报!D:R,6,0),"0")</f>
        <v>896</v>
      </c>
      <c r="C10" s="400">
        <f>IFERROR(VLOOKUP(A10,日报!U:AI,6,0),"0")</f>
        <v>896</v>
      </c>
      <c r="D10" s="400">
        <f>IFERROR(VLOOKUP(A10,日报!AL:AZ,6,0),"0")</f>
        <v>896</v>
      </c>
      <c r="E10" s="720">
        <f t="shared" si="0"/>
        <v>896</v>
      </c>
      <c r="F10" s="202">
        <f t="shared" si="1"/>
        <v>2688</v>
      </c>
    </row>
    <row r="11" spans="1:10" ht="20.25" customHeight="1" outlineLevel="1">
      <c r="A11" s="202">
        <f>A10+1</f>
        <v>2</v>
      </c>
      <c r="B11" s="400">
        <f>IFERROR(VLOOKUP(A11,日报!D:R,6,0),"0")</f>
        <v>176</v>
      </c>
      <c r="C11" s="400">
        <f>IFERROR(VLOOKUP(A11,日报!U:AI,6,0),"0")</f>
        <v>176</v>
      </c>
      <c r="D11" s="400">
        <f>IFERROR(VLOOKUP(A11,日报!AL:AZ,6,0),"0")</f>
        <v>176</v>
      </c>
      <c r="E11" s="720">
        <f t="shared" si="0"/>
        <v>176</v>
      </c>
      <c r="F11" s="202">
        <f t="shared" si="1"/>
        <v>528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384</v>
      </c>
      <c r="C12" s="400">
        <f>IFERROR(VLOOKUP(A12,日报!U:AI,6,0),"0")</f>
        <v>384</v>
      </c>
      <c r="D12" s="400">
        <f>IFERROR(VLOOKUP(A12,日报!AL:AZ,6,0),"0")</f>
        <v>384</v>
      </c>
      <c r="E12" s="720">
        <f t="shared" si="0"/>
        <v>384</v>
      </c>
      <c r="F12" s="202">
        <f t="shared" si="1"/>
        <v>1152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160</v>
      </c>
      <c r="C13" s="400">
        <f>IFERROR(VLOOKUP(A13,日报!U:AI,6,0),"0")</f>
        <v>160</v>
      </c>
      <c r="D13" s="400">
        <f>IFERROR(VLOOKUP(A13,日报!AL:AZ,6,0),"0")</f>
        <v>160</v>
      </c>
      <c r="E13" s="720">
        <f t="shared" si="0"/>
        <v>160</v>
      </c>
      <c r="F13" s="202">
        <f t="shared" si="1"/>
        <v>480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160</v>
      </c>
      <c r="C14" s="400">
        <f>IFERROR(VLOOKUP(A14,日报!U:AI,6,0),"0")</f>
        <v>160</v>
      </c>
      <c r="D14" s="400">
        <f>IFERROR(VLOOKUP(A14,日报!AL:AZ,6,0),"0")</f>
        <v>160</v>
      </c>
      <c r="E14" s="720">
        <f t="shared" si="0"/>
        <v>160</v>
      </c>
      <c r="F14" s="202">
        <f t="shared" si="1"/>
        <v>480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192</v>
      </c>
      <c r="C15" s="400">
        <f>IFERROR(VLOOKUP(A15,日报!U:AI,6,0),"0")</f>
        <v>192</v>
      </c>
      <c r="D15" s="400">
        <f>IFERROR(VLOOKUP(A15,日报!AL:AZ,6,0),"0")</f>
        <v>192</v>
      </c>
      <c r="E15" s="720">
        <f t="shared" si="0"/>
        <v>192</v>
      </c>
      <c r="F15" s="202">
        <f t="shared" si="1"/>
        <v>576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720">
        <f t="shared" si="0"/>
        <v>0</v>
      </c>
      <c r="F16" s="202">
        <f t="shared" si="1"/>
        <v>0</v>
      </c>
    </row>
    <row r="17" spans="1:6" ht="20.25" customHeight="1" outlineLevel="1">
      <c r="A17" s="202">
        <f t="shared" si="2"/>
        <v>8</v>
      </c>
      <c r="B17" s="400">
        <f>IFERROR(VLOOKUP(A17,日报!D:R,6,0),"0")</f>
        <v>192</v>
      </c>
      <c r="C17" s="400">
        <f>IFERROR(VLOOKUP(A17,日报!U:AI,6,0),"0")</f>
        <v>192</v>
      </c>
      <c r="D17" s="400">
        <f>IFERROR(VLOOKUP(A17,日报!AL:AZ,6,0),"0")</f>
        <v>192</v>
      </c>
      <c r="E17" s="720">
        <f t="shared" si="0"/>
        <v>192</v>
      </c>
      <c r="F17" s="202">
        <f t="shared" si="1"/>
        <v>576</v>
      </c>
    </row>
    <row r="18" spans="1:6" ht="20.25" customHeight="1" outlineLevel="1">
      <c r="A18" s="202">
        <f t="shared" si="2"/>
        <v>9</v>
      </c>
      <c r="B18" s="400">
        <f>IFERROR(VLOOKUP(A18,日报!D:R,6,0),"0")</f>
        <v>192</v>
      </c>
      <c r="C18" s="400">
        <f>IFERROR(VLOOKUP(A18,日报!U:AI,6,0),"0")</f>
        <v>192</v>
      </c>
      <c r="D18" s="400">
        <f>IFERROR(VLOOKUP(A18,日报!AL:AZ,6,0),"0")</f>
        <v>192</v>
      </c>
      <c r="E18" s="720">
        <f t="shared" si="0"/>
        <v>192</v>
      </c>
      <c r="F18" s="202">
        <f t="shared" si="1"/>
        <v>576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192</v>
      </c>
      <c r="C19" s="400">
        <f>IFERROR(VLOOKUP(A19,日报!U:AI,6,0),"0")</f>
        <v>192</v>
      </c>
      <c r="D19" s="400">
        <f>IFERROR(VLOOKUP(A19,日报!AL:AZ,6,0),"0")</f>
        <v>192</v>
      </c>
      <c r="E19" s="720">
        <f t="shared" si="0"/>
        <v>192</v>
      </c>
      <c r="F19" s="202">
        <f t="shared" si="1"/>
        <v>576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720">
        <f t="shared" si="0"/>
        <v>0</v>
      </c>
      <c r="F20" s="202">
        <f t="shared" si="1"/>
        <v>0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192</v>
      </c>
      <c r="C21" s="400">
        <f>IFERROR(VLOOKUP(A21,日报!U:AI,6,0),"0")</f>
        <v>192</v>
      </c>
      <c r="D21" s="400">
        <f>IFERROR(VLOOKUP(A21,日报!AL:AZ,6,0),"0")</f>
        <v>192</v>
      </c>
      <c r="E21" s="720">
        <f t="shared" si="0"/>
        <v>192</v>
      </c>
      <c r="F21" s="202">
        <f t="shared" si="1"/>
        <v>576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720">
        <f t="shared" si="0"/>
        <v>0</v>
      </c>
      <c r="F22" s="202">
        <f t="shared" si="1"/>
        <v>0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176</v>
      </c>
      <c r="C23" s="400">
        <f>IFERROR(VLOOKUP(A23,日报!U:AI,6,0),"0")</f>
        <v>176</v>
      </c>
      <c r="D23" s="400">
        <f>IFERROR(VLOOKUP(A23,日报!AL:AZ,6,0),"0")</f>
        <v>176</v>
      </c>
      <c r="E23" s="720">
        <f t="shared" si="0"/>
        <v>176</v>
      </c>
      <c r="F23" s="202">
        <f t="shared" si="1"/>
        <v>528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720">
        <f t="shared" si="0"/>
        <v>0</v>
      </c>
      <c r="F24" s="202">
        <f t="shared" si="1"/>
        <v>0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192</v>
      </c>
      <c r="C25" s="400">
        <f>IFERROR(VLOOKUP(A25,日报!U:AI,6,0),"0")</f>
        <v>192</v>
      </c>
      <c r="D25" s="400">
        <f>IFERROR(VLOOKUP(A25,日报!AL:AZ,6,0),"0")</f>
        <v>192</v>
      </c>
      <c r="E25" s="720">
        <f t="shared" si="0"/>
        <v>192</v>
      </c>
      <c r="F25" s="202">
        <f t="shared" si="1"/>
        <v>576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176</v>
      </c>
      <c r="C26" s="400">
        <f>IFERROR(VLOOKUP(A26,日报!U:AI,6,0),"0")</f>
        <v>176</v>
      </c>
      <c r="D26" s="400">
        <f>IFERROR(VLOOKUP(A26,日报!AL:AZ,6,0),"0")</f>
        <v>176</v>
      </c>
      <c r="E26" s="720">
        <f t="shared" si="0"/>
        <v>176</v>
      </c>
      <c r="F26" s="202">
        <f t="shared" si="1"/>
        <v>528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192</v>
      </c>
      <c r="C28" s="400">
        <f>IFERROR(VLOOKUP(A28,日报!U:AI,6,0),"0")</f>
        <v>192</v>
      </c>
      <c r="D28" s="400">
        <f>IFERROR(VLOOKUP(A28,日报!AL:AZ,6,0),"0")</f>
        <v>192</v>
      </c>
      <c r="E28" s="720">
        <f t="shared" si="0"/>
        <v>192</v>
      </c>
      <c r="F28" s="202">
        <f t="shared" si="1"/>
        <v>576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192</v>
      </c>
      <c r="C32" s="400">
        <f>IFERROR(VLOOKUP(A32,日报!U:AI,6,0),"0")</f>
        <v>192</v>
      </c>
      <c r="D32" s="400">
        <f>IFERROR(VLOOKUP(A32,日报!AL:AZ,6,0),"0")</f>
        <v>192</v>
      </c>
      <c r="E32" s="720">
        <f t="shared" si="0"/>
        <v>192</v>
      </c>
      <c r="F32" s="202">
        <f t="shared" si="1"/>
        <v>576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192</v>
      </c>
      <c r="C36" s="400">
        <f>IFERROR(VLOOKUP(A36,日报!U:AI,6,0),"0")</f>
        <v>192</v>
      </c>
      <c r="D36" s="400">
        <f>IFERROR(VLOOKUP(A36,日报!AL:AZ,6,0),"0")</f>
        <v>192</v>
      </c>
      <c r="E36" s="720">
        <f t="shared" si="0"/>
        <v>192</v>
      </c>
      <c r="F36" s="202">
        <f t="shared" si="1"/>
        <v>576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720">
        <f t="shared" si="0"/>
        <v>0</v>
      </c>
      <c r="F39" s="202">
        <f t="shared" si="1"/>
        <v>0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192</v>
      </c>
      <c r="C42" s="400">
        <f>IFERROR(VLOOKUP(A42,日报!U:AI,6,0),"0")</f>
        <v>192</v>
      </c>
      <c r="D42" s="400">
        <f>IFERROR(VLOOKUP(A42,日报!AL:AZ,6,0),"0")</f>
        <v>192</v>
      </c>
      <c r="E42" s="720">
        <f t="shared" si="0"/>
        <v>192</v>
      </c>
      <c r="F42" s="202">
        <f t="shared" si="1"/>
        <v>576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192</v>
      </c>
      <c r="C44" s="400">
        <f>IFERROR(VLOOKUP(A44,日报!U:AI,6,0),"0")</f>
        <v>192</v>
      </c>
      <c r="D44" s="400">
        <f>IFERROR(VLOOKUP(A44,日报!AL:AZ,6,0),"0")</f>
        <v>192</v>
      </c>
      <c r="E44" s="720">
        <f t="shared" si="0"/>
        <v>192</v>
      </c>
      <c r="F44" s="202">
        <f t="shared" si="1"/>
        <v>576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192</v>
      </c>
      <c r="C45" s="400">
        <f>IFERROR(VLOOKUP(A45,日报!U:AI,6,0),"0")</f>
        <v>192</v>
      </c>
      <c r="D45" s="400">
        <f>IFERROR(VLOOKUP(A45,日报!AL:AZ,6,0),"0")</f>
        <v>192</v>
      </c>
      <c r="E45" s="720">
        <f t="shared" si="0"/>
        <v>192</v>
      </c>
      <c r="F45" s="202">
        <f t="shared" si="1"/>
        <v>576</v>
      </c>
    </row>
    <row r="46" spans="1:6" ht="20.25" customHeight="1" outlineLevel="1">
      <c r="A46" s="202">
        <f t="shared" si="2"/>
        <v>37</v>
      </c>
      <c r="B46" s="400" t="str">
        <f>IFERROR(VLOOKUP(A46,日报!D:R,6,0),"0")</f>
        <v/>
      </c>
      <c r="C46" s="400" t="str">
        <f>IFERROR(VLOOKUP(A46,日报!U:AI,6,0),"0")</f>
        <v/>
      </c>
      <c r="D46" s="400" t="str">
        <f>IFERROR(VLOOKUP(A46,日报!AL:AZ,6,0),"0")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204"/>
      <c r="C50" s="204"/>
      <c r="D50" s="204"/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204"/>
      <c r="C51" s="204"/>
      <c r="D51" s="204"/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204"/>
      <c r="C52" s="204"/>
      <c r="D52" s="204"/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204"/>
      <c r="C53" s="204"/>
      <c r="D53" s="204"/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204"/>
      <c r="C54" s="204"/>
      <c r="D54" s="204"/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204"/>
      <c r="C55" s="204"/>
      <c r="D55" s="204"/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204"/>
      <c r="C56" s="204"/>
      <c r="D56" s="204"/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204"/>
      <c r="C57" s="204"/>
      <c r="D57" s="204"/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205"/>
      <c r="C58" s="205"/>
      <c r="D58" s="205"/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18" t="s">
        <v>118</v>
      </c>
      <c r="F61" s="1215" t="s">
        <v>460</v>
      </c>
    </row>
    <row r="62" spans="1:6" ht="26.25" customHeight="1" outlineLevel="1">
      <c r="A62" s="165" t="s">
        <v>114</v>
      </c>
      <c r="B62" s="168">
        <f t="shared" si="3"/>
        <v>30100</v>
      </c>
      <c r="C62" s="168">
        <f t="shared" ref="C62" si="5">C4</f>
        <v>23500</v>
      </c>
      <c r="D62" s="168">
        <f t="shared" si="3"/>
        <v>30100</v>
      </c>
      <c r="E62" s="1219"/>
      <c r="F62" s="121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19"/>
      <c r="F63" s="121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SZ901Plus</v>
      </c>
      <c r="D64" s="168" t="str">
        <f t="shared" si="3"/>
        <v>SZ901</v>
      </c>
      <c r="E64" s="1219"/>
      <c r="F64" s="1216"/>
    </row>
    <row r="65" spans="1:25" ht="26.25" customHeight="1" outlineLevel="1">
      <c r="A65" s="185" t="s">
        <v>136</v>
      </c>
      <c r="B65" s="190">
        <f t="shared" si="3"/>
        <v>45650</v>
      </c>
      <c r="C65" s="190">
        <f t="shared" ref="C65" si="8">C7</f>
        <v>45650</v>
      </c>
      <c r="D65" s="190">
        <f t="shared" si="3"/>
        <v>45650</v>
      </c>
      <c r="E65" s="1219"/>
      <c r="F65" s="1216"/>
    </row>
    <row r="66" spans="1:25" ht="26.25" customHeight="1" outlineLevel="1" thickBot="1">
      <c r="A66" s="166" t="s">
        <v>117</v>
      </c>
      <c r="B66" s="206" t="e">
        <f>SUM(B67:B117)</f>
        <v>#N/A</v>
      </c>
      <c r="C66" s="206" t="e">
        <f>SUM(C67:C117)</f>
        <v>#N/A</v>
      </c>
      <c r="D66" s="206" t="e">
        <f>SUM(D67:D117)</f>
        <v>#N/A</v>
      </c>
      <c r="E66" s="1220"/>
      <c r="F66" s="1217"/>
    </row>
    <row r="67" spans="1:25" ht="19.5" customHeight="1" outlineLevel="1">
      <c r="A67" s="403">
        <f>Template!A10</f>
        <v>45650</v>
      </c>
      <c r="B67" s="402" t="e">
        <f>VLOOKUP(A67,[3]日报!A:BD,9,0)</f>
        <v>#N/A</v>
      </c>
      <c r="C67" s="402" t="e">
        <f>VLOOKUP(A67,[3]日报!A:BE,26,0)</f>
        <v>#N/A</v>
      </c>
      <c r="D67" s="402" t="e">
        <f>VLOOKUP(A67,[3]日报!A:BF,43,0)</f>
        <v>#N/A</v>
      </c>
      <c r="E67" s="719" t="e">
        <f t="shared" ref="E67:E117" si="9">AVERAGE(B67:D67)</f>
        <v>#N/A</v>
      </c>
      <c r="F67" s="401" t="e">
        <f t="shared" ref="F67:F117" si="10">SUM(B67:D67)</f>
        <v>#N/A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45651</v>
      </c>
      <c r="B68" s="402">
        <f>VLOOKUP(A68,日报!A:BD,9,0)</f>
        <v>896</v>
      </c>
      <c r="C68" s="402">
        <f>VLOOKUP(A68,日报!A:BE,26,0)</f>
        <v>896</v>
      </c>
      <c r="D68" s="402">
        <f>VLOOKUP(A68,日报!A:BF,43,0)</f>
        <v>896</v>
      </c>
      <c r="E68" s="720">
        <f t="shared" si="9"/>
        <v>896</v>
      </c>
      <c r="F68" s="202">
        <f t="shared" si="10"/>
        <v>2688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45652</v>
      </c>
      <c r="B69" s="402">
        <f>VLOOKUP(A69,日报!A:BD,9,0)</f>
        <v>176</v>
      </c>
      <c r="C69" s="402">
        <f>VLOOKUP(A69,日报!A:BE,26,0)</f>
        <v>176</v>
      </c>
      <c r="D69" s="402">
        <f>VLOOKUP(A69,日报!A:BF,43,0)</f>
        <v>176</v>
      </c>
      <c r="E69" s="720">
        <f t="shared" si="9"/>
        <v>176</v>
      </c>
      <c r="F69" s="202">
        <f t="shared" si="10"/>
        <v>528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45653</v>
      </c>
      <c r="B70" s="402">
        <f>VLOOKUP(A70,日报!A:BD,9,0)</f>
        <v>384</v>
      </c>
      <c r="C70" s="402">
        <f>VLOOKUP(A70,日报!A:BE,26,0)</f>
        <v>384</v>
      </c>
      <c r="D70" s="402">
        <f>VLOOKUP(A70,日报!A:BF,43,0)</f>
        <v>384</v>
      </c>
      <c r="E70" s="720">
        <f t="shared" si="9"/>
        <v>384</v>
      </c>
      <c r="F70" s="202">
        <f t="shared" si="10"/>
        <v>1152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45654</v>
      </c>
      <c r="B71" s="402">
        <f>VLOOKUP(A71,日报!A:BD,9,0)</f>
        <v>160</v>
      </c>
      <c r="C71" s="402">
        <f>VLOOKUP(A71,日报!A:BE,26,0)</f>
        <v>160</v>
      </c>
      <c r="D71" s="402">
        <f>VLOOKUP(A71,日报!A:BF,43,0)</f>
        <v>160</v>
      </c>
      <c r="E71" s="720">
        <f t="shared" si="9"/>
        <v>160</v>
      </c>
      <c r="F71" s="202">
        <f t="shared" si="10"/>
        <v>480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45655</v>
      </c>
      <c r="B72" s="207">
        <f>VLOOKUP(A72,日报!A:BD,9,0)</f>
        <v>160</v>
      </c>
      <c r="C72" s="207">
        <f>VLOOKUP(A72,日报!A:BE,26,0)</f>
        <v>160</v>
      </c>
      <c r="D72" s="207">
        <f>VLOOKUP(A72,日报!A:BF,43,0)</f>
        <v>160</v>
      </c>
      <c r="E72" s="720">
        <f t="shared" si="9"/>
        <v>160</v>
      </c>
      <c r="F72" s="202">
        <f t="shared" si="10"/>
        <v>480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45656</v>
      </c>
      <c r="B73" s="207">
        <f>VLOOKUP(A73,日报!A:BD,9,0)</f>
        <v>192</v>
      </c>
      <c r="C73" s="207">
        <f>VLOOKUP(A73,日报!A:BE,26,0)</f>
        <v>192</v>
      </c>
      <c r="D73" s="207">
        <f>VLOOKUP(A73,日报!A:BF,43,0)</f>
        <v>192</v>
      </c>
      <c r="E73" s="720">
        <f t="shared" si="9"/>
        <v>192</v>
      </c>
      <c r="F73" s="202">
        <f t="shared" si="10"/>
        <v>576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45657</v>
      </c>
      <c r="B74" s="207">
        <f>VLOOKUP(A74,日报!A:BD,9,0)</f>
        <v>0</v>
      </c>
      <c r="C74" s="207">
        <f>VLOOKUP(A74,日报!A:BE,26,0)</f>
        <v>0</v>
      </c>
      <c r="D74" s="207">
        <f>VLOOKUP(A74,日报!A:BF,43,0)</f>
        <v>0</v>
      </c>
      <c r="E74" s="720">
        <f t="shared" si="9"/>
        <v>0</v>
      </c>
      <c r="F74" s="202">
        <f t="shared" si="10"/>
        <v>0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45658</v>
      </c>
      <c r="B75" s="207">
        <f>VLOOKUP(A75,日报!A:BD,9,0)</f>
        <v>192</v>
      </c>
      <c r="C75" s="207">
        <f>VLOOKUP(A75,日报!A:BE,26,0)</f>
        <v>192</v>
      </c>
      <c r="D75" s="207">
        <f>VLOOKUP(A75,日报!A:BF,43,0)</f>
        <v>192</v>
      </c>
      <c r="E75" s="720">
        <f t="shared" si="9"/>
        <v>192</v>
      </c>
      <c r="F75" s="202">
        <f t="shared" si="10"/>
        <v>576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45659</v>
      </c>
      <c r="B76" s="207">
        <f>VLOOKUP(A76,日报!A:BD,9,0)</f>
        <v>192</v>
      </c>
      <c r="C76" s="207">
        <f>VLOOKUP(A76,日报!A:BE,26,0)</f>
        <v>192</v>
      </c>
      <c r="D76" s="207">
        <f>VLOOKUP(A76,日报!A:BF,43,0)</f>
        <v>192</v>
      </c>
      <c r="E76" s="720">
        <f t="shared" si="9"/>
        <v>192</v>
      </c>
      <c r="F76" s="202">
        <f t="shared" si="10"/>
        <v>576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45660</v>
      </c>
      <c r="B77" s="207">
        <f>VLOOKUP(A77,日报!A:BD,9,0)</f>
        <v>192</v>
      </c>
      <c r="C77" s="207">
        <f>VLOOKUP(A77,日报!A:BE,26,0)</f>
        <v>192</v>
      </c>
      <c r="D77" s="207">
        <f>VLOOKUP(A77,日报!A:BF,43,0)</f>
        <v>192</v>
      </c>
      <c r="E77" s="720">
        <f t="shared" si="9"/>
        <v>192</v>
      </c>
      <c r="F77" s="202">
        <f t="shared" si="10"/>
        <v>576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45661</v>
      </c>
      <c r="B78" s="207">
        <f>VLOOKUP(A78,日报!A:BD,9,0)</f>
        <v>0</v>
      </c>
      <c r="C78" s="207">
        <f>VLOOKUP(A78,日报!A:BE,26,0)</f>
        <v>0</v>
      </c>
      <c r="D78" s="207">
        <f>VLOOKUP(A78,日报!A:BF,43,0)</f>
        <v>0</v>
      </c>
      <c r="E78" s="720">
        <f t="shared" si="9"/>
        <v>0</v>
      </c>
      <c r="F78" s="202">
        <f t="shared" si="10"/>
        <v>0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45662</v>
      </c>
      <c r="B79" s="207">
        <f>VLOOKUP(A79,日报!A:BD,9,0)</f>
        <v>192</v>
      </c>
      <c r="C79" s="207">
        <f>VLOOKUP(A79,日报!A:BE,26,0)</f>
        <v>192</v>
      </c>
      <c r="D79" s="207">
        <f>VLOOKUP(A79,日报!A:BF,43,0)</f>
        <v>192</v>
      </c>
      <c r="E79" s="720">
        <f t="shared" si="9"/>
        <v>192</v>
      </c>
      <c r="F79" s="202">
        <f t="shared" si="10"/>
        <v>576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45663</v>
      </c>
      <c r="B80" s="207">
        <f>VLOOKUP(A80,日报!A:BD,9,0)</f>
        <v>0</v>
      </c>
      <c r="C80" s="207">
        <f>VLOOKUP(A80,日报!A:BE,26,0)</f>
        <v>0</v>
      </c>
      <c r="D80" s="207">
        <f>VLOOKUP(A80,日报!A:BF,43,0)</f>
        <v>0</v>
      </c>
      <c r="E80" s="720">
        <f t="shared" si="9"/>
        <v>0</v>
      </c>
      <c r="F80" s="202">
        <f t="shared" si="10"/>
        <v>0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45664</v>
      </c>
      <c r="B81" s="207">
        <f>VLOOKUP(A81,日报!A:BD,9,0)</f>
        <v>176</v>
      </c>
      <c r="C81" s="207">
        <f>VLOOKUP(A81,日报!A:BE,26,0)</f>
        <v>176</v>
      </c>
      <c r="D81" s="207">
        <f>VLOOKUP(A81,日报!A:BF,43,0)</f>
        <v>176</v>
      </c>
      <c r="E81" s="720">
        <f t="shared" si="9"/>
        <v>176</v>
      </c>
      <c r="F81" s="202">
        <f t="shared" si="10"/>
        <v>528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45665</v>
      </c>
      <c r="B82" s="207">
        <f>VLOOKUP(A82,日报!A:BD,9,0)</f>
        <v>0</v>
      </c>
      <c r="C82" s="207">
        <f>VLOOKUP(A82,日报!A:BE,26,0)</f>
        <v>0</v>
      </c>
      <c r="D82" s="207">
        <f>VLOOKUP(A82,日报!A:BF,43,0)</f>
        <v>0</v>
      </c>
      <c r="E82" s="720">
        <f t="shared" si="9"/>
        <v>0</v>
      </c>
      <c r="F82" s="202">
        <f t="shared" si="10"/>
        <v>0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45666</v>
      </c>
      <c r="B83" s="207">
        <f>VLOOKUP(A83,日报!A:BD,9,0)</f>
        <v>192</v>
      </c>
      <c r="C83" s="207">
        <f>VLOOKUP(A83,日报!A:BE,26,0)</f>
        <v>192</v>
      </c>
      <c r="D83" s="207">
        <f>VLOOKUP(A83,日报!A:BF,43,0)</f>
        <v>192</v>
      </c>
      <c r="E83" s="720">
        <f t="shared" si="9"/>
        <v>192</v>
      </c>
      <c r="F83" s="202">
        <f t="shared" si="10"/>
        <v>576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45667</v>
      </c>
      <c r="B84" s="207">
        <f>VLOOKUP(A84,日报!A:BD,9,0)</f>
        <v>176</v>
      </c>
      <c r="C84" s="207">
        <f>VLOOKUP(A84,日报!A:BE,26,0)</f>
        <v>176</v>
      </c>
      <c r="D84" s="207">
        <f>VLOOKUP(A84,日报!A:BF,43,0)</f>
        <v>176</v>
      </c>
      <c r="E84" s="720">
        <f t="shared" si="9"/>
        <v>176</v>
      </c>
      <c r="F84" s="202">
        <f t="shared" si="10"/>
        <v>528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45668</v>
      </c>
      <c r="B85" s="207">
        <f>VLOOKUP(A85,日报!A:BD,9,0)</f>
        <v>0</v>
      </c>
      <c r="C85" s="207">
        <f>VLOOKUP(A85,日报!A:BE,26,0)</f>
        <v>0</v>
      </c>
      <c r="D85" s="207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45669</v>
      </c>
      <c r="B86" s="207">
        <f>VLOOKUP(A86,日报!A:BD,9,0)</f>
        <v>192</v>
      </c>
      <c r="C86" s="207">
        <f>VLOOKUP(A86,日报!A:BE,26,0)</f>
        <v>192</v>
      </c>
      <c r="D86" s="207">
        <f>VLOOKUP(A86,日报!A:BF,43,0)</f>
        <v>192</v>
      </c>
      <c r="E86" s="720">
        <f t="shared" si="9"/>
        <v>192</v>
      </c>
      <c r="F86" s="202">
        <f t="shared" si="10"/>
        <v>576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45670</v>
      </c>
      <c r="B87" s="207">
        <f>VLOOKUP(A87,日报!A:BD,9,0)</f>
        <v>0</v>
      </c>
      <c r="C87" s="207">
        <f>VLOOKUP(A87,日报!A:BE,26,0)</f>
        <v>0</v>
      </c>
      <c r="D87" s="207">
        <f>VLOOKUP(A87,日报!A:BF,43,0)</f>
        <v>0</v>
      </c>
      <c r="E87" s="720">
        <f t="shared" si="9"/>
        <v>0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45671</v>
      </c>
      <c r="B88" s="207">
        <f>VLOOKUP(A88,日报!A:BD,9,0)</f>
        <v>0</v>
      </c>
      <c r="C88" s="207">
        <f>VLOOKUP(A88,日报!A:BE,26,0)</f>
        <v>0</v>
      </c>
      <c r="D88" s="207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45672</v>
      </c>
      <c r="B89" s="207">
        <f>VLOOKUP(A89,日报!A:BD,9,0)</f>
        <v>0</v>
      </c>
      <c r="C89" s="207">
        <f>VLOOKUP(A89,日报!A:BE,26,0)</f>
        <v>0</v>
      </c>
      <c r="D89" s="207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45673</v>
      </c>
      <c r="B90" s="207">
        <f>VLOOKUP(A90,日报!A:BD,9,0)</f>
        <v>192</v>
      </c>
      <c r="C90" s="207">
        <f>VLOOKUP(A90,日报!A:BE,26,0)</f>
        <v>192</v>
      </c>
      <c r="D90" s="207">
        <f>VLOOKUP(A90,日报!A:BF,43,0)</f>
        <v>192</v>
      </c>
      <c r="E90" s="720">
        <f t="shared" si="9"/>
        <v>192</v>
      </c>
      <c r="F90" s="202">
        <f t="shared" si="10"/>
        <v>576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45674</v>
      </c>
      <c r="B91" s="207">
        <f>VLOOKUP(A91,日报!A:BD,9,0)</f>
        <v>0</v>
      </c>
      <c r="C91" s="207">
        <f>VLOOKUP(A91,日报!A:BE,26,0)</f>
        <v>0</v>
      </c>
      <c r="D91" s="207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45675</v>
      </c>
      <c r="B92" s="207">
        <f>VLOOKUP(A92,日报!A:BD,9,0)</f>
        <v>0</v>
      </c>
      <c r="C92" s="207">
        <f>VLOOKUP(A92,日报!A:BE,26,0)</f>
        <v>0</v>
      </c>
      <c r="D92" s="207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45676</v>
      </c>
      <c r="B93" s="207">
        <f>VLOOKUP(A93,日报!A:BD,9,0)</f>
        <v>0</v>
      </c>
      <c r="C93" s="207">
        <f>VLOOKUP(A93,日报!A:BE,26,0)</f>
        <v>0</v>
      </c>
      <c r="D93" s="207">
        <f>VLOOKUP(A93,日报!A:BF,43,0)</f>
        <v>0</v>
      </c>
      <c r="E93" s="720">
        <f t="shared" si="9"/>
        <v>0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45677</v>
      </c>
      <c r="B94" s="207">
        <f>VLOOKUP(A94,日报!A:BD,9,0)</f>
        <v>192</v>
      </c>
      <c r="C94" s="207">
        <f>VLOOKUP(A94,日报!A:BE,26,0)</f>
        <v>192</v>
      </c>
      <c r="D94" s="207">
        <f>VLOOKUP(A94,日报!A:BF,43,0)</f>
        <v>192</v>
      </c>
      <c r="E94" s="720">
        <f t="shared" si="9"/>
        <v>192</v>
      </c>
      <c r="F94" s="202">
        <f t="shared" si="10"/>
        <v>576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45678</v>
      </c>
      <c r="B95" s="207">
        <f>VLOOKUP(A95,日报!A:BD,9,0)</f>
        <v>0</v>
      </c>
      <c r="C95" s="207">
        <f>VLOOKUP(A95,日报!A:BE,26,0)</f>
        <v>0</v>
      </c>
      <c r="D95" s="207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45679</v>
      </c>
      <c r="B96" s="207">
        <f>VLOOKUP(A96,日报!A:BD,9,0)</f>
        <v>0</v>
      </c>
      <c r="C96" s="207">
        <f>VLOOKUP(A96,日报!A:BE,26,0)</f>
        <v>0</v>
      </c>
      <c r="D96" s="207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45680</v>
      </c>
      <c r="B97" s="207">
        <f>VLOOKUP(A97,日报!A:BD,9,0)</f>
        <v>0</v>
      </c>
      <c r="C97" s="207">
        <f>VLOOKUP(A97,日报!A:BE,26,0)</f>
        <v>0</v>
      </c>
      <c r="D97" s="207">
        <f>VLOOKUP(A97,日报!A:BF,43,0)</f>
        <v>0</v>
      </c>
      <c r="E97" s="720">
        <f t="shared" si="9"/>
        <v>0</v>
      </c>
      <c r="F97" s="202">
        <f t="shared" si="10"/>
        <v>0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45681</v>
      </c>
      <c r="B98" s="207">
        <f>VLOOKUP(A98,日报!A:BD,9,0)</f>
        <v>0</v>
      </c>
      <c r="C98" s="207">
        <f>VLOOKUP(A98,日报!A:BE,26,0)</f>
        <v>0</v>
      </c>
      <c r="D98" s="207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45682</v>
      </c>
      <c r="B99" s="207">
        <f>VLOOKUP(A99,日报!A:BD,9,0)</f>
        <v>0</v>
      </c>
      <c r="C99" s="207">
        <f>VLOOKUP(A99,日报!A:BE,26,0)</f>
        <v>0</v>
      </c>
      <c r="D99" s="207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45683</v>
      </c>
      <c r="B100" s="207">
        <f>VLOOKUP(A100,日报!A:BD,9,0)</f>
        <v>192</v>
      </c>
      <c r="C100" s="207">
        <f>VLOOKUP(A100,日报!A:BE,26,0)</f>
        <v>192</v>
      </c>
      <c r="D100" s="207">
        <f>VLOOKUP(A100,日报!A:BF,43,0)</f>
        <v>192</v>
      </c>
      <c r="E100" s="720">
        <f t="shared" si="9"/>
        <v>192</v>
      </c>
      <c r="F100" s="202">
        <f t="shared" si="10"/>
        <v>576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45684</v>
      </c>
      <c r="B101" s="207">
        <f>VLOOKUP(A101,日报!A:BD,9,0)</f>
        <v>0</v>
      </c>
      <c r="C101" s="207">
        <f>VLOOKUP(A101,日报!A:BE,26,0)</f>
        <v>0</v>
      </c>
      <c r="D101" s="207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45685</v>
      </c>
      <c r="B102" s="207">
        <f>VLOOKUP(A102,日报!A:BD,9,0)</f>
        <v>192</v>
      </c>
      <c r="C102" s="207">
        <f>VLOOKUP(A102,日报!A:BE,26,0)</f>
        <v>192</v>
      </c>
      <c r="D102" s="207">
        <f>VLOOKUP(A102,日报!A:BF,43,0)</f>
        <v>192</v>
      </c>
      <c r="E102" s="720">
        <f t="shared" si="9"/>
        <v>192</v>
      </c>
      <c r="F102" s="202">
        <f t="shared" si="10"/>
        <v>576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45686</v>
      </c>
      <c r="B103" s="207">
        <f>VLOOKUP(A103,日报!A:BD,9,0)</f>
        <v>192</v>
      </c>
      <c r="C103" s="207">
        <f>VLOOKUP(A103,日报!A:BE,26,0)</f>
        <v>192</v>
      </c>
      <c r="D103" s="207">
        <f>VLOOKUP(A103,日报!A:BF,43,0)</f>
        <v>192</v>
      </c>
      <c r="E103" s="720">
        <f t="shared" si="9"/>
        <v>192</v>
      </c>
      <c r="F103" s="202">
        <f t="shared" si="10"/>
        <v>576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45687</v>
      </c>
      <c r="B104" s="207" t="str">
        <f>VLOOKUP(A104,日报!A:BD,9,0)</f>
        <v/>
      </c>
      <c r="C104" s="207" t="str">
        <f>VLOOKUP(A104,日报!A:BE,26,0)</f>
        <v/>
      </c>
      <c r="D104" s="207" t="str">
        <f>VLOOKUP(A104,日报!A:BF,43,0)</f>
        <v/>
      </c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45688</v>
      </c>
      <c r="B105" s="207" t="str">
        <f>VLOOKUP(A105,日报!A:BD,9,0)</f>
        <v/>
      </c>
      <c r="C105" s="207" t="str">
        <f>VLOOKUP(A105,日报!A:BE,26,0)</f>
        <v/>
      </c>
      <c r="D105" s="207" t="str">
        <f>VLOOKUP(A105,日报!A:BF,43,0)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45689</v>
      </c>
      <c r="B106" s="207" t="str">
        <f>VLOOKUP(A106,日报!A:BD,9,0)</f>
        <v/>
      </c>
      <c r="C106" s="207" t="str">
        <f>VLOOKUP(A106,日报!A:BE,26,0)</f>
        <v/>
      </c>
      <c r="D106" s="207" t="str">
        <f>VLOOKUP(A106,日报!A:BF,43,0)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45690</v>
      </c>
      <c r="B107" s="207" t="str">
        <f>VLOOKUP(A107,日报!A:BD,9,0)</f>
        <v/>
      </c>
      <c r="C107" s="207" t="str">
        <f>VLOOKUP(A107,日报!A:BE,26,0)</f>
        <v/>
      </c>
      <c r="D107" s="207" t="str">
        <f>VLOOKUP(A107,日报!A:BF,43,0)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45691</v>
      </c>
      <c r="B108" s="207">
        <f>VLOOKUP(A108,日报!A:BD,9,0)</f>
        <v>0</v>
      </c>
      <c r="C108" s="207">
        <f>VLOOKUP(A108,日报!A:BE,26,0)</f>
        <v>0</v>
      </c>
      <c r="D108" s="207">
        <f>VLOOKUP(A108,日报!A:BF,43,0)</f>
        <v>0</v>
      </c>
      <c r="E108" s="720">
        <f t="shared" si="9"/>
        <v>0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45692</v>
      </c>
      <c r="B109" s="207">
        <f>VLOOKUP(A109,日报!A:BD,9,0)</f>
        <v>0</v>
      </c>
      <c r="C109" s="207">
        <f>VLOOKUP(A109,日报!A:BE,26,0)</f>
        <v>0</v>
      </c>
      <c r="D109" s="207">
        <f>VLOOKUP(A109,日报!A:BF,43,0)</f>
        <v>0</v>
      </c>
      <c r="E109" s="720">
        <f t="shared" si="9"/>
        <v>0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45693</v>
      </c>
      <c r="B110" s="207">
        <f>VLOOKUP(A110,日报!A:BD,9,0)</f>
        <v>0</v>
      </c>
      <c r="C110" s="207">
        <f>VLOOKUP(A110,日报!A:BE,26,0)</f>
        <v>0</v>
      </c>
      <c r="D110" s="207">
        <f>VLOOKUP(A110,日报!A:BF,43,0)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45694</v>
      </c>
      <c r="B111" s="207">
        <f>VLOOKUP(A111,日报!A:BD,9,0)</f>
        <v>0</v>
      </c>
      <c r="C111" s="207">
        <f>VLOOKUP(A111,日报!A:BE,26,0)</f>
        <v>0</v>
      </c>
      <c r="D111" s="207">
        <f>VLOOKUP(A111,日报!A:BF,43,0)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45695</v>
      </c>
      <c r="B112" s="207">
        <f>VLOOKUP(A112,日报!A:BD,9,0)</f>
        <v>0</v>
      </c>
      <c r="C112" s="207">
        <f>VLOOKUP(A112,日报!A:BE,26,0)</f>
        <v>0</v>
      </c>
      <c r="D112" s="207">
        <f>VLOOKUP(A112,日报!A:BF,43,0)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45696</v>
      </c>
      <c r="B113" s="207">
        <f>VLOOKUP(A113,日报!A:BD,9,0)</f>
        <v>0</v>
      </c>
      <c r="C113" s="207">
        <f>VLOOKUP(A113,日报!A:BE,26,0)</f>
        <v>0</v>
      </c>
      <c r="D113" s="207">
        <f>VLOOKUP(A113,日报!A:BF,43,0)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45697</v>
      </c>
      <c r="B114" s="207">
        <f>VLOOKUP(A114,日报!A:BD,9,0)</f>
        <v>0</v>
      </c>
      <c r="C114" s="207">
        <f>VLOOKUP(A114,日报!A:BE,26,0)</f>
        <v>0</v>
      </c>
      <c r="D114" s="207">
        <f>VLOOKUP(A114,日报!A:BF,43,0)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45698</v>
      </c>
      <c r="B115" s="207">
        <f>VLOOKUP(A115,日报!A:BD,9,0)</f>
        <v>0</v>
      </c>
      <c r="C115" s="207">
        <f>VLOOKUP(A115,日报!A:BE,26,0)</f>
        <v>0</v>
      </c>
      <c r="D115" s="207">
        <f>VLOOKUP(A115,日报!A:BF,43,0)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45699</v>
      </c>
      <c r="B116" s="207">
        <f>VLOOKUP(A116,日报!A:BD,9,0)</f>
        <v>0</v>
      </c>
      <c r="C116" s="207">
        <f>VLOOKUP(A116,日报!A:BE,26,0)</f>
        <v>0</v>
      </c>
      <c r="D116" s="207">
        <f>VLOOKUP(A116,日报!A:BF,43,0)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45700</v>
      </c>
      <c r="B117" s="208">
        <f>VLOOKUP(A117,日报!A:BD,9,0)</f>
        <v>0</v>
      </c>
      <c r="C117" s="208">
        <f>VLOOKUP(A117,日报!A:BE,26,0)</f>
        <v>0</v>
      </c>
      <c r="D117" s="208">
        <f>VLOOKUP(A117,日报!A:BF,43,0)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7B069-3739-43D6-930F-8B62742AFE75}">
  <sheetPr codeName="Sheet95"/>
  <dimension ref="A1:Y117"/>
  <sheetViews>
    <sheetView topLeftCell="A64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2" t="s">
        <v>118</v>
      </c>
      <c r="F3" s="1215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30100</v>
      </c>
      <c r="C4" s="397">
        <v>23500</v>
      </c>
      <c r="D4" s="397">
        <v>30100</v>
      </c>
      <c r="E4" s="1213"/>
      <c r="F4" s="1216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3"/>
      <c r="F5" s="1216"/>
      <c r="H5" s="1"/>
      <c r="I5" s="1"/>
    </row>
    <row r="6" spans="1:10" s="160" customFormat="1" ht="26.25" customHeight="1" outlineLevel="1">
      <c r="A6" s="161" t="s">
        <v>116</v>
      </c>
      <c r="B6" s="398" t="s">
        <v>635</v>
      </c>
      <c r="C6" s="398" t="s">
        <v>636</v>
      </c>
      <c r="D6" s="398" t="s">
        <v>637</v>
      </c>
      <c r="E6" s="1213"/>
      <c r="F6" s="1216"/>
      <c r="H6" s="1"/>
      <c r="I6" s="1"/>
    </row>
    <row r="7" spans="1:10" s="160" customFormat="1" ht="26.25" customHeight="1" outlineLevel="1">
      <c r="A7" s="188" t="s">
        <v>136</v>
      </c>
      <c r="B7" s="189">
        <v>45650</v>
      </c>
      <c r="C7" s="189">
        <v>45650</v>
      </c>
      <c r="D7" s="189">
        <v>45650</v>
      </c>
      <c r="E7" s="1213"/>
      <c r="F7" s="1216"/>
      <c r="H7" s="1"/>
      <c r="I7" s="1"/>
    </row>
    <row r="8" spans="1:10" s="160" customFormat="1" ht="26.25" customHeight="1" outlineLevel="1" thickBot="1">
      <c r="A8" s="162" t="s">
        <v>117</v>
      </c>
      <c r="B8" s="399">
        <f>SUM(B9:B58)</f>
        <v>1680</v>
      </c>
      <c r="C8" s="399">
        <f>SUM(C9:C58)</f>
        <v>1953.4000000000196</v>
      </c>
      <c r="D8" s="399">
        <f>SUM(D9:D58)</f>
        <v>1473.9999999999782</v>
      </c>
      <c r="E8" s="1214"/>
      <c r="F8" s="1217"/>
      <c r="H8" s="1"/>
      <c r="I8" s="1"/>
    </row>
    <row r="9" spans="1:10" ht="20.25" customHeight="1" outlineLevel="1">
      <c r="A9" s="401">
        <v>0</v>
      </c>
      <c r="B9" s="400">
        <f>IFERROR((VLOOKUP(A9,[3]日报!D:R,7,0)),"0")</f>
        <v>30</v>
      </c>
      <c r="C9" s="400">
        <f>IFERROR((VLOOKUP(A9,[3]日报!U:AI,7,0)),"0")</f>
        <v>40</v>
      </c>
      <c r="D9" s="400">
        <f>IFERROR((VLOOKUP(A9,[3]日报!AL:AZ,7,0)),"0")</f>
        <v>40</v>
      </c>
      <c r="E9" s="719">
        <f t="shared" ref="E9:E58" si="0">AVERAGE(B9:D9)</f>
        <v>36.666666666666664</v>
      </c>
      <c r="F9" s="401">
        <f t="shared" ref="F9:F58" si="1">SUM(B9:D9)</f>
        <v>110</v>
      </c>
    </row>
    <row r="10" spans="1:10" ht="20.25" customHeight="1" outlineLevel="1">
      <c r="A10" s="202">
        <f>A9+1</f>
        <v>1</v>
      </c>
      <c r="B10" s="400">
        <f>IFERROR((VLOOKUP(A10,日报!D:R,7,0)),"0")</f>
        <v>60</v>
      </c>
      <c r="C10" s="400">
        <f>IFERROR((VLOOKUP(A10,日报!U:AI,7,0)),"0")</f>
        <v>60</v>
      </c>
      <c r="D10" s="400">
        <f>IFERROR((VLOOKUP(A10,日报!AL:AZ,7,0)),"0")</f>
        <v>68.999999999978172</v>
      </c>
      <c r="E10" s="720">
        <f t="shared" si="0"/>
        <v>62.999999999992724</v>
      </c>
      <c r="F10" s="202">
        <f t="shared" si="1"/>
        <v>188.99999999997817</v>
      </c>
    </row>
    <row r="11" spans="1:10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62.100000000045839</v>
      </c>
      <c r="D11" s="400">
        <f>IFERROR((VLOOKUP(A11,日报!AL:AZ,7,0)),"0")</f>
        <v>54.000000000032742</v>
      </c>
      <c r="E11" s="720">
        <f t="shared" si="0"/>
        <v>58.700000000026193</v>
      </c>
      <c r="F11" s="202">
        <f t="shared" si="1"/>
        <v>176.10000000007858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78.599999999969441</v>
      </c>
      <c r="D12" s="400">
        <f>IFERROR((VLOOKUP(A12,日报!AL:AZ,7,0)),"0")</f>
        <v>48.000000000010914</v>
      </c>
      <c r="E12" s="720">
        <f t="shared" si="0"/>
        <v>52.199999999993452</v>
      </c>
      <c r="F12" s="202">
        <f t="shared" si="1"/>
        <v>156.59999999998035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30</v>
      </c>
      <c r="C13" s="400">
        <f>IFERROR((VLOOKUP(A13,日报!U:AI,7,0)),"0")</f>
        <v>49.200000000037107</v>
      </c>
      <c r="D13" s="400">
        <f>IFERROR((VLOOKUP(A13,日报!AL:AZ,7,0)),"0")</f>
        <v>47.999999999956344</v>
      </c>
      <c r="E13" s="720">
        <f t="shared" si="0"/>
        <v>42.399999999997817</v>
      </c>
      <c r="F13" s="202">
        <f t="shared" si="1"/>
        <v>127.19999999999345</v>
      </c>
    </row>
    <row r="14" spans="1:10" ht="20.25" customHeight="1" outlineLevel="1">
      <c r="A14" s="202">
        <f t="shared" si="2"/>
        <v>5</v>
      </c>
      <c r="B14" s="204">
        <f>IFERROR((VLOOKUP(A14,日报!D:R,7,0)),"0")</f>
        <v>60</v>
      </c>
      <c r="C14" s="204">
        <f>IFERROR((VLOOKUP(A14,日报!U:AI,7,0)),"0")</f>
        <v>58.499999999967258</v>
      </c>
      <c r="D14" s="204">
        <f>IFERROR((VLOOKUP(A14,日报!AL:AZ,7,0)),"0")</f>
        <v>51.000000000021828</v>
      </c>
      <c r="E14" s="720">
        <f t="shared" si="0"/>
        <v>56.499999999996362</v>
      </c>
      <c r="F14" s="202">
        <f t="shared" si="1"/>
        <v>169.49999999998909</v>
      </c>
    </row>
    <row r="15" spans="1:10" ht="20.25" customHeight="1" outlineLevel="1">
      <c r="A15" s="202">
        <f t="shared" si="2"/>
        <v>6</v>
      </c>
      <c r="B15" s="204">
        <f>IFERROR((VLOOKUP(A15,日报!D:R,7,0)),"0")</f>
        <v>60</v>
      </c>
      <c r="C15" s="204">
        <f>IFERROR((VLOOKUP(A15,日报!U:AI,7,0)),"0")</f>
        <v>68.100000000013097</v>
      </c>
      <c r="D15" s="204">
        <f>IFERROR((VLOOKUP(A15,日报!AL:AZ,7,0)),"0")</f>
        <v>45</v>
      </c>
      <c r="E15" s="720">
        <f t="shared" si="0"/>
        <v>57.700000000004366</v>
      </c>
      <c r="F15" s="202">
        <f t="shared" si="1"/>
        <v>173.1000000000131</v>
      </c>
    </row>
    <row r="16" spans="1:10" ht="20.25" customHeight="1" outlineLevel="1">
      <c r="A16" s="202">
        <f t="shared" si="2"/>
        <v>7</v>
      </c>
      <c r="B16" s="204">
        <f>IFERROR((VLOOKUP(A16,日报!D:R,7,0)),"0")</f>
        <v>30</v>
      </c>
      <c r="C16" s="204">
        <f>IFERROR((VLOOKUP(A16,日报!U:AI,7,0)),"0")</f>
        <v>53.999999999978172</v>
      </c>
      <c r="D16" s="204">
        <f>IFERROR((VLOOKUP(A16,日报!AL:AZ,7,0)),"0")</f>
        <v>45</v>
      </c>
      <c r="E16" s="720">
        <f t="shared" si="0"/>
        <v>42.999999999992724</v>
      </c>
      <c r="F16" s="202">
        <f t="shared" si="1"/>
        <v>128.99999999997817</v>
      </c>
    </row>
    <row r="17" spans="1:6" ht="20.25" customHeight="1" outlineLevel="1">
      <c r="A17" s="202">
        <f t="shared" si="2"/>
        <v>8</v>
      </c>
      <c r="B17" s="204">
        <f>IFERROR((VLOOKUP(A17,日报!D:R,7,0)),"0")</f>
        <v>60</v>
      </c>
      <c r="C17" s="204">
        <f>IFERROR((VLOOKUP(A17,日报!U:AI,7,0)),"0")</f>
        <v>59.100000000034925</v>
      </c>
      <c r="D17" s="204">
        <f>IFERROR((VLOOKUP(A17,日报!AL:AZ,7,0)),"0")</f>
        <v>45</v>
      </c>
      <c r="E17" s="720">
        <f t="shared" si="0"/>
        <v>54.700000000011642</v>
      </c>
      <c r="F17" s="202">
        <f t="shared" si="1"/>
        <v>164.10000000003492</v>
      </c>
    </row>
    <row r="18" spans="1:6" ht="20.25" customHeight="1" outlineLevel="1">
      <c r="A18" s="202">
        <f t="shared" si="2"/>
        <v>9</v>
      </c>
      <c r="B18" s="204">
        <f>IFERROR((VLOOKUP(A18,日报!D:R,7,0)),"0")</f>
        <v>30</v>
      </c>
      <c r="C18" s="204">
        <f>IFERROR((VLOOKUP(A18,日报!U:AI,7,0)),"0")</f>
        <v>67.5</v>
      </c>
      <c r="D18" s="204">
        <f>IFERROR((VLOOKUP(A18,日报!AL:AZ,7,0)),"0")</f>
        <v>45</v>
      </c>
      <c r="E18" s="720">
        <f t="shared" si="0"/>
        <v>47.5</v>
      </c>
      <c r="F18" s="202">
        <f t="shared" si="1"/>
        <v>142.5</v>
      </c>
    </row>
    <row r="19" spans="1:6" ht="20.25" customHeight="1" outlineLevel="1">
      <c r="A19" s="202">
        <f t="shared" si="2"/>
        <v>10</v>
      </c>
      <c r="B19" s="204">
        <f>IFERROR((VLOOKUP(A19,日报!D:R,7,0)),"0")</f>
        <v>30</v>
      </c>
      <c r="C19" s="204">
        <f>IFERROR((VLOOKUP(A19,日报!U:AI,7,0)),"0")</f>
        <v>34.799999999995634</v>
      </c>
      <c r="D19" s="204">
        <f>IFERROR((VLOOKUP(A19,日报!AL:AZ,7,0)),"0")</f>
        <v>33.000000000010914</v>
      </c>
      <c r="E19" s="720">
        <f t="shared" si="0"/>
        <v>32.600000000002183</v>
      </c>
      <c r="F19" s="202">
        <f t="shared" si="1"/>
        <v>97.800000000006548</v>
      </c>
    </row>
    <row r="20" spans="1:6" ht="20.25" customHeight="1" outlineLevel="1">
      <c r="A20" s="202">
        <f t="shared" si="2"/>
        <v>11</v>
      </c>
      <c r="B20" s="204">
        <f>IFERROR((VLOOKUP(A20,日报!D:R,7,0)),"0")</f>
        <v>30</v>
      </c>
      <c r="C20" s="204">
        <f>IFERROR((VLOOKUP(A20,日报!U:AI,7,0)),"0")</f>
        <v>28.499999999967258</v>
      </c>
      <c r="D20" s="204">
        <f>IFERROR((VLOOKUP(A20,日报!AL:AZ,7,0)),"0")</f>
        <v>23.999999999978172</v>
      </c>
      <c r="E20" s="720">
        <f t="shared" si="0"/>
        <v>27.49999999998181</v>
      </c>
      <c r="F20" s="202">
        <f t="shared" si="1"/>
        <v>82.49999999994543</v>
      </c>
    </row>
    <row r="21" spans="1:6" ht="20.25" customHeight="1" outlineLevel="1">
      <c r="A21" s="202">
        <f t="shared" si="2"/>
        <v>12</v>
      </c>
      <c r="B21" s="204">
        <f>IFERROR((VLOOKUP(A21,日报!D:R,7,0)),"0")</f>
        <v>30</v>
      </c>
      <c r="C21" s="204">
        <f>IFERROR((VLOOKUP(A21,日报!U:AI,7,0)),"0")</f>
        <v>27.600000000002183</v>
      </c>
      <c r="D21" s="204">
        <f>IFERROR((VLOOKUP(A21,日报!AL:AZ,7,0)),"0")</f>
        <v>24.000000000032742</v>
      </c>
      <c r="E21" s="720">
        <f t="shared" si="0"/>
        <v>27.200000000011642</v>
      </c>
      <c r="F21" s="202">
        <f t="shared" si="1"/>
        <v>81.600000000034925</v>
      </c>
    </row>
    <row r="22" spans="1:6" ht="20.25" customHeight="1" outlineLevel="1">
      <c r="A22" s="202">
        <f t="shared" si="2"/>
        <v>13</v>
      </c>
      <c r="B22" s="204">
        <f>IFERROR((VLOOKUP(A22,日报!D:R,7,0)),"0")</f>
        <v>30</v>
      </c>
      <c r="C22" s="204">
        <f>IFERROR((VLOOKUP(A22,日报!U:AI,7,0)),"0")</f>
        <v>29.100000000034925</v>
      </c>
      <c r="D22" s="204">
        <f>IFERROR((VLOOKUP(A22,日报!AL:AZ,7,0)),"0")</f>
        <v>26.999999999989086</v>
      </c>
      <c r="E22" s="720">
        <f t="shared" si="0"/>
        <v>28.700000000008004</v>
      </c>
      <c r="F22" s="202">
        <f t="shared" si="1"/>
        <v>86.100000000024011</v>
      </c>
    </row>
    <row r="23" spans="1:6" ht="20.25" customHeight="1" outlineLevel="1">
      <c r="A23" s="202">
        <f t="shared" si="2"/>
        <v>14</v>
      </c>
      <c r="B23" s="204">
        <f>IFERROR((VLOOKUP(A23,日报!D:R,7,0)),"0")</f>
        <v>30</v>
      </c>
      <c r="C23" s="204">
        <f>IFERROR((VLOOKUP(A23,日报!U:AI,7,0)),"0")</f>
        <v>32.099999999991269</v>
      </c>
      <c r="D23" s="204">
        <f>IFERROR((VLOOKUP(A23,日报!AL:AZ,7,0)),"0")</f>
        <v>30</v>
      </c>
      <c r="E23" s="720">
        <f t="shared" si="0"/>
        <v>30.69999999999709</v>
      </c>
      <c r="F23" s="202">
        <f t="shared" si="1"/>
        <v>92.099999999991269</v>
      </c>
    </row>
    <row r="24" spans="1:6" ht="20.25" customHeight="1" outlineLevel="1">
      <c r="A24" s="202">
        <f t="shared" si="2"/>
        <v>15</v>
      </c>
      <c r="B24" s="204">
        <f>IFERROR((VLOOKUP(A24,日报!D:R,7,0)),"0")</f>
        <v>60</v>
      </c>
      <c r="C24" s="204">
        <f>IFERROR((VLOOKUP(A24,日报!U:AI,7,0)),"0")</f>
        <v>34.199999999982538</v>
      </c>
      <c r="D24" s="204">
        <f>IFERROR((VLOOKUP(A24,日报!AL:AZ,7,0)),"0")</f>
        <v>30</v>
      </c>
      <c r="E24" s="720">
        <f t="shared" si="0"/>
        <v>41.399999999994179</v>
      </c>
      <c r="F24" s="202">
        <f t="shared" si="1"/>
        <v>124.19999999998254</v>
      </c>
    </row>
    <row r="25" spans="1:6" ht="20.25" customHeight="1" outlineLevel="1">
      <c r="A25" s="202">
        <f t="shared" si="2"/>
        <v>16</v>
      </c>
      <c r="B25" s="204">
        <f>IFERROR((VLOOKUP(A25,日报!D:R,7,0)),"0")</f>
        <v>30</v>
      </c>
      <c r="C25" s="204">
        <f>IFERROR((VLOOKUP(A25,日报!U:AI,7,0)),"0")</f>
        <v>33.600000000024011</v>
      </c>
      <c r="D25" s="204">
        <f>IFERROR((VLOOKUP(A25,日报!AL:AZ,7,0)),"0")</f>
        <v>30</v>
      </c>
      <c r="E25" s="720">
        <f t="shared" si="0"/>
        <v>31.200000000008004</v>
      </c>
      <c r="F25" s="202">
        <f t="shared" si="1"/>
        <v>93.600000000024011</v>
      </c>
    </row>
    <row r="26" spans="1:6" ht="20.25" customHeight="1" outlineLevel="1">
      <c r="A26" s="202">
        <f t="shared" si="2"/>
        <v>17</v>
      </c>
      <c r="B26" s="204">
        <f>IFERROR((VLOOKUP(A26,日报!D:R,7,0)),"0")</f>
        <v>30</v>
      </c>
      <c r="C26" s="204">
        <f>IFERROR((VLOOKUP(A26,日报!U:AI,7,0)),"0")</f>
        <v>38.399999999965075</v>
      </c>
      <c r="D26" s="204">
        <f>IFERROR((VLOOKUP(A26,日报!AL:AZ,7,0)),"0")</f>
        <v>35.999999999967258</v>
      </c>
      <c r="E26" s="720">
        <f t="shared" si="0"/>
        <v>34.799999999977445</v>
      </c>
      <c r="F26" s="202">
        <f t="shared" si="1"/>
        <v>104.39999999993233</v>
      </c>
    </row>
    <row r="27" spans="1:6" ht="20.25" customHeight="1" outlineLevel="1">
      <c r="A27" s="202">
        <f t="shared" si="2"/>
        <v>18</v>
      </c>
      <c r="B27" s="204">
        <f>IFERROR((VLOOKUP(A27,日报!D:R,7,0)),"0")</f>
        <v>60</v>
      </c>
      <c r="C27" s="204">
        <f>IFERROR((VLOOKUP(A27,日报!U:AI,7,0)),"0")</f>
        <v>35.400000000008731</v>
      </c>
      <c r="D27" s="204">
        <f>IFERROR((VLOOKUP(A27,日报!AL:AZ,7,0)),"0")</f>
        <v>33.000000000010914</v>
      </c>
      <c r="E27" s="720">
        <f t="shared" si="0"/>
        <v>42.800000000006548</v>
      </c>
      <c r="F27" s="202">
        <f t="shared" si="1"/>
        <v>128.40000000001965</v>
      </c>
    </row>
    <row r="28" spans="1:6" ht="20.25" customHeight="1" outlineLevel="1">
      <c r="A28" s="202">
        <f t="shared" si="2"/>
        <v>19</v>
      </c>
      <c r="B28" s="204">
        <f>IFERROR((VLOOKUP(A28,日报!D:R,7,0)),"0")</f>
        <v>60</v>
      </c>
      <c r="C28" s="204">
        <f>IFERROR((VLOOKUP(A28,日报!U:AI,7,0)),"0")</f>
        <v>34.199999999982538</v>
      </c>
      <c r="D28" s="204">
        <f>IFERROR((VLOOKUP(A28,日报!AL:AZ,7,0)),"0")</f>
        <v>36.000000000021828</v>
      </c>
      <c r="E28" s="720">
        <f t="shared" si="0"/>
        <v>43.400000000001455</v>
      </c>
      <c r="F28" s="202">
        <f t="shared" si="1"/>
        <v>130.20000000000437</v>
      </c>
    </row>
    <row r="29" spans="1:6" ht="20.25" customHeight="1" outlineLevel="1">
      <c r="A29" s="202">
        <f t="shared" si="2"/>
        <v>20</v>
      </c>
      <c r="B29" s="204">
        <f>IFERROR((VLOOKUP(A29,日报!D:R,7,0)),"0")</f>
        <v>30</v>
      </c>
      <c r="C29" s="204">
        <f>IFERROR((VLOOKUP(A29,日报!U:AI,7,0)),"0")</f>
        <v>49.500000000043656</v>
      </c>
      <c r="D29" s="204">
        <f>IFERROR((VLOOKUP(A29,日报!AL:AZ,7,0)),"0")</f>
        <v>35.999999999967258</v>
      </c>
      <c r="E29" s="720">
        <f t="shared" si="0"/>
        <v>38.500000000003638</v>
      </c>
      <c r="F29" s="202">
        <f t="shared" si="1"/>
        <v>115.50000000001091</v>
      </c>
    </row>
    <row r="30" spans="1:6" ht="20.25" customHeight="1" outlineLevel="1">
      <c r="A30" s="202">
        <f t="shared" si="2"/>
        <v>21</v>
      </c>
      <c r="B30" s="204">
        <f>IFERROR((VLOOKUP(A30,日报!D:R,7,0)),"0")</f>
        <v>60</v>
      </c>
      <c r="C30" s="204">
        <f>IFERROR((VLOOKUP(A30,日报!U:AI,7,0)),"0")</f>
        <v>47.700000000004366</v>
      </c>
      <c r="D30" s="204">
        <f>IFERROR((VLOOKUP(A30,日报!AL:AZ,7,0)),"0")</f>
        <v>33.000000000010914</v>
      </c>
      <c r="E30" s="720">
        <f t="shared" si="0"/>
        <v>46.900000000005093</v>
      </c>
      <c r="F30" s="202">
        <f t="shared" si="1"/>
        <v>140.70000000001528</v>
      </c>
    </row>
    <row r="31" spans="1:6" ht="20.25" customHeight="1" outlineLevel="1">
      <c r="A31" s="202">
        <f t="shared" si="2"/>
        <v>22</v>
      </c>
      <c r="B31" s="204">
        <f>IFERROR((VLOOKUP(A31,日报!D:R,7,0)),"0")</f>
        <v>60</v>
      </c>
      <c r="C31" s="204">
        <f>IFERROR((VLOOKUP(A31,日报!U:AI,7,0)),"0")</f>
        <v>58.799999999973807</v>
      </c>
      <c r="D31" s="204">
        <f>IFERROR((VLOOKUP(A31,日报!AL:AZ,7,0)),"0")</f>
        <v>39.000000000032742</v>
      </c>
      <c r="E31" s="720">
        <f t="shared" si="0"/>
        <v>52.600000000002183</v>
      </c>
      <c r="F31" s="202">
        <f t="shared" si="1"/>
        <v>157.80000000000655</v>
      </c>
    </row>
    <row r="32" spans="1:6" ht="20.25" customHeight="1" outlineLevel="1">
      <c r="A32" s="202">
        <f t="shared" si="2"/>
        <v>23</v>
      </c>
      <c r="B32" s="204">
        <f>IFERROR((VLOOKUP(A32,日报!D:R,7,0)),"0")</f>
        <v>30</v>
      </c>
      <c r="C32" s="204">
        <f>IFERROR((VLOOKUP(A32,日报!U:AI,7,0)),"0")</f>
        <v>53.400000000019645</v>
      </c>
      <c r="D32" s="204">
        <f>IFERROR((VLOOKUP(A32,日报!AL:AZ,7,0)),"0")</f>
        <v>35.999999999967258</v>
      </c>
      <c r="E32" s="720">
        <f t="shared" si="0"/>
        <v>39.799999999995634</v>
      </c>
      <c r="F32" s="202">
        <f t="shared" si="1"/>
        <v>119.3999999999869</v>
      </c>
    </row>
    <row r="33" spans="1:6" ht="20.25" customHeight="1" outlineLevel="1">
      <c r="A33" s="202">
        <f t="shared" si="2"/>
        <v>24</v>
      </c>
      <c r="B33" s="204">
        <f>IFERROR((VLOOKUP(A33,日报!D:R,7,0)),"0")</f>
        <v>60</v>
      </c>
      <c r="C33" s="204">
        <f>IFERROR((VLOOKUP(A33,日报!U:AI,7,0)),"0")</f>
        <v>54.599999999991269</v>
      </c>
      <c r="D33" s="204">
        <f>IFERROR((VLOOKUP(A33,日报!AL:AZ,7,0)),"0")</f>
        <v>39.000000000032742</v>
      </c>
      <c r="E33" s="720">
        <f t="shared" si="0"/>
        <v>51.200000000008004</v>
      </c>
      <c r="F33" s="202">
        <f t="shared" si="1"/>
        <v>153.60000000002401</v>
      </c>
    </row>
    <row r="34" spans="1:6" ht="20.25" customHeight="1" outlineLevel="1">
      <c r="A34" s="202">
        <f t="shared" si="2"/>
        <v>25</v>
      </c>
      <c r="B34" s="204">
        <f>IFERROR((VLOOKUP(A34,日报!D:R,7,0)),"0")</f>
        <v>30</v>
      </c>
      <c r="C34" s="204">
        <f>IFERROR((VLOOKUP(A34,日报!U:AI,7,0)),"0")</f>
        <v>54.899999999997817</v>
      </c>
      <c r="D34" s="204">
        <f>IFERROR((VLOOKUP(A34,日报!AL:AZ,7,0)),"0")</f>
        <v>35.999999999967258</v>
      </c>
      <c r="E34" s="720">
        <f t="shared" si="0"/>
        <v>40.299999999988358</v>
      </c>
      <c r="F34" s="202">
        <f t="shared" si="1"/>
        <v>120.89999999996508</v>
      </c>
    </row>
    <row r="35" spans="1:6" ht="20.25" customHeight="1" outlineLevel="1">
      <c r="A35" s="202">
        <f t="shared" si="2"/>
        <v>26</v>
      </c>
      <c r="B35" s="204">
        <f>IFERROR((VLOOKUP(A35,日报!D:R,7,0)),"0")</f>
        <v>60</v>
      </c>
      <c r="C35" s="204">
        <f>IFERROR((VLOOKUP(A35,日报!U:AI,7,0)),"0")</f>
        <v>56.699999999982538</v>
      </c>
      <c r="D35" s="204">
        <f>IFERROR((VLOOKUP(A35,日报!AL:AZ,7,0)),"0")</f>
        <v>39.000000000032742</v>
      </c>
      <c r="E35" s="720">
        <f t="shared" si="0"/>
        <v>51.900000000005093</v>
      </c>
      <c r="F35" s="202">
        <f t="shared" si="1"/>
        <v>155.70000000001528</v>
      </c>
    </row>
    <row r="36" spans="1:6" ht="20.25" customHeight="1" outlineLevel="1">
      <c r="A36" s="202">
        <f t="shared" si="2"/>
        <v>27</v>
      </c>
      <c r="B36" s="204">
        <f>IFERROR((VLOOKUP(A36,日报!D:R,7,0)),"0")</f>
        <v>30</v>
      </c>
      <c r="C36" s="204">
        <f>IFERROR((VLOOKUP(A36,日报!U:AI,7,0)),"0")</f>
        <v>58.500000000021828</v>
      </c>
      <c r="D36" s="204">
        <f>IFERROR((VLOOKUP(A36,日报!AL:AZ,7,0)),"0")</f>
        <v>38.999999999978172</v>
      </c>
      <c r="E36" s="720">
        <f t="shared" si="0"/>
        <v>42.5</v>
      </c>
      <c r="F36" s="202">
        <f t="shared" si="1"/>
        <v>127.5</v>
      </c>
    </row>
    <row r="37" spans="1:6" ht="20.25" customHeight="1" outlineLevel="1">
      <c r="A37" s="202">
        <f t="shared" si="2"/>
        <v>28</v>
      </c>
      <c r="B37" s="204">
        <f>IFERROR((VLOOKUP(A37,日报!D:R,7,0)),"0")</f>
        <v>60</v>
      </c>
      <c r="C37" s="204">
        <f>IFERROR((VLOOKUP(A37,日报!U:AI,7,0)),"0")</f>
        <v>55.200000000004366</v>
      </c>
      <c r="D37" s="204">
        <f>IFERROR((VLOOKUP(A37,日报!AL:AZ,7,0)),"0")</f>
        <v>38.999999999978172</v>
      </c>
      <c r="E37" s="720">
        <f t="shared" si="0"/>
        <v>51.399999999994179</v>
      </c>
      <c r="F37" s="202">
        <f t="shared" si="1"/>
        <v>154.19999999998254</v>
      </c>
    </row>
    <row r="38" spans="1:6" ht="20.25" customHeight="1" outlineLevel="1">
      <c r="A38" s="202">
        <f t="shared" si="2"/>
        <v>29</v>
      </c>
      <c r="B38" s="204">
        <f>IFERROR((VLOOKUP(A38,日报!D:R,7,0)),"0")</f>
        <v>60</v>
      </c>
      <c r="C38" s="204">
        <f>IFERROR((VLOOKUP(A38,日报!U:AI,7,0)),"0")</f>
        <v>58.499999999967258</v>
      </c>
      <c r="D38" s="204">
        <f>IFERROR((VLOOKUP(A38,日报!AL:AZ,7,0)),"0")</f>
        <v>42.000000000043656</v>
      </c>
      <c r="E38" s="720">
        <f t="shared" si="0"/>
        <v>53.500000000003638</v>
      </c>
      <c r="F38" s="202">
        <f t="shared" si="1"/>
        <v>160.50000000001091</v>
      </c>
    </row>
    <row r="39" spans="1:6" ht="20.25" customHeight="1" outlineLevel="1">
      <c r="A39" s="202">
        <f t="shared" si="2"/>
        <v>30</v>
      </c>
      <c r="B39" s="204">
        <f>IFERROR((VLOOKUP(A39,日报!D:R,7,0)),"0")</f>
        <v>30</v>
      </c>
      <c r="C39" s="204">
        <f>IFERROR((VLOOKUP(A39,日报!U:AI,7,0)),"0")</f>
        <v>62.700000000004366</v>
      </c>
      <c r="D39" s="204">
        <f>IFERROR((VLOOKUP(A39,日报!AL:AZ,7,0)),"0")</f>
        <v>38.999999999978172</v>
      </c>
      <c r="E39" s="720">
        <f t="shared" si="0"/>
        <v>43.899999999994179</v>
      </c>
      <c r="F39" s="202">
        <f t="shared" si="1"/>
        <v>131.69999999998254</v>
      </c>
    </row>
    <row r="40" spans="1:6" ht="20.25" customHeight="1" outlineLevel="1">
      <c r="A40" s="202">
        <f t="shared" si="2"/>
        <v>31</v>
      </c>
      <c r="B40" s="204">
        <f>IFERROR((VLOOKUP(A40,日报!D:R,7,0)),"0")</f>
        <v>60</v>
      </c>
      <c r="C40" s="204">
        <f>IFERROR((VLOOKUP(A40,日报!U:AI,7,0)),"0")</f>
        <v>58.800000000028376</v>
      </c>
      <c r="D40" s="204">
        <f>IFERROR((VLOOKUP(A40,日报!AL:AZ,7,0)),"0")</f>
        <v>41.999999999989086</v>
      </c>
      <c r="E40" s="720">
        <f t="shared" si="0"/>
        <v>53.600000000005821</v>
      </c>
      <c r="F40" s="202">
        <f t="shared" si="1"/>
        <v>160.80000000001746</v>
      </c>
    </row>
    <row r="41" spans="1:6" ht="20.25" customHeight="1" outlineLevel="1">
      <c r="A41" s="202">
        <f t="shared" si="2"/>
        <v>32</v>
      </c>
      <c r="B41" s="204">
        <f>IFERROR((VLOOKUP(A41,日报!D:R,7,0)),"0")</f>
        <v>60</v>
      </c>
      <c r="C41" s="204">
        <f>IFERROR((VLOOKUP(A41,日报!U:AI,7,0)),"0")</f>
        <v>61.79999999998472</v>
      </c>
      <c r="D41" s="204">
        <f>IFERROR((VLOOKUP(A41,日报!AL:AZ,7,0)),"0")</f>
        <v>39.000000000032742</v>
      </c>
      <c r="E41" s="720">
        <f t="shared" si="0"/>
        <v>53.600000000005821</v>
      </c>
      <c r="F41" s="202">
        <f t="shared" si="1"/>
        <v>160.80000000001746</v>
      </c>
    </row>
    <row r="42" spans="1:6" ht="20.25" customHeight="1" outlineLevel="1">
      <c r="A42" s="202">
        <f t="shared" si="2"/>
        <v>33</v>
      </c>
      <c r="B42" s="204">
        <f>IFERROR((VLOOKUP(A42,日报!D:R,7,0)),"0")</f>
        <v>60</v>
      </c>
      <c r="C42" s="204">
        <f>IFERROR((VLOOKUP(A42,日报!U:AI,7,0)),"0")</f>
        <v>63.000000000010914</v>
      </c>
      <c r="D42" s="204">
        <f>IFERROR((VLOOKUP(A42,日报!AL:AZ,7,0)),"0")</f>
        <v>41.999999999989086</v>
      </c>
      <c r="E42" s="720">
        <f t="shared" si="0"/>
        <v>55</v>
      </c>
      <c r="F42" s="202">
        <f t="shared" si="1"/>
        <v>165</v>
      </c>
    </row>
    <row r="43" spans="1:6" ht="20.25" customHeight="1" outlineLevel="1">
      <c r="A43" s="202">
        <f t="shared" si="2"/>
        <v>34</v>
      </c>
      <c r="B43" s="204">
        <f>IFERROR((VLOOKUP(A43,日报!D:R,7,0)),"0")</f>
        <v>60</v>
      </c>
      <c r="C43" s="204">
        <f>IFERROR((VLOOKUP(A43,日报!U:AI,7,0)),"0")</f>
        <v>78.899999999975989</v>
      </c>
      <c r="D43" s="204">
        <f>IFERROR((VLOOKUP(A43,日报!AL:AZ,7,0)),"0")</f>
        <v>48.000000000010914</v>
      </c>
      <c r="E43" s="720">
        <f t="shared" si="0"/>
        <v>62.299999999995634</v>
      </c>
      <c r="F43" s="202">
        <f t="shared" si="1"/>
        <v>186.8999999999869</v>
      </c>
    </row>
    <row r="44" spans="1:6" ht="20.25" customHeight="1" outlineLevel="1">
      <c r="A44" s="202">
        <f t="shared" si="2"/>
        <v>35</v>
      </c>
      <c r="B44" s="204">
        <f>IFERROR((VLOOKUP(A44,日报!D:R,7,0)),"0")</f>
        <v>30</v>
      </c>
      <c r="C44" s="204">
        <f>IFERROR((VLOOKUP(A44,日报!U:AI,7,0)),"0")</f>
        <v>67.800000000006548</v>
      </c>
      <c r="D44" s="204">
        <f>IFERROR((VLOOKUP(A44,日报!AL:AZ,7,0)),"0")</f>
        <v>47.999999999956344</v>
      </c>
      <c r="E44" s="720">
        <f t="shared" si="0"/>
        <v>48.599999999987631</v>
      </c>
      <c r="F44" s="202">
        <f t="shared" si="1"/>
        <v>145.79999999996289</v>
      </c>
    </row>
    <row r="45" spans="1:6" ht="20.25" customHeight="1" outlineLevel="1">
      <c r="A45" s="202">
        <f t="shared" si="2"/>
        <v>36</v>
      </c>
      <c r="B45" s="204">
        <f>IFERROR((VLOOKUP(A45,日报!D:R,7,0)),"0")</f>
        <v>60</v>
      </c>
      <c r="C45" s="204">
        <f>IFERROR((VLOOKUP(A45,日报!U:AI,7,0)),"0")</f>
        <v>87.600000000002183</v>
      </c>
      <c r="D45" s="204">
        <f>IFERROR((VLOOKUP(A45,日报!AL:AZ,7,0)),"0")</f>
        <v>45</v>
      </c>
      <c r="E45" s="720">
        <f t="shared" si="0"/>
        <v>64.200000000000728</v>
      </c>
      <c r="F45" s="202">
        <f t="shared" si="1"/>
        <v>192.60000000000218</v>
      </c>
    </row>
    <row r="46" spans="1:6" ht="20.25" customHeight="1" outlineLevel="1">
      <c r="A46" s="202">
        <f t="shared" si="2"/>
        <v>37</v>
      </c>
      <c r="B46" s="204" t="str">
        <f>IFERROR((VLOOKUP(A46,日报!D:R,7,0)),"0")</f>
        <v/>
      </c>
      <c r="C46" s="204" t="str">
        <f>IFERROR((VLOOKUP(A46,日报!U:AI,7,0)),"0")</f>
        <v/>
      </c>
      <c r="D46" s="204" t="str">
        <f>IFERROR((VLOOKUP(A46,日报!AL:AZ,7,0)),"0")</f>
        <v/>
      </c>
      <c r="E46" s="720" t="e">
        <f t="shared" si="0"/>
        <v>#DIV/0!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204" t="str">
        <f>IFERROR((VLOOKUP(A47,日报!D:R,7,0)),"0")</f>
        <v/>
      </c>
      <c r="C47" s="204" t="str">
        <f>IFERROR((VLOOKUP(A47,日报!U:AI,7,0)),"0")</f>
        <v/>
      </c>
      <c r="D47" s="204" t="str">
        <f>IFERROR((VLOOKUP(A47,日报!AL:AZ,7,0)),"0")</f>
        <v/>
      </c>
      <c r="E47" s="720" t="e">
        <f t="shared" si="0"/>
        <v>#DIV/0!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204" t="str">
        <f>IFERROR((VLOOKUP(A48,日报!D:R,7,0)),"0")</f>
        <v/>
      </c>
      <c r="C48" s="204" t="str">
        <f>IFERROR((VLOOKUP(A48,日报!U:AI,7,0)),"0")</f>
        <v/>
      </c>
      <c r="D48" s="204" t="str">
        <f>IFERROR((VLOOKUP(A48,日报!AL:AZ,7,0)),"0")</f>
        <v/>
      </c>
      <c r="E48" s="720" t="e">
        <f t="shared" si="0"/>
        <v>#DIV/0!</v>
      </c>
      <c r="F48" s="202">
        <f t="shared" si="1"/>
        <v>0</v>
      </c>
    </row>
    <row r="49" spans="1:6" ht="20.25" customHeight="1" outlineLevel="1">
      <c r="A49" s="202">
        <f t="shared" si="2"/>
        <v>40</v>
      </c>
      <c r="B49" s="204" t="str">
        <f>IFERROR((VLOOKUP(A49,日报!D:R,7,0)),"0")</f>
        <v/>
      </c>
      <c r="C49" s="204" t="str">
        <f>IFERROR((VLOOKUP(A49,日报!U:AI,7,0)),"0")</f>
        <v/>
      </c>
      <c r="D49" s="204" t="str">
        <f>IFERROR((VLOOKUP(A49,日报!AL:AZ,7,0)),"0")</f>
        <v/>
      </c>
      <c r="E49" s="720" t="e">
        <f t="shared" si="0"/>
        <v>#DIV/0!</v>
      </c>
      <c r="F49" s="202">
        <f t="shared" si="1"/>
        <v>0</v>
      </c>
    </row>
    <row r="50" spans="1:6" ht="20.25" customHeight="1" outlineLevel="1">
      <c r="A50" s="202">
        <f t="shared" si="2"/>
        <v>41</v>
      </c>
      <c r="B50" s="204"/>
      <c r="C50" s="204"/>
      <c r="D50" s="204"/>
      <c r="E50" s="720" t="e">
        <f t="shared" si="0"/>
        <v>#DIV/0!</v>
      </c>
      <c r="F50" s="202">
        <f t="shared" si="1"/>
        <v>0</v>
      </c>
    </row>
    <row r="51" spans="1:6" ht="20.25" customHeight="1" outlineLevel="1">
      <c r="A51" s="202">
        <f t="shared" si="2"/>
        <v>42</v>
      </c>
      <c r="B51" s="204"/>
      <c r="C51" s="204"/>
      <c r="D51" s="204"/>
      <c r="E51" s="720" t="e">
        <f t="shared" si="0"/>
        <v>#DIV/0!</v>
      </c>
      <c r="F51" s="202">
        <f t="shared" si="1"/>
        <v>0</v>
      </c>
    </row>
    <row r="52" spans="1:6" ht="20.25" customHeight="1" outlineLevel="1">
      <c r="A52" s="202">
        <f t="shared" si="2"/>
        <v>43</v>
      </c>
      <c r="B52" s="204"/>
      <c r="C52" s="204"/>
      <c r="D52" s="204"/>
      <c r="E52" s="720" t="e">
        <f t="shared" si="0"/>
        <v>#DIV/0!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204"/>
      <c r="C53" s="204"/>
      <c r="D53" s="204"/>
      <c r="E53" s="720" t="e">
        <f t="shared" si="0"/>
        <v>#DIV/0!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204"/>
      <c r="C54" s="204"/>
      <c r="D54" s="204"/>
      <c r="E54" s="720" t="e">
        <f t="shared" si="0"/>
        <v>#DIV/0!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204"/>
      <c r="C55" s="204"/>
      <c r="D55" s="204"/>
      <c r="E55" s="720" t="e">
        <f t="shared" si="0"/>
        <v>#DIV/0!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204"/>
      <c r="C56" s="204"/>
      <c r="D56" s="204"/>
      <c r="E56" s="720" t="e">
        <f t="shared" si="0"/>
        <v>#DIV/0!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204"/>
      <c r="C57" s="204"/>
      <c r="D57" s="204"/>
      <c r="E57" s="720" t="e">
        <f t="shared" si="0"/>
        <v>#DIV/0!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205"/>
      <c r="C58" s="205"/>
      <c r="D58" s="205"/>
      <c r="E58" s="721" t="e">
        <f t="shared" si="0"/>
        <v>#DIV/0!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18" t="s">
        <v>118</v>
      </c>
      <c r="F61" s="1215" t="s">
        <v>460</v>
      </c>
    </row>
    <row r="62" spans="1:6" ht="26.25" customHeight="1" outlineLevel="1">
      <c r="A62" s="165" t="s">
        <v>114</v>
      </c>
      <c r="B62" s="168">
        <f t="shared" si="3"/>
        <v>30100</v>
      </c>
      <c r="C62" s="168">
        <f t="shared" ref="C62" si="5">C4</f>
        <v>23500</v>
      </c>
      <c r="D62" s="168">
        <f t="shared" si="3"/>
        <v>30100</v>
      </c>
      <c r="E62" s="1219"/>
      <c r="F62" s="1216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19"/>
      <c r="F63" s="1216"/>
    </row>
    <row r="64" spans="1:6" ht="26.25" customHeight="1" outlineLevel="1">
      <c r="A64" s="165" t="s">
        <v>116</v>
      </c>
      <c r="B64" s="168" t="str">
        <f t="shared" si="3"/>
        <v>Cobb</v>
      </c>
      <c r="C64" s="168" t="str">
        <f t="shared" ref="C64" si="7">C6</f>
        <v>SZ901Plus</v>
      </c>
      <c r="D64" s="168" t="str">
        <f t="shared" si="3"/>
        <v>SZ901</v>
      </c>
      <c r="E64" s="1219"/>
      <c r="F64" s="1216"/>
    </row>
    <row r="65" spans="1:25" ht="26.25" customHeight="1" outlineLevel="1">
      <c r="A65" s="185" t="s">
        <v>136</v>
      </c>
      <c r="B65" s="190">
        <f t="shared" si="3"/>
        <v>45650</v>
      </c>
      <c r="C65" s="190">
        <f t="shared" ref="C65" si="8">C7</f>
        <v>45650</v>
      </c>
      <c r="D65" s="190">
        <f t="shared" si="3"/>
        <v>45650</v>
      </c>
      <c r="E65" s="1219"/>
      <c r="F65" s="1216"/>
    </row>
    <row r="66" spans="1:25" ht="26.25" customHeight="1" outlineLevel="1" thickBot="1">
      <c r="A66" s="166" t="s">
        <v>117</v>
      </c>
      <c r="B66" s="206">
        <f>SUM(B67:B117)</f>
        <v>1650</v>
      </c>
      <c r="C66" s="206">
        <f>SUM(C67:C117)</f>
        <v>1913.4000000000196</v>
      </c>
      <c r="D66" s="206">
        <f>SUM(D67:D117)</f>
        <v>1433.9999999999782</v>
      </c>
      <c r="E66" s="1220"/>
      <c r="F66" s="1217"/>
    </row>
    <row r="67" spans="1:25" ht="19.5" customHeight="1" outlineLevel="1">
      <c r="A67" s="403">
        <f>Template!A10</f>
        <v>45650</v>
      </c>
      <c r="B67" s="402" t="str">
        <f>VLOOKUP(A67,日报!A:BD,10,0)</f>
        <v/>
      </c>
      <c r="C67" s="402" t="str">
        <f>VLOOKUP(A67,日报!A:BE,27,0)</f>
        <v/>
      </c>
      <c r="D67" s="402" t="str">
        <f>VLOOKUP(A67,日报!A:BF,44,0)</f>
        <v/>
      </c>
      <c r="E67" s="719" t="e">
        <f t="shared" ref="E67:E117" si="9">AVERAGE(B67:D67)</f>
        <v>#DIV/0!</v>
      </c>
      <c r="F67" s="401">
        <f t="shared" ref="F67:F117" si="10">SUM(B67:D67)</f>
        <v>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45651</v>
      </c>
      <c r="B68" s="402">
        <f>VLOOKUP(A68,日报!A:BD,10,0)</f>
        <v>60</v>
      </c>
      <c r="C68" s="402">
        <f>VLOOKUP(A68,日报!A:BE,27,0)</f>
        <v>60</v>
      </c>
      <c r="D68" s="402">
        <f>VLOOKUP(A68,日报!A:BF,44,0)</f>
        <v>68.999999999978172</v>
      </c>
      <c r="E68" s="720">
        <f t="shared" si="9"/>
        <v>62.999999999992724</v>
      </c>
      <c r="F68" s="202">
        <f t="shared" si="10"/>
        <v>188.99999999997817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45652</v>
      </c>
      <c r="B69" s="402">
        <f>VLOOKUP(A69,日报!A:BD,10,0)</f>
        <v>60</v>
      </c>
      <c r="C69" s="402">
        <f>VLOOKUP(A69,日报!A:BE,27,0)</f>
        <v>62.100000000045839</v>
      </c>
      <c r="D69" s="402">
        <f>VLOOKUP(A69,日报!A:BF,44,0)</f>
        <v>54.000000000032742</v>
      </c>
      <c r="E69" s="720">
        <f t="shared" si="9"/>
        <v>58.700000000026193</v>
      </c>
      <c r="F69" s="202">
        <f t="shared" si="10"/>
        <v>176.10000000007858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45653</v>
      </c>
      <c r="B70" s="402">
        <f>VLOOKUP(A70,日报!A:BD,10,0)</f>
        <v>30</v>
      </c>
      <c r="C70" s="402">
        <f>VLOOKUP(A70,日报!A:BE,27,0)</f>
        <v>78.599999999969441</v>
      </c>
      <c r="D70" s="402">
        <f>VLOOKUP(A70,日报!A:BF,44,0)</f>
        <v>48.000000000010914</v>
      </c>
      <c r="E70" s="720">
        <f t="shared" si="9"/>
        <v>52.199999999993452</v>
      </c>
      <c r="F70" s="202">
        <f t="shared" si="10"/>
        <v>156.59999999998035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45654</v>
      </c>
      <c r="B71" s="402">
        <f>VLOOKUP(A71,日报!A:BD,10,0)</f>
        <v>30</v>
      </c>
      <c r="C71" s="402">
        <f>VLOOKUP(A71,日报!A:BE,27,0)</f>
        <v>49.200000000037107</v>
      </c>
      <c r="D71" s="402">
        <f>VLOOKUP(A71,日报!A:BF,44,0)</f>
        <v>47.999999999956344</v>
      </c>
      <c r="E71" s="720">
        <f t="shared" si="9"/>
        <v>42.399999999997817</v>
      </c>
      <c r="F71" s="202">
        <f t="shared" si="10"/>
        <v>127.19999999999345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45655</v>
      </c>
      <c r="B72" s="207">
        <f>VLOOKUP(A72,日报!A:BD,10,0)</f>
        <v>60</v>
      </c>
      <c r="C72" s="207">
        <f>VLOOKUP(A72,日报!A:BE,27,0)</f>
        <v>58.499999999967258</v>
      </c>
      <c r="D72" s="207">
        <f>VLOOKUP(A72,日报!A:BF,44,0)</f>
        <v>51.000000000021828</v>
      </c>
      <c r="E72" s="720">
        <f t="shared" si="9"/>
        <v>56.499999999996362</v>
      </c>
      <c r="F72" s="202">
        <f t="shared" si="10"/>
        <v>169.49999999998909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45656</v>
      </c>
      <c r="B73" s="207">
        <f>VLOOKUP(A73,日报!A:BD,10,0)</f>
        <v>60</v>
      </c>
      <c r="C73" s="207">
        <f>VLOOKUP(A73,日报!A:BE,27,0)</f>
        <v>68.100000000013097</v>
      </c>
      <c r="D73" s="207">
        <f>VLOOKUP(A73,日报!A:BF,44,0)</f>
        <v>45</v>
      </c>
      <c r="E73" s="720">
        <f t="shared" si="9"/>
        <v>57.700000000004366</v>
      </c>
      <c r="F73" s="202">
        <f t="shared" si="10"/>
        <v>173.1000000000131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45657</v>
      </c>
      <c r="B74" s="207">
        <f>VLOOKUP(A74,日报!A:BD,10,0)</f>
        <v>30</v>
      </c>
      <c r="C74" s="207">
        <f>VLOOKUP(A74,日报!A:BE,27,0)</f>
        <v>53.999999999978172</v>
      </c>
      <c r="D74" s="207">
        <f>VLOOKUP(A74,日报!A:BF,44,0)</f>
        <v>45</v>
      </c>
      <c r="E74" s="720">
        <f t="shared" si="9"/>
        <v>42.999999999992724</v>
      </c>
      <c r="F74" s="202">
        <f t="shared" si="10"/>
        <v>128.99999999997817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45658</v>
      </c>
      <c r="B75" s="207">
        <f>VLOOKUP(A75,日报!A:BD,10,0)</f>
        <v>60</v>
      </c>
      <c r="C75" s="207">
        <f>VLOOKUP(A75,日报!A:BE,27,0)</f>
        <v>59.100000000034925</v>
      </c>
      <c r="D75" s="207">
        <f>VLOOKUP(A75,日报!A:BF,44,0)</f>
        <v>45</v>
      </c>
      <c r="E75" s="720">
        <f t="shared" si="9"/>
        <v>54.700000000011642</v>
      </c>
      <c r="F75" s="202">
        <f t="shared" si="10"/>
        <v>164.10000000003492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45659</v>
      </c>
      <c r="B76" s="207">
        <f>VLOOKUP(A76,日报!A:BD,10,0)</f>
        <v>30</v>
      </c>
      <c r="C76" s="207">
        <f>VLOOKUP(A76,日报!A:BE,27,0)</f>
        <v>67.5</v>
      </c>
      <c r="D76" s="207">
        <f>VLOOKUP(A76,日报!A:BF,44,0)</f>
        <v>45</v>
      </c>
      <c r="E76" s="720">
        <f t="shared" si="9"/>
        <v>47.5</v>
      </c>
      <c r="F76" s="202">
        <f t="shared" si="10"/>
        <v>142.5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45660</v>
      </c>
      <c r="B77" s="207">
        <f>VLOOKUP(A77,日报!A:BD,10,0)</f>
        <v>30</v>
      </c>
      <c r="C77" s="207">
        <f>VLOOKUP(A77,日报!A:BE,27,0)</f>
        <v>34.799999999995634</v>
      </c>
      <c r="D77" s="207">
        <f>VLOOKUP(A77,日报!A:BF,44,0)</f>
        <v>33.000000000010914</v>
      </c>
      <c r="E77" s="720">
        <f t="shared" si="9"/>
        <v>32.600000000002183</v>
      </c>
      <c r="F77" s="202">
        <f t="shared" si="10"/>
        <v>97.800000000006548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45661</v>
      </c>
      <c r="B78" s="207">
        <f>VLOOKUP(A78,日报!A:BD,10,0)</f>
        <v>30</v>
      </c>
      <c r="C78" s="207">
        <f>VLOOKUP(A78,日报!A:BE,27,0)</f>
        <v>28.499999999967258</v>
      </c>
      <c r="D78" s="207">
        <f>VLOOKUP(A78,日报!A:BF,44,0)</f>
        <v>23.999999999978172</v>
      </c>
      <c r="E78" s="720">
        <f t="shared" si="9"/>
        <v>27.49999999998181</v>
      </c>
      <c r="F78" s="202">
        <f t="shared" si="10"/>
        <v>82.49999999994543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45662</v>
      </c>
      <c r="B79" s="207">
        <f>VLOOKUP(A79,日报!A:BD,10,0)</f>
        <v>30</v>
      </c>
      <c r="C79" s="207">
        <f>VLOOKUP(A79,日报!A:BE,27,0)</f>
        <v>27.600000000002183</v>
      </c>
      <c r="D79" s="207">
        <f>VLOOKUP(A79,日报!A:BF,44,0)</f>
        <v>24.000000000032742</v>
      </c>
      <c r="E79" s="720">
        <f t="shared" si="9"/>
        <v>27.200000000011642</v>
      </c>
      <c r="F79" s="202">
        <f t="shared" si="10"/>
        <v>81.600000000034925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45663</v>
      </c>
      <c r="B80" s="207">
        <f>VLOOKUP(A80,日报!A:BD,10,0)</f>
        <v>30</v>
      </c>
      <c r="C80" s="207">
        <f>VLOOKUP(A80,日报!A:BE,27,0)</f>
        <v>29.100000000034925</v>
      </c>
      <c r="D80" s="207">
        <f>VLOOKUP(A80,日报!A:BF,44,0)</f>
        <v>26.999999999989086</v>
      </c>
      <c r="E80" s="720">
        <f t="shared" si="9"/>
        <v>28.700000000008004</v>
      </c>
      <c r="F80" s="202">
        <f t="shared" si="10"/>
        <v>86.100000000024011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45664</v>
      </c>
      <c r="B81" s="207">
        <f>VLOOKUP(A81,日报!A:BD,10,0)</f>
        <v>30</v>
      </c>
      <c r="C81" s="207">
        <f>VLOOKUP(A81,日报!A:BE,27,0)</f>
        <v>32.099999999991269</v>
      </c>
      <c r="D81" s="207">
        <f>VLOOKUP(A81,日报!A:BF,44,0)</f>
        <v>30</v>
      </c>
      <c r="E81" s="720">
        <f t="shared" si="9"/>
        <v>30.69999999999709</v>
      </c>
      <c r="F81" s="202">
        <f t="shared" si="10"/>
        <v>92.099999999991269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45665</v>
      </c>
      <c r="B82" s="207">
        <f>VLOOKUP(A82,日报!A:BD,10,0)</f>
        <v>60</v>
      </c>
      <c r="C82" s="207">
        <f>VLOOKUP(A82,日报!A:BE,27,0)</f>
        <v>34.199999999982538</v>
      </c>
      <c r="D82" s="207">
        <f>VLOOKUP(A82,日报!A:BF,44,0)</f>
        <v>30</v>
      </c>
      <c r="E82" s="720">
        <f t="shared" si="9"/>
        <v>41.399999999994179</v>
      </c>
      <c r="F82" s="202">
        <f t="shared" si="10"/>
        <v>124.19999999998254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45666</v>
      </c>
      <c r="B83" s="207">
        <f>VLOOKUP(A83,日报!A:BD,10,0)</f>
        <v>30</v>
      </c>
      <c r="C83" s="207">
        <f>VLOOKUP(A83,日报!A:BE,27,0)</f>
        <v>33.600000000024011</v>
      </c>
      <c r="D83" s="207">
        <f>VLOOKUP(A83,日报!A:BF,44,0)</f>
        <v>30</v>
      </c>
      <c r="E83" s="720">
        <f t="shared" si="9"/>
        <v>31.200000000008004</v>
      </c>
      <c r="F83" s="202">
        <f t="shared" si="10"/>
        <v>93.600000000024011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45667</v>
      </c>
      <c r="B84" s="207">
        <f>VLOOKUP(A84,日报!A:BD,10,0)</f>
        <v>30</v>
      </c>
      <c r="C84" s="207">
        <f>VLOOKUP(A84,日报!A:BE,27,0)</f>
        <v>38.399999999965075</v>
      </c>
      <c r="D84" s="207">
        <f>VLOOKUP(A84,日报!A:BF,44,0)</f>
        <v>35.999999999967258</v>
      </c>
      <c r="E84" s="720">
        <f t="shared" si="9"/>
        <v>34.799999999977445</v>
      </c>
      <c r="F84" s="202">
        <f t="shared" si="10"/>
        <v>104.39999999993233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45668</v>
      </c>
      <c r="B85" s="207">
        <f>VLOOKUP(A85,日报!A:BD,10,0)</f>
        <v>60</v>
      </c>
      <c r="C85" s="207">
        <f>VLOOKUP(A85,日报!A:BE,27,0)</f>
        <v>35.400000000008731</v>
      </c>
      <c r="D85" s="207">
        <f>VLOOKUP(A85,日报!A:BF,44,0)</f>
        <v>33.000000000010914</v>
      </c>
      <c r="E85" s="720">
        <f t="shared" si="9"/>
        <v>42.800000000006548</v>
      </c>
      <c r="F85" s="202">
        <f t="shared" si="10"/>
        <v>128.40000000001965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45669</v>
      </c>
      <c r="B86" s="207">
        <f>VLOOKUP(A86,日报!A:BD,10,0)</f>
        <v>60</v>
      </c>
      <c r="C86" s="207">
        <f>VLOOKUP(A86,日报!A:BE,27,0)</f>
        <v>34.199999999982538</v>
      </c>
      <c r="D86" s="207">
        <f>VLOOKUP(A86,日报!A:BF,44,0)</f>
        <v>36.000000000021828</v>
      </c>
      <c r="E86" s="720">
        <f t="shared" si="9"/>
        <v>43.400000000001455</v>
      </c>
      <c r="F86" s="202">
        <f t="shared" si="10"/>
        <v>130.20000000000437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45670</v>
      </c>
      <c r="B87" s="207">
        <f>VLOOKUP(A87,日报!A:BD,10,0)</f>
        <v>30</v>
      </c>
      <c r="C87" s="207">
        <f>VLOOKUP(A87,日报!A:BE,27,0)</f>
        <v>49.500000000043656</v>
      </c>
      <c r="D87" s="207">
        <f>VLOOKUP(A87,日报!A:BF,44,0)</f>
        <v>35.999999999967258</v>
      </c>
      <c r="E87" s="720">
        <f t="shared" si="9"/>
        <v>38.500000000003638</v>
      </c>
      <c r="F87" s="202">
        <f t="shared" si="10"/>
        <v>115.50000000001091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45671</v>
      </c>
      <c r="B88" s="207">
        <f>VLOOKUP(A88,日报!A:BD,10,0)</f>
        <v>60</v>
      </c>
      <c r="C88" s="207">
        <f>VLOOKUP(A88,日报!A:BE,27,0)</f>
        <v>47.700000000004366</v>
      </c>
      <c r="D88" s="207">
        <f>VLOOKUP(A88,日报!A:BF,44,0)</f>
        <v>33.000000000010914</v>
      </c>
      <c r="E88" s="720">
        <f t="shared" si="9"/>
        <v>46.900000000005093</v>
      </c>
      <c r="F88" s="202">
        <f t="shared" si="10"/>
        <v>140.70000000001528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45672</v>
      </c>
      <c r="B89" s="207">
        <f>VLOOKUP(A89,日报!A:BD,10,0)</f>
        <v>60</v>
      </c>
      <c r="C89" s="207">
        <f>VLOOKUP(A89,日报!A:BE,27,0)</f>
        <v>58.799999999973807</v>
      </c>
      <c r="D89" s="207">
        <f>VLOOKUP(A89,日报!A:BF,44,0)</f>
        <v>39.000000000032742</v>
      </c>
      <c r="E89" s="720">
        <f t="shared" si="9"/>
        <v>52.600000000002183</v>
      </c>
      <c r="F89" s="202">
        <f t="shared" si="10"/>
        <v>157.80000000000655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45673</v>
      </c>
      <c r="B90" s="207">
        <f>VLOOKUP(A90,日报!A:BD,10,0)</f>
        <v>30</v>
      </c>
      <c r="C90" s="207">
        <f>VLOOKUP(A90,日报!A:BE,27,0)</f>
        <v>53.400000000019645</v>
      </c>
      <c r="D90" s="207">
        <f>VLOOKUP(A90,日报!A:BF,44,0)</f>
        <v>35.999999999967258</v>
      </c>
      <c r="E90" s="720">
        <f t="shared" si="9"/>
        <v>39.799999999995634</v>
      </c>
      <c r="F90" s="202">
        <f t="shared" si="10"/>
        <v>119.3999999999869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45674</v>
      </c>
      <c r="B91" s="207">
        <f>VLOOKUP(A91,日报!A:BD,10,0)</f>
        <v>60</v>
      </c>
      <c r="C91" s="207">
        <f>VLOOKUP(A91,日报!A:BE,27,0)</f>
        <v>54.599999999991269</v>
      </c>
      <c r="D91" s="207">
        <f>VLOOKUP(A91,日报!A:BF,44,0)</f>
        <v>39.000000000032742</v>
      </c>
      <c r="E91" s="720">
        <f t="shared" si="9"/>
        <v>51.200000000008004</v>
      </c>
      <c r="F91" s="202">
        <f t="shared" si="10"/>
        <v>153.60000000002401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45675</v>
      </c>
      <c r="B92" s="207">
        <f>VLOOKUP(A92,日报!A:BD,10,0)</f>
        <v>30</v>
      </c>
      <c r="C92" s="207">
        <f>VLOOKUP(A92,日报!A:BE,27,0)</f>
        <v>54.899999999997817</v>
      </c>
      <c r="D92" s="207">
        <f>VLOOKUP(A92,日报!A:BF,44,0)</f>
        <v>35.999999999967258</v>
      </c>
      <c r="E92" s="720">
        <f t="shared" si="9"/>
        <v>40.299999999988358</v>
      </c>
      <c r="F92" s="202">
        <f t="shared" si="10"/>
        <v>120.89999999996508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45676</v>
      </c>
      <c r="B93" s="207">
        <f>VLOOKUP(A93,日报!A:BD,10,0)</f>
        <v>60</v>
      </c>
      <c r="C93" s="207">
        <f>VLOOKUP(A93,日报!A:BE,27,0)</f>
        <v>56.699999999982538</v>
      </c>
      <c r="D93" s="207">
        <f>VLOOKUP(A93,日报!A:BF,44,0)</f>
        <v>39.000000000032742</v>
      </c>
      <c r="E93" s="720">
        <f t="shared" si="9"/>
        <v>51.900000000005093</v>
      </c>
      <c r="F93" s="202">
        <f t="shared" si="10"/>
        <v>155.70000000001528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45677</v>
      </c>
      <c r="B94" s="207">
        <f>VLOOKUP(A94,日报!A:BD,10,0)</f>
        <v>30</v>
      </c>
      <c r="C94" s="207">
        <f>VLOOKUP(A94,日报!A:BE,27,0)</f>
        <v>58.500000000021828</v>
      </c>
      <c r="D94" s="207">
        <f>VLOOKUP(A94,日报!A:BF,44,0)</f>
        <v>38.999999999978172</v>
      </c>
      <c r="E94" s="720">
        <f t="shared" si="9"/>
        <v>42.5</v>
      </c>
      <c r="F94" s="202">
        <f t="shared" si="10"/>
        <v>127.5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45678</v>
      </c>
      <c r="B95" s="207">
        <f>VLOOKUP(A95,日报!A:BD,10,0)</f>
        <v>60</v>
      </c>
      <c r="C95" s="207">
        <f>VLOOKUP(A95,日报!A:BE,27,0)</f>
        <v>55.200000000004366</v>
      </c>
      <c r="D95" s="207">
        <f>VLOOKUP(A95,日报!A:BF,44,0)</f>
        <v>38.999999999978172</v>
      </c>
      <c r="E95" s="720">
        <f t="shared" si="9"/>
        <v>51.399999999994179</v>
      </c>
      <c r="F95" s="202">
        <f t="shared" si="10"/>
        <v>154.19999999998254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45679</v>
      </c>
      <c r="B96" s="207">
        <f>VLOOKUP(A96,日报!A:BD,10,0)</f>
        <v>60</v>
      </c>
      <c r="C96" s="207">
        <f>VLOOKUP(A96,日报!A:BE,27,0)</f>
        <v>58.499999999967258</v>
      </c>
      <c r="D96" s="207">
        <f>VLOOKUP(A96,日报!A:BF,44,0)</f>
        <v>42.000000000043656</v>
      </c>
      <c r="E96" s="720">
        <f t="shared" si="9"/>
        <v>53.500000000003638</v>
      </c>
      <c r="F96" s="202">
        <f t="shared" si="10"/>
        <v>160.50000000001091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45680</v>
      </c>
      <c r="B97" s="207">
        <f>VLOOKUP(A97,日报!A:BD,10,0)</f>
        <v>30</v>
      </c>
      <c r="C97" s="207">
        <f>VLOOKUP(A97,日报!A:BE,27,0)</f>
        <v>62.700000000004366</v>
      </c>
      <c r="D97" s="207">
        <f>VLOOKUP(A97,日报!A:BF,44,0)</f>
        <v>38.999999999978172</v>
      </c>
      <c r="E97" s="720">
        <f t="shared" si="9"/>
        <v>43.899999999994179</v>
      </c>
      <c r="F97" s="202">
        <f t="shared" si="10"/>
        <v>131.69999999998254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45681</v>
      </c>
      <c r="B98" s="207">
        <f>VLOOKUP(A98,日报!A:BD,10,0)</f>
        <v>60</v>
      </c>
      <c r="C98" s="207">
        <f>VLOOKUP(A98,日报!A:BE,27,0)</f>
        <v>58.800000000028376</v>
      </c>
      <c r="D98" s="207">
        <f>VLOOKUP(A98,日报!A:BF,44,0)</f>
        <v>41.999999999989086</v>
      </c>
      <c r="E98" s="720">
        <f t="shared" si="9"/>
        <v>53.600000000005821</v>
      </c>
      <c r="F98" s="202">
        <f t="shared" si="10"/>
        <v>160.80000000001746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45682</v>
      </c>
      <c r="B99" s="207">
        <f>VLOOKUP(A99,日报!A:BD,10,0)</f>
        <v>60</v>
      </c>
      <c r="C99" s="207">
        <f>VLOOKUP(A99,日报!A:BE,27,0)</f>
        <v>61.79999999998472</v>
      </c>
      <c r="D99" s="207">
        <f>VLOOKUP(A99,日报!A:BF,44,0)</f>
        <v>39.000000000032742</v>
      </c>
      <c r="E99" s="720">
        <f t="shared" si="9"/>
        <v>53.600000000005821</v>
      </c>
      <c r="F99" s="202">
        <f t="shared" si="10"/>
        <v>160.80000000001746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45683</v>
      </c>
      <c r="B100" s="207">
        <f>VLOOKUP(A100,日报!A:BD,10,0)</f>
        <v>60</v>
      </c>
      <c r="C100" s="207">
        <f>VLOOKUP(A100,日报!A:BE,27,0)</f>
        <v>63.000000000010914</v>
      </c>
      <c r="D100" s="207">
        <f>VLOOKUP(A100,日报!A:BF,44,0)</f>
        <v>41.999999999989086</v>
      </c>
      <c r="E100" s="720">
        <f t="shared" si="9"/>
        <v>55</v>
      </c>
      <c r="F100" s="202">
        <f t="shared" si="10"/>
        <v>165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45684</v>
      </c>
      <c r="B101" s="207">
        <f>VLOOKUP(A101,日报!A:BD,10,0)</f>
        <v>60</v>
      </c>
      <c r="C101" s="207">
        <f>VLOOKUP(A101,日报!A:BE,27,0)</f>
        <v>78.899999999975989</v>
      </c>
      <c r="D101" s="207">
        <f>VLOOKUP(A101,日报!A:BF,44,0)</f>
        <v>48.000000000010914</v>
      </c>
      <c r="E101" s="720">
        <f t="shared" si="9"/>
        <v>62.299999999995634</v>
      </c>
      <c r="F101" s="202">
        <f t="shared" si="10"/>
        <v>186.8999999999869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45685</v>
      </c>
      <c r="B102" s="207">
        <f>VLOOKUP(A102,日报!A:BD,10,0)</f>
        <v>30</v>
      </c>
      <c r="C102" s="207">
        <f>VLOOKUP(A102,日报!A:BE,27,0)</f>
        <v>67.800000000006548</v>
      </c>
      <c r="D102" s="207">
        <f>VLOOKUP(A102,日报!A:BF,44,0)</f>
        <v>47.999999999956344</v>
      </c>
      <c r="E102" s="720">
        <f t="shared" si="9"/>
        <v>48.599999999987631</v>
      </c>
      <c r="F102" s="202">
        <f t="shared" si="10"/>
        <v>145.79999999996289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45686</v>
      </c>
      <c r="B103" s="207">
        <f>VLOOKUP(A103,日报!A:BD,10,0)</f>
        <v>60</v>
      </c>
      <c r="C103" s="207">
        <f>VLOOKUP(A103,日报!A:BE,27,0)</f>
        <v>87.600000000002183</v>
      </c>
      <c r="D103" s="207">
        <f>VLOOKUP(A103,日报!A:BF,44,0)</f>
        <v>45</v>
      </c>
      <c r="E103" s="720">
        <f t="shared" si="9"/>
        <v>64.200000000000728</v>
      </c>
      <c r="F103" s="202">
        <f t="shared" si="10"/>
        <v>192.60000000000218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45687</v>
      </c>
      <c r="B104" s="207" t="str">
        <f>VLOOKUP(A104,日报!A:BD,10,0)</f>
        <v/>
      </c>
      <c r="C104" s="207" t="str">
        <f>VLOOKUP(A104,日报!A:BE,27,0)</f>
        <v/>
      </c>
      <c r="D104" s="207" t="str">
        <f>VLOOKUP(A104,日报!A:BF,44,0)</f>
        <v/>
      </c>
      <c r="E104" s="720" t="e">
        <f t="shared" si="9"/>
        <v>#DIV/0!</v>
      </c>
      <c r="F104" s="202">
        <f t="shared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45688</v>
      </c>
      <c r="B105" s="207" t="str">
        <f>VLOOKUP(A105,日报!A:BD,10,0)</f>
        <v/>
      </c>
      <c r="C105" s="207" t="str">
        <f>VLOOKUP(A105,日报!A:BE,27,0)</f>
        <v/>
      </c>
      <c r="D105" s="207" t="str">
        <f>VLOOKUP(A105,日报!A:BF,44,0)</f>
        <v/>
      </c>
      <c r="E105" s="720" t="e">
        <f t="shared" si="9"/>
        <v>#DIV/0!</v>
      </c>
      <c r="F105" s="202">
        <f t="shared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45689</v>
      </c>
      <c r="B106" s="207" t="str">
        <f>VLOOKUP(A106,日报!A:BD,10,0)</f>
        <v/>
      </c>
      <c r="C106" s="207" t="str">
        <f>VLOOKUP(A106,日报!A:BE,27,0)</f>
        <v/>
      </c>
      <c r="D106" s="207" t="str">
        <f>VLOOKUP(A106,日报!A:BF,44,0)</f>
        <v/>
      </c>
      <c r="E106" s="720" t="e">
        <f t="shared" si="9"/>
        <v>#DIV/0!</v>
      </c>
      <c r="F106" s="202">
        <f t="shared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45690</v>
      </c>
      <c r="B107" s="207" t="str">
        <f>VLOOKUP(A107,日报!A:BD,10,0)</f>
        <v/>
      </c>
      <c r="C107" s="207" t="str">
        <f>VLOOKUP(A107,日报!A:BE,27,0)</f>
        <v/>
      </c>
      <c r="D107" s="207" t="str">
        <f>VLOOKUP(A107,日报!A:BF,44,0)</f>
        <v/>
      </c>
      <c r="E107" s="720" t="e">
        <f t="shared" si="9"/>
        <v>#DIV/0!</v>
      </c>
      <c r="F107" s="202">
        <f t="shared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45691</v>
      </c>
      <c r="B108" s="207">
        <f>VLOOKUP(A108,日报!A:BD,10,0)</f>
        <v>0</v>
      </c>
      <c r="C108" s="207">
        <f>VLOOKUP(A108,日报!A:BE,27,0)</f>
        <v>0</v>
      </c>
      <c r="D108" s="207">
        <f>VLOOKUP(A108,日报!A:BF,44,0)</f>
        <v>0</v>
      </c>
      <c r="E108" s="720">
        <f t="shared" si="9"/>
        <v>0</v>
      </c>
      <c r="F108" s="202">
        <f t="shared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45692</v>
      </c>
      <c r="B109" s="207">
        <f>VLOOKUP(A109,日报!A:BD,10,0)</f>
        <v>0</v>
      </c>
      <c r="C109" s="207">
        <f>VLOOKUP(A109,日报!A:BE,27,0)</f>
        <v>0</v>
      </c>
      <c r="D109" s="207">
        <f>VLOOKUP(A109,日报!A:BF,44,0)</f>
        <v>0</v>
      </c>
      <c r="E109" s="720">
        <f t="shared" si="9"/>
        <v>0</v>
      </c>
      <c r="F109" s="202">
        <f t="shared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45693</v>
      </c>
      <c r="B110" s="207">
        <f>VLOOKUP(A110,日报!A:BD,10,0)</f>
        <v>0</v>
      </c>
      <c r="C110" s="207">
        <f>VLOOKUP(A110,日报!A:BE,27,0)</f>
        <v>0</v>
      </c>
      <c r="D110" s="207">
        <f>VLOOKUP(A110,日报!A:BF,44,0)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45694</v>
      </c>
      <c r="B111" s="207">
        <f>VLOOKUP(A111,日报!A:BD,10,0)</f>
        <v>0</v>
      </c>
      <c r="C111" s="207">
        <f>VLOOKUP(A111,日报!A:BE,27,0)</f>
        <v>0</v>
      </c>
      <c r="D111" s="207">
        <f>VLOOKUP(A111,日报!A:BF,44,0)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45695</v>
      </c>
      <c r="B112" s="207">
        <f>VLOOKUP(A112,日报!A:BD,10,0)</f>
        <v>0</v>
      </c>
      <c r="C112" s="207">
        <f>VLOOKUP(A112,日报!A:BE,27,0)</f>
        <v>0</v>
      </c>
      <c r="D112" s="207">
        <f>VLOOKUP(A112,日报!A:BF,44,0)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45696</v>
      </c>
      <c r="B113" s="207">
        <f>VLOOKUP(A113,日报!A:BD,10,0)</f>
        <v>0</v>
      </c>
      <c r="C113" s="207">
        <f>VLOOKUP(A113,日报!A:BE,27,0)</f>
        <v>0</v>
      </c>
      <c r="D113" s="207">
        <f>VLOOKUP(A113,日报!A:BF,44,0)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45697</v>
      </c>
      <c r="B114" s="207">
        <f>VLOOKUP(A114,日报!A:BD,10,0)</f>
        <v>0</v>
      </c>
      <c r="C114" s="207">
        <f>VLOOKUP(A114,日报!A:BE,27,0)</f>
        <v>0</v>
      </c>
      <c r="D114" s="207">
        <f>VLOOKUP(A114,日报!A:BF,44,0)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45698</v>
      </c>
      <c r="B115" s="207">
        <f>VLOOKUP(A115,日报!A:BD,10,0)</f>
        <v>0</v>
      </c>
      <c r="C115" s="207">
        <f>VLOOKUP(A115,日报!A:BE,27,0)</f>
        <v>0</v>
      </c>
      <c r="D115" s="207">
        <f>VLOOKUP(A115,日报!A:BF,44,0)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45699</v>
      </c>
      <c r="B116" s="207">
        <f>VLOOKUP(A116,日报!A:BD,10,0)</f>
        <v>0</v>
      </c>
      <c r="C116" s="207">
        <f>VLOOKUP(A116,日报!A:BE,27,0)</f>
        <v>0</v>
      </c>
      <c r="D116" s="207">
        <f>VLOOKUP(A116,日报!A:BF,44,0)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45700</v>
      </c>
      <c r="B117" s="208">
        <f>VLOOKUP(A117,日报!A:BD,10,0)</f>
        <v>0</v>
      </c>
      <c r="C117" s="208">
        <f>VLOOKUP(A117,日报!A:BE,27,0)</f>
        <v>0</v>
      </c>
      <c r="D117" s="208">
        <f>VLOOKUP(A117,日报!A:BF,44,0)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9B0D-1AB4-475D-929D-92C9A32D7A8A}">
  <sheetPr codeName="Sheet13"/>
  <dimension ref="A1:AB107"/>
  <sheetViews>
    <sheetView zoomScale="70" zoomScaleNormal="7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C94" sqref="C94:E94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3" t="s">
        <v>110</v>
      </c>
      <c r="H1" s="1253"/>
      <c r="I1" s="1253"/>
      <c r="J1" s="1253"/>
      <c r="K1" s="1253"/>
      <c r="L1" s="1253"/>
      <c r="M1" s="1253"/>
      <c r="N1" s="1253"/>
      <c r="O1" s="1253"/>
      <c r="P1" s="1253"/>
      <c r="Q1" s="1253"/>
      <c r="R1" s="1253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4" t="s">
        <v>153</v>
      </c>
      <c r="B3" s="279" t="s">
        <v>170</v>
      </c>
      <c r="C3" s="297" t="s">
        <v>100</v>
      </c>
      <c r="D3" s="297" t="s">
        <v>646</v>
      </c>
      <c r="E3" s="239" t="s">
        <v>649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55"/>
      <c r="B4" s="280" t="s">
        <v>181</v>
      </c>
      <c r="C4" s="298">
        <v>30100</v>
      </c>
      <c r="D4" s="298">
        <v>23500</v>
      </c>
      <c r="E4" s="242">
        <v>30100</v>
      </c>
      <c r="F4" s="242">
        <f>SUM(C4:E4)</f>
        <v>83700</v>
      </c>
      <c r="G4" s="1257"/>
      <c r="H4" s="1258"/>
      <c r="I4" s="1257"/>
      <c r="J4" s="1258"/>
      <c r="K4" s="1257"/>
      <c r="L4" s="1258"/>
      <c r="M4" s="1257"/>
      <c r="N4" s="1258"/>
      <c r="O4" s="1257"/>
      <c r="P4" s="1258"/>
      <c r="Q4" s="1257"/>
      <c r="R4" s="1258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56"/>
      <c r="B5" s="282" t="s">
        <v>182</v>
      </c>
      <c r="C5" s="299" t="s">
        <v>527</v>
      </c>
      <c r="D5" s="299" t="s">
        <v>527</v>
      </c>
      <c r="E5" s="283" t="s">
        <v>527</v>
      </c>
      <c r="F5" s="283"/>
      <c r="G5" s="1257" t="s">
        <v>99</v>
      </c>
      <c r="H5" s="1258"/>
      <c r="I5" s="1257" t="s">
        <v>187</v>
      </c>
      <c r="J5" s="1258"/>
      <c r="K5" s="1257" t="s">
        <v>217</v>
      </c>
      <c r="L5" s="1258"/>
      <c r="M5" s="1257" t="s">
        <v>99</v>
      </c>
      <c r="N5" s="1258"/>
      <c r="O5" s="1257" t="s">
        <v>187</v>
      </c>
      <c r="P5" s="1258"/>
      <c r="Q5" s="1257" t="s">
        <v>217</v>
      </c>
      <c r="R5" s="1258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56"/>
      <c r="B6" s="282" t="s">
        <v>183</v>
      </c>
      <c r="C6" s="299" t="s">
        <v>635</v>
      </c>
      <c r="D6" s="299" t="s">
        <v>636</v>
      </c>
      <c r="E6" s="283" t="s">
        <v>637</v>
      </c>
      <c r="F6" s="283"/>
      <c r="G6" s="1257" t="s">
        <v>452</v>
      </c>
      <c r="H6" s="1258"/>
      <c r="I6" s="1257" t="s">
        <v>451</v>
      </c>
      <c r="J6" s="1258"/>
      <c r="K6" s="1257" t="s">
        <v>451</v>
      </c>
      <c r="L6" s="1258"/>
      <c r="M6" s="1257" t="s">
        <v>455</v>
      </c>
      <c r="N6" s="1258"/>
      <c r="O6" s="1257" t="s">
        <v>455</v>
      </c>
      <c r="P6" s="1258"/>
      <c r="Q6" s="1257" t="s">
        <v>455</v>
      </c>
      <c r="R6" s="1258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56"/>
      <c r="B7" s="282" t="s">
        <v>184</v>
      </c>
      <c r="C7" s="300">
        <v>45650</v>
      </c>
      <c r="D7" s="300">
        <v>45650</v>
      </c>
      <c r="E7" s="302">
        <v>45650</v>
      </c>
      <c r="F7" s="283"/>
      <c r="G7" s="1257"/>
      <c r="H7" s="1258"/>
      <c r="I7" s="1257"/>
      <c r="J7" s="1258"/>
      <c r="K7" s="1257"/>
      <c r="L7" s="1258"/>
      <c r="M7" s="1257"/>
      <c r="N7" s="1258"/>
      <c r="O7" s="1257"/>
      <c r="P7" s="1258"/>
      <c r="Q7" s="1257"/>
      <c r="R7" s="1258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56"/>
      <c r="B8" s="281" t="s">
        <v>171</v>
      </c>
      <c r="C8" s="301">
        <f>周称重!D7</f>
        <v>45</v>
      </c>
      <c r="D8" s="301">
        <f>周称重!J7</f>
        <v>42</v>
      </c>
      <c r="E8" s="303">
        <f>周称重!P7</f>
        <v>41.9</v>
      </c>
      <c r="F8" s="243">
        <f>AVERAGE(C8:E8)</f>
        <v>42.966666666666669</v>
      </c>
      <c r="G8" s="244">
        <v>42</v>
      </c>
      <c r="H8" s="688">
        <f>F8-G8</f>
        <v>0.96666666666666856</v>
      </c>
      <c r="I8" s="698">
        <v>42</v>
      </c>
      <c r="J8" s="246">
        <f>+F8-I8</f>
        <v>0.96666666666666856</v>
      </c>
      <c r="K8" s="245">
        <v>42</v>
      </c>
      <c r="L8" s="246">
        <f>+F8-K8</f>
        <v>0.96666666666666856</v>
      </c>
      <c r="M8" s="245">
        <v>42</v>
      </c>
      <c r="N8" s="246">
        <f>+F8-M8</f>
        <v>0.96666666666666856</v>
      </c>
      <c r="O8" s="245">
        <v>42</v>
      </c>
      <c r="P8" s="246">
        <f>+F8-O8</f>
        <v>0.96666666666666856</v>
      </c>
      <c r="Q8" s="245">
        <v>42</v>
      </c>
      <c r="R8" s="246">
        <f>+F8-Q8</f>
        <v>0.96666666666666856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30100</v>
      </c>
      <c r="D9" s="231">
        <f>D4</f>
        <v>23500</v>
      </c>
      <c r="E9" s="231">
        <f>E4</f>
        <v>30100</v>
      </c>
      <c r="F9" s="228">
        <f t="shared" ref="F9:F12" si="0">SUM(C9:E9)</f>
        <v>83700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217</v>
      </c>
      <c r="D10" s="230">
        <f>SUM(死淘统计!C9:C16)</f>
        <v>212</v>
      </c>
      <c r="E10" s="230">
        <f>SUM(死淘统计!D9:D16)</f>
        <v>142</v>
      </c>
      <c r="F10" s="227">
        <f t="shared" si="0"/>
        <v>571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7.2093023255813951E-3</v>
      </c>
      <c r="D11" s="234">
        <f>D10/D$4</f>
        <v>9.021276595744681E-3</v>
      </c>
      <c r="E11" s="234">
        <f>E10/E$4</f>
        <v>4.7176079734219268E-3</v>
      </c>
      <c r="F11" s="235">
        <f>F10/F$4</f>
        <v>6.8219832735961772E-3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217</v>
      </c>
      <c r="D12" s="230">
        <f>D10</f>
        <v>212</v>
      </c>
      <c r="E12" s="230">
        <f>E10</f>
        <v>142</v>
      </c>
      <c r="F12" s="227">
        <f t="shared" si="0"/>
        <v>571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7.2093023255813951E-3</v>
      </c>
      <c r="D13" s="234">
        <f>D12/D$4</f>
        <v>9.021276595744681E-3</v>
      </c>
      <c r="E13" s="234">
        <f>E12/E$4</f>
        <v>4.7176079734219268E-3</v>
      </c>
      <c r="F13" s="235">
        <f>F12/F$4</f>
        <v>6.8219832735961772E-3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203.8</v>
      </c>
      <c r="D14" s="232">
        <f>周称重!J519</f>
        <v>184.9</v>
      </c>
      <c r="E14" s="232">
        <f>周称重!P519</f>
        <v>194.2</v>
      </c>
      <c r="F14" s="229">
        <f>AVERAGE(C14:E14)</f>
        <v>194.30000000000004</v>
      </c>
      <c r="G14" s="222">
        <v>186</v>
      </c>
      <c r="H14" s="690">
        <f>F14-G14</f>
        <v>8.3000000000000398</v>
      </c>
      <c r="I14" s="702">
        <v>185</v>
      </c>
      <c r="J14" s="618">
        <f>+F14-I14</f>
        <v>9.3000000000000398</v>
      </c>
      <c r="K14" s="223">
        <v>185</v>
      </c>
      <c r="L14" s="218">
        <f>+F14-K14</f>
        <v>9.3000000000000398</v>
      </c>
      <c r="M14" s="223">
        <v>186</v>
      </c>
      <c r="N14" s="218">
        <f>+F14-M14</f>
        <v>8.3000000000000398</v>
      </c>
      <c r="O14" s="223">
        <v>184</v>
      </c>
      <c r="P14" s="218">
        <f>+F14-O14</f>
        <v>10.30000000000004</v>
      </c>
      <c r="Q14" s="223">
        <v>185</v>
      </c>
      <c r="R14" s="218">
        <f>+F14-Q14</f>
        <v>9.3000000000000398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22.685714285714287</v>
      </c>
      <c r="D15" s="232">
        <f>(D14-D8)/7</f>
        <v>20.414285714285715</v>
      </c>
      <c r="E15" s="232">
        <f>(E14-E8)/7</f>
        <v>21.757142857142856</v>
      </c>
      <c r="F15" s="229">
        <f>(F14-F8)/7</f>
        <v>21.619047619047624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651</v>
      </c>
      <c r="C16" s="234">
        <f>C14/C8</f>
        <v>4.528888888888889</v>
      </c>
      <c r="D16" s="234">
        <f t="shared" ref="D16:F16" si="1">D14/D8</f>
        <v>4.4023809523809527</v>
      </c>
      <c r="E16" s="234">
        <f t="shared" si="1"/>
        <v>4.6348448687350832</v>
      </c>
      <c r="F16" s="235">
        <f t="shared" si="1"/>
        <v>4.5221101629169906</v>
      </c>
      <c r="G16" s="222"/>
      <c r="H16" s="690"/>
      <c r="I16" s="702"/>
      <c r="J16" s="618"/>
      <c r="K16" s="987"/>
      <c r="L16" s="618"/>
      <c r="M16" s="987"/>
      <c r="N16" s="618"/>
      <c r="O16" s="987"/>
      <c r="P16" s="618"/>
      <c r="Q16" s="987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4950</v>
      </c>
      <c r="D17" s="232">
        <f>SUMIFS(日报!Y:Y,日报!U:U,"&lt;= 7")</f>
        <v>3870</v>
      </c>
      <c r="E17" s="232">
        <f>SUMIFS(日报!AP:AP,日报!AL:AL,"&lt;= 7")</f>
        <v>4950</v>
      </c>
      <c r="F17" s="227">
        <f>SUM(C17:E17)</f>
        <v>13770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4950</v>
      </c>
      <c r="D18" s="232">
        <f>D17</f>
        <v>3870</v>
      </c>
      <c r="E18" s="232">
        <f>E17</f>
        <v>4950</v>
      </c>
      <c r="F18" s="227">
        <f>SUM(C18:E18)</f>
        <v>13770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0.8127871416877146</v>
      </c>
      <c r="D19" s="232">
        <f>D18/D14/(D9-D10)*1000</f>
        <v>0.89875612152780537</v>
      </c>
      <c r="E19" s="232">
        <f>E18/E14/(E9-E10)*1000</f>
        <v>0.85083070985270226</v>
      </c>
      <c r="F19" s="229">
        <f>AVERAGE(C19:E19)</f>
        <v>0.85412465768940737</v>
      </c>
      <c r="G19" s="730">
        <v>0.87634408602150538</v>
      </c>
      <c r="H19" s="690">
        <f>F19-G19</f>
        <v>-2.2219428332098001E-2</v>
      </c>
      <c r="I19" s="731">
        <v>0.91351351351351351</v>
      </c>
      <c r="J19" s="618">
        <f>+F19-I19</f>
        <v>-5.9388855824106135E-2</v>
      </c>
      <c r="K19" s="732">
        <v>0.89729729729729735</v>
      </c>
      <c r="L19" s="218">
        <f>+F19-K19</f>
        <v>-4.3172639607889973E-2</v>
      </c>
      <c r="M19" s="223">
        <v>0.89800000000000002</v>
      </c>
      <c r="N19" s="218">
        <f>+F19-M19</f>
        <v>-4.3875342310592647E-2</v>
      </c>
      <c r="O19" s="223">
        <v>0.90800000000000003</v>
      </c>
      <c r="P19" s="218">
        <f>+F19-O19</f>
        <v>-5.3875342310592655E-2</v>
      </c>
      <c r="Q19" s="223">
        <v>0.90200000000000002</v>
      </c>
      <c r="R19" s="218">
        <f>+F19-Q19</f>
        <v>-4.787534231059265E-2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1968</v>
      </c>
      <c r="D20" s="230">
        <f>SUMIFS(日报!Z:Z,日报!U:U,"&lt;= 7")</f>
        <v>1968</v>
      </c>
      <c r="E20" s="230">
        <f>SUMIFS(日报!AQ:AQ,日报!AL:AL,"&lt;= 7")</f>
        <v>1968</v>
      </c>
      <c r="F20" s="227">
        <f>SUM(C20:E20)</f>
        <v>5904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1968</v>
      </c>
      <c r="D21" s="230">
        <f>D20</f>
        <v>1968</v>
      </c>
      <c r="E21" s="230">
        <f>E20</f>
        <v>1968</v>
      </c>
      <c r="F21" s="227">
        <f>SUM(C21:E21)</f>
        <v>5904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330</v>
      </c>
      <c r="D22" s="232">
        <f>SUMIFS(日报!AA:AA,日报!U:U,"&lt;= 7")</f>
        <v>430.50000000001091</v>
      </c>
      <c r="E22" s="232">
        <f>SUMIFS(日报!AR:AR,日报!AL:AL,"&lt;= 7")</f>
        <v>360</v>
      </c>
      <c r="F22" s="227">
        <f>SUM(C22:E22)</f>
        <v>1120.5000000000109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330</v>
      </c>
      <c r="D23" s="233">
        <f>D22</f>
        <v>430.50000000001091</v>
      </c>
      <c r="E23" s="233">
        <f>E22</f>
        <v>360</v>
      </c>
      <c r="F23" s="227">
        <f>SUM(C23:E23)</f>
        <v>1120.5000000000109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62" t="s">
        <v>173</v>
      </c>
      <c r="B24" s="253" t="s">
        <v>157</v>
      </c>
      <c r="C24" s="254">
        <f>C9-C10</f>
        <v>29883</v>
      </c>
      <c r="D24" s="254">
        <f>D9-D10</f>
        <v>23288</v>
      </c>
      <c r="E24" s="254">
        <f>E9-E10</f>
        <v>29958</v>
      </c>
      <c r="F24" s="255">
        <f t="shared" ref="F24:F83" si="2">SUM(C24:E24)</f>
        <v>83129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63"/>
      <c r="B25" s="259" t="s">
        <v>158</v>
      </c>
      <c r="C25" s="260">
        <f>SUM(死淘统计!B17:B23)</f>
        <v>476</v>
      </c>
      <c r="D25" s="260">
        <f>SUM(死淘统计!C17:C23)</f>
        <v>334</v>
      </c>
      <c r="E25" s="260">
        <f>SUM(死淘统计!D17:D23)</f>
        <v>371</v>
      </c>
      <c r="F25" s="261">
        <f t="shared" si="2"/>
        <v>1181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63"/>
      <c r="B26" s="265" t="s">
        <v>159</v>
      </c>
      <c r="C26" s="266">
        <f>C25/C$4</f>
        <v>1.5813953488372091E-2</v>
      </c>
      <c r="D26" s="266">
        <f>D25/D$4</f>
        <v>1.4212765957446808E-2</v>
      </c>
      <c r="E26" s="266">
        <f>E25/E$4</f>
        <v>1.2325581395348837E-2</v>
      </c>
      <c r="F26" s="267">
        <f t="shared" ref="F26" si="3">F25/F$4</f>
        <v>1.4109916367980884E-2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63"/>
      <c r="B27" s="259" t="s">
        <v>160</v>
      </c>
      <c r="C27" s="260">
        <f>C25+C12</f>
        <v>693</v>
      </c>
      <c r="D27" s="260">
        <f>D25+D12</f>
        <v>546</v>
      </c>
      <c r="E27" s="260">
        <f>E25+E12</f>
        <v>513</v>
      </c>
      <c r="F27" s="261">
        <f t="shared" si="2"/>
        <v>1752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63"/>
      <c r="B28" s="265" t="s">
        <v>161</v>
      </c>
      <c r="C28" s="266">
        <f>C27/C$4</f>
        <v>2.3023255813953487E-2</v>
      </c>
      <c r="D28" s="266">
        <f>D27/D$4</f>
        <v>2.3234042553191489E-2</v>
      </c>
      <c r="E28" s="266">
        <f>E27/E$4</f>
        <v>1.7043189368770764E-2</v>
      </c>
      <c r="F28" s="267">
        <f t="shared" ref="F28" si="4">F27/F$4</f>
        <v>2.0931899641577063E-2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63"/>
      <c r="B29" s="265" t="s">
        <v>162</v>
      </c>
      <c r="C29" s="270">
        <f>周称重!D1031</f>
        <v>546.20000000000005</v>
      </c>
      <c r="D29" s="270">
        <f>周称重!J1031</f>
        <v>507.4</v>
      </c>
      <c r="E29" s="270">
        <f>周称重!P1031</f>
        <v>525.1</v>
      </c>
      <c r="F29" s="271">
        <f t="shared" ref="F29" si="5">AVERAGE(C29:E29)</f>
        <v>526.23333333333323</v>
      </c>
      <c r="G29" s="268">
        <v>481</v>
      </c>
      <c r="H29" s="693">
        <f>F29-G29</f>
        <v>45.233333333333235</v>
      </c>
      <c r="I29" s="708">
        <v>466</v>
      </c>
      <c r="J29" s="620">
        <f>+F29-I29</f>
        <v>60.233333333333235</v>
      </c>
      <c r="K29" s="269">
        <v>473</v>
      </c>
      <c r="L29" s="264">
        <f>+F29-K29</f>
        <v>53.233333333333235</v>
      </c>
      <c r="M29" s="269">
        <v>470</v>
      </c>
      <c r="N29" s="264">
        <f>+F29-M29</f>
        <v>56.233333333333235</v>
      </c>
      <c r="O29" s="269">
        <v>460</v>
      </c>
      <c r="P29" s="264">
        <f>+F29-O29</f>
        <v>66.233333333333235</v>
      </c>
      <c r="Q29" s="269">
        <v>465</v>
      </c>
      <c r="R29" s="264">
        <f>+F29-Q29</f>
        <v>61.233333333333235</v>
      </c>
    </row>
    <row r="30" spans="1:18" s="209" customFormat="1" ht="22.5" customHeight="1">
      <c r="A30" s="1263"/>
      <c r="B30" s="265" t="s">
        <v>417</v>
      </c>
      <c r="C30" s="270">
        <f>(C29-C14)/7</f>
        <v>48.914285714285718</v>
      </c>
      <c r="D30" s="270">
        <f>(D29-D14)/7</f>
        <v>46.071428571428569</v>
      </c>
      <c r="E30" s="270">
        <f>(E29-E14)/7</f>
        <v>47.271428571428579</v>
      </c>
      <c r="F30" s="271">
        <f>(F29-F14)/7</f>
        <v>47.419047619047596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63"/>
      <c r="B31" s="272" t="s">
        <v>174</v>
      </c>
      <c r="C31" s="270">
        <f>SUMIFS(日报!H:H,日报!D:D,"&lt;= 14",日报!D:D,"&gt;7")</f>
        <v>12943.5</v>
      </c>
      <c r="D31" s="270">
        <f>SUMIFS(日报!Y:Y,日报!U:U,"&lt;= 14",日报!U:U,"&gt;7")</f>
        <v>8456.5</v>
      </c>
      <c r="E31" s="270">
        <f>SUMIFS(日报!AP:AP,日报!AL:AL,"&lt;= 14",日报!AL:AL,"&gt;7")</f>
        <v>11309.5</v>
      </c>
      <c r="F31" s="261">
        <f t="shared" ref="F31:F32" si="6">SUM(C31:E31)</f>
        <v>32709.5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63"/>
      <c r="B32" s="272" t="s">
        <v>175</v>
      </c>
      <c r="C32" s="270">
        <f>C31+C18</f>
        <v>17893.5</v>
      </c>
      <c r="D32" s="270">
        <f>D31+D18</f>
        <v>12326.5</v>
      </c>
      <c r="E32" s="270">
        <f>E31+E18</f>
        <v>16259.5</v>
      </c>
      <c r="F32" s="261">
        <f t="shared" si="6"/>
        <v>46479.5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63"/>
      <c r="B33" s="265" t="s">
        <v>165</v>
      </c>
      <c r="C33" s="270">
        <f>C32/C29/(C24-C25)*1000</f>
        <v>1.1140197242161944</v>
      </c>
      <c r="D33" s="270">
        <f>D32/D29/(D24-D25)*1000</f>
        <v>1.0583539617838271</v>
      </c>
      <c r="E33" s="270">
        <f>E32/E29/(E24-E25)*1000</f>
        <v>1.0465602519885626</v>
      </c>
      <c r="F33" s="271">
        <f t="shared" ref="F33" si="7">AVERAGE(C33:E33)</f>
        <v>1.0729779793295282</v>
      </c>
      <c r="G33" s="733">
        <v>1.1330561330561331</v>
      </c>
      <c r="H33" s="693">
        <f>F33-G33</f>
        <v>-6.0078153726604855E-2</v>
      </c>
      <c r="I33" s="734">
        <v>1.1373390557939915</v>
      </c>
      <c r="J33" s="620">
        <f>+F33-I33</f>
        <v>-6.4361076464463318E-2</v>
      </c>
      <c r="K33" s="735">
        <v>1.1395348837209303</v>
      </c>
      <c r="L33" s="264">
        <f>+F33-K33</f>
        <v>-6.655690439140205E-2</v>
      </c>
      <c r="M33" s="269">
        <v>1.1619999999999999</v>
      </c>
      <c r="N33" s="264">
        <f>+F33-M33</f>
        <v>-8.9022020670471713E-2</v>
      </c>
      <c r="O33" s="269">
        <v>1.1659999999999999</v>
      </c>
      <c r="P33" s="264">
        <f>+F33-O33</f>
        <v>-9.3022020670471717E-2</v>
      </c>
      <c r="Q33" s="269">
        <v>1.165</v>
      </c>
      <c r="R33" s="264">
        <f>+F33-Q33</f>
        <v>-9.2022020670471827E-2</v>
      </c>
    </row>
    <row r="34" spans="1:18" s="209" customFormat="1" ht="22.5" customHeight="1">
      <c r="A34" s="1263"/>
      <c r="B34" s="259" t="s">
        <v>166</v>
      </c>
      <c r="C34" s="260">
        <f>SUMIFS(日报!I:I,日报!D:D,"&lt;= 14",日报!D:D,"&gt;7")</f>
        <v>944</v>
      </c>
      <c r="D34" s="260">
        <f>SUMIFS(日报!Z:Z,日报!U:U,"&lt;= 14",日报!U:U,"&gt;7")</f>
        <v>944</v>
      </c>
      <c r="E34" s="260">
        <f>SUMIFS(日报!AQ:AQ,日报!AL:AL,"&lt;= 14",日报!AL:AL,"&gt;7")</f>
        <v>944</v>
      </c>
      <c r="F34" s="261">
        <f t="shared" ref="F34:F37" si="8">SUM(C34:E34)</f>
        <v>2832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63"/>
      <c r="B35" s="259" t="s">
        <v>167</v>
      </c>
      <c r="C35" s="260">
        <f>C34+C21</f>
        <v>2912</v>
      </c>
      <c r="D35" s="260">
        <f>D34+D21</f>
        <v>2912</v>
      </c>
      <c r="E35" s="260">
        <f>E34+E21</f>
        <v>2912</v>
      </c>
      <c r="F35" s="261">
        <f t="shared" si="8"/>
        <v>8736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63"/>
      <c r="B36" s="265" t="s">
        <v>168</v>
      </c>
      <c r="C36" s="270">
        <f>SUMIFS(日报!J:J,日报!D:D,"&lt;= 14",日报!D:D,"&gt;7")</f>
        <v>240</v>
      </c>
      <c r="D36" s="270">
        <f>SUMIFS(日报!AA:AA,日报!U:U,"&lt;= 14",日报!U:U,"&gt;7")</f>
        <v>278.70000000002619</v>
      </c>
      <c r="E36" s="270">
        <f>SUMIFS(日报!AR:AR,日报!AL:AL,"&lt;= 14",日报!AL:AL,"&gt;7")</f>
        <v>228.00000000001091</v>
      </c>
      <c r="F36" s="261">
        <f t="shared" si="8"/>
        <v>746.70000000003711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64"/>
      <c r="B37" s="273" t="s">
        <v>169</v>
      </c>
      <c r="C37" s="274">
        <f>C36+C23</f>
        <v>570</v>
      </c>
      <c r="D37" s="274">
        <f>D36+D23</f>
        <v>709.20000000003711</v>
      </c>
      <c r="E37" s="274">
        <f>E36+E23</f>
        <v>588.00000000001091</v>
      </c>
      <c r="F37" s="261">
        <f t="shared" si="8"/>
        <v>1867.200000000048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65" t="s">
        <v>176</v>
      </c>
      <c r="B38" s="247" t="s">
        <v>157</v>
      </c>
      <c r="C38" s="231">
        <f>C24-C25</f>
        <v>29407</v>
      </c>
      <c r="D38" s="231">
        <f>D24-D25</f>
        <v>22954</v>
      </c>
      <c r="E38" s="231">
        <f>E24-E25</f>
        <v>29587</v>
      </c>
      <c r="F38" s="228">
        <f t="shared" si="2"/>
        <v>81948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60"/>
      <c r="B39" s="248" t="s">
        <v>158</v>
      </c>
      <c r="C39" s="230">
        <f>SUM(死淘统计!B24:B30)</f>
        <v>298</v>
      </c>
      <c r="D39" s="230">
        <f>SUM(死淘统计!C24:C30)</f>
        <v>132</v>
      </c>
      <c r="E39" s="230">
        <f>SUM(死淘统计!D24:D30)</f>
        <v>125</v>
      </c>
      <c r="F39" s="227">
        <f t="shared" si="2"/>
        <v>555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60"/>
      <c r="B40" s="249" t="s">
        <v>159</v>
      </c>
      <c r="C40" s="234">
        <f t="shared" ref="C40:F40" si="9">C39/C$4</f>
        <v>9.9003322259136207E-3</v>
      </c>
      <c r="D40" s="234">
        <f t="shared" ref="D40" si="10">D39/D$4</f>
        <v>5.6170212765957444E-3</v>
      </c>
      <c r="E40" s="234">
        <f t="shared" si="9"/>
        <v>4.152823920265781E-3</v>
      </c>
      <c r="F40" s="235">
        <f t="shared" si="9"/>
        <v>6.6308243727598564E-3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60"/>
      <c r="B41" s="248" t="s">
        <v>160</v>
      </c>
      <c r="C41" s="230">
        <f>C39+C27</f>
        <v>991</v>
      </c>
      <c r="D41" s="230">
        <f>D39+D27</f>
        <v>678</v>
      </c>
      <c r="E41" s="230">
        <f>E39+E27</f>
        <v>638</v>
      </c>
      <c r="F41" s="227">
        <f t="shared" si="2"/>
        <v>2307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60"/>
      <c r="B42" s="249" t="s">
        <v>161</v>
      </c>
      <c r="C42" s="234">
        <f t="shared" ref="C42:F42" si="11">C41/C$4</f>
        <v>3.2923588039867106E-2</v>
      </c>
      <c r="D42" s="234">
        <f t="shared" ref="D42" si="12">D41/D$4</f>
        <v>2.8851063829787235E-2</v>
      </c>
      <c r="E42" s="234">
        <f t="shared" si="11"/>
        <v>2.1196013289036544E-2</v>
      </c>
      <c r="F42" s="235">
        <f t="shared" si="11"/>
        <v>2.7562724014336917E-2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60"/>
      <c r="B43" s="249" t="s">
        <v>162</v>
      </c>
      <c r="C43" s="232">
        <f>周称重!D1543</f>
        <v>1142.5999999999999</v>
      </c>
      <c r="D43" s="232">
        <f>周称重!J1543</f>
        <v>1036.3</v>
      </c>
      <c r="E43" s="232">
        <f>周称重!P1543</f>
        <v>1055.5999999999999</v>
      </c>
      <c r="F43" s="229">
        <f t="shared" ref="F43" si="13">AVERAGE(C43:E43)</f>
        <v>1078.1666666666665</v>
      </c>
      <c r="G43" s="222">
        <v>945</v>
      </c>
      <c r="H43" s="690">
        <f>F43-G43</f>
        <v>133.16666666666652</v>
      </c>
      <c r="I43" s="702">
        <v>886</v>
      </c>
      <c r="J43" s="618">
        <f>+F43-I43</f>
        <v>192.16666666666652</v>
      </c>
      <c r="K43" s="223">
        <v>916</v>
      </c>
      <c r="L43" s="218">
        <f>+F43-K43</f>
        <v>162.16666666666652</v>
      </c>
      <c r="M43" s="223">
        <v>971</v>
      </c>
      <c r="N43" s="218">
        <f>+F43-M43</f>
        <v>107.16666666666652</v>
      </c>
      <c r="O43" s="223">
        <v>914</v>
      </c>
      <c r="P43" s="218">
        <f>+F43-O43</f>
        <v>164.16666666666652</v>
      </c>
      <c r="Q43" s="223">
        <v>943</v>
      </c>
      <c r="R43" s="218">
        <f>+F43-Q43</f>
        <v>135.16666666666652</v>
      </c>
    </row>
    <row r="44" spans="1:18" s="209" customFormat="1" ht="22.5" customHeight="1">
      <c r="A44" s="1260"/>
      <c r="B44" s="249" t="s">
        <v>417</v>
      </c>
      <c r="C44" s="232">
        <f>(C43-C29)/7</f>
        <v>85.199999999999974</v>
      </c>
      <c r="D44" s="232">
        <f>(D43-D29)/7</f>
        <v>75.55714285714285</v>
      </c>
      <c r="E44" s="232">
        <f>(E43-E29)/7</f>
        <v>75.785714285714263</v>
      </c>
      <c r="F44" s="229">
        <f>(F43-F29)/7</f>
        <v>78.847619047619034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60"/>
      <c r="B45" s="251" t="s">
        <v>174</v>
      </c>
      <c r="C45" s="232">
        <f>SUMIFS(日报!H:H,日报!D:D,"&lt;= 21",日报!D:D,"&gt;14")</f>
        <v>21964.5</v>
      </c>
      <c r="D45" s="232">
        <f>SUMIFS(日报!Y:Y,日报!U:U,"&lt;= 21",日报!U:U,"&gt;14")</f>
        <v>15319.5</v>
      </c>
      <c r="E45" s="232">
        <f>SUMIFS(日报!AP:AP,日报!AL:AL,"&lt;= 21",日报!AL:AL,"&gt;14")</f>
        <v>20120</v>
      </c>
      <c r="F45" s="227">
        <f t="shared" ref="F45:F46" si="14">SUM(C45:E45)</f>
        <v>57404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60"/>
      <c r="B46" s="251" t="s">
        <v>175</v>
      </c>
      <c r="C46" s="232">
        <f>C45+C32</f>
        <v>39858</v>
      </c>
      <c r="D46" s="232">
        <f>D45+D32</f>
        <v>27646</v>
      </c>
      <c r="E46" s="232">
        <f>E45+E32</f>
        <v>36379.5</v>
      </c>
      <c r="F46" s="227">
        <f t="shared" si="14"/>
        <v>103883.5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60"/>
      <c r="B47" s="249" t="s">
        <v>165</v>
      </c>
      <c r="C47" s="232">
        <f>C46/C43/(C38-C39)*1000</f>
        <v>1.198378467475083</v>
      </c>
      <c r="D47" s="232">
        <f>D46/D43/(D38-D39)*1000</f>
        <v>1.168942380628831</v>
      </c>
      <c r="E47" s="232">
        <f>E46/E43/(E38-E39)*1000</f>
        <v>1.1697555626146283</v>
      </c>
      <c r="F47" s="229">
        <f t="shared" ref="F47" si="15">AVERAGE(C47:E47)</f>
        <v>1.1790254702395142</v>
      </c>
      <c r="G47" s="737">
        <v>1.28994708994709</v>
      </c>
      <c r="H47" s="690">
        <f>F47-G47</f>
        <v>-0.11092161970757575</v>
      </c>
      <c r="I47" s="738">
        <v>1.2911963882618511</v>
      </c>
      <c r="J47" s="618">
        <f>+F47-I47</f>
        <v>-0.11217091802233692</v>
      </c>
      <c r="K47" s="736">
        <v>1.2914847161572052</v>
      </c>
      <c r="L47" s="218">
        <f>+F47-K47</f>
        <v>-0.11245924591769096</v>
      </c>
      <c r="M47" s="223">
        <v>1.2649999999999999</v>
      </c>
      <c r="N47" s="218">
        <f>+F47-M47</f>
        <v>-8.5974529760485696E-2</v>
      </c>
      <c r="O47" s="223">
        <v>1.2629999999999999</v>
      </c>
      <c r="P47" s="218">
        <f>+F47-O47</f>
        <v>-8.3974529760485694E-2</v>
      </c>
      <c r="Q47" s="223">
        <v>1.264</v>
      </c>
      <c r="R47" s="218">
        <f>+F47-Q47</f>
        <v>-8.4974529760485806E-2</v>
      </c>
    </row>
    <row r="48" spans="1:18" s="209" customFormat="1" ht="22.5" customHeight="1">
      <c r="A48" s="1260"/>
      <c r="B48" s="248" t="s">
        <v>166</v>
      </c>
      <c r="C48" s="230">
        <f>SUMIFS(日报!I:I,日报!D:D,"&lt;= 21",日报!D:D,"&gt;14")</f>
        <v>560</v>
      </c>
      <c r="D48" s="230">
        <f>SUMIFS(日报!Z:Z,日报!U:U,"&lt;= 21",日报!U:U,"&gt;14")</f>
        <v>560</v>
      </c>
      <c r="E48" s="230">
        <f>SUMIFS(日报!AQ:AQ,日报!AL:AL,"&lt;= 21",日报!AL:AL,"&gt;14")</f>
        <v>560</v>
      </c>
      <c r="F48" s="227">
        <f t="shared" ref="F48:F51" si="16">SUM(C48:E48)</f>
        <v>1680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60"/>
      <c r="B49" s="248" t="s">
        <v>167</v>
      </c>
      <c r="C49" s="230">
        <f>C48+C35</f>
        <v>3472</v>
      </c>
      <c r="D49" s="230">
        <f>D48+D35</f>
        <v>3472</v>
      </c>
      <c r="E49" s="230">
        <f>E48+E35</f>
        <v>3472</v>
      </c>
      <c r="F49" s="227">
        <f t="shared" si="16"/>
        <v>10416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60"/>
      <c r="B50" s="249" t="s">
        <v>168</v>
      </c>
      <c r="C50" s="232">
        <f>SUMIFS(日报!J:J,日报!D:D,"&lt;= 21",日报!D:D,"&gt;14")</f>
        <v>330</v>
      </c>
      <c r="D50" s="232">
        <f>SUMIFS(日报!AA:AA,日报!U:U,"&lt;= 21",日报!U:U,"&gt;14")</f>
        <v>273.00000000001091</v>
      </c>
      <c r="E50" s="232">
        <f>SUMIFS(日报!AR:AR,日报!AL:AL,"&lt;= 21",日报!AL:AL,"&gt;14")</f>
        <v>233.99999999997817</v>
      </c>
      <c r="F50" s="227">
        <f t="shared" si="16"/>
        <v>836.99999999998909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61"/>
      <c r="B51" s="250" t="s">
        <v>169</v>
      </c>
      <c r="C51" s="233">
        <f>C50+C37</f>
        <v>900</v>
      </c>
      <c r="D51" s="233">
        <f>D50+D37</f>
        <v>982.20000000004802</v>
      </c>
      <c r="E51" s="233">
        <f>E50+E37</f>
        <v>821.99999999998909</v>
      </c>
      <c r="F51" s="227">
        <f t="shared" si="16"/>
        <v>2704.2000000000371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62" t="s">
        <v>177</v>
      </c>
      <c r="B52" s="253" t="s">
        <v>157</v>
      </c>
      <c r="C52" s="254">
        <f>C38-C39</f>
        <v>29109</v>
      </c>
      <c r="D52" s="254">
        <f>D38-D39</f>
        <v>22822</v>
      </c>
      <c r="E52" s="254">
        <f>E38-E39</f>
        <v>29462</v>
      </c>
      <c r="F52" s="255">
        <f t="shared" si="2"/>
        <v>81393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63"/>
      <c r="B53" s="259" t="s">
        <v>158</v>
      </c>
      <c r="C53" s="260">
        <f>SUM(死淘统计!B31:B37)</f>
        <v>507</v>
      </c>
      <c r="D53" s="260">
        <f>SUM(死淘统计!C31:C37)</f>
        <v>229</v>
      </c>
      <c r="E53" s="260">
        <f>SUM(死淘统计!D31:D37)</f>
        <v>159</v>
      </c>
      <c r="F53" s="261">
        <f t="shared" si="2"/>
        <v>895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63"/>
      <c r="B54" s="265" t="s">
        <v>159</v>
      </c>
      <c r="C54" s="266">
        <f t="shared" ref="C54:F54" si="17">C53/C$4</f>
        <v>1.6843853820598005E-2</v>
      </c>
      <c r="D54" s="266">
        <f t="shared" ref="D54" si="18">D53/D$4</f>
        <v>9.7446808510638291E-3</v>
      </c>
      <c r="E54" s="266">
        <f t="shared" si="17"/>
        <v>5.2823920265780734E-3</v>
      </c>
      <c r="F54" s="267">
        <f t="shared" si="17"/>
        <v>1.069295101553166E-2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63"/>
      <c r="B55" s="259" t="s">
        <v>160</v>
      </c>
      <c r="C55" s="260">
        <f>C53+C41</f>
        <v>1498</v>
      </c>
      <c r="D55" s="260">
        <f>D53+D41</f>
        <v>907</v>
      </c>
      <c r="E55" s="260">
        <f>E53+E41</f>
        <v>797</v>
      </c>
      <c r="F55" s="261">
        <f t="shared" si="2"/>
        <v>3202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63"/>
      <c r="B56" s="265" t="s">
        <v>161</v>
      </c>
      <c r="C56" s="266">
        <f t="shared" ref="C56:F56" si="19">C55/C$4</f>
        <v>4.9767441860465118E-2</v>
      </c>
      <c r="D56" s="266">
        <f t="shared" ref="D56" si="20">D55/D$4</f>
        <v>3.8595744680851064E-2</v>
      </c>
      <c r="E56" s="266">
        <f t="shared" si="19"/>
        <v>2.6478405315614618E-2</v>
      </c>
      <c r="F56" s="267">
        <f t="shared" si="19"/>
        <v>3.8255675029868576E-2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63"/>
      <c r="B57" s="265" t="s">
        <v>162</v>
      </c>
      <c r="C57" s="270">
        <f>周称重!D2055</f>
        <v>1650.2</v>
      </c>
      <c r="D57" s="270">
        <f>周称重!J2055</f>
        <v>1681.5</v>
      </c>
      <c r="E57" s="270">
        <f>周称重!P2055</f>
        <v>1642.2</v>
      </c>
      <c r="F57" s="271">
        <f t="shared" ref="F57" si="21">AVERAGE(C57:E57)</f>
        <v>1657.9666666666665</v>
      </c>
      <c r="G57" s="268">
        <v>1553</v>
      </c>
      <c r="H57" s="693">
        <f>F57-G57</f>
        <v>104.96666666666647</v>
      </c>
      <c r="I57" s="708">
        <v>1406</v>
      </c>
      <c r="J57" s="620">
        <f>+F57-I57</f>
        <v>251.96666666666647</v>
      </c>
      <c r="K57" s="269">
        <v>1479</v>
      </c>
      <c r="L57" s="264">
        <f>+F57-K57</f>
        <v>178.96666666666647</v>
      </c>
      <c r="M57" s="269">
        <v>1585</v>
      </c>
      <c r="N57" s="264">
        <f>+F57-M57</f>
        <v>72.96666666666647</v>
      </c>
      <c r="O57" s="269">
        <v>1463</v>
      </c>
      <c r="P57" s="264">
        <f>+F57-O57</f>
        <v>194.96666666666647</v>
      </c>
      <c r="Q57" s="269">
        <v>1524</v>
      </c>
      <c r="R57" s="264">
        <f>+F57-Q57</f>
        <v>133.96666666666647</v>
      </c>
    </row>
    <row r="58" spans="1:18" s="209" customFormat="1" ht="22.5" customHeight="1">
      <c r="A58" s="1263"/>
      <c r="B58" s="265" t="s">
        <v>417</v>
      </c>
      <c r="C58" s="270">
        <f>(C57-C43)/7</f>
        <v>72.514285714285734</v>
      </c>
      <c r="D58" s="270">
        <f>(D57-D43)/7</f>
        <v>92.171428571428578</v>
      </c>
      <c r="E58" s="270">
        <f>(E57-E43)/7</f>
        <v>83.800000000000026</v>
      </c>
      <c r="F58" s="271">
        <f>(F57-F43)/7</f>
        <v>82.828571428571422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63"/>
      <c r="B59" s="272" t="s">
        <v>174</v>
      </c>
      <c r="C59" s="270">
        <f>SUMIFS(日报!H:H,日报!D:D,"&lt;= 28",日报!D:D,"&gt;21")</f>
        <v>29241</v>
      </c>
      <c r="D59" s="270">
        <f>SUMIFS(日报!Y:Y,日报!U:U,"&lt;= 28",日报!U:U,"&gt;21")</f>
        <v>21915</v>
      </c>
      <c r="E59" s="270">
        <f>SUMIFS(日报!AP:AP,日报!AL:AL,"&lt;= 28",日报!AL:AL,"&gt;21")</f>
        <v>29952</v>
      </c>
      <c r="F59" s="261">
        <f t="shared" ref="F59:F60" si="22">SUM(C59:E59)</f>
        <v>81108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63"/>
      <c r="B60" s="272" t="s">
        <v>175</v>
      </c>
      <c r="C60" s="270">
        <f>C59+C46</f>
        <v>69099</v>
      </c>
      <c r="D60" s="270">
        <f>D59+D46</f>
        <v>49561</v>
      </c>
      <c r="E60" s="270">
        <f>E59+E46</f>
        <v>66331.5</v>
      </c>
      <c r="F60" s="261">
        <f t="shared" si="22"/>
        <v>184991.5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63"/>
      <c r="B61" s="265" t="s">
        <v>165</v>
      </c>
      <c r="C61" s="270">
        <f>C60/C57/(C52-C53)*1000</f>
        <v>1.4639922484492918</v>
      </c>
      <c r="D61" s="270">
        <f>D60/D57/(D52-D53)*1000</f>
        <v>1.3045757056448044</v>
      </c>
      <c r="E61" s="270">
        <f>E60/E57/(E52-E53)*1000</f>
        <v>1.3784203799314461</v>
      </c>
      <c r="F61" s="271">
        <f t="shared" ref="F61" si="23">AVERAGE(C61:E61)</f>
        <v>1.3823294446751806</v>
      </c>
      <c r="G61" s="740">
        <v>1.4294913071474564</v>
      </c>
      <c r="H61" s="693">
        <f>F61-G61</f>
        <v>-4.7161862472275828E-2</v>
      </c>
      <c r="I61" s="741">
        <v>1.4388335704125177</v>
      </c>
      <c r="J61" s="620">
        <f>+F61-I61</f>
        <v>-5.6504125737337096E-2</v>
      </c>
      <c r="K61" s="739">
        <v>1.434077079107505</v>
      </c>
      <c r="L61" s="264">
        <f>+F61-K61</f>
        <v>-5.1747634432324441E-2</v>
      </c>
      <c r="M61" s="269">
        <v>1.4019999999999999</v>
      </c>
      <c r="N61" s="264">
        <f>+F61-M61</f>
        <v>-1.9670555324819317E-2</v>
      </c>
      <c r="O61" s="269">
        <v>1.403</v>
      </c>
      <c r="P61" s="264">
        <f>+F61-O61</f>
        <v>-2.0670555324819428E-2</v>
      </c>
      <c r="Q61" s="269">
        <v>1.4019999999999999</v>
      </c>
      <c r="R61" s="264">
        <f>+F61-Q61</f>
        <v>-1.9670555324819317E-2</v>
      </c>
    </row>
    <row r="62" spans="1:18" s="209" customFormat="1" ht="22.5" customHeight="1">
      <c r="A62" s="1263"/>
      <c r="B62" s="259" t="s">
        <v>166</v>
      </c>
      <c r="C62" s="260">
        <f>SUMIFS(日报!I:I,日报!D:D,"&lt;= 28",日报!D:D,"&gt;21")</f>
        <v>384</v>
      </c>
      <c r="D62" s="260">
        <f>SUMIFS(日报!Z:Z,日报!U:U,"&lt;= 28",日报!U:U,"&gt;21")</f>
        <v>384</v>
      </c>
      <c r="E62" s="260">
        <f>SUMIFS(日报!AQ:AQ,日报!AL:AL,"&lt;= 28",日报!AL:AL,"&gt;21")</f>
        <v>384</v>
      </c>
      <c r="F62" s="261">
        <f t="shared" ref="F62:F65" si="24">SUM(C62:E62)</f>
        <v>1152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63"/>
      <c r="B63" s="259" t="s">
        <v>167</v>
      </c>
      <c r="C63" s="260">
        <f>C62+C49</f>
        <v>3856</v>
      </c>
      <c r="D63" s="260">
        <f>D62+D49</f>
        <v>3856</v>
      </c>
      <c r="E63" s="260">
        <f>E62+E49</f>
        <v>3856</v>
      </c>
      <c r="F63" s="261">
        <f t="shared" si="24"/>
        <v>11568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63"/>
      <c r="B64" s="265" t="s">
        <v>168</v>
      </c>
      <c r="C64" s="270">
        <f>SUMIFS(日报!J:J,日报!D:D,"&lt;= 28",日报!D:D,"&gt;21")</f>
        <v>330</v>
      </c>
      <c r="D64" s="270">
        <f>SUMIFS(日报!AA:AA,日报!U:U,"&lt;= 28",日报!U:U,"&gt;21")</f>
        <v>392.09999999999127</v>
      </c>
      <c r="E64" s="270">
        <f>SUMIFS(日报!AR:AR,日报!AL:AL,"&lt;= 28",日报!AL:AL,"&gt;21")</f>
        <v>266.99999999998909</v>
      </c>
      <c r="F64" s="261">
        <f t="shared" si="24"/>
        <v>989.09999999998035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64"/>
      <c r="B65" s="273" t="s">
        <v>169</v>
      </c>
      <c r="C65" s="274">
        <f>C64+C51</f>
        <v>1230</v>
      </c>
      <c r="D65" s="274">
        <f>D64+D51</f>
        <v>1374.3000000000393</v>
      </c>
      <c r="E65" s="274">
        <f>E64+E51</f>
        <v>1088.9999999999782</v>
      </c>
      <c r="F65" s="261">
        <f t="shared" si="24"/>
        <v>3693.3000000000175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65" t="s">
        <v>178</v>
      </c>
      <c r="B66" s="247" t="s">
        <v>157</v>
      </c>
      <c r="C66" s="231">
        <f>C52-C53</f>
        <v>28602</v>
      </c>
      <c r="D66" s="231">
        <f>D52-D53</f>
        <v>22593</v>
      </c>
      <c r="E66" s="231">
        <f>E52-E53</f>
        <v>29303</v>
      </c>
      <c r="F66" s="228">
        <f t="shared" si="2"/>
        <v>80498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60"/>
      <c r="B67" s="248" t="s">
        <v>158</v>
      </c>
      <c r="C67" s="230">
        <f>SUM(死淘统计!B38:B44)</f>
        <v>1465</v>
      </c>
      <c r="D67" s="230">
        <f>SUM(死淘统计!C38:C44)</f>
        <v>748</v>
      </c>
      <c r="E67" s="230">
        <f>SUM(死淘统计!D38:D44)</f>
        <v>494</v>
      </c>
      <c r="F67" s="227">
        <f t="shared" si="2"/>
        <v>2707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60"/>
      <c r="B68" s="249" t="s">
        <v>159</v>
      </c>
      <c r="C68" s="234">
        <f t="shared" ref="C68:F68" si="25">C67/C$4</f>
        <v>4.8671096345514947E-2</v>
      </c>
      <c r="D68" s="234">
        <f t="shared" ref="D68" si="26">D67/D$4</f>
        <v>3.1829787234042554E-2</v>
      </c>
      <c r="E68" s="234">
        <f t="shared" si="25"/>
        <v>1.6411960132890365E-2</v>
      </c>
      <c r="F68" s="235">
        <f t="shared" si="25"/>
        <v>3.2341696535244921E-2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60"/>
      <c r="B69" s="248" t="s">
        <v>160</v>
      </c>
      <c r="C69" s="230">
        <f>C67+C55</f>
        <v>2963</v>
      </c>
      <c r="D69" s="230">
        <f>D67+D55</f>
        <v>1655</v>
      </c>
      <c r="E69" s="230">
        <f>E67+E55</f>
        <v>1291</v>
      </c>
      <c r="F69" s="227">
        <f t="shared" si="2"/>
        <v>5909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60"/>
      <c r="B70" s="249" t="s">
        <v>161</v>
      </c>
      <c r="C70" s="234">
        <f t="shared" ref="C70:F70" si="27">C69/C$4</f>
        <v>9.8438538205980072E-2</v>
      </c>
      <c r="D70" s="234">
        <f t="shared" ref="D70" si="28">D69/D$4</f>
        <v>7.0425531914893619E-2</v>
      </c>
      <c r="E70" s="234">
        <f t="shared" si="27"/>
        <v>4.2890365448504983E-2</v>
      </c>
      <c r="F70" s="235">
        <f t="shared" si="27"/>
        <v>7.0597371565113504E-2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60"/>
      <c r="B71" s="249" t="s">
        <v>162</v>
      </c>
      <c r="C71" s="232">
        <f>周称重!D2567</f>
        <v>2086</v>
      </c>
      <c r="D71" s="232">
        <f>周称重!J2567</f>
        <v>2225.5</v>
      </c>
      <c r="E71" s="232">
        <f>周称重!P2567</f>
        <v>2139</v>
      </c>
      <c r="F71" s="229">
        <f t="shared" ref="F71" si="29">AVERAGE(C71:E71)</f>
        <v>2150.1666666666665</v>
      </c>
      <c r="G71" s="222">
        <v>2250</v>
      </c>
      <c r="H71" s="690">
        <f>F71-G71</f>
        <v>-99.833333333333485</v>
      </c>
      <c r="I71" s="702">
        <v>1977</v>
      </c>
      <c r="J71" s="618">
        <f>+F71-I71</f>
        <v>173.16666666666652</v>
      </c>
      <c r="K71" s="223">
        <v>2113</v>
      </c>
      <c r="L71" s="218">
        <f>+F71-K71</f>
        <v>37.166666666666515</v>
      </c>
      <c r="M71" s="223">
        <v>2299</v>
      </c>
      <c r="N71" s="218">
        <f>+F71-M71</f>
        <v>-148.83333333333348</v>
      </c>
      <c r="O71" s="223">
        <v>2083</v>
      </c>
      <c r="P71" s="218">
        <f>+F71-O71</f>
        <v>67.166666666666515</v>
      </c>
      <c r="Q71" s="223">
        <v>2191</v>
      </c>
      <c r="R71" s="218">
        <f>+F71-Q71</f>
        <v>-40.833333333333485</v>
      </c>
    </row>
    <row r="72" spans="1:18" s="209" customFormat="1" ht="22.5" customHeight="1">
      <c r="A72" s="1260"/>
      <c r="B72" s="249" t="s">
        <v>417</v>
      </c>
      <c r="C72" s="232">
        <f>(C71-C57)/7</f>
        <v>62.257142857142853</v>
      </c>
      <c r="D72" s="232">
        <f>(D71-D57)/7</f>
        <v>77.714285714285708</v>
      </c>
      <c r="E72" s="232">
        <f>(E71-E57)/7</f>
        <v>70.971428571428561</v>
      </c>
      <c r="F72" s="229">
        <f>(F71-F57)/7</f>
        <v>70.314285714285717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60"/>
      <c r="B73" s="251" t="s">
        <v>174</v>
      </c>
      <c r="C73" s="232">
        <f>SUMIFS(日报!H:H,日报!D:D,"&lt;= 35",日报!D:D,"&gt;28")</f>
        <v>28198.5</v>
      </c>
      <c r="D73" s="232">
        <f>SUMIFS(日报!Y:Y,日报!U:U,"&lt;= 35",日报!U:U,"&gt;28")</f>
        <v>22231</v>
      </c>
      <c r="E73" s="232">
        <f>SUMIFS(日报!AP:AP,日报!AL:AL,"&lt;= 35",日报!AL:AL,"&gt;28")</f>
        <v>32110.5</v>
      </c>
      <c r="F73" s="227">
        <f t="shared" ref="F73:F74" si="30">SUM(C73:E73)</f>
        <v>82540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60"/>
      <c r="B74" s="251" t="s">
        <v>175</v>
      </c>
      <c r="C74" s="232">
        <f>C73+C60</f>
        <v>97297.5</v>
      </c>
      <c r="D74" s="232">
        <f>D73+D60</f>
        <v>71792</v>
      </c>
      <c r="E74" s="232">
        <f>E73+E60</f>
        <v>98442</v>
      </c>
      <c r="F74" s="227">
        <f t="shared" si="30"/>
        <v>267531.5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60"/>
      <c r="B75" s="249" t="s">
        <v>165</v>
      </c>
      <c r="C75" s="232">
        <f>C74/C71/(C66-C67)*1000</f>
        <v>1.7188007825496503</v>
      </c>
      <c r="D75" s="232">
        <f>D74/D71/(D66-D67)*1000</f>
        <v>1.4767140417986468</v>
      </c>
      <c r="E75" s="232">
        <f>E74/E71/(E66-E67)*1000</f>
        <v>1.5975021830923277</v>
      </c>
      <c r="F75" s="229">
        <f t="shared" ref="F75" si="31">AVERAGE(C75:E75)</f>
        <v>1.5976723358135416</v>
      </c>
      <c r="G75" s="737">
        <v>1.5666666666666667</v>
      </c>
      <c r="H75" s="690">
        <f>F75-G75</f>
        <v>3.100566914687497E-2</v>
      </c>
      <c r="I75" s="738">
        <v>1.5857359635811836</v>
      </c>
      <c r="J75" s="618">
        <f>+F75-I75</f>
        <v>1.1936372232357995E-2</v>
      </c>
      <c r="K75" s="736">
        <v>1.5759583530525318</v>
      </c>
      <c r="L75" s="218">
        <f>+F75-K75</f>
        <v>2.1713982761009776E-2</v>
      </c>
      <c r="M75" s="223">
        <v>1.5309999999999999</v>
      </c>
      <c r="N75" s="218">
        <f>+F75-M75</f>
        <v>6.6672335813541705E-2</v>
      </c>
      <c r="O75" s="223">
        <v>1.528</v>
      </c>
      <c r="P75" s="218">
        <f>+F75-O75</f>
        <v>6.9672335813541597E-2</v>
      </c>
      <c r="Q75" s="223">
        <v>1.53</v>
      </c>
      <c r="R75" s="218">
        <f>+F75-Q75</f>
        <v>6.7672335813541595E-2</v>
      </c>
    </row>
    <row r="76" spans="1:18" s="209" customFormat="1" ht="22.5" customHeight="1">
      <c r="A76" s="1260"/>
      <c r="B76" s="248" t="s">
        <v>166</v>
      </c>
      <c r="C76" s="230">
        <f>SUMIFS(日报!I:I,日报!D:D,"&lt;= 35",日报!D:D,"&gt;28")</f>
        <v>384</v>
      </c>
      <c r="D76" s="230">
        <f>SUMIFS(日报!Z:Z,日报!U:U,"&lt;= 35",日报!U:U,"&gt;28")</f>
        <v>384</v>
      </c>
      <c r="E76" s="230">
        <f>SUMIFS(日报!AQ:AQ,日报!AL:AL,"&lt;= 35",日报!AL:AL,"&gt;28")</f>
        <v>384</v>
      </c>
      <c r="F76" s="227">
        <f t="shared" ref="F76:F79" si="32">SUM(C76:E76)</f>
        <v>1152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60"/>
      <c r="B77" s="248" t="s">
        <v>167</v>
      </c>
      <c r="C77" s="230">
        <f>C76+C63</f>
        <v>4240</v>
      </c>
      <c r="D77" s="230">
        <f>D76+D63</f>
        <v>4240</v>
      </c>
      <c r="E77" s="230">
        <f>E76+E63</f>
        <v>4240</v>
      </c>
      <c r="F77" s="227">
        <f t="shared" si="32"/>
        <v>12720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60"/>
      <c r="B78" s="249" t="s">
        <v>168</v>
      </c>
      <c r="C78" s="232">
        <f>SUMIFS(日报!J:J,日报!D:D,"&lt;= 35",日报!D:D,"&gt;28")</f>
        <v>360</v>
      </c>
      <c r="D78" s="232">
        <f>SUMIFS(日报!AA:AA,日报!U:U,"&lt;= 35",日报!U:U,"&gt;28")</f>
        <v>451.49999999997817</v>
      </c>
      <c r="E78" s="232">
        <f>SUMIFS(日报!AR:AR,日报!AL:AL,"&lt;= 35",日报!AL:AL,"&gt;28")</f>
        <v>300</v>
      </c>
      <c r="F78" s="227">
        <f t="shared" si="32"/>
        <v>1111.4999999999782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61"/>
      <c r="B79" s="250" t="s">
        <v>169</v>
      </c>
      <c r="C79" s="233">
        <f>C78+C65</f>
        <v>1590</v>
      </c>
      <c r="D79" s="233">
        <f>D78+D65</f>
        <v>1825.8000000000175</v>
      </c>
      <c r="E79" s="233">
        <f>E78+E65</f>
        <v>1388.9999999999782</v>
      </c>
      <c r="F79" s="227">
        <f t="shared" si="32"/>
        <v>4804.7999999999956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62" t="s">
        <v>179</v>
      </c>
      <c r="B80" s="253" t="s">
        <v>157</v>
      </c>
      <c r="C80" s="254">
        <f>C66-C67</f>
        <v>27137</v>
      </c>
      <c r="D80" s="254">
        <f>D66-D67</f>
        <v>21845</v>
      </c>
      <c r="E80" s="254">
        <f>E66-E67</f>
        <v>28809</v>
      </c>
      <c r="F80" s="255">
        <f t="shared" si="2"/>
        <v>77791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63"/>
      <c r="B81" s="259" t="s">
        <v>158</v>
      </c>
      <c r="C81" s="260">
        <f>SUM(死淘统计!B45:B51)</f>
        <v>250</v>
      </c>
      <c r="D81" s="260">
        <f>SUM(死淘统计!C45:C51)</f>
        <v>30</v>
      </c>
      <c r="E81" s="260">
        <f>SUM(死淘统计!D45:D51)</f>
        <v>222</v>
      </c>
      <c r="F81" s="261">
        <f t="shared" si="2"/>
        <v>502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63"/>
      <c r="B82" s="265" t="s">
        <v>159</v>
      </c>
      <c r="C82" s="266">
        <f t="shared" ref="C82:F82" si="33">C81/C$4</f>
        <v>8.3056478405315621E-3</v>
      </c>
      <c r="D82" s="266">
        <f t="shared" ref="D82" si="34">D81/D$4</f>
        <v>1.276595744680851E-3</v>
      </c>
      <c r="E82" s="266">
        <f t="shared" si="33"/>
        <v>7.3754152823920262E-3</v>
      </c>
      <c r="F82" s="267">
        <f t="shared" si="33"/>
        <v>5.9976105137395461E-3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63"/>
      <c r="B83" s="259" t="s">
        <v>160</v>
      </c>
      <c r="C83" s="260">
        <f>C81+C69</f>
        <v>3213</v>
      </c>
      <c r="D83" s="260">
        <f>D81+D69</f>
        <v>1685</v>
      </c>
      <c r="E83" s="260">
        <f>E81+E69</f>
        <v>1513</v>
      </c>
      <c r="F83" s="261">
        <f t="shared" si="2"/>
        <v>6411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63"/>
      <c r="B84" s="265" t="s">
        <v>161</v>
      </c>
      <c r="C84" s="266">
        <f t="shared" ref="C84:F84" si="35">C83/C$4</f>
        <v>0.10674418604651163</v>
      </c>
      <c r="D84" s="266">
        <f t="shared" ref="D84" si="36">D83/D$4</f>
        <v>7.1702127659574469E-2</v>
      </c>
      <c r="E84" s="266">
        <f t="shared" si="35"/>
        <v>5.0265780730897013E-2</v>
      </c>
      <c r="F84" s="267">
        <f t="shared" si="35"/>
        <v>7.6594982078853041E-2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6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63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63"/>
      <c r="B87" s="272" t="s">
        <v>174</v>
      </c>
      <c r="C87" s="270">
        <f>SUMIFS(日报!H:H,日报!D:D,"&lt;= 42",日报!D:D,"&gt;35")</f>
        <v>3624</v>
      </c>
      <c r="D87" s="270">
        <f>SUMIFS(日报!Y:Y,日报!U:U,"&lt;= 42",日报!U:U,"&gt;35")</f>
        <v>3335</v>
      </c>
      <c r="E87" s="270">
        <f>SUMIFS(日报!AP:AP,日报!AL:AL,"&lt;= 42",日报!AL:AL,"&gt;35")</f>
        <v>3637</v>
      </c>
      <c r="F87" s="261">
        <f t="shared" ref="F87:F88" si="38">SUM(C87:E87)</f>
        <v>10596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63"/>
      <c r="B88" s="272" t="s">
        <v>175</v>
      </c>
      <c r="C88" s="270">
        <f>C87+C74</f>
        <v>100921.5</v>
      </c>
      <c r="D88" s="270">
        <f>D87+D74</f>
        <v>75127</v>
      </c>
      <c r="E88" s="270">
        <f>E87+E74</f>
        <v>102079</v>
      </c>
      <c r="F88" s="261">
        <f t="shared" si="38"/>
        <v>278127.5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63"/>
      <c r="B89" s="265" t="s">
        <v>165</v>
      </c>
      <c r="C89" s="270" t="e">
        <f>C88/C85/(C80-C81)*1000</f>
        <v>#DIV/0!</v>
      </c>
      <c r="D89" s="270" t="e">
        <f>D88/D85/(D80-D81)*1000</f>
        <v>#DIV/0!</v>
      </c>
      <c r="E89" s="270" t="e">
        <f>E88/E85/(E80-E81)*1000</f>
        <v>#DIV/0!</v>
      </c>
      <c r="F89" s="271" t="e">
        <f t="shared" ref="F89" si="39">AVERAGE(C89:E89)</f>
        <v>#DIV/0!</v>
      </c>
      <c r="G89" s="740">
        <v>1.7035918093319899</v>
      </c>
      <c r="H89" s="693" t="e">
        <f>F89-G89</f>
        <v>#DIV/0!</v>
      </c>
      <c r="I89" s="741">
        <v>1.7336722721939772</v>
      </c>
      <c r="J89" s="620" t="e">
        <f>+F89-I89</f>
        <v>#DIV/0!</v>
      </c>
      <c r="K89" s="739">
        <v>1.7182080924855492</v>
      </c>
      <c r="L89" s="264" t="e">
        <f>+F89-K89</f>
        <v>#DIV/0!</v>
      </c>
      <c r="M89" s="269">
        <v>1.667</v>
      </c>
      <c r="N89" s="264" t="e">
        <f>+F89-M89</f>
        <v>#DIV/0!</v>
      </c>
      <c r="O89" s="269">
        <v>1.6839999999999999</v>
      </c>
      <c r="P89" s="264" t="e">
        <f>+F89-O89</f>
        <v>#DIV/0!</v>
      </c>
      <c r="Q89" s="269">
        <v>1.675</v>
      </c>
      <c r="R89" s="264" t="e">
        <f>+F89-Q89</f>
        <v>#DIV/0!</v>
      </c>
    </row>
    <row r="90" spans="1:18" s="209" customFormat="1" ht="22.5" customHeight="1">
      <c r="A90" s="1263"/>
      <c r="B90" s="259" t="s">
        <v>166</v>
      </c>
      <c r="C90" s="260">
        <f>SUMIFS(日报!I:I,日报!D:D,"&lt;= 42",日报!D:D,"&gt;35")</f>
        <v>192</v>
      </c>
      <c r="D90" s="260">
        <f>SUMIFS(日报!Z:Z,日报!U:U,"&lt;= 42",日报!U:U,"&gt;35")</f>
        <v>192</v>
      </c>
      <c r="E90" s="260">
        <f>SUMIFS(日报!AQ:AQ,日报!AL:AL,"&lt;= 42",日报!AL:AL,"&gt;35")</f>
        <v>192</v>
      </c>
      <c r="F90" s="261">
        <f t="shared" ref="F90:F97" si="40">SUM(C90:E90)</f>
        <v>576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63"/>
      <c r="B91" s="259" t="s">
        <v>167</v>
      </c>
      <c r="C91" s="260">
        <f>C90+C77</f>
        <v>4432</v>
      </c>
      <c r="D91" s="260">
        <f>D90+D77</f>
        <v>4432</v>
      </c>
      <c r="E91" s="260">
        <f>E90+E77</f>
        <v>4432</v>
      </c>
      <c r="F91" s="261">
        <f t="shared" si="40"/>
        <v>13296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63"/>
      <c r="B92" s="265" t="s">
        <v>168</v>
      </c>
      <c r="C92" s="270">
        <f>SUMIFS(日报!J:J,日报!D:D,"&lt;= 42",日报!D:D,"&gt;35")</f>
        <v>60</v>
      </c>
      <c r="D92" s="270">
        <f>SUMIFS(日报!AA:AA,日报!U:U,"&lt;= 42",日报!U:U,"&gt;35")</f>
        <v>87.600000000002183</v>
      </c>
      <c r="E92" s="270">
        <f>SUMIFS(日报!AR:AR,日报!AL:AL,"&lt;= 42",日报!AL:AL,"&gt;35")</f>
        <v>45</v>
      </c>
      <c r="F92" s="261">
        <f t="shared" si="40"/>
        <v>192.60000000000218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64"/>
      <c r="B93" s="273" t="s">
        <v>169</v>
      </c>
      <c r="C93" s="274">
        <f>C92+C79</f>
        <v>1650</v>
      </c>
      <c r="D93" s="274">
        <f>D92+D79</f>
        <v>1913.4000000000196</v>
      </c>
      <c r="E93" s="274">
        <f>E92+E79</f>
        <v>1433.9999999999782</v>
      </c>
      <c r="F93" s="261">
        <f t="shared" si="40"/>
        <v>4997.3999999999978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59" t="s">
        <v>180</v>
      </c>
      <c r="B94" s="252" t="s">
        <v>157</v>
      </c>
      <c r="C94" s="231">
        <f>C80-C81</f>
        <v>26887</v>
      </c>
      <c r="D94" s="231">
        <f>D80-D81</f>
        <v>21815</v>
      </c>
      <c r="E94" s="231">
        <f>E80-E81</f>
        <v>28587</v>
      </c>
      <c r="F94" s="228">
        <f t="shared" si="40"/>
        <v>77289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60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60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60"/>
      <c r="B97" s="248" t="s">
        <v>160</v>
      </c>
      <c r="C97" s="230">
        <f>C95+C83</f>
        <v>3213</v>
      </c>
      <c r="D97" s="230">
        <f>D95+D83</f>
        <v>1685</v>
      </c>
      <c r="E97" s="230">
        <f>E95+E83</f>
        <v>1513</v>
      </c>
      <c r="F97" s="227">
        <f t="shared" si="40"/>
        <v>6411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60"/>
      <c r="B98" s="249" t="s">
        <v>161</v>
      </c>
      <c r="C98" s="234">
        <f t="shared" ref="C98:F98" si="43">C97/C$4</f>
        <v>0.10674418604651163</v>
      </c>
      <c r="D98" s="234">
        <f t="shared" ref="D98" si="44">D97/D$4</f>
        <v>7.1702127659574469E-2</v>
      </c>
      <c r="E98" s="234">
        <f t="shared" si="43"/>
        <v>5.0265780730897013E-2</v>
      </c>
      <c r="F98" s="235">
        <f t="shared" si="43"/>
        <v>7.6594982078853041E-2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60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60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60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 t="shared" ref="F101:F102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60"/>
      <c r="B102" s="251" t="s">
        <v>175</v>
      </c>
      <c r="C102" s="232">
        <f>C101+C88</f>
        <v>100921.5</v>
      </c>
      <c r="D102" s="232">
        <f>D101+D88</f>
        <v>75127</v>
      </c>
      <c r="E102" s="232">
        <f>E101+E88</f>
        <v>102079</v>
      </c>
      <c r="F102" s="227">
        <f t="shared" si="46"/>
        <v>278127.5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60"/>
      <c r="B103" s="249" t="s">
        <v>165</v>
      </c>
      <c r="C103" s="232" t="e">
        <f>C102/C99/(C94-C95)*1000</f>
        <v>#DIV/0!</v>
      </c>
      <c r="D103" s="232" t="e">
        <f>D102/D99/(D94-D95)*1000</f>
        <v>#DIV/0!</v>
      </c>
      <c r="E103" s="232" t="e">
        <f>E102/E99/(E94-E95)*1000</f>
        <v>#DIV/0!</v>
      </c>
      <c r="F103" s="229" t="e">
        <f t="shared" ref="F103" si="47">AVERAGE(C103:E103)</f>
        <v>#DIV/0!</v>
      </c>
      <c r="G103" s="737">
        <v>1.8403247631935047</v>
      </c>
      <c r="H103" s="690" t="e">
        <f>F103-G103</f>
        <v>#DIV/0!</v>
      </c>
      <c r="I103" s="738">
        <v>1.8826170622193714</v>
      </c>
      <c r="J103" s="618" t="e">
        <f>+F103-I103</f>
        <v>#DIV/0!</v>
      </c>
      <c r="K103" s="736">
        <v>1.8605811564426182</v>
      </c>
      <c r="L103" s="218" t="e">
        <f>+F103-K103</f>
        <v>#DIV/0!</v>
      </c>
      <c r="M103" s="223">
        <v>1.8049999999999999</v>
      </c>
      <c r="N103" s="218" t="e">
        <f>+F103-M103</f>
        <v>#DIV/0!</v>
      </c>
      <c r="O103" s="223">
        <v>1.841</v>
      </c>
      <c r="P103" s="218" t="e">
        <f>+F103-O103</f>
        <v>#DIV/0!</v>
      </c>
      <c r="Q103" s="223">
        <v>1.819</v>
      </c>
      <c r="R103" s="218" t="e">
        <f>+F103-Q103</f>
        <v>#DIV/0!</v>
      </c>
    </row>
    <row r="104" spans="1:18" s="209" customFormat="1" ht="22.5" customHeight="1">
      <c r="A104" s="1260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 t="shared" ref="F104:F107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60"/>
      <c r="B105" s="248" t="s">
        <v>167</v>
      </c>
      <c r="C105" s="230">
        <f>C104+C91</f>
        <v>4432</v>
      </c>
      <c r="D105" s="230">
        <f>D104+D91</f>
        <v>4432</v>
      </c>
      <c r="E105" s="230">
        <f>E104+E91</f>
        <v>4432</v>
      </c>
      <c r="F105" s="227">
        <f t="shared" si="48"/>
        <v>13296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60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 t="shared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61"/>
      <c r="B107" s="250" t="s">
        <v>169</v>
      </c>
      <c r="C107" s="233">
        <f>C106+C93</f>
        <v>1650</v>
      </c>
      <c r="D107" s="233">
        <f>D106+D93</f>
        <v>1913.4000000000196</v>
      </c>
      <c r="E107" s="233">
        <f>E106+E93</f>
        <v>1433.9999999999782</v>
      </c>
      <c r="F107" s="278">
        <f t="shared" si="48"/>
        <v>4997.3999999999978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l+q38CpYhmHJCZw5Pw/VMvn7XFkikPa0ply/lqdHDTnnp5jswy1j0ILmTopVJI9JROUWvKPoSTV/kl/PDzw4GQ==" saltValue="0RnMX5NrBifWu9pSJLCDeA==" spinCount="100000" sheet="1" objects="1" scenarios="1"/>
  <mergeCells count="32"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  <mergeCell ref="Q7:R7"/>
    <mergeCell ref="K5:L5"/>
    <mergeCell ref="M5:N5"/>
    <mergeCell ref="O5:P5"/>
    <mergeCell ref="Q5:R5"/>
    <mergeCell ref="Q6:R6"/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76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76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76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77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8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9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9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9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9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9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9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9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9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0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8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9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9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9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9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9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9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9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9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9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9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9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9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0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8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9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9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9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9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9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9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9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9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9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9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0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Npqbh7Km1zZpNUtWJXDbTUD3MYIiWRyS+oEyGR5WrTm/FvPO7eywyak7alrVbfQ2Q8N3nP0SxHfhYnOrL9d3Kw==" saltValue="zIBSMVlM7XlZey6t6IYD3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6" t="s">
        <v>77</v>
      </c>
      <c r="B1" s="1266"/>
      <c r="C1" s="1266"/>
      <c r="D1" s="1266"/>
      <c r="E1" s="1266"/>
      <c r="F1" s="1266"/>
      <c r="G1" s="1266"/>
      <c r="H1" s="1266"/>
      <c r="I1" s="1266"/>
      <c r="J1" s="1266"/>
      <c r="K1" s="1266"/>
      <c r="L1" s="87"/>
      <c r="M1" s="86"/>
    </row>
    <row r="2" spans="1:23" ht="18.75" customHeight="1">
      <c r="A2" s="85" t="s">
        <v>76</v>
      </c>
      <c r="B2" s="32"/>
      <c r="C2" s="1272" t="s">
        <v>75</v>
      </c>
      <c r="D2" s="1272"/>
      <c r="E2" s="33"/>
      <c r="F2" s="1272" t="s">
        <v>74</v>
      </c>
      <c r="G2" s="1272"/>
      <c r="H2" s="33"/>
      <c r="I2" s="34" t="s">
        <v>73</v>
      </c>
      <c r="J2" s="1271"/>
      <c r="K2" s="1271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14.53125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7" t="s">
        <v>52</v>
      </c>
      <c r="B38" s="1267"/>
      <c r="C38" s="1267"/>
      <c r="D38" s="1267"/>
      <c r="E38" s="1267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8" t="s">
        <v>49</v>
      </c>
      <c r="D40" s="1269"/>
      <c r="E40" s="1268" t="s">
        <v>48</v>
      </c>
      <c r="F40" s="1270"/>
      <c r="G40" s="1270"/>
      <c r="H40" s="1270"/>
      <c r="I40" s="1269"/>
      <c r="J40" s="1268" t="s">
        <v>47</v>
      </c>
      <c r="K40" s="1269"/>
      <c r="L40" s="55"/>
      <c r="M40" s="54"/>
    </row>
    <row r="41" spans="1:23">
      <c r="A41" s="53">
        <v>1</v>
      </c>
      <c r="B41" s="53"/>
      <c r="C41" s="1273"/>
      <c r="D41" s="1273"/>
      <c r="E41" s="1273"/>
      <c r="F41" s="1273"/>
      <c r="G41" s="1273"/>
      <c r="H41" s="1273"/>
      <c r="I41" s="1273"/>
      <c r="J41" s="1273"/>
      <c r="K41" s="1273"/>
      <c r="L41" s="52"/>
      <c r="M41" s="51"/>
    </row>
    <row r="42" spans="1:23">
      <c r="A42" s="53">
        <v>2</v>
      </c>
      <c r="B42" s="53"/>
      <c r="C42" s="1273"/>
      <c r="D42" s="1273"/>
      <c r="E42" s="1273"/>
      <c r="F42" s="1273"/>
      <c r="G42" s="1273"/>
      <c r="H42" s="1273"/>
      <c r="I42" s="1273"/>
      <c r="J42" s="1273"/>
      <c r="K42" s="1273"/>
      <c r="L42" s="52"/>
      <c r="M42" s="51"/>
    </row>
    <row r="43" spans="1:23">
      <c r="A43" s="53">
        <v>3</v>
      </c>
      <c r="B43" s="53"/>
      <c r="C43" s="1273"/>
      <c r="D43" s="1273"/>
      <c r="E43" s="1273"/>
      <c r="F43" s="1273"/>
      <c r="G43" s="1273"/>
      <c r="H43" s="1273"/>
      <c r="I43" s="1273"/>
      <c r="J43" s="1273"/>
      <c r="K43" s="1273"/>
      <c r="L43" s="52"/>
      <c r="M43" s="51"/>
    </row>
    <row r="44" spans="1:23">
      <c r="A44" s="53">
        <v>4</v>
      </c>
      <c r="B44" s="53"/>
      <c r="C44" s="1273"/>
      <c r="D44" s="1273"/>
      <c r="E44" s="1273"/>
      <c r="F44" s="1273"/>
      <c r="G44" s="1273"/>
      <c r="H44" s="1273"/>
      <c r="I44" s="1273"/>
      <c r="J44" s="1273"/>
      <c r="K44" s="1273"/>
      <c r="L44" s="52"/>
      <c r="M44" s="51"/>
    </row>
    <row r="45" spans="1:23">
      <c r="A45" s="53">
        <v>5</v>
      </c>
      <c r="B45" s="53"/>
      <c r="C45" s="1273"/>
      <c r="D45" s="1273"/>
      <c r="E45" s="1273"/>
      <c r="F45" s="1273"/>
      <c r="G45" s="1273"/>
      <c r="H45" s="1273"/>
      <c r="I45" s="1273"/>
      <c r="J45" s="1273"/>
      <c r="K45" s="1273"/>
      <c r="L45" s="52"/>
      <c r="M45" s="51"/>
    </row>
    <row r="46" spans="1:23">
      <c r="A46" s="53">
        <v>6</v>
      </c>
      <c r="B46" s="53"/>
      <c r="C46" s="1273"/>
      <c r="D46" s="1273"/>
      <c r="E46" s="1273"/>
      <c r="F46" s="1273"/>
      <c r="G46" s="1273"/>
      <c r="H46" s="1273"/>
      <c r="I46" s="1273"/>
      <c r="J46" s="1273"/>
      <c r="K46" s="1273"/>
      <c r="L46" s="52"/>
      <c r="M46" s="51"/>
    </row>
    <row r="47" spans="1:23">
      <c r="A47" s="53">
        <v>7</v>
      </c>
      <c r="B47" s="53"/>
      <c r="C47" s="1273"/>
      <c r="D47" s="1273"/>
      <c r="E47" s="1273"/>
      <c r="F47" s="1273"/>
      <c r="G47" s="1273"/>
      <c r="H47" s="1273"/>
      <c r="I47" s="1273"/>
      <c r="J47" s="1273"/>
      <c r="K47" s="1273"/>
      <c r="L47" s="52"/>
      <c r="M47" s="51"/>
    </row>
    <row r="48" spans="1:23">
      <c r="A48" s="53">
        <v>8</v>
      </c>
      <c r="B48" s="53"/>
      <c r="C48" s="1273"/>
      <c r="D48" s="1273"/>
      <c r="E48" s="1273"/>
      <c r="F48" s="1273"/>
      <c r="G48" s="1273"/>
      <c r="H48" s="1273"/>
      <c r="I48" s="1273"/>
      <c r="J48" s="1273"/>
      <c r="K48" s="1273"/>
      <c r="L48" s="52"/>
      <c r="M48" s="51"/>
    </row>
    <row r="49" spans="1:13">
      <c r="A49" s="53">
        <v>9</v>
      </c>
      <c r="B49" s="53"/>
      <c r="C49" s="1273"/>
      <c r="D49" s="1273"/>
      <c r="E49" s="1273"/>
      <c r="F49" s="1273"/>
      <c r="G49" s="1273"/>
      <c r="H49" s="1273"/>
      <c r="I49" s="1273"/>
      <c r="J49" s="1273"/>
      <c r="K49" s="127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43P9UQVvW985KLRfTk4wyc/k8uB0edA4XzFzV0Q04S+RAcmD60cSOcQFwffkYgeRwyV6l89uGqqRuqaXt33omA==" saltValue="Ltk/FPyAzsuBTVUERamD+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6" t="s">
        <v>33</v>
      </c>
      <c r="B1" s="1276"/>
      <c r="C1" s="1276"/>
      <c r="D1" s="1276"/>
      <c r="E1" s="1276"/>
      <c r="F1" s="1276"/>
      <c r="G1" s="1276"/>
      <c r="H1" s="1276"/>
      <c r="I1" s="1276"/>
      <c r="J1" s="1276"/>
      <c r="K1" s="1276"/>
      <c r="L1" s="1276"/>
      <c r="M1" s="1276"/>
      <c r="N1" s="1276"/>
    </row>
    <row r="2" spans="1:15" ht="30" customHeight="1">
      <c r="A2" s="1277" t="s">
        <v>198</v>
      </c>
      <c r="B2" s="1277"/>
      <c r="C2" s="1277"/>
      <c r="D2" s="1277"/>
      <c r="E2" s="1277"/>
      <c r="F2" s="1277"/>
      <c r="G2" s="1277"/>
      <c r="H2" s="1277"/>
      <c r="I2" s="1277"/>
      <c r="J2" s="1277"/>
      <c r="K2" s="1277"/>
      <c r="L2" s="1277"/>
      <c r="M2" s="1277"/>
      <c r="N2" s="1277"/>
    </row>
    <row r="3" spans="1:15" ht="31" customHeight="1" outlineLevel="1">
      <c r="B3" s="1278" t="s">
        <v>34</v>
      </c>
      <c r="C3" s="1278"/>
      <c r="D3" s="1278"/>
      <c r="E3" s="1278"/>
      <c r="F3" s="1278"/>
      <c r="G3" s="1278"/>
      <c r="H3" s="1278"/>
      <c r="I3" s="1278"/>
      <c r="J3" s="1278"/>
      <c r="K3" s="1278"/>
      <c r="L3" s="1278"/>
      <c r="M3" s="1278"/>
      <c r="N3" s="29" t="s">
        <v>35</v>
      </c>
      <c r="O3" s="30"/>
    </row>
    <row r="4" spans="1:15" s="31" customFormat="1" ht="18" customHeight="1" outlineLevel="1">
      <c r="B4" s="1272" t="s">
        <v>36</v>
      </c>
      <c r="C4" s="1272"/>
      <c r="D4" s="32"/>
      <c r="E4" s="1272" t="s">
        <v>37</v>
      </c>
      <c r="F4" s="1272"/>
      <c r="G4" s="33"/>
      <c r="H4" s="1272" t="s">
        <v>38</v>
      </c>
      <c r="I4" s="1272"/>
      <c r="J4" s="33"/>
      <c r="L4" s="31" t="s">
        <v>39</v>
      </c>
      <c r="M4" s="1271"/>
      <c r="N4" s="1271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4"/>
      <c r="D7" s="1274"/>
      <c r="E7" s="1274"/>
      <c r="F7" s="1274"/>
      <c r="G7" s="1274"/>
      <c r="H7" s="1274"/>
      <c r="I7" s="1274"/>
      <c r="J7" s="1274"/>
      <c r="K7" s="1274"/>
      <c r="L7" s="1274"/>
      <c r="M7" s="1274"/>
      <c r="N7" s="1275"/>
    </row>
    <row r="8" spans="1:15" s="37" customFormat="1" ht="18" customHeight="1" outlineLevel="1">
      <c r="B8" s="41">
        <v>2</v>
      </c>
      <c r="C8" s="1274"/>
      <c r="D8" s="1274"/>
      <c r="E8" s="1274"/>
      <c r="F8" s="1274"/>
      <c r="G8" s="1274"/>
      <c r="H8" s="1274"/>
      <c r="I8" s="1274"/>
      <c r="J8" s="1274"/>
      <c r="K8" s="1274"/>
      <c r="L8" s="1274"/>
      <c r="M8" s="1274"/>
      <c r="N8" s="1275"/>
    </row>
    <row r="9" spans="1:15" s="37" customFormat="1" ht="18" customHeight="1" outlineLevel="1">
      <c r="B9" s="41">
        <v>3</v>
      </c>
      <c r="C9" s="1274"/>
      <c r="D9" s="1274"/>
      <c r="E9" s="1274"/>
      <c r="F9" s="1274"/>
      <c r="G9" s="1274"/>
      <c r="H9" s="1274"/>
      <c r="I9" s="1274"/>
      <c r="J9" s="1274"/>
      <c r="K9" s="1274"/>
      <c r="L9" s="1274"/>
      <c r="M9" s="1274"/>
      <c r="N9" s="1275"/>
    </row>
    <row r="10" spans="1:15" s="37" customFormat="1" ht="18" customHeight="1" outlineLevel="1">
      <c r="B10" s="41">
        <v>4</v>
      </c>
      <c r="C10" s="1274"/>
      <c r="D10" s="1274"/>
      <c r="E10" s="1274"/>
      <c r="F10" s="1274"/>
      <c r="G10" s="1274"/>
      <c r="H10" s="1274"/>
      <c r="I10" s="1274"/>
      <c r="J10" s="1274"/>
      <c r="K10" s="1274"/>
      <c r="L10" s="1274"/>
      <c r="M10" s="1274"/>
      <c r="N10" s="1275"/>
    </row>
    <row r="11" spans="1:15" s="37" customFormat="1" ht="18" customHeight="1" outlineLevel="1">
      <c r="B11" s="41">
        <v>5</v>
      </c>
      <c r="C11" s="1274"/>
      <c r="D11" s="1274"/>
      <c r="E11" s="1274"/>
      <c r="F11" s="1274"/>
      <c r="G11" s="1274"/>
      <c r="H11" s="1274"/>
      <c r="I11" s="1274"/>
      <c r="J11" s="1274"/>
      <c r="K11" s="1274"/>
      <c r="L11" s="1274"/>
      <c r="M11" s="1274"/>
      <c r="N11" s="1275"/>
    </row>
    <row r="12" spans="1:15" s="37" customFormat="1" ht="18" customHeight="1" outlineLevel="1">
      <c r="B12" s="41">
        <v>6</v>
      </c>
      <c r="C12" s="1274"/>
      <c r="D12" s="1274"/>
      <c r="E12" s="1274"/>
      <c r="F12" s="1274"/>
      <c r="G12" s="1274"/>
      <c r="H12" s="1274"/>
      <c r="I12" s="1274"/>
      <c r="J12" s="1274"/>
      <c r="K12" s="1274"/>
      <c r="L12" s="1274"/>
      <c r="M12" s="1274"/>
      <c r="N12" s="1275"/>
    </row>
    <row r="13" spans="1:15" s="37" customFormat="1" ht="18" customHeight="1" outlineLevel="1">
      <c r="B13" s="41">
        <v>7</v>
      </c>
      <c r="C13" s="1274"/>
      <c r="D13" s="1274"/>
      <c r="E13" s="1274"/>
      <c r="F13" s="1274"/>
      <c r="G13" s="1274"/>
      <c r="H13" s="1274"/>
      <c r="I13" s="1274"/>
      <c r="J13" s="1274"/>
      <c r="K13" s="1274"/>
      <c r="L13" s="1274"/>
      <c r="M13" s="1274"/>
      <c r="N13" s="1275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4"/>
      <c r="D23" s="1274"/>
      <c r="E23" s="1274"/>
      <c r="F23" s="1274"/>
      <c r="G23" s="1274"/>
      <c r="H23" s="1274"/>
      <c r="I23" s="1274"/>
      <c r="J23" s="1274"/>
      <c r="K23" s="1274"/>
      <c r="L23" s="1274"/>
      <c r="M23" s="1274"/>
      <c r="N23" s="1275"/>
    </row>
    <row r="24" spans="2:14" s="37" customFormat="1" ht="14.5" outlineLevel="1">
      <c r="B24" s="41">
        <v>2</v>
      </c>
      <c r="C24" s="1274"/>
      <c r="D24" s="1274"/>
      <c r="E24" s="1274"/>
      <c r="F24" s="1274"/>
      <c r="G24" s="1274"/>
      <c r="H24" s="1274"/>
      <c r="I24" s="1274"/>
      <c r="J24" s="1274"/>
      <c r="K24" s="1274"/>
      <c r="L24" s="1274"/>
      <c r="M24" s="1274"/>
      <c r="N24" s="1275"/>
    </row>
    <row r="25" spans="2:14" s="37" customFormat="1" ht="14.5" outlineLevel="1">
      <c r="B25" s="41">
        <v>3</v>
      </c>
      <c r="C25" s="1274"/>
      <c r="D25" s="1274"/>
      <c r="E25" s="1274"/>
      <c r="F25" s="1274"/>
      <c r="G25" s="1274"/>
      <c r="H25" s="1274"/>
      <c r="I25" s="1274"/>
      <c r="J25" s="1274"/>
      <c r="K25" s="1274"/>
      <c r="L25" s="1274"/>
      <c r="M25" s="1274"/>
      <c r="N25" s="1275"/>
    </row>
    <row r="26" spans="2:14" s="37" customFormat="1" ht="14.5" outlineLevel="1">
      <c r="B26" s="41">
        <v>4</v>
      </c>
      <c r="C26" s="1274"/>
      <c r="D26" s="1274"/>
      <c r="E26" s="1274"/>
      <c r="F26" s="1274"/>
      <c r="G26" s="1274"/>
      <c r="H26" s="1274"/>
      <c r="I26" s="1274"/>
      <c r="J26" s="1274"/>
      <c r="K26" s="1274"/>
      <c r="L26" s="1274"/>
      <c r="M26" s="1274"/>
      <c r="N26" s="1275"/>
    </row>
    <row r="27" spans="2:14" s="37" customFormat="1" ht="14.5" outlineLevel="1">
      <c r="B27" s="41">
        <v>5</v>
      </c>
      <c r="C27" s="1274"/>
      <c r="D27" s="1274"/>
      <c r="E27" s="1274"/>
      <c r="F27" s="1274"/>
      <c r="G27" s="1274"/>
      <c r="H27" s="1274"/>
      <c r="I27" s="1274"/>
      <c r="J27" s="1274"/>
      <c r="K27" s="1274"/>
      <c r="L27" s="1274"/>
      <c r="M27" s="1274"/>
      <c r="N27" s="1275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4"/>
      <c r="D31" s="1274"/>
      <c r="E31" s="1274"/>
      <c r="F31" s="1274"/>
      <c r="G31" s="1274"/>
      <c r="H31" s="1274"/>
      <c r="I31" s="1274"/>
      <c r="J31" s="1274"/>
      <c r="K31" s="1274"/>
      <c r="L31" s="1274"/>
      <c r="M31" s="1274"/>
      <c r="N31" s="1275"/>
    </row>
    <row r="32" spans="2:14" s="37" customFormat="1" ht="14.5" outlineLevel="1">
      <c r="B32" s="41">
        <v>2</v>
      </c>
      <c r="C32" s="1274"/>
      <c r="D32" s="1274"/>
      <c r="E32" s="1274"/>
      <c r="F32" s="1274"/>
      <c r="G32" s="1274"/>
      <c r="H32" s="1274"/>
      <c r="I32" s="1274"/>
      <c r="J32" s="1274"/>
      <c r="K32" s="1274"/>
      <c r="L32" s="1274"/>
      <c r="M32" s="1274"/>
      <c r="N32" s="1275"/>
    </row>
    <row r="33" spans="1:15" s="37" customFormat="1" ht="14.5" outlineLevel="1">
      <c r="B33" s="41">
        <v>3</v>
      </c>
      <c r="C33" s="1274"/>
      <c r="D33" s="1274"/>
      <c r="E33" s="1274"/>
      <c r="F33" s="1274"/>
      <c r="G33" s="1274"/>
      <c r="H33" s="1274"/>
      <c r="I33" s="1274"/>
      <c r="J33" s="1274"/>
      <c r="K33" s="1274"/>
      <c r="L33" s="1274"/>
      <c r="M33" s="1274"/>
      <c r="N33" s="1275"/>
    </row>
    <row r="34" spans="1:15" s="37" customFormat="1" ht="14.5" outlineLevel="1">
      <c r="B34" s="41">
        <v>4</v>
      </c>
      <c r="C34" s="1274"/>
      <c r="D34" s="1274"/>
      <c r="E34" s="1274"/>
      <c r="F34" s="1274"/>
      <c r="G34" s="1274"/>
      <c r="H34" s="1274"/>
      <c r="I34" s="1274"/>
      <c r="J34" s="1274"/>
      <c r="K34" s="1274"/>
      <c r="L34" s="1274"/>
      <c r="M34" s="1274"/>
      <c r="N34" s="1275"/>
    </row>
    <row r="35" spans="1:15" s="37" customFormat="1" ht="14.5" outlineLevel="1">
      <c r="B35" s="41">
        <v>5</v>
      </c>
      <c r="C35" s="1274"/>
      <c r="D35" s="1274"/>
      <c r="E35" s="1274"/>
      <c r="F35" s="1274"/>
      <c r="G35" s="1274"/>
      <c r="H35" s="1274"/>
      <c r="I35" s="1274"/>
      <c r="J35" s="1274"/>
      <c r="K35" s="1274"/>
      <c r="L35" s="1274"/>
      <c r="M35" s="1274"/>
      <c r="N35" s="1275"/>
    </row>
    <row r="36" spans="1:15" s="37" customFormat="1" ht="14.5" outlineLevel="1">
      <c r="B36" s="41">
        <v>6</v>
      </c>
      <c r="C36" s="1274"/>
      <c r="D36" s="1274"/>
      <c r="E36" s="1274"/>
      <c r="F36" s="1274"/>
      <c r="G36" s="1274"/>
      <c r="H36" s="1274"/>
      <c r="I36" s="1274"/>
      <c r="J36" s="1274"/>
      <c r="K36" s="1274"/>
      <c r="L36" s="1274"/>
      <c r="M36" s="1274"/>
      <c r="N36" s="1275"/>
    </row>
    <row r="37" spans="1:15" s="37" customFormat="1" ht="14.5" outlineLevel="1">
      <c r="B37" s="41">
        <v>7</v>
      </c>
      <c r="C37" s="1274"/>
      <c r="D37" s="1274"/>
      <c r="E37" s="1274"/>
      <c r="F37" s="1274"/>
      <c r="G37" s="1274"/>
      <c r="H37" s="1274"/>
      <c r="I37" s="1274"/>
      <c r="J37" s="1274"/>
      <c r="K37" s="1274"/>
      <c r="L37" s="1274"/>
      <c r="M37" s="1274"/>
      <c r="N37" s="1275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7" t="s">
        <v>470</v>
      </c>
      <c r="B39" s="1277"/>
      <c r="C39" s="1277"/>
      <c r="D39" s="1277"/>
      <c r="E39" s="1277"/>
      <c r="F39" s="1277"/>
      <c r="G39" s="1277"/>
      <c r="H39" s="1277"/>
      <c r="I39" s="1277"/>
      <c r="J39" s="1277"/>
      <c r="K39" s="1277"/>
      <c r="L39" s="1277"/>
      <c r="M39" s="1277"/>
      <c r="N39" s="1277"/>
    </row>
    <row r="40" spans="1:15" ht="31" customHeight="1" outlineLevel="1">
      <c r="B40" s="1278" t="s">
        <v>34</v>
      </c>
      <c r="C40" s="1278"/>
      <c r="D40" s="1278"/>
      <c r="E40" s="1278"/>
      <c r="F40" s="1278"/>
      <c r="G40" s="1278"/>
      <c r="H40" s="1278"/>
      <c r="I40" s="1278"/>
      <c r="J40" s="1278"/>
      <c r="K40" s="1278"/>
      <c r="L40" s="1278"/>
      <c r="M40" s="1278"/>
      <c r="N40" s="29" t="s">
        <v>41</v>
      </c>
      <c r="O40" s="30"/>
    </row>
    <row r="41" spans="1:15" s="31" customFormat="1" ht="18" customHeight="1" outlineLevel="1">
      <c r="B41" s="1272" t="s">
        <v>36</v>
      </c>
      <c r="C41" s="1272"/>
      <c r="D41" s="32"/>
      <c r="E41" s="1272" t="s">
        <v>37</v>
      </c>
      <c r="F41" s="1272"/>
      <c r="G41" s="33"/>
      <c r="H41" s="1272" t="s">
        <v>38</v>
      </c>
      <c r="I41" s="1272"/>
      <c r="J41" s="33"/>
      <c r="L41" s="31" t="s">
        <v>39</v>
      </c>
      <c r="M41" s="1271"/>
      <c r="N41" s="1271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4"/>
      <c r="D44" s="1274"/>
      <c r="E44" s="1274"/>
      <c r="F44" s="1274"/>
      <c r="G44" s="1274"/>
      <c r="H44" s="1274"/>
      <c r="I44" s="1274"/>
      <c r="J44" s="1274"/>
      <c r="K44" s="1274"/>
      <c r="L44" s="1274"/>
      <c r="M44" s="1274"/>
      <c r="N44" s="1275"/>
    </row>
    <row r="45" spans="1:15" s="37" customFormat="1" ht="18" customHeight="1" outlineLevel="1">
      <c r="B45" s="41">
        <v>2</v>
      </c>
      <c r="C45" s="1274"/>
      <c r="D45" s="1274"/>
      <c r="E45" s="1274"/>
      <c r="F45" s="1274"/>
      <c r="G45" s="1274"/>
      <c r="H45" s="1274"/>
      <c r="I45" s="1274"/>
      <c r="J45" s="1274"/>
      <c r="K45" s="1274"/>
      <c r="L45" s="1274"/>
      <c r="M45" s="1274"/>
      <c r="N45" s="1275"/>
    </row>
    <row r="46" spans="1:15" s="37" customFormat="1" ht="18" customHeight="1" outlineLevel="1">
      <c r="B46" s="41">
        <v>3</v>
      </c>
      <c r="C46" s="1274"/>
      <c r="D46" s="1274"/>
      <c r="E46" s="1274"/>
      <c r="F46" s="1274"/>
      <c r="G46" s="1274"/>
      <c r="H46" s="1274"/>
      <c r="I46" s="1274"/>
      <c r="J46" s="1274"/>
      <c r="K46" s="1274"/>
      <c r="L46" s="1274"/>
      <c r="M46" s="1274"/>
      <c r="N46" s="1275"/>
    </row>
    <row r="47" spans="1:15" s="37" customFormat="1" ht="18" customHeight="1" outlineLevel="1">
      <c r="B47" s="41">
        <v>4</v>
      </c>
      <c r="C47" s="1274"/>
      <c r="D47" s="1274"/>
      <c r="E47" s="1274"/>
      <c r="F47" s="1274"/>
      <c r="G47" s="1274"/>
      <c r="H47" s="1274"/>
      <c r="I47" s="1274"/>
      <c r="J47" s="1274"/>
      <c r="K47" s="1274"/>
      <c r="L47" s="1274"/>
      <c r="M47" s="1274"/>
      <c r="N47" s="1275"/>
    </row>
    <row r="48" spans="1:15" s="37" customFormat="1" ht="18" customHeight="1" outlineLevel="1">
      <c r="B48" s="41">
        <v>5</v>
      </c>
      <c r="C48" s="1274"/>
      <c r="D48" s="1274"/>
      <c r="E48" s="1274"/>
      <c r="F48" s="1274"/>
      <c r="G48" s="1274"/>
      <c r="H48" s="1274"/>
      <c r="I48" s="1274"/>
      <c r="J48" s="1274"/>
      <c r="K48" s="1274"/>
      <c r="L48" s="1274"/>
      <c r="M48" s="1274"/>
      <c r="N48" s="1275"/>
    </row>
    <row r="49" spans="2:14" s="37" customFormat="1" ht="18" customHeight="1" outlineLevel="1">
      <c r="B49" s="41">
        <v>6</v>
      </c>
      <c r="C49" s="1274"/>
      <c r="D49" s="1274"/>
      <c r="E49" s="1274"/>
      <c r="F49" s="1274"/>
      <c r="G49" s="1274"/>
      <c r="H49" s="1274"/>
      <c r="I49" s="1274"/>
      <c r="J49" s="1274"/>
      <c r="K49" s="1274"/>
      <c r="L49" s="1274"/>
      <c r="M49" s="1274"/>
      <c r="N49" s="1275"/>
    </row>
    <row r="50" spans="2:14" s="37" customFormat="1" ht="18" customHeight="1" outlineLevel="1">
      <c r="B50" s="41">
        <v>7</v>
      </c>
      <c r="C50" s="1274"/>
      <c r="D50" s="1274"/>
      <c r="E50" s="1274"/>
      <c r="F50" s="1274"/>
      <c r="G50" s="1274"/>
      <c r="H50" s="1274"/>
      <c r="I50" s="1274"/>
      <c r="J50" s="1274"/>
      <c r="K50" s="1274"/>
      <c r="L50" s="1274"/>
      <c r="M50" s="1274"/>
      <c r="N50" s="1275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4"/>
      <c r="D60" s="1274"/>
      <c r="E60" s="1274"/>
      <c r="F60" s="1274"/>
      <c r="G60" s="1274"/>
      <c r="H60" s="1274"/>
      <c r="I60" s="1274"/>
      <c r="J60" s="1274"/>
      <c r="K60" s="1274"/>
      <c r="L60" s="1274"/>
      <c r="M60" s="1274"/>
      <c r="N60" s="1275"/>
    </row>
    <row r="61" spans="2:14" s="37" customFormat="1" ht="14.5" outlineLevel="1">
      <c r="B61" s="41">
        <v>2</v>
      </c>
      <c r="C61" s="1274"/>
      <c r="D61" s="1274"/>
      <c r="E61" s="1274"/>
      <c r="F61" s="1274"/>
      <c r="G61" s="1274"/>
      <c r="H61" s="1274"/>
      <c r="I61" s="1274"/>
      <c r="J61" s="1274"/>
      <c r="K61" s="1274"/>
      <c r="L61" s="1274"/>
      <c r="M61" s="1274"/>
      <c r="N61" s="1275"/>
    </row>
    <row r="62" spans="2:14" s="37" customFormat="1" ht="14.5" outlineLevel="1">
      <c r="B62" s="41">
        <v>3</v>
      </c>
      <c r="C62" s="1274"/>
      <c r="D62" s="1274"/>
      <c r="E62" s="1274"/>
      <c r="F62" s="1274"/>
      <c r="G62" s="1274"/>
      <c r="H62" s="1274"/>
      <c r="I62" s="1274"/>
      <c r="J62" s="1274"/>
      <c r="K62" s="1274"/>
      <c r="L62" s="1274"/>
      <c r="M62" s="1274"/>
      <c r="N62" s="1275"/>
    </row>
    <row r="63" spans="2:14" s="37" customFormat="1" ht="14.5" outlineLevel="1">
      <c r="B63" s="41">
        <v>4</v>
      </c>
      <c r="C63" s="1274"/>
      <c r="D63" s="1274"/>
      <c r="E63" s="1274"/>
      <c r="F63" s="1274"/>
      <c r="G63" s="1274"/>
      <c r="H63" s="1274"/>
      <c r="I63" s="1274"/>
      <c r="J63" s="1274"/>
      <c r="K63" s="1274"/>
      <c r="L63" s="1274"/>
      <c r="M63" s="1274"/>
      <c r="N63" s="1275"/>
    </row>
    <row r="64" spans="2:14" s="37" customFormat="1" ht="14.5" outlineLevel="1">
      <c r="B64" s="41">
        <v>5</v>
      </c>
      <c r="C64" s="1274"/>
      <c r="D64" s="1274"/>
      <c r="E64" s="1274"/>
      <c r="F64" s="1274"/>
      <c r="G64" s="1274"/>
      <c r="H64" s="1274"/>
      <c r="I64" s="1274"/>
      <c r="J64" s="1274"/>
      <c r="K64" s="1274"/>
      <c r="L64" s="1274"/>
      <c r="M64" s="1274"/>
      <c r="N64" s="1275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4"/>
      <c r="D68" s="1274"/>
      <c r="E68" s="1274"/>
      <c r="F68" s="1274"/>
      <c r="G68" s="1274"/>
      <c r="H68" s="1274"/>
      <c r="I68" s="1274"/>
      <c r="J68" s="1274"/>
      <c r="K68" s="1274"/>
      <c r="L68" s="1274"/>
      <c r="M68" s="1274"/>
      <c r="N68" s="1275"/>
    </row>
    <row r="69" spans="1:15" s="37" customFormat="1" ht="14.5" outlineLevel="1">
      <c r="B69" s="41">
        <v>2</v>
      </c>
      <c r="C69" s="1274"/>
      <c r="D69" s="1274"/>
      <c r="E69" s="1274"/>
      <c r="F69" s="1274"/>
      <c r="G69" s="1274"/>
      <c r="H69" s="1274"/>
      <c r="I69" s="1274"/>
      <c r="J69" s="1274"/>
      <c r="K69" s="1274"/>
      <c r="L69" s="1274"/>
      <c r="M69" s="1274"/>
      <c r="N69" s="1275"/>
    </row>
    <row r="70" spans="1:15" s="37" customFormat="1" ht="14.5" outlineLevel="1">
      <c r="B70" s="41">
        <v>3</v>
      </c>
      <c r="C70" s="1274"/>
      <c r="D70" s="1274"/>
      <c r="E70" s="1274"/>
      <c r="F70" s="1274"/>
      <c r="G70" s="1274"/>
      <c r="H70" s="1274"/>
      <c r="I70" s="1274"/>
      <c r="J70" s="1274"/>
      <c r="K70" s="1274"/>
      <c r="L70" s="1274"/>
      <c r="M70" s="1274"/>
      <c r="N70" s="1275"/>
    </row>
    <row r="71" spans="1:15" s="37" customFormat="1" ht="14.5" outlineLevel="1">
      <c r="B71" s="41">
        <v>4</v>
      </c>
      <c r="C71" s="1274"/>
      <c r="D71" s="1274"/>
      <c r="E71" s="1274"/>
      <c r="F71" s="1274"/>
      <c r="G71" s="1274"/>
      <c r="H71" s="1274"/>
      <c r="I71" s="1274"/>
      <c r="J71" s="1274"/>
      <c r="K71" s="1274"/>
      <c r="L71" s="1274"/>
      <c r="M71" s="1274"/>
      <c r="N71" s="1275"/>
    </row>
    <row r="72" spans="1:15" s="37" customFormat="1" ht="14.5" outlineLevel="1">
      <c r="B72" s="41">
        <v>5</v>
      </c>
      <c r="C72" s="1274"/>
      <c r="D72" s="1274"/>
      <c r="E72" s="1274"/>
      <c r="F72" s="1274"/>
      <c r="G72" s="1274"/>
      <c r="H72" s="1274"/>
      <c r="I72" s="1274"/>
      <c r="J72" s="1274"/>
      <c r="K72" s="1274"/>
      <c r="L72" s="1274"/>
      <c r="M72" s="1274"/>
      <c r="N72" s="1275"/>
    </row>
    <row r="73" spans="1:15" s="37" customFormat="1" ht="14.5" outlineLevel="1">
      <c r="B73" s="41">
        <v>6</v>
      </c>
      <c r="C73" s="1274"/>
      <c r="D73" s="1274"/>
      <c r="E73" s="1274"/>
      <c r="F73" s="1274"/>
      <c r="G73" s="1274"/>
      <c r="H73" s="1274"/>
      <c r="I73" s="1274"/>
      <c r="J73" s="1274"/>
      <c r="K73" s="1274"/>
      <c r="L73" s="1274"/>
      <c r="M73" s="1274"/>
      <c r="N73" s="1275"/>
    </row>
    <row r="74" spans="1:15" s="37" customFormat="1" ht="14.5" outlineLevel="1">
      <c r="B74" s="41">
        <v>7</v>
      </c>
      <c r="C74" s="1274"/>
      <c r="D74" s="1274"/>
      <c r="E74" s="1274"/>
      <c r="F74" s="1274"/>
      <c r="G74" s="1274"/>
      <c r="H74" s="1274"/>
      <c r="I74" s="1274"/>
      <c r="J74" s="1274"/>
      <c r="K74" s="1274"/>
      <c r="L74" s="1274"/>
      <c r="M74" s="1274"/>
      <c r="N74" s="1275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7" t="s">
        <v>471</v>
      </c>
      <c r="B76" s="1277"/>
      <c r="C76" s="1277"/>
      <c r="D76" s="1277"/>
      <c r="E76" s="1277"/>
      <c r="F76" s="1277"/>
      <c r="G76" s="1277"/>
      <c r="H76" s="1277"/>
      <c r="I76" s="1277"/>
      <c r="J76" s="1277"/>
      <c r="K76" s="1277"/>
      <c r="L76" s="1277"/>
      <c r="M76" s="1277"/>
      <c r="N76" s="1277"/>
    </row>
    <row r="77" spans="1:15" ht="31" customHeight="1" outlineLevel="1">
      <c r="B77" s="1278" t="s">
        <v>34</v>
      </c>
      <c r="C77" s="1278"/>
      <c r="D77" s="1278"/>
      <c r="E77" s="1278"/>
      <c r="F77" s="1278"/>
      <c r="G77" s="1278"/>
      <c r="H77" s="1278"/>
      <c r="I77" s="1278"/>
      <c r="J77" s="1278"/>
      <c r="K77" s="1278"/>
      <c r="L77" s="1278"/>
      <c r="M77" s="1278"/>
      <c r="N77" s="29" t="s">
        <v>42</v>
      </c>
      <c r="O77" s="30"/>
    </row>
    <row r="78" spans="1:15" s="31" customFormat="1" ht="18" customHeight="1" outlineLevel="1">
      <c r="B78" s="1272" t="s">
        <v>36</v>
      </c>
      <c r="C78" s="1272"/>
      <c r="D78" s="32"/>
      <c r="E78" s="1272" t="s">
        <v>37</v>
      </c>
      <c r="F78" s="1272"/>
      <c r="G78" s="33"/>
      <c r="H78" s="1272" t="s">
        <v>38</v>
      </c>
      <c r="I78" s="1272"/>
      <c r="J78" s="33"/>
      <c r="L78" s="31" t="s">
        <v>39</v>
      </c>
      <c r="M78" s="1271"/>
      <c r="N78" s="1271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4"/>
      <c r="D81" s="1274"/>
      <c r="E81" s="1274"/>
      <c r="F81" s="1274"/>
      <c r="G81" s="1274"/>
      <c r="H81" s="1274"/>
      <c r="I81" s="1274"/>
      <c r="J81" s="1274"/>
      <c r="K81" s="1274"/>
      <c r="L81" s="1274"/>
      <c r="M81" s="1274"/>
      <c r="N81" s="1275"/>
    </row>
    <row r="82" spans="2:14" s="37" customFormat="1" ht="18" customHeight="1" outlineLevel="1">
      <c r="B82" s="41">
        <v>2</v>
      </c>
      <c r="C82" s="1274"/>
      <c r="D82" s="1274"/>
      <c r="E82" s="1274"/>
      <c r="F82" s="1274"/>
      <c r="G82" s="1274"/>
      <c r="H82" s="1274"/>
      <c r="I82" s="1274"/>
      <c r="J82" s="1274"/>
      <c r="K82" s="1274"/>
      <c r="L82" s="1274"/>
      <c r="M82" s="1274"/>
      <c r="N82" s="1275"/>
    </row>
    <row r="83" spans="2:14" s="37" customFormat="1" ht="18" customHeight="1" outlineLevel="1">
      <c r="B83" s="41">
        <v>3</v>
      </c>
      <c r="C83" s="1274"/>
      <c r="D83" s="1274"/>
      <c r="E83" s="1274"/>
      <c r="F83" s="1274"/>
      <c r="G83" s="1274"/>
      <c r="H83" s="1274"/>
      <c r="I83" s="1274"/>
      <c r="J83" s="1274"/>
      <c r="K83" s="1274"/>
      <c r="L83" s="1274"/>
      <c r="M83" s="1274"/>
      <c r="N83" s="1275"/>
    </row>
    <row r="84" spans="2:14" s="37" customFormat="1" ht="18" customHeight="1" outlineLevel="1">
      <c r="B84" s="41">
        <v>4</v>
      </c>
      <c r="C84" s="1274"/>
      <c r="D84" s="1274"/>
      <c r="E84" s="1274"/>
      <c r="F84" s="1274"/>
      <c r="G84" s="1274"/>
      <c r="H84" s="1274"/>
      <c r="I84" s="1274"/>
      <c r="J84" s="1274"/>
      <c r="K84" s="1274"/>
      <c r="L84" s="1274"/>
      <c r="M84" s="1274"/>
      <c r="N84" s="1275"/>
    </row>
    <row r="85" spans="2:14" s="37" customFormat="1" ht="18" customHeight="1" outlineLevel="1">
      <c r="B85" s="41">
        <v>5</v>
      </c>
      <c r="C85" s="1274"/>
      <c r="D85" s="1274"/>
      <c r="E85" s="1274"/>
      <c r="F85" s="1274"/>
      <c r="G85" s="1274"/>
      <c r="H85" s="1274"/>
      <c r="I85" s="1274"/>
      <c r="J85" s="1274"/>
      <c r="K85" s="1274"/>
      <c r="L85" s="1274"/>
      <c r="M85" s="1274"/>
      <c r="N85" s="1275"/>
    </row>
    <row r="86" spans="2:14" s="37" customFormat="1" ht="18" customHeight="1" outlineLevel="1">
      <c r="B86" s="41">
        <v>6</v>
      </c>
      <c r="C86" s="1274"/>
      <c r="D86" s="1274"/>
      <c r="E86" s="1274"/>
      <c r="F86" s="1274"/>
      <c r="G86" s="1274"/>
      <c r="H86" s="1274"/>
      <c r="I86" s="1274"/>
      <c r="J86" s="1274"/>
      <c r="K86" s="1274"/>
      <c r="L86" s="1274"/>
      <c r="M86" s="1274"/>
      <c r="N86" s="1275"/>
    </row>
    <row r="87" spans="2:14" s="37" customFormat="1" ht="18" customHeight="1" outlineLevel="1">
      <c r="B87" s="41">
        <v>7</v>
      </c>
      <c r="C87" s="1274"/>
      <c r="D87" s="1274"/>
      <c r="E87" s="1274"/>
      <c r="F87" s="1274"/>
      <c r="G87" s="1274"/>
      <c r="H87" s="1274"/>
      <c r="I87" s="1274"/>
      <c r="J87" s="1274"/>
      <c r="K87" s="1274"/>
      <c r="L87" s="1274"/>
      <c r="M87" s="1274"/>
      <c r="N87" s="1275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4"/>
      <c r="D97" s="1274"/>
      <c r="E97" s="1274"/>
      <c r="F97" s="1274"/>
      <c r="G97" s="1274"/>
      <c r="H97" s="1274"/>
      <c r="I97" s="1274"/>
      <c r="J97" s="1274"/>
      <c r="K97" s="1274"/>
      <c r="L97" s="1274"/>
      <c r="M97" s="1274"/>
      <c r="N97" s="1275"/>
    </row>
    <row r="98" spans="2:14" s="37" customFormat="1" ht="14.5" outlineLevel="1">
      <c r="B98" s="41">
        <v>2</v>
      </c>
      <c r="C98" s="1274"/>
      <c r="D98" s="1274"/>
      <c r="E98" s="1274"/>
      <c r="F98" s="1274"/>
      <c r="G98" s="1274"/>
      <c r="H98" s="1274"/>
      <c r="I98" s="1274"/>
      <c r="J98" s="1274"/>
      <c r="K98" s="1274"/>
      <c r="L98" s="1274"/>
      <c r="M98" s="1274"/>
      <c r="N98" s="1275"/>
    </row>
    <row r="99" spans="2:14" s="37" customFormat="1" ht="14.5" outlineLevel="1">
      <c r="B99" s="41">
        <v>3</v>
      </c>
      <c r="C99" s="1274"/>
      <c r="D99" s="1274"/>
      <c r="E99" s="1274"/>
      <c r="F99" s="1274"/>
      <c r="G99" s="1274"/>
      <c r="H99" s="1274"/>
      <c r="I99" s="1274"/>
      <c r="J99" s="1274"/>
      <c r="K99" s="1274"/>
      <c r="L99" s="1274"/>
      <c r="M99" s="1274"/>
      <c r="N99" s="1275"/>
    </row>
    <row r="100" spans="2:14" s="37" customFormat="1" ht="14.5" outlineLevel="1">
      <c r="B100" s="41">
        <v>4</v>
      </c>
      <c r="C100" s="1274"/>
      <c r="D100" s="1274"/>
      <c r="E100" s="1274"/>
      <c r="F100" s="1274"/>
      <c r="G100" s="1274"/>
      <c r="H100" s="1274"/>
      <c r="I100" s="1274"/>
      <c r="J100" s="1274"/>
      <c r="K100" s="1274"/>
      <c r="L100" s="1274"/>
      <c r="M100" s="1274"/>
      <c r="N100" s="1275"/>
    </row>
    <row r="101" spans="2:14" s="37" customFormat="1" ht="14.5" outlineLevel="1">
      <c r="B101" s="41">
        <v>5</v>
      </c>
      <c r="C101" s="1274"/>
      <c r="D101" s="1274"/>
      <c r="E101" s="1274"/>
      <c r="F101" s="1274"/>
      <c r="G101" s="1274"/>
      <c r="H101" s="1274"/>
      <c r="I101" s="1274"/>
      <c r="J101" s="1274"/>
      <c r="K101" s="1274"/>
      <c r="L101" s="1274"/>
      <c r="M101" s="1274"/>
      <c r="N101" s="1275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4"/>
      <c r="D105" s="1274"/>
      <c r="E105" s="1274"/>
      <c r="F105" s="1274"/>
      <c r="G105" s="1274"/>
      <c r="H105" s="1274"/>
      <c r="I105" s="1274"/>
      <c r="J105" s="1274"/>
      <c r="K105" s="1274"/>
      <c r="L105" s="1274"/>
      <c r="M105" s="1274"/>
      <c r="N105" s="1275"/>
    </row>
    <row r="106" spans="2:14" s="37" customFormat="1" ht="14.5" outlineLevel="1">
      <c r="B106" s="41">
        <v>2</v>
      </c>
      <c r="C106" s="1274"/>
      <c r="D106" s="1274"/>
      <c r="E106" s="1274"/>
      <c r="F106" s="1274"/>
      <c r="G106" s="1274"/>
      <c r="H106" s="1274"/>
      <c r="I106" s="1274"/>
      <c r="J106" s="1274"/>
      <c r="K106" s="1274"/>
      <c r="L106" s="1274"/>
      <c r="M106" s="1274"/>
      <c r="N106" s="1275"/>
    </row>
    <row r="107" spans="2:14" s="37" customFormat="1" ht="14.5" outlineLevel="1">
      <c r="B107" s="41">
        <v>3</v>
      </c>
      <c r="C107" s="1274"/>
      <c r="D107" s="1274"/>
      <c r="E107" s="1274"/>
      <c r="F107" s="1274"/>
      <c r="G107" s="1274"/>
      <c r="H107" s="1274"/>
      <c r="I107" s="1274"/>
      <c r="J107" s="1274"/>
      <c r="K107" s="1274"/>
      <c r="L107" s="1274"/>
      <c r="M107" s="1274"/>
      <c r="N107" s="1275"/>
    </row>
    <row r="108" spans="2:14" s="37" customFormat="1" ht="14.5" outlineLevel="1">
      <c r="B108" s="41">
        <v>4</v>
      </c>
      <c r="C108" s="1274"/>
      <c r="D108" s="1274"/>
      <c r="E108" s="1274"/>
      <c r="F108" s="1274"/>
      <c r="G108" s="1274"/>
      <c r="H108" s="1274"/>
      <c r="I108" s="1274"/>
      <c r="J108" s="1274"/>
      <c r="K108" s="1274"/>
      <c r="L108" s="1274"/>
      <c r="M108" s="1274"/>
      <c r="N108" s="1275"/>
    </row>
    <row r="109" spans="2:14" s="37" customFormat="1" ht="14.5" outlineLevel="1">
      <c r="B109" s="41">
        <v>5</v>
      </c>
      <c r="C109" s="1274"/>
      <c r="D109" s="1274"/>
      <c r="E109" s="1274"/>
      <c r="F109" s="1274"/>
      <c r="G109" s="1274"/>
      <c r="H109" s="1274"/>
      <c r="I109" s="1274"/>
      <c r="J109" s="1274"/>
      <c r="K109" s="1274"/>
      <c r="L109" s="1274"/>
      <c r="M109" s="1274"/>
      <c r="N109" s="1275"/>
    </row>
    <row r="110" spans="2:14" s="37" customFormat="1" ht="14.5" outlineLevel="1">
      <c r="B110" s="41">
        <v>6</v>
      </c>
      <c r="C110" s="1274"/>
      <c r="D110" s="1274"/>
      <c r="E110" s="1274"/>
      <c r="F110" s="1274"/>
      <c r="G110" s="1274"/>
      <c r="H110" s="1274"/>
      <c r="I110" s="1274"/>
      <c r="J110" s="1274"/>
      <c r="K110" s="1274"/>
      <c r="L110" s="1274"/>
      <c r="M110" s="1274"/>
      <c r="N110" s="1275"/>
    </row>
    <row r="111" spans="2:14" s="37" customFormat="1" ht="14.5" outlineLevel="1">
      <c r="B111" s="41">
        <v>7</v>
      </c>
      <c r="C111" s="1274"/>
      <c r="D111" s="1274"/>
      <c r="E111" s="1274"/>
      <c r="F111" s="1274"/>
      <c r="G111" s="1274"/>
      <c r="H111" s="1274"/>
      <c r="I111" s="1274"/>
      <c r="J111" s="1274"/>
      <c r="K111" s="1274"/>
      <c r="L111" s="1274"/>
      <c r="M111" s="1274"/>
      <c r="N111" s="1275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7" t="s">
        <v>472</v>
      </c>
      <c r="B113" s="1277"/>
      <c r="C113" s="1277"/>
      <c r="D113" s="1277"/>
      <c r="E113" s="1277"/>
      <c r="F113" s="1277"/>
      <c r="G113" s="1277"/>
      <c r="H113" s="1277"/>
      <c r="I113" s="1277"/>
      <c r="J113" s="1277"/>
      <c r="K113" s="1277"/>
      <c r="L113" s="1277"/>
      <c r="M113" s="1277"/>
      <c r="N113" s="1277"/>
    </row>
    <row r="114" spans="1:15" ht="31" customHeight="1" outlineLevel="1">
      <c r="B114" s="1278" t="s">
        <v>34</v>
      </c>
      <c r="C114" s="1278"/>
      <c r="D114" s="1278"/>
      <c r="E114" s="1278"/>
      <c r="F114" s="1278"/>
      <c r="G114" s="1278"/>
      <c r="H114" s="1278"/>
      <c r="I114" s="1278"/>
      <c r="J114" s="1278"/>
      <c r="K114" s="1278"/>
      <c r="L114" s="1278"/>
      <c r="M114" s="1278"/>
      <c r="N114" s="29" t="s">
        <v>43</v>
      </c>
      <c r="O114" s="30"/>
    </row>
    <row r="115" spans="1:15" s="31" customFormat="1" ht="18" customHeight="1" outlineLevel="1">
      <c r="B115" s="1272" t="s">
        <v>36</v>
      </c>
      <c r="C115" s="1272"/>
      <c r="D115" s="32"/>
      <c r="E115" s="1272" t="s">
        <v>37</v>
      </c>
      <c r="F115" s="1272"/>
      <c r="G115" s="33"/>
      <c r="H115" s="1272" t="s">
        <v>38</v>
      </c>
      <c r="I115" s="1272"/>
      <c r="J115" s="33"/>
      <c r="L115" s="31" t="s">
        <v>39</v>
      </c>
      <c r="M115" s="1271"/>
      <c r="N115" s="1271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4"/>
      <c r="D118" s="1274"/>
      <c r="E118" s="1274"/>
      <c r="F118" s="1274"/>
      <c r="G118" s="1274"/>
      <c r="H118" s="1274"/>
      <c r="I118" s="1274"/>
      <c r="J118" s="1274"/>
      <c r="K118" s="1274"/>
      <c r="L118" s="1274"/>
      <c r="M118" s="1274"/>
      <c r="N118" s="1275"/>
    </row>
    <row r="119" spans="1:15" s="37" customFormat="1" ht="18" customHeight="1" outlineLevel="1">
      <c r="B119" s="41">
        <v>2</v>
      </c>
      <c r="C119" s="1274"/>
      <c r="D119" s="1274"/>
      <c r="E119" s="1274"/>
      <c r="F119" s="1274"/>
      <c r="G119" s="1274"/>
      <c r="H119" s="1274"/>
      <c r="I119" s="1274"/>
      <c r="J119" s="1274"/>
      <c r="K119" s="1274"/>
      <c r="L119" s="1274"/>
      <c r="M119" s="1274"/>
      <c r="N119" s="1275"/>
    </row>
    <row r="120" spans="1:15" s="37" customFormat="1" ht="18" customHeight="1" outlineLevel="1">
      <c r="B120" s="41">
        <v>3</v>
      </c>
      <c r="C120" s="1274"/>
      <c r="D120" s="1274"/>
      <c r="E120" s="1274"/>
      <c r="F120" s="1274"/>
      <c r="G120" s="1274"/>
      <c r="H120" s="1274"/>
      <c r="I120" s="1274"/>
      <c r="J120" s="1274"/>
      <c r="K120" s="1274"/>
      <c r="L120" s="1274"/>
      <c r="M120" s="1274"/>
      <c r="N120" s="1275"/>
    </row>
    <row r="121" spans="1:15" s="37" customFormat="1" ht="18" customHeight="1" outlineLevel="1">
      <c r="B121" s="41">
        <v>4</v>
      </c>
      <c r="C121" s="1274"/>
      <c r="D121" s="1274"/>
      <c r="E121" s="1274"/>
      <c r="F121" s="1274"/>
      <c r="G121" s="1274"/>
      <c r="H121" s="1274"/>
      <c r="I121" s="1274"/>
      <c r="J121" s="1274"/>
      <c r="K121" s="1274"/>
      <c r="L121" s="1274"/>
      <c r="M121" s="1274"/>
      <c r="N121" s="1275"/>
    </row>
    <row r="122" spans="1:15" s="37" customFormat="1" ht="18" customHeight="1" outlineLevel="1">
      <c r="B122" s="41">
        <v>5</v>
      </c>
      <c r="C122" s="1274"/>
      <c r="D122" s="1274"/>
      <c r="E122" s="1274"/>
      <c r="F122" s="1274"/>
      <c r="G122" s="1274"/>
      <c r="H122" s="1274"/>
      <c r="I122" s="1274"/>
      <c r="J122" s="1274"/>
      <c r="K122" s="1274"/>
      <c r="L122" s="1274"/>
      <c r="M122" s="1274"/>
      <c r="N122" s="1275"/>
    </row>
    <row r="123" spans="1:15" s="37" customFormat="1" ht="18" customHeight="1" outlineLevel="1">
      <c r="B123" s="41">
        <v>6</v>
      </c>
      <c r="C123" s="1274"/>
      <c r="D123" s="1274"/>
      <c r="E123" s="1274"/>
      <c r="F123" s="1274"/>
      <c r="G123" s="1274"/>
      <c r="H123" s="1274"/>
      <c r="I123" s="1274"/>
      <c r="J123" s="1274"/>
      <c r="K123" s="1274"/>
      <c r="L123" s="1274"/>
      <c r="M123" s="1274"/>
      <c r="N123" s="1275"/>
    </row>
    <row r="124" spans="1:15" s="37" customFormat="1" ht="18" customHeight="1" outlineLevel="1">
      <c r="B124" s="41">
        <v>7</v>
      </c>
      <c r="C124" s="1274"/>
      <c r="D124" s="1274"/>
      <c r="E124" s="1274"/>
      <c r="F124" s="1274"/>
      <c r="G124" s="1274"/>
      <c r="H124" s="1274"/>
      <c r="I124" s="1274"/>
      <c r="J124" s="1274"/>
      <c r="K124" s="1274"/>
      <c r="L124" s="1274"/>
      <c r="M124" s="1274"/>
      <c r="N124" s="1275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4"/>
      <c r="D134" s="1274"/>
      <c r="E134" s="1274"/>
      <c r="F134" s="1274"/>
      <c r="G134" s="1274"/>
      <c r="H134" s="1274"/>
      <c r="I134" s="1274"/>
      <c r="J134" s="1274"/>
      <c r="K134" s="1274"/>
      <c r="L134" s="1274"/>
      <c r="M134" s="1274"/>
      <c r="N134" s="1275"/>
    </row>
    <row r="135" spans="2:14" s="37" customFormat="1" ht="14.5" outlineLevel="1">
      <c r="B135" s="41">
        <v>2</v>
      </c>
      <c r="C135" s="1274"/>
      <c r="D135" s="1274"/>
      <c r="E135" s="1274"/>
      <c r="F135" s="1274"/>
      <c r="G135" s="1274"/>
      <c r="H135" s="1274"/>
      <c r="I135" s="1274"/>
      <c r="J135" s="1274"/>
      <c r="K135" s="1274"/>
      <c r="L135" s="1274"/>
      <c r="M135" s="1274"/>
      <c r="N135" s="1275"/>
    </row>
    <row r="136" spans="2:14" s="37" customFormat="1" ht="14.5" outlineLevel="1">
      <c r="B136" s="41">
        <v>3</v>
      </c>
      <c r="C136" s="1274"/>
      <c r="D136" s="1274"/>
      <c r="E136" s="1274"/>
      <c r="F136" s="1274"/>
      <c r="G136" s="1274"/>
      <c r="H136" s="1274"/>
      <c r="I136" s="1274"/>
      <c r="J136" s="1274"/>
      <c r="K136" s="1274"/>
      <c r="L136" s="1274"/>
      <c r="M136" s="1274"/>
      <c r="N136" s="1275"/>
    </row>
    <row r="137" spans="2:14" s="37" customFormat="1" ht="14.5" outlineLevel="1">
      <c r="B137" s="41">
        <v>4</v>
      </c>
      <c r="C137" s="1274"/>
      <c r="D137" s="1274"/>
      <c r="E137" s="1274"/>
      <c r="F137" s="1274"/>
      <c r="G137" s="1274"/>
      <c r="H137" s="1274"/>
      <c r="I137" s="1274"/>
      <c r="J137" s="1274"/>
      <c r="K137" s="1274"/>
      <c r="L137" s="1274"/>
      <c r="M137" s="1274"/>
      <c r="N137" s="1275"/>
    </row>
    <row r="138" spans="2:14" s="37" customFormat="1" ht="14.5" outlineLevel="1">
      <c r="B138" s="41">
        <v>5</v>
      </c>
      <c r="C138" s="1274"/>
      <c r="D138" s="1274"/>
      <c r="E138" s="1274"/>
      <c r="F138" s="1274"/>
      <c r="G138" s="1274"/>
      <c r="H138" s="1274"/>
      <c r="I138" s="1274"/>
      <c r="J138" s="1274"/>
      <c r="K138" s="1274"/>
      <c r="L138" s="1274"/>
      <c r="M138" s="1274"/>
      <c r="N138" s="1275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4"/>
      <c r="D142" s="1274"/>
      <c r="E142" s="1274"/>
      <c r="F142" s="1274"/>
      <c r="G142" s="1274"/>
      <c r="H142" s="1274"/>
      <c r="I142" s="1274"/>
      <c r="J142" s="1274"/>
      <c r="K142" s="1274"/>
      <c r="L142" s="1274"/>
      <c r="M142" s="1274"/>
      <c r="N142" s="1275"/>
    </row>
    <row r="143" spans="2:14" s="37" customFormat="1" ht="14.5" outlineLevel="1">
      <c r="B143" s="41">
        <v>2</v>
      </c>
      <c r="C143" s="1274"/>
      <c r="D143" s="1274"/>
      <c r="E143" s="1274"/>
      <c r="F143" s="1274"/>
      <c r="G143" s="1274"/>
      <c r="H143" s="1274"/>
      <c r="I143" s="1274"/>
      <c r="J143" s="1274"/>
      <c r="K143" s="1274"/>
      <c r="L143" s="1274"/>
      <c r="M143" s="1274"/>
      <c r="N143" s="1275"/>
    </row>
    <row r="144" spans="2:14" s="37" customFormat="1" ht="14.5" outlineLevel="1">
      <c r="B144" s="41">
        <v>3</v>
      </c>
      <c r="C144" s="1274"/>
      <c r="D144" s="1274"/>
      <c r="E144" s="1274"/>
      <c r="F144" s="1274"/>
      <c r="G144" s="1274"/>
      <c r="H144" s="1274"/>
      <c r="I144" s="1274"/>
      <c r="J144" s="1274"/>
      <c r="K144" s="1274"/>
      <c r="L144" s="1274"/>
      <c r="M144" s="1274"/>
      <c r="N144" s="1275"/>
    </row>
    <row r="145" spans="1:15" s="37" customFormat="1" ht="14.5" outlineLevel="1">
      <c r="B145" s="41">
        <v>4</v>
      </c>
      <c r="C145" s="1274"/>
      <c r="D145" s="1274"/>
      <c r="E145" s="1274"/>
      <c r="F145" s="1274"/>
      <c r="G145" s="1274"/>
      <c r="H145" s="1274"/>
      <c r="I145" s="1274"/>
      <c r="J145" s="1274"/>
      <c r="K145" s="1274"/>
      <c r="L145" s="1274"/>
      <c r="M145" s="1274"/>
      <c r="N145" s="1275"/>
    </row>
    <row r="146" spans="1:15" s="37" customFormat="1" ht="14.5" outlineLevel="1">
      <c r="B146" s="41">
        <v>5</v>
      </c>
      <c r="C146" s="1274"/>
      <c r="D146" s="1274"/>
      <c r="E146" s="1274"/>
      <c r="F146" s="1274"/>
      <c r="G146" s="1274"/>
      <c r="H146" s="1274"/>
      <c r="I146" s="1274"/>
      <c r="J146" s="1274"/>
      <c r="K146" s="1274"/>
      <c r="L146" s="1274"/>
      <c r="M146" s="1274"/>
      <c r="N146" s="1275"/>
    </row>
    <row r="147" spans="1:15" s="37" customFormat="1" ht="14.5" outlineLevel="1">
      <c r="B147" s="41">
        <v>6</v>
      </c>
      <c r="C147" s="1274"/>
      <c r="D147" s="1274"/>
      <c r="E147" s="1274"/>
      <c r="F147" s="1274"/>
      <c r="G147" s="1274"/>
      <c r="H147" s="1274"/>
      <c r="I147" s="1274"/>
      <c r="J147" s="1274"/>
      <c r="K147" s="1274"/>
      <c r="L147" s="1274"/>
      <c r="M147" s="1274"/>
      <c r="N147" s="1275"/>
    </row>
    <row r="148" spans="1:15" s="37" customFormat="1" ht="14.5" outlineLevel="1">
      <c r="B148" s="41">
        <v>7</v>
      </c>
      <c r="C148" s="1274"/>
      <c r="D148" s="1274"/>
      <c r="E148" s="1274"/>
      <c r="F148" s="1274"/>
      <c r="G148" s="1274"/>
      <c r="H148" s="1274"/>
      <c r="I148" s="1274"/>
      <c r="J148" s="1274"/>
      <c r="K148" s="1274"/>
      <c r="L148" s="1274"/>
      <c r="M148" s="1274"/>
      <c r="N148" s="1275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7" t="s">
        <v>473</v>
      </c>
      <c r="B150" s="1277"/>
      <c r="C150" s="1277"/>
      <c r="D150" s="1277"/>
      <c r="E150" s="1277"/>
      <c r="F150" s="1277"/>
      <c r="G150" s="1277"/>
      <c r="H150" s="1277"/>
      <c r="I150" s="1277"/>
      <c r="J150" s="1277"/>
      <c r="K150" s="1277"/>
      <c r="L150" s="1277"/>
      <c r="M150" s="1277"/>
      <c r="N150" s="1277"/>
    </row>
    <row r="151" spans="1:15" ht="31" customHeight="1" outlineLevel="1">
      <c r="B151" s="1278" t="s">
        <v>34</v>
      </c>
      <c r="C151" s="1278"/>
      <c r="D151" s="1278"/>
      <c r="E151" s="1278"/>
      <c r="F151" s="1278"/>
      <c r="G151" s="1278"/>
      <c r="H151" s="1278"/>
      <c r="I151" s="1278"/>
      <c r="J151" s="1278"/>
      <c r="K151" s="1278"/>
      <c r="L151" s="1278"/>
      <c r="M151" s="1278"/>
      <c r="N151" s="29" t="s">
        <v>44</v>
      </c>
      <c r="O151" s="30"/>
    </row>
    <row r="152" spans="1:15" s="31" customFormat="1" ht="18" customHeight="1" outlineLevel="1">
      <c r="B152" s="1272" t="s">
        <v>36</v>
      </c>
      <c r="C152" s="1272"/>
      <c r="D152" s="32"/>
      <c r="E152" s="1272" t="s">
        <v>37</v>
      </c>
      <c r="F152" s="1272"/>
      <c r="G152" s="33"/>
      <c r="H152" s="1272" t="s">
        <v>38</v>
      </c>
      <c r="I152" s="1272"/>
      <c r="J152" s="33"/>
      <c r="L152" s="31" t="s">
        <v>39</v>
      </c>
      <c r="M152" s="1271"/>
      <c r="N152" s="1271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4"/>
      <c r="D155" s="1274"/>
      <c r="E155" s="1274"/>
      <c r="F155" s="1274"/>
      <c r="G155" s="1274"/>
      <c r="H155" s="1274"/>
      <c r="I155" s="1274"/>
      <c r="J155" s="1274"/>
      <c r="K155" s="1274"/>
      <c r="L155" s="1274"/>
      <c r="M155" s="1274"/>
      <c r="N155" s="1275"/>
    </row>
    <row r="156" spans="1:15" s="37" customFormat="1" ht="18" customHeight="1" outlineLevel="1">
      <c r="B156" s="41">
        <v>2</v>
      </c>
      <c r="C156" s="1274"/>
      <c r="D156" s="1274"/>
      <c r="E156" s="1274"/>
      <c r="F156" s="1274"/>
      <c r="G156" s="1274"/>
      <c r="H156" s="1274"/>
      <c r="I156" s="1274"/>
      <c r="J156" s="1274"/>
      <c r="K156" s="1274"/>
      <c r="L156" s="1274"/>
      <c r="M156" s="1274"/>
      <c r="N156" s="1275"/>
    </row>
    <row r="157" spans="1:15" s="37" customFormat="1" ht="18" customHeight="1" outlineLevel="1">
      <c r="B157" s="41">
        <v>3</v>
      </c>
      <c r="C157" s="1274"/>
      <c r="D157" s="1274"/>
      <c r="E157" s="1274"/>
      <c r="F157" s="1274"/>
      <c r="G157" s="1274"/>
      <c r="H157" s="1274"/>
      <c r="I157" s="1274"/>
      <c r="J157" s="1274"/>
      <c r="K157" s="1274"/>
      <c r="L157" s="1274"/>
      <c r="M157" s="1274"/>
      <c r="N157" s="1275"/>
    </row>
    <row r="158" spans="1:15" s="37" customFormat="1" ht="18" customHeight="1" outlineLevel="1">
      <c r="B158" s="41">
        <v>4</v>
      </c>
      <c r="C158" s="1274"/>
      <c r="D158" s="1274"/>
      <c r="E158" s="1274"/>
      <c r="F158" s="1274"/>
      <c r="G158" s="1274"/>
      <c r="H158" s="1274"/>
      <c r="I158" s="1274"/>
      <c r="J158" s="1274"/>
      <c r="K158" s="1274"/>
      <c r="L158" s="1274"/>
      <c r="M158" s="1274"/>
      <c r="N158" s="1275"/>
    </row>
    <row r="159" spans="1:15" s="37" customFormat="1" ht="18" customHeight="1" outlineLevel="1">
      <c r="B159" s="41">
        <v>5</v>
      </c>
      <c r="C159" s="1274"/>
      <c r="D159" s="1274"/>
      <c r="E159" s="1274"/>
      <c r="F159" s="1274"/>
      <c r="G159" s="1274"/>
      <c r="H159" s="1274"/>
      <c r="I159" s="1274"/>
      <c r="J159" s="1274"/>
      <c r="K159" s="1274"/>
      <c r="L159" s="1274"/>
      <c r="M159" s="1274"/>
      <c r="N159" s="1275"/>
    </row>
    <row r="160" spans="1:15" s="37" customFormat="1" ht="18" customHeight="1" outlineLevel="1">
      <c r="B160" s="41">
        <v>6</v>
      </c>
      <c r="C160" s="1274"/>
      <c r="D160" s="1274"/>
      <c r="E160" s="1274"/>
      <c r="F160" s="1274"/>
      <c r="G160" s="1274"/>
      <c r="H160" s="1274"/>
      <c r="I160" s="1274"/>
      <c r="J160" s="1274"/>
      <c r="K160" s="1274"/>
      <c r="L160" s="1274"/>
      <c r="M160" s="1274"/>
      <c r="N160" s="1275"/>
    </row>
    <row r="161" spans="2:14" s="37" customFormat="1" ht="18" customHeight="1" outlineLevel="1">
      <c r="B161" s="41">
        <v>7</v>
      </c>
      <c r="C161" s="1274"/>
      <c r="D161" s="1274"/>
      <c r="E161" s="1274"/>
      <c r="F161" s="1274"/>
      <c r="G161" s="1274"/>
      <c r="H161" s="1274"/>
      <c r="I161" s="1274"/>
      <c r="J161" s="1274"/>
      <c r="K161" s="1274"/>
      <c r="L161" s="1274"/>
      <c r="M161" s="1274"/>
      <c r="N161" s="1275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4"/>
      <c r="D171" s="1274"/>
      <c r="E171" s="1274"/>
      <c r="F171" s="1274"/>
      <c r="G171" s="1274"/>
      <c r="H171" s="1274"/>
      <c r="I171" s="1274"/>
      <c r="J171" s="1274"/>
      <c r="K171" s="1274"/>
      <c r="L171" s="1274"/>
      <c r="M171" s="1274"/>
      <c r="N171" s="1275"/>
    </row>
    <row r="172" spans="2:14" s="37" customFormat="1" ht="14.5" outlineLevel="1">
      <c r="B172" s="41">
        <v>2</v>
      </c>
      <c r="C172" s="1274"/>
      <c r="D172" s="1274"/>
      <c r="E172" s="1274"/>
      <c r="F172" s="1274"/>
      <c r="G172" s="1274"/>
      <c r="H172" s="1274"/>
      <c r="I172" s="1274"/>
      <c r="J172" s="1274"/>
      <c r="K172" s="1274"/>
      <c r="L172" s="1274"/>
      <c r="M172" s="1274"/>
      <c r="N172" s="1275"/>
    </row>
    <row r="173" spans="2:14" s="37" customFormat="1" ht="14.5" outlineLevel="1">
      <c r="B173" s="41">
        <v>3</v>
      </c>
      <c r="C173" s="1274"/>
      <c r="D173" s="1274"/>
      <c r="E173" s="1274"/>
      <c r="F173" s="1274"/>
      <c r="G173" s="1274"/>
      <c r="H173" s="1274"/>
      <c r="I173" s="1274"/>
      <c r="J173" s="1274"/>
      <c r="K173" s="1274"/>
      <c r="L173" s="1274"/>
      <c r="M173" s="1274"/>
      <c r="N173" s="1275"/>
    </row>
    <row r="174" spans="2:14" s="37" customFormat="1" ht="14.5" outlineLevel="1">
      <c r="B174" s="41">
        <v>4</v>
      </c>
      <c r="C174" s="1274"/>
      <c r="D174" s="1274"/>
      <c r="E174" s="1274"/>
      <c r="F174" s="1274"/>
      <c r="G174" s="1274"/>
      <c r="H174" s="1274"/>
      <c r="I174" s="1274"/>
      <c r="J174" s="1274"/>
      <c r="K174" s="1274"/>
      <c r="L174" s="1274"/>
      <c r="M174" s="1274"/>
      <c r="N174" s="1275"/>
    </row>
    <row r="175" spans="2:14" s="37" customFormat="1" ht="14.5" outlineLevel="1">
      <c r="B175" s="41">
        <v>5</v>
      </c>
      <c r="C175" s="1274"/>
      <c r="D175" s="1274"/>
      <c r="E175" s="1274"/>
      <c r="F175" s="1274"/>
      <c r="G175" s="1274"/>
      <c r="H175" s="1274"/>
      <c r="I175" s="1274"/>
      <c r="J175" s="1274"/>
      <c r="K175" s="1274"/>
      <c r="L175" s="1274"/>
      <c r="M175" s="1274"/>
      <c r="N175" s="1275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4"/>
      <c r="D179" s="1274"/>
      <c r="E179" s="1274"/>
      <c r="F179" s="1274"/>
      <c r="G179" s="1274"/>
      <c r="H179" s="1274"/>
      <c r="I179" s="1274"/>
      <c r="J179" s="1274"/>
      <c r="K179" s="1274"/>
      <c r="L179" s="1274"/>
      <c r="M179" s="1274"/>
      <c r="N179" s="1275"/>
    </row>
    <row r="180" spans="1:15" s="37" customFormat="1" ht="14.5" outlineLevel="1">
      <c r="B180" s="41">
        <v>2</v>
      </c>
      <c r="C180" s="1274"/>
      <c r="D180" s="1274"/>
      <c r="E180" s="1274"/>
      <c r="F180" s="1274"/>
      <c r="G180" s="1274"/>
      <c r="H180" s="1274"/>
      <c r="I180" s="1274"/>
      <c r="J180" s="1274"/>
      <c r="K180" s="1274"/>
      <c r="L180" s="1274"/>
      <c r="M180" s="1274"/>
      <c r="N180" s="1275"/>
    </row>
    <row r="181" spans="1:15" s="37" customFormat="1" ht="14.5" outlineLevel="1">
      <c r="B181" s="41">
        <v>3</v>
      </c>
      <c r="C181" s="1274"/>
      <c r="D181" s="1274"/>
      <c r="E181" s="1274"/>
      <c r="F181" s="1274"/>
      <c r="G181" s="1274"/>
      <c r="H181" s="1274"/>
      <c r="I181" s="1274"/>
      <c r="J181" s="1274"/>
      <c r="K181" s="1274"/>
      <c r="L181" s="1274"/>
      <c r="M181" s="1274"/>
      <c r="N181" s="1275"/>
    </row>
    <row r="182" spans="1:15" s="37" customFormat="1" ht="14.5" outlineLevel="1">
      <c r="B182" s="41">
        <v>4</v>
      </c>
      <c r="C182" s="1274"/>
      <c r="D182" s="1274"/>
      <c r="E182" s="1274"/>
      <c r="F182" s="1274"/>
      <c r="G182" s="1274"/>
      <c r="H182" s="1274"/>
      <c r="I182" s="1274"/>
      <c r="J182" s="1274"/>
      <c r="K182" s="1274"/>
      <c r="L182" s="1274"/>
      <c r="M182" s="1274"/>
      <c r="N182" s="1275"/>
    </row>
    <row r="183" spans="1:15" s="37" customFormat="1" ht="14.5" outlineLevel="1">
      <c r="B183" s="41">
        <v>5</v>
      </c>
      <c r="C183" s="1274"/>
      <c r="D183" s="1274"/>
      <c r="E183" s="1274"/>
      <c r="F183" s="1274"/>
      <c r="G183" s="1274"/>
      <c r="H183" s="1274"/>
      <c r="I183" s="1274"/>
      <c r="J183" s="1274"/>
      <c r="K183" s="1274"/>
      <c r="L183" s="1274"/>
      <c r="M183" s="1274"/>
      <c r="N183" s="1275"/>
    </row>
    <row r="184" spans="1:15" s="37" customFormat="1" ht="14.5" outlineLevel="1">
      <c r="B184" s="41">
        <v>6</v>
      </c>
      <c r="C184" s="1274"/>
      <c r="D184" s="1274"/>
      <c r="E184" s="1274"/>
      <c r="F184" s="1274"/>
      <c r="G184" s="1274"/>
      <c r="H184" s="1274"/>
      <c r="I184" s="1274"/>
      <c r="J184" s="1274"/>
      <c r="K184" s="1274"/>
      <c r="L184" s="1274"/>
      <c r="M184" s="1274"/>
      <c r="N184" s="1275"/>
    </row>
    <row r="185" spans="1:15" s="37" customFormat="1" ht="14.5" outlineLevel="1">
      <c r="B185" s="41">
        <v>7</v>
      </c>
      <c r="C185" s="1274"/>
      <c r="D185" s="1274"/>
      <c r="E185" s="1274"/>
      <c r="F185" s="1274"/>
      <c r="G185" s="1274"/>
      <c r="H185" s="1274"/>
      <c r="I185" s="1274"/>
      <c r="J185" s="1274"/>
      <c r="K185" s="1274"/>
      <c r="L185" s="1274"/>
      <c r="M185" s="1274"/>
      <c r="N185" s="1275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7" t="s">
        <v>474</v>
      </c>
      <c r="B187" s="1277"/>
      <c r="C187" s="1277"/>
      <c r="D187" s="1277"/>
      <c r="E187" s="1277"/>
      <c r="F187" s="1277"/>
      <c r="G187" s="1277"/>
      <c r="H187" s="1277"/>
      <c r="I187" s="1277"/>
      <c r="J187" s="1277"/>
      <c r="K187" s="1277"/>
      <c r="L187" s="1277"/>
      <c r="M187" s="1277"/>
      <c r="N187" s="1277"/>
    </row>
    <row r="188" spans="1:15" ht="31" customHeight="1" outlineLevel="1">
      <c r="B188" s="1278" t="s">
        <v>34</v>
      </c>
      <c r="C188" s="1278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29" t="s">
        <v>45</v>
      </c>
      <c r="O188" s="30"/>
    </row>
    <row r="189" spans="1:15" s="31" customFormat="1" ht="18" customHeight="1" outlineLevel="1">
      <c r="B189" s="1272" t="s">
        <v>36</v>
      </c>
      <c r="C189" s="1272"/>
      <c r="D189" s="32"/>
      <c r="E189" s="1272" t="s">
        <v>37</v>
      </c>
      <c r="F189" s="1272"/>
      <c r="G189" s="33"/>
      <c r="H189" s="1272" t="s">
        <v>38</v>
      </c>
      <c r="I189" s="1272"/>
      <c r="J189" s="33"/>
      <c r="L189" s="31" t="s">
        <v>39</v>
      </c>
      <c r="M189" s="1271"/>
      <c r="N189" s="1271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4"/>
      <c r="D192" s="1274"/>
      <c r="E192" s="1274"/>
      <c r="F192" s="1274"/>
      <c r="G192" s="1274"/>
      <c r="H192" s="1274"/>
      <c r="I192" s="1274"/>
      <c r="J192" s="1274"/>
      <c r="K192" s="1274"/>
      <c r="L192" s="1274"/>
      <c r="M192" s="1274"/>
      <c r="N192" s="1275"/>
    </row>
    <row r="193" spans="2:14" s="37" customFormat="1" ht="18" customHeight="1" outlineLevel="1">
      <c r="B193" s="41">
        <v>2</v>
      </c>
      <c r="C193" s="1274"/>
      <c r="D193" s="1274"/>
      <c r="E193" s="1274"/>
      <c r="F193" s="1274"/>
      <c r="G193" s="1274"/>
      <c r="H193" s="1274"/>
      <c r="I193" s="1274"/>
      <c r="J193" s="1274"/>
      <c r="K193" s="1274"/>
      <c r="L193" s="1274"/>
      <c r="M193" s="1274"/>
      <c r="N193" s="1275"/>
    </row>
    <row r="194" spans="2:14" s="37" customFormat="1" ht="18" customHeight="1" outlineLevel="1">
      <c r="B194" s="41">
        <v>3</v>
      </c>
      <c r="C194" s="1274"/>
      <c r="D194" s="1274"/>
      <c r="E194" s="1274"/>
      <c r="F194" s="1274"/>
      <c r="G194" s="1274"/>
      <c r="H194" s="1274"/>
      <c r="I194" s="1274"/>
      <c r="J194" s="1274"/>
      <c r="K194" s="1274"/>
      <c r="L194" s="1274"/>
      <c r="M194" s="1274"/>
      <c r="N194" s="1275"/>
    </row>
    <row r="195" spans="2:14" s="37" customFormat="1" ht="18" customHeight="1" outlineLevel="1">
      <c r="B195" s="41">
        <v>4</v>
      </c>
      <c r="C195" s="1274"/>
      <c r="D195" s="1274"/>
      <c r="E195" s="1274"/>
      <c r="F195" s="1274"/>
      <c r="G195" s="1274"/>
      <c r="H195" s="1274"/>
      <c r="I195" s="1274"/>
      <c r="J195" s="1274"/>
      <c r="K195" s="1274"/>
      <c r="L195" s="1274"/>
      <c r="M195" s="1274"/>
      <c r="N195" s="1275"/>
    </row>
    <row r="196" spans="2:14" s="37" customFormat="1" ht="18" customHeight="1" outlineLevel="1">
      <c r="B196" s="41">
        <v>5</v>
      </c>
      <c r="C196" s="1274"/>
      <c r="D196" s="1274"/>
      <c r="E196" s="1274"/>
      <c r="F196" s="1274"/>
      <c r="G196" s="1274"/>
      <c r="H196" s="1274"/>
      <c r="I196" s="1274"/>
      <c r="J196" s="1274"/>
      <c r="K196" s="1274"/>
      <c r="L196" s="1274"/>
      <c r="M196" s="1274"/>
      <c r="N196" s="1275"/>
    </row>
    <row r="197" spans="2:14" s="37" customFormat="1" ht="18" customHeight="1" outlineLevel="1">
      <c r="B197" s="41">
        <v>6</v>
      </c>
      <c r="C197" s="1274"/>
      <c r="D197" s="1274"/>
      <c r="E197" s="1274"/>
      <c r="F197" s="1274"/>
      <c r="G197" s="1274"/>
      <c r="H197" s="1274"/>
      <c r="I197" s="1274"/>
      <c r="J197" s="1274"/>
      <c r="K197" s="1274"/>
      <c r="L197" s="1274"/>
      <c r="M197" s="1274"/>
      <c r="N197" s="1275"/>
    </row>
    <row r="198" spans="2:14" s="37" customFormat="1" ht="18" customHeight="1" outlineLevel="1">
      <c r="B198" s="41">
        <v>7</v>
      </c>
      <c r="C198" s="1274"/>
      <c r="D198" s="1274"/>
      <c r="E198" s="1274"/>
      <c r="F198" s="1274"/>
      <c r="G198" s="1274"/>
      <c r="H198" s="1274"/>
      <c r="I198" s="1274"/>
      <c r="J198" s="1274"/>
      <c r="K198" s="1274"/>
      <c r="L198" s="1274"/>
      <c r="M198" s="1274"/>
      <c r="N198" s="1275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4"/>
      <c r="D208" s="1274"/>
      <c r="E208" s="1274"/>
      <c r="F208" s="1274"/>
      <c r="G208" s="1274"/>
      <c r="H208" s="1274"/>
      <c r="I208" s="1274"/>
      <c r="J208" s="1274"/>
      <c r="K208" s="1274"/>
      <c r="L208" s="1274"/>
      <c r="M208" s="1274"/>
      <c r="N208" s="1275"/>
    </row>
    <row r="209" spans="1:14" s="37" customFormat="1" ht="14.5" outlineLevel="1">
      <c r="B209" s="41">
        <v>2</v>
      </c>
      <c r="C209" s="1274"/>
      <c r="D209" s="1274"/>
      <c r="E209" s="1274"/>
      <c r="F209" s="1274"/>
      <c r="G209" s="1274"/>
      <c r="H209" s="1274"/>
      <c r="I209" s="1274"/>
      <c r="J209" s="1274"/>
      <c r="K209" s="1274"/>
      <c r="L209" s="1274"/>
      <c r="M209" s="1274"/>
      <c r="N209" s="1275"/>
    </row>
    <row r="210" spans="1:14" s="37" customFormat="1" ht="14.5" outlineLevel="1">
      <c r="B210" s="41">
        <v>3</v>
      </c>
      <c r="C210" s="1274"/>
      <c r="D210" s="1274"/>
      <c r="E210" s="1274"/>
      <c r="F210" s="1274"/>
      <c r="G210" s="1274"/>
      <c r="H210" s="1274"/>
      <c r="I210" s="1274"/>
      <c r="J210" s="1274"/>
      <c r="K210" s="1274"/>
      <c r="L210" s="1274"/>
      <c r="M210" s="1274"/>
      <c r="N210" s="1275"/>
    </row>
    <row r="211" spans="1:14" s="37" customFormat="1" ht="14.5" outlineLevel="1">
      <c r="B211" s="41">
        <v>4</v>
      </c>
      <c r="C211" s="1274"/>
      <c r="D211" s="1274"/>
      <c r="E211" s="1274"/>
      <c r="F211" s="1274"/>
      <c r="G211" s="1274"/>
      <c r="H211" s="1274"/>
      <c r="I211" s="1274"/>
      <c r="J211" s="1274"/>
      <c r="K211" s="1274"/>
      <c r="L211" s="1274"/>
      <c r="M211" s="1274"/>
      <c r="N211" s="1275"/>
    </row>
    <row r="212" spans="1:14" s="37" customFormat="1" ht="14.5" outlineLevel="1">
      <c r="B212" s="41">
        <v>5</v>
      </c>
      <c r="C212" s="1274"/>
      <c r="D212" s="1274"/>
      <c r="E212" s="1274"/>
      <c r="F212" s="1274"/>
      <c r="G212" s="1274"/>
      <c r="H212" s="1274"/>
      <c r="I212" s="1274"/>
      <c r="J212" s="1274"/>
      <c r="K212" s="1274"/>
      <c r="L212" s="1274"/>
      <c r="M212" s="1274"/>
      <c r="N212" s="1275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4"/>
      <c r="D216" s="1274"/>
      <c r="E216" s="1274"/>
      <c r="F216" s="1274"/>
      <c r="G216" s="1274"/>
      <c r="H216" s="1274"/>
      <c r="I216" s="1274"/>
      <c r="J216" s="1274"/>
      <c r="K216" s="1274"/>
      <c r="L216" s="1274"/>
      <c r="M216" s="1274"/>
      <c r="N216" s="1275"/>
    </row>
    <row r="217" spans="1:14" s="37" customFormat="1" ht="14.5" outlineLevel="1">
      <c r="B217" s="41">
        <v>2</v>
      </c>
      <c r="C217" s="1274"/>
      <c r="D217" s="1274"/>
      <c r="E217" s="1274"/>
      <c r="F217" s="1274"/>
      <c r="G217" s="1274"/>
      <c r="H217" s="1274"/>
      <c r="I217" s="1274"/>
      <c r="J217" s="1274"/>
      <c r="K217" s="1274"/>
      <c r="L217" s="1274"/>
      <c r="M217" s="1274"/>
      <c r="N217" s="1275"/>
    </row>
    <row r="218" spans="1:14" s="37" customFormat="1" ht="14.5" outlineLevel="1">
      <c r="B218" s="41">
        <v>3</v>
      </c>
      <c r="C218" s="1274"/>
      <c r="D218" s="1274"/>
      <c r="E218" s="1274"/>
      <c r="F218" s="1274"/>
      <c r="G218" s="1274"/>
      <c r="H218" s="1274"/>
      <c r="I218" s="1274"/>
      <c r="J218" s="1274"/>
      <c r="K218" s="1274"/>
      <c r="L218" s="1274"/>
      <c r="M218" s="1274"/>
      <c r="N218" s="1275"/>
    </row>
    <row r="219" spans="1:14" s="37" customFormat="1" ht="14.5" outlineLevel="1">
      <c r="B219" s="41">
        <v>4</v>
      </c>
      <c r="C219" s="1274"/>
      <c r="D219" s="1274"/>
      <c r="E219" s="1274"/>
      <c r="F219" s="1274"/>
      <c r="G219" s="1274"/>
      <c r="H219" s="1274"/>
      <c r="I219" s="1274"/>
      <c r="J219" s="1274"/>
      <c r="K219" s="1274"/>
      <c r="L219" s="1274"/>
      <c r="M219" s="1274"/>
      <c r="N219" s="1275"/>
    </row>
    <row r="220" spans="1:14" s="37" customFormat="1" ht="14.5" outlineLevel="1">
      <c r="B220" s="41">
        <v>5</v>
      </c>
      <c r="C220" s="1274"/>
      <c r="D220" s="1274"/>
      <c r="E220" s="1274"/>
      <c r="F220" s="1274"/>
      <c r="G220" s="1274"/>
      <c r="H220" s="1274"/>
      <c r="I220" s="1274"/>
      <c r="J220" s="1274"/>
      <c r="K220" s="1274"/>
      <c r="L220" s="1274"/>
      <c r="M220" s="1274"/>
      <c r="N220" s="1275"/>
    </row>
    <row r="221" spans="1:14" s="37" customFormat="1" ht="14.5" outlineLevel="1">
      <c r="B221" s="41">
        <v>6</v>
      </c>
      <c r="C221" s="1274"/>
      <c r="D221" s="1274"/>
      <c r="E221" s="1274"/>
      <c r="F221" s="1274"/>
      <c r="G221" s="1274"/>
      <c r="H221" s="1274"/>
      <c r="I221" s="1274"/>
      <c r="J221" s="1274"/>
      <c r="K221" s="1274"/>
      <c r="L221" s="1274"/>
      <c r="M221" s="1274"/>
      <c r="N221" s="1275"/>
    </row>
    <row r="222" spans="1:14" s="37" customFormat="1" ht="14.5" outlineLevel="1">
      <c r="B222" s="41">
        <v>7</v>
      </c>
      <c r="C222" s="1274"/>
      <c r="D222" s="1274"/>
      <c r="E222" s="1274"/>
      <c r="F222" s="1274"/>
      <c r="G222" s="1274"/>
      <c r="H222" s="1274"/>
      <c r="I222" s="1274"/>
      <c r="J222" s="1274"/>
      <c r="K222" s="1274"/>
      <c r="L222" s="1274"/>
      <c r="M222" s="1274"/>
      <c r="N222" s="1275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7" t="s">
        <v>475</v>
      </c>
      <c r="B224" s="1277"/>
      <c r="C224" s="1277"/>
      <c r="D224" s="1277"/>
      <c r="E224" s="1277"/>
      <c r="F224" s="1277"/>
      <c r="G224" s="1277"/>
      <c r="H224" s="1277"/>
      <c r="I224" s="1277"/>
      <c r="J224" s="1277"/>
      <c r="K224" s="1277"/>
      <c r="L224" s="1277"/>
      <c r="M224" s="1277"/>
      <c r="N224" s="1277"/>
    </row>
    <row r="225" spans="2:15" ht="31" customHeight="1" outlineLevel="1">
      <c r="B225" s="1278" t="s">
        <v>34</v>
      </c>
      <c r="C225" s="1278"/>
      <c r="D225" s="1278"/>
      <c r="E225" s="1278"/>
      <c r="F225" s="1278"/>
      <c r="G225" s="1278"/>
      <c r="H225" s="1278"/>
      <c r="I225" s="1278"/>
      <c r="J225" s="1278"/>
      <c r="K225" s="1278"/>
      <c r="L225" s="1278"/>
      <c r="M225" s="1278"/>
      <c r="N225" s="29" t="s">
        <v>46</v>
      </c>
      <c r="O225" s="30"/>
    </row>
    <row r="226" spans="2:15" s="31" customFormat="1" ht="18" customHeight="1" outlineLevel="1">
      <c r="B226" s="1272" t="s">
        <v>36</v>
      </c>
      <c r="C226" s="1272"/>
      <c r="D226" s="32"/>
      <c r="E226" s="1272" t="s">
        <v>37</v>
      </c>
      <c r="F226" s="1272"/>
      <c r="G226" s="33"/>
      <c r="H226" s="1272" t="s">
        <v>38</v>
      </c>
      <c r="I226" s="1272"/>
      <c r="J226" s="33"/>
      <c r="L226" s="31" t="s">
        <v>39</v>
      </c>
      <c r="M226" s="1271"/>
      <c r="N226" s="1271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4"/>
      <c r="D229" s="1274"/>
      <c r="E229" s="1274"/>
      <c r="F229" s="1274"/>
      <c r="G229" s="1274"/>
      <c r="H229" s="1274"/>
      <c r="I229" s="1274"/>
      <c r="J229" s="1274"/>
      <c r="K229" s="1274"/>
      <c r="L229" s="1274"/>
      <c r="M229" s="1274"/>
      <c r="N229" s="1275"/>
    </row>
    <row r="230" spans="2:15" s="37" customFormat="1" ht="18" customHeight="1" outlineLevel="1">
      <c r="B230" s="41">
        <v>2</v>
      </c>
      <c r="C230" s="1274"/>
      <c r="D230" s="1274"/>
      <c r="E230" s="1274"/>
      <c r="F230" s="1274"/>
      <c r="G230" s="1274"/>
      <c r="H230" s="1274"/>
      <c r="I230" s="1274"/>
      <c r="J230" s="1274"/>
      <c r="K230" s="1274"/>
      <c r="L230" s="1274"/>
      <c r="M230" s="1274"/>
      <c r="N230" s="1275"/>
    </row>
    <row r="231" spans="2:15" s="37" customFormat="1" ht="18" customHeight="1" outlineLevel="1">
      <c r="B231" s="41">
        <v>3</v>
      </c>
      <c r="C231" s="1274"/>
      <c r="D231" s="1274"/>
      <c r="E231" s="1274"/>
      <c r="F231" s="1274"/>
      <c r="G231" s="1274"/>
      <c r="H231" s="1274"/>
      <c r="I231" s="1274"/>
      <c r="J231" s="1274"/>
      <c r="K231" s="1274"/>
      <c r="L231" s="1274"/>
      <c r="M231" s="1274"/>
      <c r="N231" s="1275"/>
    </row>
    <row r="232" spans="2:15" s="37" customFormat="1" ht="18" customHeight="1" outlineLevel="1">
      <c r="B232" s="41">
        <v>4</v>
      </c>
      <c r="C232" s="1274"/>
      <c r="D232" s="1274"/>
      <c r="E232" s="1274"/>
      <c r="F232" s="1274"/>
      <c r="G232" s="1274"/>
      <c r="H232" s="1274"/>
      <c r="I232" s="1274"/>
      <c r="J232" s="1274"/>
      <c r="K232" s="1274"/>
      <c r="L232" s="1274"/>
      <c r="M232" s="1274"/>
      <c r="N232" s="1275"/>
    </row>
    <row r="233" spans="2:15" s="37" customFormat="1" ht="18" customHeight="1" outlineLevel="1">
      <c r="B233" s="41">
        <v>5</v>
      </c>
      <c r="C233" s="1274"/>
      <c r="D233" s="1274"/>
      <c r="E233" s="1274"/>
      <c r="F233" s="1274"/>
      <c r="G233" s="1274"/>
      <c r="H233" s="1274"/>
      <c r="I233" s="1274"/>
      <c r="J233" s="1274"/>
      <c r="K233" s="1274"/>
      <c r="L233" s="1274"/>
      <c r="M233" s="1274"/>
      <c r="N233" s="1275"/>
    </row>
    <row r="234" spans="2:15" s="37" customFormat="1" ht="18" customHeight="1" outlineLevel="1">
      <c r="B234" s="41">
        <v>6</v>
      </c>
      <c r="C234" s="1274"/>
      <c r="D234" s="1274"/>
      <c r="E234" s="1274"/>
      <c r="F234" s="1274"/>
      <c r="G234" s="1274"/>
      <c r="H234" s="1274"/>
      <c r="I234" s="1274"/>
      <c r="J234" s="1274"/>
      <c r="K234" s="1274"/>
      <c r="L234" s="1274"/>
      <c r="M234" s="1274"/>
      <c r="N234" s="1275"/>
    </row>
    <row r="235" spans="2:15" s="37" customFormat="1" ht="18" customHeight="1" outlineLevel="1">
      <c r="B235" s="41">
        <v>7</v>
      </c>
      <c r="C235" s="1274"/>
      <c r="D235" s="1274"/>
      <c r="E235" s="1274"/>
      <c r="F235" s="1274"/>
      <c r="G235" s="1274"/>
      <c r="H235" s="1274"/>
      <c r="I235" s="1274"/>
      <c r="J235" s="1274"/>
      <c r="K235" s="1274"/>
      <c r="L235" s="1274"/>
      <c r="M235" s="1274"/>
      <c r="N235" s="1275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4"/>
      <c r="D245" s="1274"/>
      <c r="E245" s="1274"/>
      <c r="F245" s="1274"/>
      <c r="G245" s="1274"/>
      <c r="H245" s="1274"/>
      <c r="I245" s="1274"/>
      <c r="J245" s="1274"/>
      <c r="K245" s="1274"/>
      <c r="L245" s="1274"/>
      <c r="M245" s="1274"/>
      <c r="N245" s="1275"/>
    </row>
    <row r="246" spans="2:14" s="37" customFormat="1" ht="14.5" outlineLevel="1">
      <c r="B246" s="41">
        <v>2</v>
      </c>
      <c r="C246" s="1274"/>
      <c r="D246" s="1274"/>
      <c r="E246" s="1274"/>
      <c r="F246" s="1274"/>
      <c r="G246" s="1274"/>
      <c r="H246" s="1274"/>
      <c r="I246" s="1274"/>
      <c r="J246" s="1274"/>
      <c r="K246" s="1274"/>
      <c r="L246" s="1274"/>
      <c r="M246" s="1274"/>
      <c r="N246" s="1275"/>
    </row>
    <row r="247" spans="2:14" s="37" customFormat="1" ht="14.5" outlineLevel="1">
      <c r="B247" s="41">
        <v>3</v>
      </c>
      <c r="C247" s="1274"/>
      <c r="D247" s="1274"/>
      <c r="E247" s="1274"/>
      <c r="F247" s="1274"/>
      <c r="G247" s="1274"/>
      <c r="H247" s="1274"/>
      <c r="I247" s="1274"/>
      <c r="J247" s="1274"/>
      <c r="K247" s="1274"/>
      <c r="L247" s="1274"/>
      <c r="M247" s="1274"/>
      <c r="N247" s="1275"/>
    </row>
    <row r="248" spans="2:14" s="37" customFormat="1" ht="14.5" outlineLevel="1">
      <c r="B248" s="41">
        <v>4</v>
      </c>
      <c r="C248" s="1274"/>
      <c r="D248" s="1274"/>
      <c r="E248" s="1274"/>
      <c r="F248" s="1274"/>
      <c r="G248" s="1274"/>
      <c r="H248" s="1274"/>
      <c r="I248" s="1274"/>
      <c r="J248" s="1274"/>
      <c r="K248" s="1274"/>
      <c r="L248" s="1274"/>
      <c r="M248" s="1274"/>
      <c r="N248" s="1275"/>
    </row>
    <row r="249" spans="2:14" s="37" customFormat="1" ht="14.5" outlineLevel="1">
      <c r="B249" s="41">
        <v>5</v>
      </c>
      <c r="C249" s="1274"/>
      <c r="D249" s="1274"/>
      <c r="E249" s="1274"/>
      <c r="F249" s="1274"/>
      <c r="G249" s="1274"/>
      <c r="H249" s="1274"/>
      <c r="I249" s="1274"/>
      <c r="J249" s="1274"/>
      <c r="K249" s="1274"/>
      <c r="L249" s="1274"/>
      <c r="M249" s="1274"/>
      <c r="N249" s="1275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4"/>
      <c r="D253" s="1274"/>
      <c r="E253" s="1274"/>
      <c r="F253" s="1274"/>
      <c r="G253" s="1274"/>
      <c r="H253" s="1274"/>
      <c r="I253" s="1274"/>
      <c r="J253" s="1274"/>
      <c r="K253" s="1274"/>
      <c r="L253" s="1274"/>
      <c r="M253" s="1274"/>
      <c r="N253" s="1275"/>
    </row>
    <row r="254" spans="2:14" s="37" customFormat="1" ht="14.5" outlineLevel="1">
      <c r="B254" s="41">
        <v>2</v>
      </c>
      <c r="C254" s="1274"/>
      <c r="D254" s="1274"/>
      <c r="E254" s="1274"/>
      <c r="F254" s="1274"/>
      <c r="G254" s="1274"/>
      <c r="H254" s="1274"/>
      <c r="I254" s="1274"/>
      <c r="J254" s="1274"/>
      <c r="K254" s="1274"/>
      <c r="L254" s="1274"/>
      <c r="M254" s="1274"/>
      <c r="N254" s="1275"/>
    </row>
    <row r="255" spans="2:14" s="37" customFormat="1" ht="14.5" outlineLevel="1">
      <c r="B255" s="41">
        <v>3</v>
      </c>
      <c r="C255" s="1274"/>
      <c r="D255" s="1274"/>
      <c r="E255" s="1274"/>
      <c r="F255" s="1274"/>
      <c r="G255" s="1274"/>
      <c r="H255" s="1274"/>
      <c r="I255" s="1274"/>
      <c r="J255" s="1274"/>
      <c r="K255" s="1274"/>
      <c r="L255" s="1274"/>
      <c r="M255" s="1274"/>
      <c r="N255" s="1275"/>
    </row>
    <row r="256" spans="2:14" s="37" customFormat="1" ht="14.5" outlineLevel="1">
      <c r="B256" s="41">
        <v>4</v>
      </c>
      <c r="C256" s="1274"/>
      <c r="D256" s="1274"/>
      <c r="E256" s="1274"/>
      <c r="F256" s="1274"/>
      <c r="G256" s="1274"/>
      <c r="H256" s="1274"/>
      <c r="I256" s="1274"/>
      <c r="J256" s="1274"/>
      <c r="K256" s="1274"/>
      <c r="L256" s="1274"/>
      <c r="M256" s="1274"/>
      <c r="N256" s="1275"/>
    </row>
    <row r="257" spans="2:14" s="37" customFormat="1" ht="14.5" outlineLevel="1">
      <c r="B257" s="41">
        <v>5</v>
      </c>
      <c r="C257" s="1274"/>
      <c r="D257" s="1274"/>
      <c r="E257" s="1274"/>
      <c r="F257" s="1274"/>
      <c r="G257" s="1274"/>
      <c r="H257" s="1274"/>
      <c r="I257" s="1274"/>
      <c r="J257" s="1274"/>
      <c r="K257" s="1274"/>
      <c r="L257" s="1274"/>
      <c r="M257" s="1274"/>
      <c r="N257" s="1275"/>
    </row>
    <row r="258" spans="2:14" s="37" customFormat="1" ht="14.5" outlineLevel="1">
      <c r="B258" s="41">
        <v>6</v>
      </c>
      <c r="C258" s="1274"/>
      <c r="D258" s="1274"/>
      <c r="E258" s="1274"/>
      <c r="F258" s="1274"/>
      <c r="G258" s="1274"/>
      <c r="H258" s="1274"/>
      <c r="I258" s="1274"/>
      <c r="J258" s="1274"/>
      <c r="K258" s="1274"/>
      <c r="L258" s="1274"/>
      <c r="M258" s="1274"/>
      <c r="N258" s="1275"/>
    </row>
    <row r="259" spans="2:14" s="37" customFormat="1" ht="14.5" outlineLevel="1">
      <c r="B259" s="41">
        <v>7</v>
      </c>
      <c r="C259" s="1274"/>
      <c r="D259" s="1274"/>
      <c r="E259" s="1274"/>
      <c r="F259" s="1274"/>
      <c r="G259" s="1274"/>
      <c r="H259" s="1274"/>
      <c r="I259" s="1274"/>
      <c r="J259" s="1274"/>
      <c r="K259" s="1274"/>
      <c r="L259" s="1274"/>
      <c r="M259" s="1274"/>
      <c r="N259" s="1275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27eAhrki4B1VMw9ED7W8mK/TtrNhqF550YwBDI+9q/96dBmx3gOGNAGMfwm0I5ch46aNIzY6AVH+mqUWaGXMwA==" saltValue="wux8qyid0k87IHc4eaUtj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4" t="s">
        <v>110</v>
      </c>
      <c r="N1" s="1114"/>
      <c r="O1" s="1114"/>
      <c r="P1" s="1114"/>
      <c r="Q1" s="1114"/>
      <c r="R1" s="1114"/>
      <c r="S1" s="1114"/>
      <c r="T1" s="1114"/>
      <c r="V1" s="1185" t="s">
        <v>101</v>
      </c>
      <c r="W1" s="118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5"/>
      <c r="W2" s="1185"/>
      <c r="X2" s="442"/>
      <c r="Y2" s="126" t="s">
        <v>476</v>
      </c>
      <c r="AA2" s="126"/>
      <c r="AC2" s="1194" t="s">
        <v>79</v>
      </c>
      <c r="AD2" s="1194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5" t="s">
        <v>113</v>
      </c>
      <c r="M3" s="1115"/>
      <c r="N3" s="582"/>
      <c r="O3" s="582"/>
      <c r="P3" s="191"/>
      <c r="Q3" s="191"/>
      <c r="R3" s="191"/>
      <c r="S3" s="191"/>
      <c r="T3" s="383"/>
      <c r="V3" s="1185"/>
      <c r="W3" s="1185"/>
      <c r="X3" s="127"/>
      <c r="Y3" s="126" t="s">
        <v>317</v>
      </c>
      <c r="AA3" s="126"/>
      <c r="AC3" s="95" t="s">
        <v>80</v>
      </c>
      <c r="AD3" s="96" t="s">
        <v>17</v>
      </c>
      <c r="AE3" s="1195" t="s">
        <v>81</v>
      </c>
      <c r="AF3" s="1196"/>
      <c r="AG3" s="1197" t="s">
        <v>99</v>
      </c>
      <c r="AH3" s="1198"/>
      <c r="AI3" s="140"/>
    </row>
    <row r="4" spans="1:35" ht="22.5" customHeight="1">
      <c r="D4" s="381"/>
      <c r="E4" s="1115" t="s">
        <v>111</v>
      </c>
      <c r="F4" s="1115"/>
      <c r="G4" s="138"/>
      <c r="H4" s="1115" t="s">
        <v>112</v>
      </c>
      <c r="I4" s="1115"/>
      <c r="J4" s="153"/>
      <c r="K4" s="148"/>
      <c r="L4" s="1116" t="s">
        <v>102</v>
      </c>
      <c r="M4" s="1116"/>
      <c r="N4" s="583"/>
      <c r="O4" s="583"/>
      <c r="P4" s="192"/>
      <c r="Q4" s="192"/>
      <c r="R4" s="192"/>
      <c r="S4" s="192"/>
      <c r="T4" s="384"/>
      <c r="V4" s="1185"/>
      <c r="W4" s="118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9" t="s">
        <v>83</v>
      </c>
      <c r="AF4" s="1200"/>
      <c r="AG4" s="1201">
        <v>41919</v>
      </c>
      <c r="AH4" s="1202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0" t="s">
        <v>84</v>
      </c>
      <c r="AD5" s="1192" t="s">
        <v>85</v>
      </c>
      <c r="AE5" s="1192"/>
      <c r="AF5" s="1192"/>
      <c r="AG5" s="1192"/>
      <c r="AH5" s="1193"/>
      <c r="AI5" s="144"/>
    </row>
    <row r="6" spans="1:35" ht="15" customHeight="1" thickBot="1">
      <c r="A6" s="1103" t="s">
        <v>0</v>
      </c>
      <c r="B6" s="1106" t="s">
        <v>408</v>
      </c>
      <c r="C6" s="1107" t="s">
        <v>409</v>
      </c>
      <c r="D6" s="1106" t="s">
        <v>1</v>
      </c>
      <c r="E6" s="2" t="s">
        <v>2</v>
      </c>
      <c r="F6" s="2" t="s">
        <v>3</v>
      </c>
      <c r="G6" s="1112" t="s">
        <v>4</v>
      </c>
      <c r="H6" s="1112" t="s">
        <v>5</v>
      </c>
      <c r="I6" s="1112" t="s">
        <v>6</v>
      </c>
      <c r="J6" s="1112" t="s">
        <v>7</v>
      </c>
      <c r="K6" s="1112" t="s">
        <v>8</v>
      </c>
      <c r="L6" s="1112" t="s">
        <v>137</v>
      </c>
      <c r="M6" s="1112" t="s">
        <v>9</v>
      </c>
      <c r="N6" s="1112" t="s">
        <v>10</v>
      </c>
      <c r="O6" s="1117" t="s">
        <v>403</v>
      </c>
      <c r="P6" s="1118"/>
      <c r="Q6" s="1121" t="s">
        <v>11</v>
      </c>
      <c r="R6" s="1121"/>
      <c r="S6" s="1121"/>
      <c r="T6" s="1122"/>
      <c r="V6" s="1186" t="s">
        <v>105</v>
      </c>
      <c r="W6" s="1188" t="s">
        <v>106</v>
      </c>
      <c r="X6" s="1181" t="s">
        <v>100</v>
      </c>
      <c r="Y6" s="1182"/>
      <c r="Z6" s="1183"/>
      <c r="AA6" s="1184"/>
      <c r="AC6" s="119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4"/>
      <c r="B7" s="1104"/>
      <c r="C7" s="1108"/>
      <c r="D7" s="1110"/>
      <c r="E7" s="1123" t="e">
        <f>SUM(E9:F9)/G4</f>
        <v>#DIV/0!</v>
      </c>
      <c r="F7" s="1123"/>
      <c r="G7" s="1113"/>
      <c r="H7" s="1113"/>
      <c r="I7" s="1113"/>
      <c r="J7" s="1113"/>
      <c r="K7" s="1113"/>
      <c r="L7" s="1113"/>
      <c r="M7" s="1113"/>
      <c r="N7" s="1113"/>
      <c r="O7" s="1119"/>
      <c r="P7" s="1120"/>
      <c r="Q7" s="1113" t="s">
        <v>12</v>
      </c>
      <c r="R7" s="1113"/>
      <c r="S7" s="1113" t="s">
        <v>13</v>
      </c>
      <c r="T7" s="1124"/>
      <c r="V7" s="1187"/>
      <c r="W7" s="118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4"/>
      <c r="B8" s="1104"/>
      <c r="C8" s="1108"/>
      <c r="D8" s="1110"/>
      <c r="E8" s="3" t="e">
        <f>E9/G4</f>
        <v>#DIV/0!</v>
      </c>
      <c r="F8" s="3" t="e">
        <f>F9/G4</f>
        <v>#DIV/0!</v>
      </c>
      <c r="G8" s="1113"/>
      <c r="H8" s="1113"/>
      <c r="I8" s="1113"/>
      <c r="J8" s="1113"/>
      <c r="K8" s="1113"/>
      <c r="L8" s="1113"/>
      <c r="M8" s="1113"/>
      <c r="N8" s="1113"/>
      <c r="O8" s="1125" t="s">
        <v>404</v>
      </c>
      <c r="P8" s="1125" t="s">
        <v>405</v>
      </c>
      <c r="Q8" s="1127" t="s">
        <v>14</v>
      </c>
      <c r="R8" s="1127" t="s">
        <v>15</v>
      </c>
      <c r="S8" s="1127" t="s">
        <v>14</v>
      </c>
      <c r="T8" s="112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5"/>
      <c r="B9" s="1105"/>
      <c r="C9" s="1109"/>
      <c r="D9" s="1111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6"/>
      <c r="P9" s="1126"/>
      <c r="Q9" s="1128"/>
      <c r="R9" s="1128"/>
      <c r="S9" s="1128"/>
      <c r="T9" s="113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45650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45651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45652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45653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45654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45655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45656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3" t="s">
        <v>92</v>
      </c>
      <c r="AD16" s="1203"/>
      <c r="AE16" s="1203"/>
      <c r="AF16" s="1203"/>
      <c r="AG16" s="1203"/>
      <c r="AH16" s="1203"/>
    </row>
    <row r="17" spans="1:34" ht="14.25" customHeight="1">
      <c r="A17" s="93">
        <f t="shared" si="3"/>
        <v>45657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4" t="s">
        <v>93</v>
      </c>
      <c r="AD17" s="1206" t="s">
        <v>103</v>
      </c>
      <c r="AE17" s="1208" t="s">
        <v>94</v>
      </c>
      <c r="AF17" s="1208" t="s">
        <v>95</v>
      </c>
      <c r="AG17" s="1208" t="s">
        <v>96</v>
      </c>
      <c r="AH17" s="1209" t="s">
        <v>97</v>
      </c>
    </row>
    <row r="18" spans="1:34" ht="15.5" thickBot="1">
      <c r="A18" s="93">
        <f t="shared" si="3"/>
        <v>45658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5"/>
      <c r="AD18" s="1207"/>
      <c r="AE18" s="1207"/>
      <c r="AF18" s="1207"/>
      <c r="AG18" s="1207"/>
      <c r="AH18" s="1210"/>
    </row>
    <row r="19" spans="1:34">
      <c r="A19" s="93">
        <f t="shared" si="3"/>
        <v>45659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45660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45661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45662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45663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45664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45665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45666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45667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45668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45669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45670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45671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45672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45673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45674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45675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45676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45677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45678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45679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45680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45681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45682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45683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45684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45685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45686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45687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45688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45689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45690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45691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45692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45693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45694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45695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45696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45697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45698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45699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45700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dBJTqcLdypbyiUr/oQ385727mQ/ONjbCaAM+eClOT1wr7RE+RbR7CES1FRONjwlWbfJgf1Ft9U9t3HLM4fbqNw==" saltValue="4ks/9mfMxfaCp24z3rl3/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3"/>
      <c r="B1" s="1243"/>
      <c r="C1" s="1243"/>
      <c r="D1" s="1243"/>
    </row>
    <row r="2" spans="1:9" s="20" customFormat="1" ht="32.25" customHeight="1">
      <c r="A2" s="1244" t="s">
        <v>148</v>
      </c>
      <c r="B2" s="1244"/>
      <c r="C2" s="1244"/>
      <c r="D2" s="1244"/>
      <c r="I2" s="17"/>
    </row>
    <row r="3" spans="1:9" s="20" customFormat="1" ht="18" customHeight="1" outlineLevel="1">
      <c r="A3" s="1245" t="s">
        <v>138</v>
      </c>
      <c r="B3" s="1246"/>
      <c r="C3" s="1246"/>
      <c r="D3" s="21" t="s">
        <v>406</v>
      </c>
      <c r="I3" s="17"/>
    </row>
    <row r="4" spans="1:9" s="20" customFormat="1" ht="16.75" customHeight="1" outlineLevel="1">
      <c r="A4" s="1240" t="s">
        <v>139</v>
      </c>
      <c r="B4" s="1241"/>
      <c r="C4" s="1241"/>
      <c r="D4" s="193" t="s">
        <v>150</v>
      </c>
      <c r="I4" s="17"/>
    </row>
    <row r="5" spans="1:9" s="17" customFormat="1" ht="16.75" customHeight="1" outlineLevel="1">
      <c r="A5" s="1240" t="s">
        <v>20</v>
      </c>
      <c r="B5" s="1241"/>
      <c r="C5" s="1241"/>
      <c r="D5" s="193">
        <f>MIN(C16:D515)</f>
        <v>0</v>
      </c>
    </row>
    <row r="6" spans="1:9" s="17" customFormat="1" ht="16.75" customHeight="1" outlineLevel="1">
      <c r="A6" s="1240" t="s">
        <v>21</v>
      </c>
      <c r="B6" s="1241"/>
      <c r="C6" s="1241"/>
      <c r="D6" s="193">
        <f>MAX(C16:D515)</f>
        <v>0</v>
      </c>
    </row>
    <row r="7" spans="1:9" s="17" customFormat="1" ht="16.75" customHeight="1" outlineLevel="1">
      <c r="A7" s="1240" t="s">
        <v>22</v>
      </c>
      <c r="B7" s="1241"/>
      <c r="C7" s="1241"/>
      <c r="D7" s="193" t="e">
        <f>AVERAGE(C16:C515)</f>
        <v>#DIV/0!</v>
      </c>
    </row>
    <row r="8" spans="1:9" s="17" customFormat="1" ht="33.75" customHeight="1" outlineLevel="1">
      <c r="A8" s="1242" t="s">
        <v>23</v>
      </c>
      <c r="B8" s="1241"/>
      <c r="C8" s="1241"/>
      <c r="D8" s="193" t="e">
        <f>D7*1.1</f>
        <v>#DIV/0!</v>
      </c>
    </row>
    <row r="9" spans="1:9" s="17" customFormat="1" ht="33.75" customHeight="1" outlineLevel="1">
      <c r="A9" s="1242" t="s">
        <v>24</v>
      </c>
      <c r="B9" s="1241"/>
      <c r="C9" s="1241"/>
      <c r="D9" s="193" t="e">
        <f>D7*0.9</f>
        <v>#DIV/0!</v>
      </c>
    </row>
    <row r="10" spans="1:9" s="17" customFormat="1" ht="31.5" customHeight="1" outlineLevel="1">
      <c r="A10" s="1242" t="s">
        <v>25</v>
      </c>
      <c r="B10" s="1241"/>
      <c r="C10" s="1241"/>
      <c r="D10" s="194" t="e">
        <f>SUM(E16:E515)</f>
        <v>#DIV/0!</v>
      </c>
    </row>
    <row r="11" spans="1:9" s="17" customFormat="1" ht="16.75" customHeight="1" outlineLevel="1">
      <c r="A11" s="1240" t="s">
        <v>26</v>
      </c>
      <c r="B11" s="1241"/>
      <c r="C11" s="1241"/>
      <c r="D11" s="195" t="e">
        <f>D10/COUNTA(C16:C515)</f>
        <v>#DIV/0!</v>
      </c>
    </row>
    <row r="12" spans="1:9" s="17" customFormat="1" ht="16.75" customHeight="1" outlineLevel="1">
      <c r="A12" s="1240" t="s">
        <v>465</v>
      </c>
      <c r="B12" s="1241"/>
      <c r="C12" s="1241"/>
      <c r="D12" s="722"/>
    </row>
    <row r="13" spans="1:9" s="24" customFormat="1" ht="17.25" customHeight="1" outlineLevel="1" thickBot="1">
      <c r="A13" s="1234" t="s">
        <v>407</v>
      </c>
      <c r="B13" s="1235"/>
      <c r="C13" s="1235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6" t="s">
        <v>27</v>
      </c>
      <c r="B15" s="1237"/>
      <c r="C15" s="1238" t="s">
        <v>28</v>
      </c>
      <c r="D15" s="1239"/>
    </row>
    <row r="16" spans="1:9" s="17" customFormat="1" ht="16.75" customHeight="1" outlineLevel="1">
      <c r="A16" s="1230">
        <v>1</v>
      </c>
      <c r="B16" s="1231"/>
      <c r="C16" s="1232"/>
      <c r="D16" s="1233"/>
      <c r="E16" s="587" t="e">
        <f>IF(AND(C16&gt;=D$9,C16&lt;=D$8),1,0)</f>
        <v>#DIV/0!</v>
      </c>
    </row>
    <row r="17" spans="1:5" s="17" customFormat="1" ht="16.75" customHeight="1" outlineLevel="1">
      <c r="A17" s="1230">
        <v>2</v>
      </c>
      <c r="B17" s="1231"/>
      <c r="C17" s="1232"/>
      <c r="D17" s="1233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0">
        <v>3</v>
      </c>
      <c r="B18" s="1231"/>
      <c r="C18" s="1232"/>
      <c r="D18" s="1233"/>
      <c r="E18" s="587" t="e">
        <f t="shared" si="0"/>
        <v>#DIV/0!</v>
      </c>
    </row>
    <row r="19" spans="1:5" s="17" customFormat="1" ht="16.75" customHeight="1" outlineLevel="1">
      <c r="A19" s="1230">
        <v>4</v>
      </c>
      <c r="B19" s="1231"/>
      <c r="C19" s="1232"/>
      <c r="D19" s="1233"/>
      <c r="E19" s="587" t="e">
        <f t="shared" si="0"/>
        <v>#DIV/0!</v>
      </c>
    </row>
    <row r="20" spans="1:5" s="17" customFormat="1" ht="16.75" customHeight="1" outlineLevel="1">
      <c r="A20" s="1230">
        <v>5</v>
      </c>
      <c r="B20" s="1231"/>
      <c r="C20" s="1232"/>
      <c r="D20" s="1233"/>
      <c r="E20" s="587" t="e">
        <f t="shared" si="0"/>
        <v>#DIV/0!</v>
      </c>
    </row>
    <row r="21" spans="1:5" s="17" customFormat="1" ht="16.75" customHeight="1" outlineLevel="1">
      <c r="A21" s="1230">
        <v>6</v>
      </c>
      <c r="B21" s="1231"/>
      <c r="C21" s="1232"/>
      <c r="D21" s="1233"/>
      <c r="E21" s="587" t="e">
        <f t="shared" si="0"/>
        <v>#DIV/0!</v>
      </c>
    </row>
    <row r="22" spans="1:5" s="17" customFormat="1" ht="16.75" customHeight="1" outlineLevel="1">
      <c r="A22" s="1230">
        <v>7</v>
      </c>
      <c r="B22" s="1231"/>
      <c r="C22" s="1232"/>
      <c r="D22" s="1233"/>
      <c r="E22" s="587" t="e">
        <f t="shared" si="0"/>
        <v>#DIV/0!</v>
      </c>
    </row>
    <row r="23" spans="1:5" s="17" customFormat="1" ht="16.75" customHeight="1" outlineLevel="1">
      <c r="A23" s="1230">
        <v>8</v>
      </c>
      <c r="B23" s="1231"/>
      <c r="C23" s="1232"/>
      <c r="D23" s="1233"/>
      <c r="E23" s="587" t="e">
        <f t="shared" si="0"/>
        <v>#DIV/0!</v>
      </c>
    </row>
    <row r="24" spans="1:5" s="17" customFormat="1" ht="16.75" customHeight="1" outlineLevel="1">
      <c r="A24" s="1230">
        <v>9</v>
      </c>
      <c r="B24" s="1231"/>
      <c r="C24" s="1232"/>
      <c r="D24" s="1233"/>
      <c r="E24" s="587" t="e">
        <f t="shared" si="0"/>
        <v>#DIV/0!</v>
      </c>
    </row>
    <row r="25" spans="1:5" s="17" customFormat="1" ht="16.75" customHeight="1" outlineLevel="1">
      <c r="A25" s="1230">
        <v>10</v>
      </c>
      <c r="B25" s="1231"/>
      <c r="C25" s="1232"/>
      <c r="D25" s="1233"/>
      <c r="E25" s="587" t="e">
        <f t="shared" si="0"/>
        <v>#DIV/0!</v>
      </c>
    </row>
    <row r="26" spans="1:5" s="17" customFormat="1" ht="16.75" customHeight="1" outlineLevel="1">
      <c r="A26" s="1230">
        <v>11</v>
      </c>
      <c r="B26" s="1231"/>
      <c r="C26" s="1232"/>
      <c r="D26" s="1233"/>
      <c r="E26" s="587" t="e">
        <f t="shared" si="0"/>
        <v>#DIV/0!</v>
      </c>
    </row>
    <row r="27" spans="1:5" s="17" customFormat="1" ht="16.75" customHeight="1" outlineLevel="1">
      <c r="A27" s="1230">
        <v>12</v>
      </c>
      <c r="B27" s="1231"/>
      <c r="C27" s="1232"/>
      <c r="D27" s="1233"/>
      <c r="E27" s="587" t="e">
        <f t="shared" si="0"/>
        <v>#DIV/0!</v>
      </c>
    </row>
    <row r="28" spans="1:5" s="17" customFormat="1" ht="16.75" customHeight="1" outlineLevel="1">
      <c r="A28" s="1230">
        <v>13</v>
      </c>
      <c r="B28" s="1231"/>
      <c r="C28" s="1232"/>
      <c r="D28" s="1233"/>
      <c r="E28" s="587" t="e">
        <f t="shared" si="0"/>
        <v>#DIV/0!</v>
      </c>
    </row>
    <row r="29" spans="1:5" s="17" customFormat="1" ht="16.75" customHeight="1" outlineLevel="1">
      <c r="A29" s="1230">
        <v>14</v>
      </c>
      <c r="B29" s="1231"/>
      <c r="C29" s="1232"/>
      <c r="D29" s="1233"/>
      <c r="E29" s="587" t="e">
        <f t="shared" si="0"/>
        <v>#DIV/0!</v>
      </c>
    </row>
    <row r="30" spans="1:5" s="17" customFormat="1" ht="16.75" customHeight="1" outlineLevel="1">
      <c r="A30" s="1230">
        <v>15</v>
      </c>
      <c r="B30" s="1231"/>
      <c r="C30" s="1232"/>
      <c r="D30" s="1233"/>
      <c r="E30" s="587" t="e">
        <f t="shared" si="0"/>
        <v>#DIV/0!</v>
      </c>
    </row>
    <row r="31" spans="1:5" s="17" customFormat="1" ht="16.75" customHeight="1" outlineLevel="1">
      <c r="A31" s="1230">
        <v>16</v>
      </c>
      <c r="B31" s="1231"/>
      <c r="C31" s="1232"/>
      <c r="D31" s="1233"/>
      <c r="E31" s="587" t="e">
        <f t="shared" si="0"/>
        <v>#DIV/0!</v>
      </c>
    </row>
    <row r="32" spans="1:5" s="17" customFormat="1" ht="16.75" customHeight="1" outlineLevel="1">
      <c r="A32" s="1230">
        <v>17</v>
      </c>
      <c r="B32" s="1231"/>
      <c r="C32" s="1232"/>
      <c r="D32" s="1233"/>
      <c r="E32" s="587" t="e">
        <f t="shared" si="0"/>
        <v>#DIV/0!</v>
      </c>
    </row>
    <row r="33" spans="1:5" s="17" customFormat="1" ht="16.75" customHeight="1" outlineLevel="1">
      <c r="A33" s="1230">
        <v>18</v>
      </c>
      <c r="B33" s="1231"/>
      <c r="C33" s="1232"/>
      <c r="D33" s="1233"/>
      <c r="E33" s="587" t="e">
        <f t="shared" si="0"/>
        <v>#DIV/0!</v>
      </c>
    </row>
    <row r="34" spans="1:5" s="17" customFormat="1" ht="16.75" customHeight="1" outlineLevel="1">
      <c r="A34" s="1230">
        <v>19</v>
      </c>
      <c r="B34" s="1231"/>
      <c r="C34" s="1232"/>
      <c r="D34" s="1233"/>
      <c r="E34" s="587" t="e">
        <f t="shared" si="0"/>
        <v>#DIV/0!</v>
      </c>
    </row>
    <row r="35" spans="1:5" s="17" customFormat="1" ht="16.75" customHeight="1" outlineLevel="1">
      <c r="A35" s="1230">
        <v>20</v>
      </c>
      <c r="B35" s="1231"/>
      <c r="C35" s="1232"/>
      <c r="D35" s="1233"/>
      <c r="E35" s="587" t="e">
        <f t="shared" si="0"/>
        <v>#DIV/0!</v>
      </c>
    </row>
    <row r="36" spans="1:5" s="17" customFormat="1" ht="16.75" customHeight="1" outlineLevel="1">
      <c r="A36" s="1230">
        <v>21</v>
      </c>
      <c r="B36" s="1231"/>
      <c r="C36" s="1232"/>
      <c r="D36" s="1233"/>
      <c r="E36" s="587" t="e">
        <f t="shared" si="0"/>
        <v>#DIV/0!</v>
      </c>
    </row>
    <row r="37" spans="1:5" s="17" customFormat="1" ht="16.75" customHeight="1" outlineLevel="1">
      <c r="A37" s="1230">
        <v>22</v>
      </c>
      <c r="B37" s="1231"/>
      <c r="C37" s="1232"/>
      <c r="D37" s="1233"/>
      <c r="E37" s="587" t="e">
        <f t="shared" si="0"/>
        <v>#DIV/0!</v>
      </c>
    </row>
    <row r="38" spans="1:5" s="17" customFormat="1" ht="16.75" customHeight="1" outlineLevel="1">
      <c r="A38" s="1230">
        <v>23</v>
      </c>
      <c r="B38" s="1231"/>
      <c r="C38" s="1232"/>
      <c r="D38" s="1233"/>
      <c r="E38" s="587" t="e">
        <f t="shared" si="0"/>
        <v>#DIV/0!</v>
      </c>
    </row>
    <row r="39" spans="1:5" s="17" customFormat="1" ht="16.75" customHeight="1" outlineLevel="1">
      <c r="A39" s="1230">
        <v>24</v>
      </c>
      <c r="B39" s="1231"/>
      <c r="C39" s="1232"/>
      <c r="D39" s="1233"/>
      <c r="E39" s="587" t="e">
        <f t="shared" si="0"/>
        <v>#DIV/0!</v>
      </c>
    </row>
    <row r="40" spans="1:5" s="17" customFormat="1" ht="16.75" customHeight="1" outlineLevel="1">
      <c r="A40" s="1230">
        <v>25</v>
      </c>
      <c r="B40" s="1231"/>
      <c r="C40" s="1232"/>
      <c r="D40" s="1233"/>
      <c r="E40" s="587" t="e">
        <f t="shared" si="0"/>
        <v>#DIV/0!</v>
      </c>
    </row>
    <row r="41" spans="1:5" s="17" customFormat="1" ht="16.75" customHeight="1" outlineLevel="1">
      <c r="A41" s="1230">
        <v>26</v>
      </c>
      <c r="B41" s="1231"/>
      <c r="C41" s="1232"/>
      <c r="D41" s="1233"/>
      <c r="E41" s="587" t="e">
        <f t="shared" si="0"/>
        <v>#DIV/0!</v>
      </c>
    </row>
    <row r="42" spans="1:5" s="17" customFormat="1" ht="16.75" customHeight="1" outlineLevel="1">
      <c r="A42" s="1230">
        <v>27</v>
      </c>
      <c r="B42" s="1231"/>
      <c r="C42" s="1232"/>
      <c r="D42" s="1233"/>
      <c r="E42" s="587" t="e">
        <f t="shared" si="0"/>
        <v>#DIV/0!</v>
      </c>
    </row>
    <row r="43" spans="1:5" s="17" customFormat="1" ht="16.75" customHeight="1" outlineLevel="1">
      <c r="A43" s="1230">
        <v>28</v>
      </c>
      <c r="B43" s="1231"/>
      <c r="C43" s="1232"/>
      <c r="D43" s="1233"/>
      <c r="E43" s="587" t="e">
        <f t="shared" si="0"/>
        <v>#DIV/0!</v>
      </c>
    </row>
    <row r="44" spans="1:5" s="17" customFormat="1" ht="16.75" customHeight="1" outlineLevel="1">
      <c r="A44" s="1230">
        <v>29</v>
      </c>
      <c r="B44" s="1231"/>
      <c r="C44" s="1232"/>
      <c r="D44" s="1233"/>
      <c r="E44" s="587" t="e">
        <f t="shared" si="0"/>
        <v>#DIV/0!</v>
      </c>
    </row>
    <row r="45" spans="1:5" s="17" customFormat="1" ht="16.75" customHeight="1" outlineLevel="1">
      <c r="A45" s="1230">
        <v>30</v>
      </c>
      <c r="B45" s="1231"/>
      <c r="C45" s="1232"/>
      <c r="D45" s="1233"/>
      <c r="E45" s="587" t="e">
        <f t="shared" si="0"/>
        <v>#DIV/0!</v>
      </c>
    </row>
    <row r="46" spans="1:5" s="17" customFormat="1" ht="16.75" customHeight="1" outlineLevel="1">
      <c r="A46" s="1230">
        <v>31</v>
      </c>
      <c r="B46" s="1231"/>
      <c r="C46" s="1232"/>
      <c r="D46" s="1233"/>
      <c r="E46" s="587" t="e">
        <f t="shared" si="0"/>
        <v>#DIV/0!</v>
      </c>
    </row>
    <row r="47" spans="1:5" s="17" customFormat="1" ht="16.75" customHeight="1" outlineLevel="1">
      <c r="A47" s="1230">
        <v>32</v>
      </c>
      <c r="B47" s="1231"/>
      <c r="C47" s="1232"/>
      <c r="D47" s="1233"/>
      <c r="E47" s="587" t="e">
        <f t="shared" si="0"/>
        <v>#DIV/0!</v>
      </c>
    </row>
    <row r="48" spans="1:5" s="17" customFormat="1" ht="16.75" customHeight="1" outlineLevel="1">
      <c r="A48" s="1230">
        <v>33</v>
      </c>
      <c r="B48" s="1231"/>
      <c r="C48" s="1232"/>
      <c r="D48" s="1233"/>
      <c r="E48" s="587" t="e">
        <f t="shared" si="0"/>
        <v>#DIV/0!</v>
      </c>
    </row>
    <row r="49" spans="1:5" s="17" customFormat="1" ht="16.75" customHeight="1" outlineLevel="1">
      <c r="A49" s="1230">
        <v>34</v>
      </c>
      <c r="B49" s="1231"/>
      <c r="C49" s="1232"/>
      <c r="D49" s="1233"/>
      <c r="E49" s="587" t="e">
        <f t="shared" si="0"/>
        <v>#DIV/0!</v>
      </c>
    </row>
    <row r="50" spans="1:5" s="17" customFormat="1" ht="16.75" customHeight="1" outlineLevel="1">
      <c r="A50" s="1230">
        <v>35</v>
      </c>
      <c r="B50" s="1231"/>
      <c r="C50" s="1232"/>
      <c r="D50" s="1233"/>
      <c r="E50" s="587" t="e">
        <f t="shared" si="0"/>
        <v>#DIV/0!</v>
      </c>
    </row>
    <row r="51" spans="1:5" s="17" customFormat="1" ht="16.75" customHeight="1" outlineLevel="1">
      <c r="A51" s="1230">
        <v>36</v>
      </c>
      <c r="B51" s="1231"/>
      <c r="C51" s="1232"/>
      <c r="D51" s="1233"/>
      <c r="E51" s="587" t="e">
        <f t="shared" si="0"/>
        <v>#DIV/0!</v>
      </c>
    </row>
    <row r="52" spans="1:5" s="17" customFormat="1" ht="16.75" customHeight="1" outlineLevel="1">
      <c r="A52" s="1230">
        <v>37</v>
      </c>
      <c r="B52" s="1231"/>
      <c r="C52" s="1232"/>
      <c r="D52" s="1233"/>
      <c r="E52" s="587" t="e">
        <f t="shared" si="0"/>
        <v>#DIV/0!</v>
      </c>
    </row>
    <row r="53" spans="1:5" s="17" customFormat="1" ht="16.75" customHeight="1" outlineLevel="1">
      <c r="A53" s="1230">
        <v>38</v>
      </c>
      <c r="B53" s="1231"/>
      <c r="C53" s="1232"/>
      <c r="D53" s="1233"/>
      <c r="E53" s="587" t="e">
        <f t="shared" si="0"/>
        <v>#DIV/0!</v>
      </c>
    </row>
    <row r="54" spans="1:5" s="17" customFormat="1" ht="16.75" customHeight="1" outlineLevel="1">
      <c r="A54" s="1230">
        <v>39</v>
      </c>
      <c r="B54" s="1231"/>
      <c r="C54" s="1232"/>
      <c r="D54" s="1233"/>
      <c r="E54" s="587" t="e">
        <f t="shared" si="0"/>
        <v>#DIV/0!</v>
      </c>
    </row>
    <row r="55" spans="1:5" s="17" customFormat="1" ht="16.75" customHeight="1" outlineLevel="1">
      <c r="A55" s="1230">
        <v>40</v>
      </c>
      <c r="B55" s="1231"/>
      <c r="C55" s="1232"/>
      <c r="D55" s="1233"/>
      <c r="E55" s="587" t="e">
        <f t="shared" si="0"/>
        <v>#DIV/0!</v>
      </c>
    </row>
    <row r="56" spans="1:5" s="17" customFormat="1" ht="16.75" customHeight="1" outlineLevel="1">
      <c r="A56" s="1230">
        <v>41</v>
      </c>
      <c r="B56" s="1231"/>
      <c r="C56" s="1232"/>
      <c r="D56" s="1233"/>
      <c r="E56" s="587" t="e">
        <f t="shared" si="0"/>
        <v>#DIV/0!</v>
      </c>
    </row>
    <row r="57" spans="1:5" s="17" customFormat="1" ht="16.75" customHeight="1" outlineLevel="1">
      <c r="A57" s="1230">
        <v>42</v>
      </c>
      <c r="B57" s="1231"/>
      <c r="C57" s="1232"/>
      <c r="D57" s="1233"/>
      <c r="E57" s="587" t="e">
        <f t="shared" si="0"/>
        <v>#DIV/0!</v>
      </c>
    </row>
    <row r="58" spans="1:5" s="17" customFormat="1" ht="16.75" customHeight="1" outlineLevel="1">
      <c r="A58" s="1230">
        <v>43</v>
      </c>
      <c r="B58" s="1231"/>
      <c r="C58" s="1232"/>
      <c r="D58" s="1233"/>
      <c r="E58" s="587" t="e">
        <f t="shared" si="0"/>
        <v>#DIV/0!</v>
      </c>
    </row>
    <row r="59" spans="1:5" s="17" customFormat="1" ht="16.75" customHeight="1" outlineLevel="1">
      <c r="A59" s="1230">
        <v>44</v>
      </c>
      <c r="B59" s="1231"/>
      <c r="C59" s="1232"/>
      <c r="D59" s="1233"/>
      <c r="E59" s="587" t="e">
        <f t="shared" si="0"/>
        <v>#DIV/0!</v>
      </c>
    </row>
    <row r="60" spans="1:5" s="17" customFormat="1" ht="16.75" customHeight="1" outlineLevel="1">
      <c r="A60" s="1230">
        <v>45</v>
      </c>
      <c r="B60" s="1231"/>
      <c r="C60" s="1232"/>
      <c r="D60" s="1233"/>
      <c r="E60" s="587" t="e">
        <f t="shared" si="0"/>
        <v>#DIV/0!</v>
      </c>
    </row>
    <row r="61" spans="1:5" s="17" customFormat="1" ht="16.75" customHeight="1" outlineLevel="1">
      <c r="A61" s="1230">
        <v>46</v>
      </c>
      <c r="B61" s="1231"/>
      <c r="C61" s="1232"/>
      <c r="D61" s="1233"/>
      <c r="E61" s="587" t="e">
        <f t="shared" si="0"/>
        <v>#DIV/0!</v>
      </c>
    </row>
    <row r="62" spans="1:5" s="17" customFormat="1" ht="16.75" customHeight="1" outlineLevel="1">
      <c r="A62" s="1230">
        <v>47</v>
      </c>
      <c r="B62" s="1231"/>
      <c r="C62" s="1232"/>
      <c r="D62" s="1233"/>
      <c r="E62" s="587" t="e">
        <f t="shared" si="0"/>
        <v>#DIV/0!</v>
      </c>
    </row>
    <row r="63" spans="1:5" s="17" customFormat="1" ht="16.75" customHeight="1" outlineLevel="1">
      <c r="A63" s="1230">
        <v>48</v>
      </c>
      <c r="B63" s="1231"/>
      <c r="C63" s="1232"/>
      <c r="D63" s="1233"/>
      <c r="E63" s="587" t="e">
        <f t="shared" si="0"/>
        <v>#DIV/0!</v>
      </c>
    </row>
    <row r="64" spans="1:5" s="17" customFormat="1" ht="16.75" customHeight="1" outlineLevel="1">
      <c r="A64" s="1230">
        <v>49</v>
      </c>
      <c r="B64" s="1231"/>
      <c r="C64" s="1232"/>
      <c r="D64" s="1233"/>
      <c r="E64" s="587" t="e">
        <f t="shared" si="0"/>
        <v>#DIV/0!</v>
      </c>
    </row>
    <row r="65" spans="1:5" s="17" customFormat="1" ht="16.75" customHeight="1" outlineLevel="1">
      <c r="A65" s="1230">
        <v>50</v>
      </c>
      <c r="B65" s="1231"/>
      <c r="C65" s="1232"/>
      <c r="D65" s="1233"/>
      <c r="E65" s="587" t="e">
        <f t="shared" si="0"/>
        <v>#DIV/0!</v>
      </c>
    </row>
    <row r="66" spans="1:5" s="17" customFormat="1" ht="16.75" customHeight="1" outlineLevel="1">
      <c r="A66" s="1230">
        <v>51</v>
      </c>
      <c r="B66" s="1231"/>
      <c r="C66" s="1232"/>
      <c r="D66" s="1233"/>
      <c r="E66" s="587" t="e">
        <f t="shared" si="0"/>
        <v>#DIV/0!</v>
      </c>
    </row>
    <row r="67" spans="1:5" s="17" customFormat="1" ht="16.75" customHeight="1" outlineLevel="1">
      <c r="A67" s="1230">
        <v>52</v>
      </c>
      <c r="B67" s="1231"/>
      <c r="C67" s="1232"/>
      <c r="D67" s="1233"/>
      <c r="E67" s="587" t="e">
        <f t="shared" si="0"/>
        <v>#DIV/0!</v>
      </c>
    </row>
    <row r="68" spans="1:5" s="17" customFormat="1" ht="16.75" customHeight="1" outlineLevel="1">
      <c r="A68" s="1230">
        <v>53</v>
      </c>
      <c r="B68" s="1231"/>
      <c r="C68" s="1232"/>
      <c r="D68" s="1233"/>
      <c r="E68" s="587" t="e">
        <f t="shared" si="0"/>
        <v>#DIV/0!</v>
      </c>
    </row>
    <row r="69" spans="1:5" s="17" customFormat="1" ht="16.75" customHeight="1" outlineLevel="1">
      <c r="A69" s="1230">
        <v>54</v>
      </c>
      <c r="B69" s="1231"/>
      <c r="C69" s="1232"/>
      <c r="D69" s="1233"/>
      <c r="E69" s="587" t="e">
        <f t="shared" si="0"/>
        <v>#DIV/0!</v>
      </c>
    </row>
    <row r="70" spans="1:5" s="17" customFormat="1" ht="16.75" customHeight="1" outlineLevel="1">
      <c r="A70" s="1230">
        <v>55</v>
      </c>
      <c r="B70" s="1231"/>
      <c r="C70" s="1232"/>
      <c r="D70" s="1233"/>
      <c r="E70" s="587" t="e">
        <f t="shared" si="0"/>
        <v>#DIV/0!</v>
      </c>
    </row>
    <row r="71" spans="1:5" s="17" customFormat="1" ht="16.75" customHeight="1" outlineLevel="1">
      <c r="A71" s="1230">
        <v>56</v>
      </c>
      <c r="B71" s="1231"/>
      <c r="C71" s="1232"/>
      <c r="D71" s="1233"/>
      <c r="E71" s="587" t="e">
        <f t="shared" si="0"/>
        <v>#DIV/0!</v>
      </c>
    </row>
    <row r="72" spans="1:5" s="17" customFormat="1" ht="16.75" customHeight="1" outlineLevel="1">
      <c r="A72" s="1230">
        <v>57</v>
      </c>
      <c r="B72" s="1231"/>
      <c r="C72" s="1232"/>
      <c r="D72" s="1233"/>
      <c r="E72" s="587" t="e">
        <f t="shared" si="0"/>
        <v>#DIV/0!</v>
      </c>
    </row>
    <row r="73" spans="1:5" s="17" customFormat="1" ht="16.75" customHeight="1" outlineLevel="1">
      <c r="A73" s="1230">
        <v>58</v>
      </c>
      <c r="B73" s="1231"/>
      <c r="C73" s="1232"/>
      <c r="D73" s="1233"/>
      <c r="E73" s="587" t="e">
        <f t="shared" si="0"/>
        <v>#DIV/0!</v>
      </c>
    </row>
    <row r="74" spans="1:5" s="17" customFormat="1" ht="16.75" customHeight="1" outlineLevel="1">
      <c r="A74" s="1230">
        <v>59</v>
      </c>
      <c r="B74" s="1231"/>
      <c r="C74" s="1232"/>
      <c r="D74" s="1233"/>
      <c r="E74" s="587" t="e">
        <f t="shared" si="0"/>
        <v>#DIV/0!</v>
      </c>
    </row>
    <row r="75" spans="1:5" s="17" customFormat="1" ht="16.75" customHeight="1" outlineLevel="1">
      <c r="A75" s="1230">
        <v>60</v>
      </c>
      <c r="B75" s="1231"/>
      <c r="C75" s="1232"/>
      <c r="D75" s="1233"/>
      <c r="E75" s="587" t="e">
        <f t="shared" si="0"/>
        <v>#DIV/0!</v>
      </c>
    </row>
    <row r="76" spans="1:5" s="17" customFormat="1" ht="16.75" customHeight="1" outlineLevel="1">
      <c r="A76" s="1230">
        <v>61</v>
      </c>
      <c r="B76" s="1231"/>
      <c r="C76" s="1232"/>
      <c r="D76" s="1233"/>
      <c r="E76" s="587" t="e">
        <f t="shared" si="0"/>
        <v>#DIV/0!</v>
      </c>
    </row>
    <row r="77" spans="1:5" s="17" customFormat="1" ht="16.75" customHeight="1" outlineLevel="1">
      <c r="A77" s="1230">
        <v>62</v>
      </c>
      <c r="B77" s="1231"/>
      <c r="C77" s="1232"/>
      <c r="D77" s="1233"/>
      <c r="E77" s="587" t="e">
        <f t="shared" si="0"/>
        <v>#DIV/0!</v>
      </c>
    </row>
    <row r="78" spans="1:5" s="17" customFormat="1" ht="16.75" customHeight="1" outlineLevel="1">
      <c r="A78" s="1230">
        <v>63</v>
      </c>
      <c r="B78" s="1231"/>
      <c r="C78" s="1232"/>
      <c r="D78" s="1233"/>
      <c r="E78" s="587" t="e">
        <f t="shared" si="0"/>
        <v>#DIV/0!</v>
      </c>
    </row>
    <row r="79" spans="1:5" s="17" customFormat="1" ht="16.75" customHeight="1" outlineLevel="1">
      <c r="A79" s="1230">
        <v>64</v>
      </c>
      <c r="B79" s="1231"/>
      <c r="C79" s="1232"/>
      <c r="D79" s="1233"/>
      <c r="E79" s="587" t="e">
        <f t="shared" si="0"/>
        <v>#DIV/0!</v>
      </c>
    </row>
    <row r="80" spans="1:5" s="17" customFormat="1" ht="16.75" customHeight="1" outlineLevel="1">
      <c r="A80" s="1230">
        <v>65</v>
      </c>
      <c r="B80" s="1231"/>
      <c r="C80" s="1232"/>
      <c r="D80" s="1233"/>
      <c r="E80" s="587" t="e">
        <f t="shared" si="0"/>
        <v>#DIV/0!</v>
      </c>
    </row>
    <row r="81" spans="1:5" s="17" customFormat="1" ht="16.75" customHeight="1" outlineLevel="1">
      <c r="A81" s="1230">
        <v>66</v>
      </c>
      <c r="B81" s="1231"/>
      <c r="C81" s="1232"/>
      <c r="D81" s="1233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0">
        <v>67</v>
      </c>
      <c r="B82" s="1231"/>
      <c r="C82" s="1232"/>
      <c r="D82" s="1233"/>
      <c r="E82" s="587" t="e">
        <f t="shared" si="1"/>
        <v>#DIV/0!</v>
      </c>
    </row>
    <row r="83" spans="1:5" s="17" customFormat="1" ht="16.75" customHeight="1" outlineLevel="1">
      <c r="A83" s="1230">
        <v>68</v>
      </c>
      <c r="B83" s="1231"/>
      <c r="C83" s="1232"/>
      <c r="D83" s="1233"/>
      <c r="E83" s="587" t="e">
        <f t="shared" si="1"/>
        <v>#DIV/0!</v>
      </c>
    </row>
    <row r="84" spans="1:5" s="17" customFormat="1" ht="16.75" customHeight="1" outlineLevel="1">
      <c r="A84" s="1230">
        <v>69</v>
      </c>
      <c r="B84" s="1231"/>
      <c r="C84" s="1232"/>
      <c r="D84" s="1233"/>
      <c r="E84" s="587" t="e">
        <f t="shared" si="1"/>
        <v>#DIV/0!</v>
      </c>
    </row>
    <row r="85" spans="1:5" s="17" customFormat="1" ht="16.75" customHeight="1" outlineLevel="1">
      <c r="A85" s="1230">
        <v>70</v>
      </c>
      <c r="B85" s="1231"/>
      <c r="C85" s="1232"/>
      <c r="D85" s="1233"/>
      <c r="E85" s="587" t="e">
        <f t="shared" si="1"/>
        <v>#DIV/0!</v>
      </c>
    </row>
    <row r="86" spans="1:5" s="17" customFormat="1" ht="16.75" customHeight="1" outlineLevel="1">
      <c r="A86" s="1230">
        <v>71</v>
      </c>
      <c r="B86" s="1231"/>
      <c r="C86" s="1232"/>
      <c r="D86" s="1233"/>
      <c r="E86" s="587" t="e">
        <f t="shared" si="1"/>
        <v>#DIV/0!</v>
      </c>
    </row>
    <row r="87" spans="1:5" s="17" customFormat="1" ht="16.75" customHeight="1" outlineLevel="1">
      <c r="A87" s="1230">
        <v>72</v>
      </c>
      <c r="B87" s="1231"/>
      <c r="C87" s="1232"/>
      <c r="D87" s="1233"/>
      <c r="E87" s="587" t="e">
        <f t="shared" si="1"/>
        <v>#DIV/0!</v>
      </c>
    </row>
    <row r="88" spans="1:5" s="17" customFormat="1" ht="16.75" customHeight="1" outlineLevel="1">
      <c r="A88" s="1230">
        <v>73</v>
      </c>
      <c r="B88" s="1231"/>
      <c r="C88" s="1232"/>
      <c r="D88" s="1233"/>
      <c r="E88" s="587" t="e">
        <f t="shared" si="1"/>
        <v>#DIV/0!</v>
      </c>
    </row>
    <row r="89" spans="1:5" s="17" customFormat="1" ht="16.75" customHeight="1" outlineLevel="1">
      <c r="A89" s="1230">
        <v>74</v>
      </c>
      <c r="B89" s="1231"/>
      <c r="C89" s="1232"/>
      <c r="D89" s="1233"/>
      <c r="E89" s="587" t="e">
        <f t="shared" si="1"/>
        <v>#DIV/0!</v>
      </c>
    </row>
    <row r="90" spans="1:5" s="17" customFormat="1" ht="16.75" customHeight="1" outlineLevel="1">
      <c r="A90" s="1230">
        <v>75</v>
      </c>
      <c r="B90" s="1231"/>
      <c r="C90" s="1232"/>
      <c r="D90" s="1233"/>
      <c r="E90" s="587" t="e">
        <f t="shared" si="1"/>
        <v>#DIV/0!</v>
      </c>
    </row>
    <row r="91" spans="1:5" s="17" customFormat="1" ht="16.75" customHeight="1" outlineLevel="1">
      <c r="A91" s="1230">
        <v>76</v>
      </c>
      <c r="B91" s="1231"/>
      <c r="C91" s="1232"/>
      <c r="D91" s="1233"/>
      <c r="E91" s="587" t="e">
        <f t="shared" si="1"/>
        <v>#DIV/0!</v>
      </c>
    </row>
    <row r="92" spans="1:5" s="17" customFormat="1" ht="16.75" customHeight="1" outlineLevel="1">
      <c r="A92" s="1230">
        <v>77</v>
      </c>
      <c r="B92" s="1231"/>
      <c r="C92" s="1232"/>
      <c r="D92" s="1233"/>
      <c r="E92" s="587" t="e">
        <f t="shared" si="1"/>
        <v>#DIV/0!</v>
      </c>
    </row>
    <row r="93" spans="1:5" s="17" customFormat="1" ht="16.75" customHeight="1" outlineLevel="1">
      <c r="A93" s="1230">
        <v>78</v>
      </c>
      <c r="B93" s="1231"/>
      <c r="C93" s="1232"/>
      <c r="D93" s="1233"/>
      <c r="E93" s="587" t="e">
        <f t="shared" si="1"/>
        <v>#DIV/0!</v>
      </c>
    </row>
    <row r="94" spans="1:5" s="17" customFormat="1" ht="16.75" customHeight="1" outlineLevel="1">
      <c r="A94" s="1230">
        <v>79</v>
      </c>
      <c r="B94" s="1231"/>
      <c r="C94" s="1232"/>
      <c r="D94" s="1233"/>
      <c r="E94" s="587" t="e">
        <f t="shared" si="1"/>
        <v>#DIV/0!</v>
      </c>
    </row>
    <row r="95" spans="1:5" s="17" customFormat="1" ht="16.75" customHeight="1" outlineLevel="1">
      <c r="A95" s="1230">
        <v>80</v>
      </c>
      <c r="B95" s="1231"/>
      <c r="C95" s="1232"/>
      <c r="D95" s="1233"/>
      <c r="E95" s="587" t="e">
        <f t="shared" si="1"/>
        <v>#DIV/0!</v>
      </c>
    </row>
    <row r="96" spans="1:5" s="17" customFormat="1" ht="16.75" customHeight="1" outlineLevel="1">
      <c r="A96" s="1230">
        <v>81</v>
      </c>
      <c r="B96" s="1231"/>
      <c r="C96" s="1232"/>
      <c r="D96" s="1233"/>
      <c r="E96" s="587" t="e">
        <f t="shared" si="1"/>
        <v>#DIV/0!</v>
      </c>
    </row>
    <row r="97" spans="1:5" s="17" customFormat="1" ht="16.75" customHeight="1" outlineLevel="1">
      <c r="A97" s="1230">
        <v>82</v>
      </c>
      <c r="B97" s="1231"/>
      <c r="C97" s="1232"/>
      <c r="D97" s="1233"/>
      <c r="E97" s="587" t="e">
        <f t="shared" si="1"/>
        <v>#DIV/0!</v>
      </c>
    </row>
    <row r="98" spans="1:5" s="17" customFormat="1" ht="16.75" customHeight="1" outlineLevel="1">
      <c r="A98" s="1230">
        <v>83</v>
      </c>
      <c r="B98" s="1231"/>
      <c r="C98" s="1232"/>
      <c r="D98" s="1233"/>
      <c r="E98" s="587" t="e">
        <f t="shared" si="1"/>
        <v>#DIV/0!</v>
      </c>
    </row>
    <row r="99" spans="1:5" s="17" customFormat="1" ht="16.75" customHeight="1" outlineLevel="1">
      <c r="A99" s="1230">
        <v>84</v>
      </c>
      <c r="B99" s="1231"/>
      <c r="C99" s="1232"/>
      <c r="D99" s="1233"/>
      <c r="E99" s="587" t="e">
        <f t="shared" si="1"/>
        <v>#DIV/0!</v>
      </c>
    </row>
    <row r="100" spans="1:5" s="17" customFormat="1" ht="16.75" customHeight="1" outlineLevel="1">
      <c r="A100" s="1230">
        <v>85</v>
      </c>
      <c r="B100" s="1231"/>
      <c r="C100" s="1232"/>
      <c r="D100" s="1233"/>
      <c r="E100" s="587" t="e">
        <f t="shared" si="1"/>
        <v>#DIV/0!</v>
      </c>
    </row>
    <row r="101" spans="1:5" s="17" customFormat="1" ht="16.75" customHeight="1" outlineLevel="1">
      <c r="A101" s="1230">
        <v>86</v>
      </c>
      <c r="B101" s="1231"/>
      <c r="C101" s="1232"/>
      <c r="D101" s="1233"/>
      <c r="E101" s="587" t="e">
        <f t="shared" si="1"/>
        <v>#DIV/0!</v>
      </c>
    </row>
    <row r="102" spans="1:5" s="17" customFormat="1" ht="16.75" customHeight="1" outlineLevel="1">
      <c r="A102" s="1230">
        <v>87</v>
      </c>
      <c r="B102" s="1231"/>
      <c r="C102" s="1232"/>
      <c r="D102" s="1233"/>
      <c r="E102" s="587" t="e">
        <f t="shared" si="1"/>
        <v>#DIV/0!</v>
      </c>
    </row>
    <row r="103" spans="1:5" s="17" customFormat="1" ht="16.75" customHeight="1" outlineLevel="1">
      <c r="A103" s="1230">
        <v>88</v>
      </c>
      <c r="B103" s="1231"/>
      <c r="C103" s="1232"/>
      <c r="D103" s="1233"/>
      <c r="E103" s="587" t="e">
        <f t="shared" si="1"/>
        <v>#DIV/0!</v>
      </c>
    </row>
    <row r="104" spans="1:5" s="17" customFormat="1" ht="16.75" customHeight="1" outlineLevel="1">
      <c r="A104" s="1230">
        <v>89</v>
      </c>
      <c r="B104" s="1231"/>
      <c r="C104" s="1232"/>
      <c r="D104" s="1233"/>
      <c r="E104" s="587" t="e">
        <f t="shared" si="1"/>
        <v>#DIV/0!</v>
      </c>
    </row>
    <row r="105" spans="1:5" s="17" customFormat="1" ht="16.75" customHeight="1" outlineLevel="1">
      <c r="A105" s="1230">
        <v>90</v>
      </c>
      <c r="B105" s="1231"/>
      <c r="C105" s="1232"/>
      <c r="D105" s="1233"/>
      <c r="E105" s="587" t="e">
        <f t="shared" si="1"/>
        <v>#DIV/0!</v>
      </c>
    </row>
    <row r="106" spans="1:5" s="17" customFormat="1" ht="16.75" customHeight="1" outlineLevel="1">
      <c r="A106" s="1230">
        <v>91</v>
      </c>
      <c r="B106" s="1231"/>
      <c r="C106" s="1232"/>
      <c r="D106" s="1233"/>
      <c r="E106" s="587" t="e">
        <f t="shared" si="1"/>
        <v>#DIV/0!</v>
      </c>
    </row>
    <row r="107" spans="1:5" s="17" customFormat="1" ht="16.75" customHeight="1" outlineLevel="1">
      <c r="A107" s="1230">
        <v>92</v>
      </c>
      <c r="B107" s="1231"/>
      <c r="C107" s="1232"/>
      <c r="D107" s="1233"/>
      <c r="E107" s="587" t="e">
        <f t="shared" si="1"/>
        <v>#DIV/0!</v>
      </c>
    </row>
    <row r="108" spans="1:5" s="17" customFormat="1" ht="16.75" customHeight="1" outlineLevel="1">
      <c r="A108" s="1230">
        <v>93</v>
      </c>
      <c r="B108" s="1231"/>
      <c r="C108" s="1232"/>
      <c r="D108" s="1233"/>
      <c r="E108" s="587" t="e">
        <f t="shared" si="1"/>
        <v>#DIV/0!</v>
      </c>
    </row>
    <row r="109" spans="1:5" s="17" customFormat="1" ht="16.75" customHeight="1" outlineLevel="1">
      <c r="A109" s="1230">
        <v>94</v>
      </c>
      <c r="B109" s="1231"/>
      <c r="C109" s="1232"/>
      <c r="D109" s="1233"/>
      <c r="E109" s="587" t="e">
        <f t="shared" si="1"/>
        <v>#DIV/0!</v>
      </c>
    </row>
    <row r="110" spans="1:5" s="17" customFormat="1" ht="16.75" customHeight="1" outlineLevel="1">
      <c r="A110" s="1230">
        <v>95</v>
      </c>
      <c r="B110" s="1231"/>
      <c r="C110" s="1232"/>
      <c r="D110" s="1233"/>
      <c r="E110" s="587" t="e">
        <f t="shared" si="1"/>
        <v>#DIV/0!</v>
      </c>
    </row>
    <row r="111" spans="1:5" s="17" customFormat="1" ht="16.75" customHeight="1" outlineLevel="1">
      <c r="A111" s="1230">
        <v>96</v>
      </c>
      <c r="B111" s="1231"/>
      <c r="C111" s="1232"/>
      <c r="D111" s="1233"/>
      <c r="E111" s="587" t="e">
        <f t="shared" si="1"/>
        <v>#DIV/0!</v>
      </c>
    </row>
    <row r="112" spans="1:5" s="17" customFormat="1" ht="16.75" customHeight="1" outlineLevel="1">
      <c r="A112" s="1230">
        <v>97</v>
      </c>
      <c r="B112" s="1231"/>
      <c r="C112" s="1232"/>
      <c r="D112" s="1233"/>
      <c r="E112" s="587" t="e">
        <f t="shared" si="1"/>
        <v>#DIV/0!</v>
      </c>
    </row>
    <row r="113" spans="1:5" s="17" customFormat="1" ht="16.75" customHeight="1" outlineLevel="1">
      <c r="A113" s="1230">
        <v>98</v>
      </c>
      <c r="B113" s="1231"/>
      <c r="C113" s="1232"/>
      <c r="D113" s="1233"/>
      <c r="E113" s="587" t="e">
        <f t="shared" si="1"/>
        <v>#DIV/0!</v>
      </c>
    </row>
    <row r="114" spans="1:5" s="17" customFormat="1" ht="16.75" customHeight="1" outlineLevel="1">
      <c r="A114" s="1230">
        <v>99</v>
      </c>
      <c r="B114" s="1231"/>
      <c r="C114" s="1232"/>
      <c r="D114" s="1233"/>
      <c r="E114" s="587" t="e">
        <f t="shared" si="1"/>
        <v>#DIV/0!</v>
      </c>
    </row>
    <row r="115" spans="1:5" s="17" customFormat="1" ht="16.75" customHeight="1" outlineLevel="1">
      <c r="A115" s="1230">
        <v>100</v>
      </c>
      <c r="B115" s="1231"/>
      <c r="C115" s="1232"/>
      <c r="D115" s="1233"/>
      <c r="E115" s="587" t="e">
        <f t="shared" si="1"/>
        <v>#DIV/0!</v>
      </c>
    </row>
    <row r="116" spans="1:5" s="17" customFormat="1" ht="16.75" customHeight="1" outlineLevel="1">
      <c r="A116" s="1230">
        <v>101</v>
      </c>
      <c r="B116" s="1231"/>
      <c r="C116" s="1232"/>
      <c r="D116" s="1233"/>
      <c r="E116" s="587" t="e">
        <f t="shared" si="1"/>
        <v>#DIV/0!</v>
      </c>
    </row>
    <row r="117" spans="1:5" s="17" customFormat="1" ht="16.75" customHeight="1" outlineLevel="1">
      <c r="A117" s="1230">
        <v>102</v>
      </c>
      <c r="B117" s="1231"/>
      <c r="C117" s="1232"/>
      <c r="D117" s="1233"/>
      <c r="E117" s="587" t="e">
        <f t="shared" si="1"/>
        <v>#DIV/0!</v>
      </c>
    </row>
    <row r="118" spans="1:5" s="17" customFormat="1" ht="16.75" customHeight="1" outlineLevel="1">
      <c r="A118" s="1230">
        <v>103</v>
      </c>
      <c r="B118" s="1231"/>
      <c r="C118" s="1232"/>
      <c r="D118" s="1233"/>
      <c r="E118" s="587" t="e">
        <f t="shared" si="1"/>
        <v>#DIV/0!</v>
      </c>
    </row>
    <row r="119" spans="1:5" s="17" customFormat="1" ht="16.75" customHeight="1" outlineLevel="1">
      <c r="A119" s="1230">
        <v>104</v>
      </c>
      <c r="B119" s="1231"/>
      <c r="C119" s="1232"/>
      <c r="D119" s="1233"/>
      <c r="E119" s="587" t="e">
        <f t="shared" si="1"/>
        <v>#DIV/0!</v>
      </c>
    </row>
    <row r="120" spans="1:5" s="17" customFormat="1" ht="16.75" customHeight="1" outlineLevel="1">
      <c r="A120" s="1230">
        <v>105</v>
      </c>
      <c r="B120" s="1231"/>
      <c r="C120" s="1232"/>
      <c r="D120" s="1233"/>
      <c r="E120" s="587" t="e">
        <f t="shared" si="1"/>
        <v>#DIV/0!</v>
      </c>
    </row>
    <row r="121" spans="1:5" s="17" customFormat="1" ht="16.75" customHeight="1" outlineLevel="1">
      <c r="A121" s="1230">
        <v>106</v>
      </c>
      <c r="B121" s="1231"/>
      <c r="C121" s="1232"/>
      <c r="D121" s="1233"/>
      <c r="E121" s="587" t="e">
        <f t="shared" si="1"/>
        <v>#DIV/0!</v>
      </c>
    </row>
    <row r="122" spans="1:5" s="17" customFormat="1" ht="16.75" customHeight="1" outlineLevel="1">
      <c r="A122" s="1230">
        <v>107</v>
      </c>
      <c r="B122" s="1231"/>
      <c r="C122" s="1232"/>
      <c r="D122" s="1233"/>
      <c r="E122" s="587" t="e">
        <f t="shared" si="1"/>
        <v>#DIV/0!</v>
      </c>
    </row>
    <row r="123" spans="1:5" s="17" customFormat="1" ht="16.75" customHeight="1" outlineLevel="1">
      <c r="A123" s="1230">
        <v>108</v>
      </c>
      <c r="B123" s="1231"/>
      <c r="C123" s="1232"/>
      <c r="D123" s="1233"/>
      <c r="E123" s="587" t="e">
        <f t="shared" si="1"/>
        <v>#DIV/0!</v>
      </c>
    </row>
    <row r="124" spans="1:5" s="17" customFormat="1" ht="16.75" customHeight="1" outlineLevel="1">
      <c r="A124" s="1230">
        <v>109</v>
      </c>
      <c r="B124" s="1231"/>
      <c r="C124" s="1232"/>
      <c r="D124" s="1233"/>
      <c r="E124" s="587" t="e">
        <f t="shared" si="1"/>
        <v>#DIV/0!</v>
      </c>
    </row>
    <row r="125" spans="1:5" s="17" customFormat="1" ht="16.75" customHeight="1" outlineLevel="1">
      <c r="A125" s="1230">
        <v>110</v>
      </c>
      <c r="B125" s="1231"/>
      <c r="C125" s="1232"/>
      <c r="D125" s="1233"/>
      <c r="E125" s="587" t="e">
        <f t="shared" si="1"/>
        <v>#DIV/0!</v>
      </c>
    </row>
    <row r="126" spans="1:5" s="17" customFormat="1" ht="16.75" customHeight="1" outlineLevel="1">
      <c r="A126" s="1230">
        <v>111</v>
      </c>
      <c r="B126" s="1231"/>
      <c r="C126" s="1232"/>
      <c r="D126" s="1233"/>
      <c r="E126" s="587" t="e">
        <f t="shared" si="1"/>
        <v>#DIV/0!</v>
      </c>
    </row>
    <row r="127" spans="1:5" s="17" customFormat="1" ht="16.75" customHeight="1" outlineLevel="1">
      <c r="A127" s="1230">
        <v>112</v>
      </c>
      <c r="B127" s="1231"/>
      <c r="C127" s="1232"/>
      <c r="D127" s="1233"/>
      <c r="E127" s="587" t="e">
        <f t="shared" si="1"/>
        <v>#DIV/0!</v>
      </c>
    </row>
    <row r="128" spans="1:5" s="17" customFormat="1" ht="16.75" customHeight="1" outlineLevel="1">
      <c r="A128" s="1230">
        <v>113</v>
      </c>
      <c r="B128" s="1231"/>
      <c r="C128" s="1232"/>
      <c r="D128" s="1233"/>
      <c r="E128" s="587" t="e">
        <f t="shared" si="1"/>
        <v>#DIV/0!</v>
      </c>
    </row>
    <row r="129" spans="1:5" s="17" customFormat="1" ht="16.75" customHeight="1" outlineLevel="1">
      <c r="A129" s="1230">
        <v>114</v>
      </c>
      <c r="B129" s="1231"/>
      <c r="C129" s="1232"/>
      <c r="D129" s="1233"/>
      <c r="E129" s="587" t="e">
        <f t="shared" si="1"/>
        <v>#DIV/0!</v>
      </c>
    </row>
    <row r="130" spans="1:5" s="17" customFormat="1" ht="16.75" customHeight="1" outlineLevel="1">
      <c r="A130" s="1230">
        <v>115</v>
      </c>
      <c r="B130" s="1231"/>
      <c r="C130" s="1232"/>
      <c r="D130" s="1233"/>
      <c r="E130" s="587" t="e">
        <f t="shared" si="1"/>
        <v>#DIV/0!</v>
      </c>
    </row>
    <row r="131" spans="1:5" s="17" customFormat="1" ht="16.75" customHeight="1" outlineLevel="1">
      <c r="A131" s="1230">
        <v>116</v>
      </c>
      <c r="B131" s="1231"/>
      <c r="C131" s="1232"/>
      <c r="D131" s="1233"/>
      <c r="E131" s="587" t="e">
        <f t="shared" si="1"/>
        <v>#DIV/0!</v>
      </c>
    </row>
    <row r="132" spans="1:5" s="17" customFormat="1" ht="16.75" customHeight="1" outlineLevel="1">
      <c r="A132" s="1230">
        <v>117</v>
      </c>
      <c r="B132" s="1231"/>
      <c r="C132" s="1232"/>
      <c r="D132" s="1233"/>
      <c r="E132" s="587" t="e">
        <f t="shared" si="1"/>
        <v>#DIV/0!</v>
      </c>
    </row>
    <row r="133" spans="1:5" s="17" customFormat="1" ht="16.75" customHeight="1" outlineLevel="1">
      <c r="A133" s="1230">
        <v>118</v>
      </c>
      <c r="B133" s="1231"/>
      <c r="C133" s="1232"/>
      <c r="D133" s="1233"/>
      <c r="E133" s="587" t="e">
        <f t="shared" si="1"/>
        <v>#DIV/0!</v>
      </c>
    </row>
    <row r="134" spans="1:5" s="17" customFormat="1" ht="16.75" customHeight="1" outlineLevel="1">
      <c r="A134" s="1230">
        <v>119</v>
      </c>
      <c r="B134" s="1231"/>
      <c r="C134" s="1232"/>
      <c r="D134" s="1233"/>
      <c r="E134" s="587" t="e">
        <f t="shared" si="1"/>
        <v>#DIV/0!</v>
      </c>
    </row>
    <row r="135" spans="1:5" s="17" customFormat="1" ht="16.75" customHeight="1" outlineLevel="1">
      <c r="A135" s="1230">
        <v>120</v>
      </c>
      <c r="B135" s="1231"/>
      <c r="C135" s="1232"/>
      <c r="D135" s="1233"/>
      <c r="E135" s="587" t="e">
        <f t="shared" si="1"/>
        <v>#DIV/0!</v>
      </c>
    </row>
    <row r="136" spans="1:5" s="17" customFormat="1" ht="16.75" customHeight="1" outlineLevel="1">
      <c r="A136" s="1230">
        <v>121</v>
      </c>
      <c r="B136" s="1231"/>
      <c r="C136" s="1232"/>
      <c r="D136" s="1233"/>
      <c r="E136" s="587" t="e">
        <f t="shared" si="1"/>
        <v>#DIV/0!</v>
      </c>
    </row>
    <row r="137" spans="1:5" s="17" customFormat="1" ht="16.75" customHeight="1" outlineLevel="1">
      <c r="A137" s="1230">
        <v>122</v>
      </c>
      <c r="B137" s="1231"/>
      <c r="C137" s="1232"/>
      <c r="D137" s="1233"/>
      <c r="E137" s="587" t="e">
        <f t="shared" si="1"/>
        <v>#DIV/0!</v>
      </c>
    </row>
    <row r="138" spans="1:5" s="17" customFormat="1" ht="16.75" customHeight="1" outlineLevel="1">
      <c r="A138" s="1230">
        <v>123</v>
      </c>
      <c r="B138" s="1231"/>
      <c r="C138" s="1232"/>
      <c r="D138" s="1233"/>
      <c r="E138" s="587" t="e">
        <f t="shared" si="1"/>
        <v>#DIV/0!</v>
      </c>
    </row>
    <row r="139" spans="1:5" s="17" customFormat="1" ht="16.75" customHeight="1" outlineLevel="1">
      <c r="A139" s="1230">
        <v>124</v>
      </c>
      <c r="B139" s="1231"/>
      <c r="C139" s="1232"/>
      <c r="D139" s="1233"/>
      <c r="E139" s="587" t="e">
        <f t="shared" si="1"/>
        <v>#DIV/0!</v>
      </c>
    </row>
    <row r="140" spans="1:5" s="17" customFormat="1" ht="16.75" customHeight="1" outlineLevel="1">
      <c r="A140" s="1230">
        <v>125</v>
      </c>
      <c r="B140" s="1231"/>
      <c r="C140" s="1232"/>
      <c r="D140" s="1233"/>
      <c r="E140" s="587" t="e">
        <f t="shared" si="1"/>
        <v>#DIV/0!</v>
      </c>
    </row>
    <row r="141" spans="1:5" s="17" customFormat="1" ht="16.75" customHeight="1" outlineLevel="1">
      <c r="A141" s="1230">
        <v>126</v>
      </c>
      <c r="B141" s="1231"/>
      <c r="C141" s="1232"/>
      <c r="D141" s="1233"/>
      <c r="E141" s="587" t="e">
        <f t="shared" si="1"/>
        <v>#DIV/0!</v>
      </c>
    </row>
    <row r="142" spans="1:5" s="17" customFormat="1" ht="16.75" customHeight="1" outlineLevel="1">
      <c r="A142" s="1230">
        <v>127</v>
      </c>
      <c r="B142" s="1231"/>
      <c r="C142" s="1232"/>
      <c r="D142" s="1233"/>
      <c r="E142" s="587" t="e">
        <f t="shared" si="1"/>
        <v>#DIV/0!</v>
      </c>
    </row>
    <row r="143" spans="1:5" s="17" customFormat="1" ht="16.75" customHeight="1" outlineLevel="1">
      <c r="A143" s="1230">
        <v>128</v>
      </c>
      <c r="B143" s="1231"/>
      <c r="C143" s="1232"/>
      <c r="D143" s="1233"/>
      <c r="E143" s="587" t="e">
        <f t="shared" si="1"/>
        <v>#DIV/0!</v>
      </c>
    </row>
    <row r="144" spans="1:5" s="17" customFormat="1" ht="16.75" customHeight="1" outlineLevel="1">
      <c r="A144" s="1230">
        <v>129</v>
      </c>
      <c r="B144" s="1231"/>
      <c r="C144" s="1232"/>
      <c r="D144" s="1233"/>
      <c r="E144" s="587" t="e">
        <f t="shared" si="1"/>
        <v>#DIV/0!</v>
      </c>
    </row>
    <row r="145" spans="1:5" s="17" customFormat="1" ht="16.75" customHeight="1" outlineLevel="1">
      <c r="A145" s="1230">
        <v>130</v>
      </c>
      <c r="B145" s="1231"/>
      <c r="C145" s="1232"/>
      <c r="D145" s="1233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0">
        <v>131</v>
      </c>
      <c r="B146" s="1231"/>
      <c r="C146" s="1232"/>
      <c r="D146" s="1233"/>
      <c r="E146" s="587" t="e">
        <f t="shared" si="2"/>
        <v>#DIV/0!</v>
      </c>
    </row>
    <row r="147" spans="1:5" s="17" customFormat="1" ht="16.75" customHeight="1" outlineLevel="1">
      <c r="A147" s="1230">
        <v>132</v>
      </c>
      <c r="B147" s="1231"/>
      <c r="C147" s="1232"/>
      <c r="D147" s="1233"/>
      <c r="E147" s="587" t="e">
        <f t="shared" si="2"/>
        <v>#DIV/0!</v>
      </c>
    </row>
    <row r="148" spans="1:5" s="17" customFormat="1" ht="16.75" customHeight="1" outlineLevel="1">
      <c r="A148" s="1230">
        <v>133</v>
      </c>
      <c r="B148" s="1231"/>
      <c r="C148" s="1232"/>
      <c r="D148" s="1233"/>
      <c r="E148" s="587" t="e">
        <f t="shared" si="2"/>
        <v>#DIV/0!</v>
      </c>
    </row>
    <row r="149" spans="1:5" s="17" customFormat="1" ht="16.75" customHeight="1" outlineLevel="1">
      <c r="A149" s="1230">
        <v>134</v>
      </c>
      <c r="B149" s="1231"/>
      <c r="C149" s="1232"/>
      <c r="D149" s="1233"/>
      <c r="E149" s="587" t="e">
        <f t="shared" si="2"/>
        <v>#DIV/0!</v>
      </c>
    </row>
    <row r="150" spans="1:5" s="17" customFormat="1" ht="16.75" customHeight="1" outlineLevel="1">
      <c r="A150" s="1230">
        <v>135</v>
      </c>
      <c r="B150" s="1231"/>
      <c r="C150" s="1232"/>
      <c r="D150" s="1233"/>
      <c r="E150" s="587" t="e">
        <f t="shared" si="2"/>
        <v>#DIV/0!</v>
      </c>
    </row>
    <row r="151" spans="1:5" s="17" customFormat="1" ht="16.75" customHeight="1" outlineLevel="1">
      <c r="A151" s="1230">
        <v>136</v>
      </c>
      <c r="B151" s="1231"/>
      <c r="C151" s="1232"/>
      <c r="D151" s="1233"/>
      <c r="E151" s="587" t="e">
        <f t="shared" si="2"/>
        <v>#DIV/0!</v>
      </c>
    </row>
    <row r="152" spans="1:5" s="17" customFormat="1" ht="16.75" customHeight="1" outlineLevel="1">
      <c r="A152" s="1230">
        <v>137</v>
      </c>
      <c r="B152" s="1231"/>
      <c r="C152" s="1232"/>
      <c r="D152" s="1233"/>
      <c r="E152" s="587" t="e">
        <f t="shared" si="2"/>
        <v>#DIV/0!</v>
      </c>
    </row>
    <row r="153" spans="1:5" s="17" customFormat="1" ht="16.75" customHeight="1" outlineLevel="1">
      <c r="A153" s="1230">
        <v>138</v>
      </c>
      <c r="B153" s="1231"/>
      <c r="C153" s="1232"/>
      <c r="D153" s="1233"/>
      <c r="E153" s="587" t="e">
        <f t="shared" si="2"/>
        <v>#DIV/0!</v>
      </c>
    </row>
    <row r="154" spans="1:5" s="17" customFormat="1" ht="16.75" customHeight="1" outlineLevel="1">
      <c r="A154" s="1230">
        <v>139</v>
      </c>
      <c r="B154" s="1231"/>
      <c r="C154" s="1232"/>
      <c r="D154" s="1233"/>
      <c r="E154" s="587" t="e">
        <f t="shared" si="2"/>
        <v>#DIV/0!</v>
      </c>
    </row>
    <row r="155" spans="1:5" s="17" customFormat="1" ht="16.75" customHeight="1" outlineLevel="1">
      <c r="A155" s="1230">
        <v>140</v>
      </c>
      <c r="B155" s="1231"/>
      <c r="C155" s="1232"/>
      <c r="D155" s="1233"/>
      <c r="E155" s="587" t="e">
        <f t="shared" si="2"/>
        <v>#DIV/0!</v>
      </c>
    </row>
    <row r="156" spans="1:5" s="17" customFormat="1" ht="16.75" customHeight="1" outlineLevel="1">
      <c r="A156" s="1230">
        <v>141</v>
      </c>
      <c r="B156" s="1231"/>
      <c r="C156" s="1232"/>
      <c r="D156" s="1233"/>
      <c r="E156" s="587" t="e">
        <f t="shared" si="2"/>
        <v>#DIV/0!</v>
      </c>
    </row>
    <row r="157" spans="1:5" s="17" customFormat="1" ht="16.75" customHeight="1" outlineLevel="1">
      <c r="A157" s="1230">
        <v>142</v>
      </c>
      <c r="B157" s="1231"/>
      <c r="C157" s="1232"/>
      <c r="D157" s="1233"/>
      <c r="E157" s="587" t="e">
        <f t="shared" si="2"/>
        <v>#DIV/0!</v>
      </c>
    </row>
    <row r="158" spans="1:5" s="17" customFormat="1" ht="16.75" customHeight="1" outlineLevel="1">
      <c r="A158" s="1230">
        <v>143</v>
      </c>
      <c r="B158" s="1231"/>
      <c r="C158" s="1232"/>
      <c r="D158" s="1233"/>
      <c r="E158" s="587" t="e">
        <f t="shared" si="2"/>
        <v>#DIV/0!</v>
      </c>
    </row>
    <row r="159" spans="1:5" s="17" customFormat="1" ht="16.75" customHeight="1" outlineLevel="1">
      <c r="A159" s="1230">
        <v>144</v>
      </c>
      <c r="B159" s="1231"/>
      <c r="C159" s="1232"/>
      <c r="D159" s="1233"/>
      <c r="E159" s="587" t="e">
        <f t="shared" si="2"/>
        <v>#DIV/0!</v>
      </c>
    </row>
    <row r="160" spans="1:5" s="17" customFormat="1" ht="16.75" customHeight="1" outlineLevel="1">
      <c r="A160" s="1230">
        <v>145</v>
      </c>
      <c r="B160" s="1231"/>
      <c r="C160" s="1232"/>
      <c r="D160" s="1233"/>
      <c r="E160" s="587" t="e">
        <f t="shared" si="2"/>
        <v>#DIV/0!</v>
      </c>
    </row>
    <row r="161" spans="1:5" s="17" customFormat="1" ht="16.75" customHeight="1" outlineLevel="1">
      <c r="A161" s="1230">
        <v>146</v>
      </c>
      <c r="B161" s="1231"/>
      <c r="C161" s="1232"/>
      <c r="D161" s="1233"/>
      <c r="E161" s="587" t="e">
        <f t="shared" si="2"/>
        <v>#DIV/0!</v>
      </c>
    </row>
    <row r="162" spans="1:5" s="17" customFormat="1" ht="16.75" customHeight="1" outlineLevel="1">
      <c r="A162" s="1230">
        <v>147</v>
      </c>
      <c r="B162" s="1231"/>
      <c r="C162" s="1232"/>
      <c r="D162" s="1233"/>
      <c r="E162" s="587" t="e">
        <f t="shared" si="2"/>
        <v>#DIV/0!</v>
      </c>
    </row>
    <row r="163" spans="1:5" s="17" customFormat="1" ht="16.75" customHeight="1" outlineLevel="1">
      <c r="A163" s="1230">
        <v>148</v>
      </c>
      <c r="B163" s="1231"/>
      <c r="C163" s="1232"/>
      <c r="D163" s="1233"/>
      <c r="E163" s="587" t="e">
        <f t="shared" si="2"/>
        <v>#DIV/0!</v>
      </c>
    </row>
    <row r="164" spans="1:5" s="17" customFormat="1" ht="16.75" customHeight="1" outlineLevel="1">
      <c r="A164" s="1230">
        <v>149</v>
      </c>
      <c r="B164" s="1231"/>
      <c r="C164" s="1232"/>
      <c r="D164" s="1233"/>
      <c r="E164" s="587" t="e">
        <f t="shared" si="2"/>
        <v>#DIV/0!</v>
      </c>
    </row>
    <row r="165" spans="1:5" s="17" customFormat="1" ht="16.75" customHeight="1" outlineLevel="1">
      <c r="A165" s="1230">
        <v>150</v>
      </c>
      <c r="B165" s="1231"/>
      <c r="C165" s="1232"/>
      <c r="D165" s="1233"/>
      <c r="E165" s="587" t="e">
        <f t="shared" si="2"/>
        <v>#DIV/0!</v>
      </c>
    </row>
    <row r="166" spans="1:5" s="17" customFormat="1" ht="16.75" customHeight="1" outlineLevel="1">
      <c r="A166" s="1230">
        <v>151</v>
      </c>
      <c r="B166" s="1231"/>
      <c r="C166" s="1232"/>
      <c r="D166" s="1233"/>
      <c r="E166" s="587" t="e">
        <f t="shared" si="2"/>
        <v>#DIV/0!</v>
      </c>
    </row>
    <row r="167" spans="1:5" s="17" customFormat="1" ht="16.75" customHeight="1" outlineLevel="1">
      <c r="A167" s="1230">
        <v>152</v>
      </c>
      <c r="B167" s="1231"/>
      <c r="C167" s="1232"/>
      <c r="D167" s="1233"/>
      <c r="E167" s="587" t="e">
        <f t="shared" si="2"/>
        <v>#DIV/0!</v>
      </c>
    </row>
    <row r="168" spans="1:5" s="17" customFormat="1" ht="16.75" customHeight="1" outlineLevel="1">
      <c r="A168" s="1230">
        <v>153</v>
      </c>
      <c r="B168" s="1231"/>
      <c r="C168" s="1232"/>
      <c r="D168" s="1233"/>
      <c r="E168" s="587" t="e">
        <f t="shared" si="2"/>
        <v>#DIV/0!</v>
      </c>
    </row>
    <row r="169" spans="1:5" s="17" customFormat="1" ht="16.75" customHeight="1" outlineLevel="1">
      <c r="A169" s="1230">
        <v>154</v>
      </c>
      <c r="B169" s="1231"/>
      <c r="C169" s="1232"/>
      <c r="D169" s="1233"/>
      <c r="E169" s="587" t="e">
        <f t="shared" si="2"/>
        <v>#DIV/0!</v>
      </c>
    </row>
    <row r="170" spans="1:5" s="17" customFormat="1" ht="16.75" customHeight="1" outlineLevel="1">
      <c r="A170" s="1230">
        <v>155</v>
      </c>
      <c r="B170" s="1231"/>
      <c r="C170" s="1232"/>
      <c r="D170" s="1233"/>
      <c r="E170" s="587" t="e">
        <f t="shared" si="2"/>
        <v>#DIV/0!</v>
      </c>
    </row>
    <row r="171" spans="1:5" s="17" customFormat="1" ht="16.75" customHeight="1" outlineLevel="1">
      <c r="A171" s="1230">
        <v>156</v>
      </c>
      <c r="B171" s="1231"/>
      <c r="C171" s="1232"/>
      <c r="D171" s="1233"/>
      <c r="E171" s="587" t="e">
        <f t="shared" si="2"/>
        <v>#DIV/0!</v>
      </c>
    </row>
    <row r="172" spans="1:5" s="17" customFormat="1" ht="16.75" customHeight="1" outlineLevel="1">
      <c r="A172" s="1230">
        <v>157</v>
      </c>
      <c r="B172" s="1231"/>
      <c r="C172" s="1232"/>
      <c r="D172" s="1233"/>
      <c r="E172" s="587" t="e">
        <f t="shared" si="2"/>
        <v>#DIV/0!</v>
      </c>
    </row>
    <row r="173" spans="1:5" s="17" customFormat="1" ht="16.75" customHeight="1" outlineLevel="1">
      <c r="A173" s="1230">
        <v>158</v>
      </c>
      <c r="B173" s="1231"/>
      <c r="C173" s="1232"/>
      <c r="D173" s="1233"/>
      <c r="E173" s="587" t="e">
        <f t="shared" si="2"/>
        <v>#DIV/0!</v>
      </c>
    </row>
    <row r="174" spans="1:5" s="17" customFormat="1" ht="16.75" customHeight="1" outlineLevel="1">
      <c r="A174" s="1230">
        <v>159</v>
      </c>
      <c r="B174" s="1231"/>
      <c r="C174" s="1232"/>
      <c r="D174" s="1233"/>
      <c r="E174" s="587" t="e">
        <f t="shared" si="2"/>
        <v>#DIV/0!</v>
      </c>
    </row>
    <row r="175" spans="1:5" s="17" customFormat="1" ht="16.75" customHeight="1" outlineLevel="1">
      <c r="A175" s="1230">
        <v>160</v>
      </c>
      <c r="B175" s="1231"/>
      <c r="C175" s="1232"/>
      <c r="D175" s="1233"/>
      <c r="E175" s="587" t="e">
        <f t="shared" si="2"/>
        <v>#DIV/0!</v>
      </c>
    </row>
    <row r="176" spans="1:5" s="17" customFormat="1" ht="16.75" customHeight="1" outlineLevel="1">
      <c r="A176" s="1230">
        <v>161</v>
      </c>
      <c r="B176" s="1231"/>
      <c r="C176" s="1232"/>
      <c r="D176" s="1233"/>
      <c r="E176" s="587" t="e">
        <f t="shared" si="2"/>
        <v>#DIV/0!</v>
      </c>
    </row>
    <row r="177" spans="1:5" s="17" customFormat="1" ht="16.75" customHeight="1" outlineLevel="1">
      <c r="A177" s="1230">
        <v>162</v>
      </c>
      <c r="B177" s="1231"/>
      <c r="C177" s="1232"/>
      <c r="D177" s="1233"/>
      <c r="E177" s="587" t="e">
        <f t="shared" si="2"/>
        <v>#DIV/0!</v>
      </c>
    </row>
    <row r="178" spans="1:5" s="17" customFormat="1" ht="16.75" customHeight="1" outlineLevel="1">
      <c r="A178" s="1230">
        <v>163</v>
      </c>
      <c r="B178" s="1231"/>
      <c r="C178" s="1232"/>
      <c r="D178" s="1233"/>
      <c r="E178" s="587" t="e">
        <f t="shared" si="2"/>
        <v>#DIV/0!</v>
      </c>
    </row>
    <row r="179" spans="1:5" s="17" customFormat="1" ht="16.75" customHeight="1" outlineLevel="1">
      <c r="A179" s="1230">
        <v>164</v>
      </c>
      <c r="B179" s="1231"/>
      <c r="C179" s="1232"/>
      <c r="D179" s="1233"/>
      <c r="E179" s="587" t="e">
        <f t="shared" si="2"/>
        <v>#DIV/0!</v>
      </c>
    </row>
    <row r="180" spans="1:5" s="17" customFormat="1" ht="16.75" customHeight="1" outlineLevel="1">
      <c r="A180" s="1230">
        <v>165</v>
      </c>
      <c r="B180" s="1231"/>
      <c r="C180" s="1232"/>
      <c r="D180" s="1233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0">
        <v>166</v>
      </c>
      <c r="B181" s="1231"/>
      <c r="C181" s="1232"/>
      <c r="D181" s="1233"/>
      <c r="E181" s="587" t="e">
        <f t="shared" si="3"/>
        <v>#DIV/0!</v>
      </c>
    </row>
    <row r="182" spans="1:5" s="17" customFormat="1" ht="16.75" customHeight="1" outlineLevel="1">
      <c r="A182" s="1230">
        <v>167</v>
      </c>
      <c r="B182" s="1231"/>
      <c r="C182" s="1232"/>
      <c r="D182" s="1233"/>
      <c r="E182" s="587" t="e">
        <f t="shared" si="3"/>
        <v>#DIV/0!</v>
      </c>
    </row>
    <row r="183" spans="1:5" s="17" customFormat="1" ht="16.75" customHeight="1" outlineLevel="1">
      <c r="A183" s="1230">
        <v>168</v>
      </c>
      <c r="B183" s="1231"/>
      <c r="C183" s="1232"/>
      <c r="D183" s="1233"/>
      <c r="E183" s="587" t="e">
        <f t="shared" si="3"/>
        <v>#DIV/0!</v>
      </c>
    </row>
    <row r="184" spans="1:5" s="17" customFormat="1" ht="16.75" customHeight="1" outlineLevel="1">
      <c r="A184" s="1230">
        <v>169</v>
      </c>
      <c r="B184" s="1231"/>
      <c r="C184" s="1232"/>
      <c r="D184" s="1233"/>
      <c r="E184" s="587" t="e">
        <f t="shared" si="3"/>
        <v>#DIV/0!</v>
      </c>
    </row>
    <row r="185" spans="1:5" s="17" customFormat="1" ht="16.75" customHeight="1" outlineLevel="1">
      <c r="A185" s="1230">
        <v>170</v>
      </c>
      <c r="B185" s="1231"/>
      <c r="C185" s="1232"/>
      <c r="D185" s="1233"/>
      <c r="E185" s="587" t="e">
        <f t="shared" si="3"/>
        <v>#DIV/0!</v>
      </c>
    </row>
    <row r="186" spans="1:5" s="17" customFormat="1" ht="16.75" customHeight="1" outlineLevel="1">
      <c r="A186" s="1230">
        <v>171</v>
      </c>
      <c r="B186" s="1231"/>
      <c r="C186" s="1232"/>
      <c r="D186" s="1233"/>
      <c r="E186" s="587" t="e">
        <f t="shared" si="3"/>
        <v>#DIV/0!</v>
      </c>
    </row>
    <row r="187" spans="1:5" s="17" customFormat="1" ht="16.75" customHeight="1" outlineLevel="1">
      <c r="A187" s="1230">
        <v>172</v>
      </c>
      <c r="B187" s="1231"/>
      <c r="C187" s="1232"/>
      <c r="D187" s="1233"/>
      <c r="E187" s="587" t="e">
        <f t="shared" si="3"/>
        <v>#DIV/0!</v>
      </c>
    </row>
    <row r="188" spans="1:5" s="17" customFormat="1" ht="16.75" customHeight="1" outlineLevel="1">
      <c r="A188" s="1230">
        <v>173</v>
      </c>
      <c r="B188" s="1231"/>
      <c r="C188" s="1232"/>
      <c r="D188" s="1233"/>
      <c r="E188" s="587" t="e">
        <f t="shared" si="3"/>
        <v>#DIV/0!</v>
      </c>
    </row>
    <row r="189" spans="1:5" s="17" customFormat="1" ht="16.75" customHeight="1" outlineLevel="1">
      <c r="A189" s="1230">
        <v>174</v>
      </c>
      <c r="B189" s="1231"/>
      <c r="C189" s="1232"/>
      <c r="D189" s="1233"/>
      <c r="E189" s="587" t="e">
        <f t="shared" si="3"/>
        <v>#DIV/0!</v>
      </c>
    </row>
    <row r="190" spans="1:5" s="17" customFormat="1" ht="16.75" customHeight="1" outlineLevel="1">
      <c r="A190" s="1230">
        <v>175</v>
      </c>
      <c r="B190" s="1231"/>
      <c r="C190" s="1232"/>
      <c r="D190" s="1233"/>
      <c r="E190" s="587" t="e">
        <f t="shared" si="3"/>
        <v>#DIV/0!</v>
      </c>
    </row>
    <row r="191" spans="1:5" s="17" customFormat="1" ht="16.75" customHeight="1" outlineLevel="1">
      <c r="A191" s="1230">
        <v>176</v>
      </c>
      <c r="B191" s="1231"/>
      <c r="C191" s="1232"/>
      <c r="D191" s="1233"/>
      <c r="E191" s="587" t="e">
        <f t="shared" si="3"/>
        <v>#DIV/0!</v>
      </c>
    </row>
    <row r="192" spans="1:5" s="17" customFormat="1" ht="16.75" customHeight="1" outlineLevel="1">
      <c r="A192" s="1230">
        <v>177</v>
      </c>
      <c r="B192" s="1231"/>
      <c r="C192" s="1232"/>
      <c r="D192" s="1233"/>
      <c r="E192" s="587" t="e">
        <f t="shared" si="2"/>
        <v>#DIV/0!</v>
      </c>
    </row>
    <row r="193" spans="1:5" s="17" customFormat="1" ht="16.75" customHeight="1" outlineLevel="1">
      <c r="A193" s="1230">
        <v>178</v>
      </c>
      <c r="B193" s="1231"/>
      <c r="C193" s="1232"/>
      <c r="D193" s="1233"/>
      <c r="E193" s="587" t="e">
        <f t="shared" si="2"/>
        <v>#DIV/0!</v>
      </c>
    </row>
    <row r="194" spans="1:5" s="17" customFormat="1" ht="16.75" customHeight="1" outlineLevel="1">
      <c r="A194" s="1230">
        <v>179</v>
      </c>
      <c r="B194" s="1231"/>
      <c r="C194" s="1232"/>
      <c r="D194" s="1233"/>
      <c r="E194" s="587" t="e">
        <f t="shared" si="2"/>
        <v>#DIV/0!</v>
      </c>
    </row>
    <row r="195" spans="1:5" s="17" customFormat="1" ht="16.75" customHeight="1" outlineLevel="1">
      <c r="A195" s="1230">
        <v>180</v>
      </c>
      <c r="B195" s="1231"/>
      <c r="C195" s="1232"/>
      <c r="D195" s="1233"/>
      <c r="E195" s="587" t="e">
        <f t="shared" si="2"/>
        <v>#DIV/0!</v>
      </c>
    </row>
    <row r="196" spans="1:5" s="17" customFormat="1" ht="16.75" customHeight="1" outlineLevel="1">
      <c r="A196" s="1230">
        <v>181</v>
      </c>
      <c r="B196" s="1231"/>
      <c r="C196" s="1232"/>
      <c r="D196" s="1233"/>
      <c r="E196" s="587" t="e">
        <f t="shared" si="2"/>
        <v>#DIV/0!</v>
      </c>
    </row>
    <row r="197" spans="1:5" s="17" customFormat="1" ht="16.75" customHeight="1" outlineLevel="1">
      <c r="A197" s="1230">
        <v>182</v>
      </c>
      <c r="B197" s="1231"/>
      <c r="C197" s="1232"/>
      <c r="D197" s="1233"/>
      <c r="E197" s="587" t="e">
        <f t="shared" si="2"/>
        <v>#DIV/0!</v>
      </c>
    </row>
    <row r="198" spans="1:5" s="17" customFormat="1" ht="16.75" customHeight="1" outlineLevel="1">
      <c r="A198" s="1230">
        <v>183</v>
      </c>
      <c r="B198" s="1231"/>
      <c r="C198" s="1232"/>
      <c r="D198" s="1233"/>
      <c r="E198" s="587" t="e">
        <f t="shared" si="2"/>
        <v>#DIV/0!</v>
      </c>
    </row>
    <row r="199" spans="1:5" s="17" customFormat="1" ht="16.75" customHeight="1" outlineLevel="1">
      <c r="A199" s="1230">
        <v>184</v>
      </c>
      <c r="B199" s="1231"/>
      <c r="C199" s="1232"/>
      <c r="D199" s="1233"/>
      <c r="E199" s="587" t="e">
        <f t="shared" si="2"/>
        <v>#DIV/0!</v>
      </c>
    </row>
    <row r="200" spans="1:5" s="17" customFormat="1" ht="16.75" customHeight="1" outlineLevel="1">
      <c r="A200" s="1230">
        <v>185</v>
      </c>
      <c r="B200" s="1231"/>
      <c r="C200" s="1232"/>
      <c r="D200" s="1233"/>
      <c r="E200" s="587" t="e">
        <f t="shared" si="2"/>
        <v>#DIV/0!</v>
      </c>
    </row>
    <row r="201" spans="1:5" s="17" customFormat="1" ht="16.75" customHeight="1" outlineLevel="1">
      <c r="A201" s="1230">
        <v>186</v>
      </c>
      <c r="B201" s="1231"/>
      <c r="C201" s="1232"/>
      <c r="D201" s="1233"/>
      <c r="E201" s="587" t="e">
        <f t="shared" si="2"/>
        <v>#DIV/0!</v>
      </c>
    </row>
    <row r="202" spans="1:5" s="17" customFormat="1" ht="16.75" customHeight="1" outlineLevel="1">
      <c r="A202" s="1230">
        <v>187</v>
      </c>
      <c r="B202" s="1231"/>
      <c r="C202" s="1232"/>
      <c r="D202" s="1233"/>
      <c r="E202" s="587" t="e">
        <f t="shared" si="2"/>
        <v>#DIV/0!</v>
      </c>
    </row>
    <row r="203" spans="1:5" s="17" customFormat="1" ht="16.75" customHeight="1" outlineLevel="1">
      <c r="A203" s="1230">
        <v>188</v>
      </c>
      <c r="B203" s="1231"/>
      <c r="C203" s="1232"/>
      <c r="D203" s="1233"/>
      <c r="E203" s="587" t="e">
        <f t="shared" si="2"/>
        <v>#DIV/0!</v>
      </c>
    </row>
    <row r="204" spans="1:5" s="17" customFormat="1" ht="16.75" customHeight="1" outlineLevel="1">
      <c r="A204" s="1230">
        <v>189</v>
      </c>
      <c r="B204" s="1231"/>
      <c r="C204" s="1232"/>
      <c r="D204" s="1233"/>
      <c r="E204" s="587" t="e">
        <f t="shared" si="2"/>
        <v>#DIV/0!</v>
      </c>
    </row>
    <row r="205" spans="1:5" s="17" customFormat="1" ht="16.75" customHeight="1" outlineLevel="1">
      <c r="A205" s="1230">
        <v>190</v>
      </c>
      <c r="B205" s="1231"/>
      <c r="C205" s="1232"/>
      <c r="D205" s="1233"/>
      <c r="E205" s="587" t="e">
        <f t="shared" si="2"/>
        <v>#DIV/0!</v>
      </c>
    </row>
    <row r="206" spans="1:5" s="17" customFormat="1" ht="16.75" customHeight="1" outlineLevel="1">
      <c r="A206" s="1230">
        <v>191</v>
      </c>
      <c r="B206" s="1231"/>
      <c r="C206" s="1232"/>
      <c r="D206" s="1233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0">
        <v>192</v>
      </c>
      <c r="B207" s="1231"/>
      <c r="C207" s="1232"/>
      <c r="D207" s="1233"/>
      <c r="E207" s="587" t="e">
        <f t="shared" si="4"/>
        <v>#DIV/0!</v>
      </c>
    </row>
    <row r="208" spans="1:5" s="17" customFormat="1" ht="16.75" customHeight="1" outlineLevel="1">
      <c r="A208" s="1230">
        <v>193</v>
      </c>
      <c r="B208" s="1231"/>
      <c r="C208" s="1232"/>
      <c r="D208" s="1233"/>
      <c r="E208" s="587" t="e">
        <f t="shared" si="4"/>
        <v>#DIV/0!</v>
      </c>
    </row>
    <row r="209" spans="1:5" s="17" customFormat="1" ht="16.75" customHeight="1" outlineLevel="1">
      <c r="A209" s="1230">
        <v>194</v>
      </c>
      <c r="B209" s="1231"/>
      <c r="C209" s="1232"/>
      <c r="D209" s="1233"/>
      <c r="E209" s="587" t="e">
        <f t="shared" si="4"/>
        <v>#DIV/0!</v>
      </c>
    </row>
    <row r="210" spans="1:5" s="17" customFormat="1" ht="16.75" customHeight="1" outlineLevel="1">
      <c r="A210" s="1230">
        <v>195</v>
      </c>
      <c r="B210" s="1231"/>
      <c r="C210" s="1232"/>
      <c r="D210" s="1233"/>
      <c r="E210" s="587" t="e">
        <f t="shared" si="4"/>
        <v>#DIV/0!</v>
      </c>
    </row>
    <row r="211" spans="1:5" s="17" customFormat="1" ht="16.75" customHeight="1" outlineLevel="1">
      <c r="A211" s="1230">
        <v>196</v>
      </c>
      <c r="B211" s="1231"/>
      <c r="C211" s="1232"/>
      <c r="D211" s="1233"/>
      <c r="E211" s="587" t="e">
        <f t="shared" si="4"/>
        <v>#DIV/0!</v>
      </c>
    </row>
    <row r="212" spans="1:5" s="17" customFormat="1" ht="16.75" customHeight="1" outlineLevel="1">
      <c r="A212" s="1230">
        <v>197</v>
      </c>
      <c r="B212" s="1231"/>
      <c r="C212" s="1232"/>
      <c r="D212" s="1233"/>
      <c r="E212" s="587" t="e">
        <f t="shared" si="4"/>
        <v>#DIV/0!</v>
      </c>
    </row>
    <row r="213" spans="1:5" s="17" customFormat="1" ht="16.75" customHeight="1" outlineLevel="1">
      <c r="A213" s="1230">
        <v>198</v>
      </c>
      <c r="B213" s="1231"/>
      <c r="C213" s="1232"/>
      <c r="D213" s="1233"/>
      <c r="E213" s="587" t="e">
        <f t="shared" si="4"/>
        <v>#DIV/0!</v>
      </c>
    </row>
    <row r="214" spans="1:5" s="17" customFormat="1" ht="16.75" customHeight="1" outlineLevel="1">
      <c r="A214" s="1230">
        <v>199</v>
      </c>
      <c r="B214" s="1231"/>
      <c r="C214" s="1232"/>
      <c r="D214" s="1233"/>
      <c r="E214" s="587" t="e">
        <f t="shared" si="4"/>
        <v>#DIV/0!</v>
      </c>
    </row>
    <row r="215" spans="1:5" s="17" customFormat="1" ht="16.75" customHeight="1" outlineLevel="1">
      <c r="A215" s="1230">
        <v>200</v>
      </c>
      <c r="B215" s="1231"/>
      <c r="C215" s="1232"/>
      <c r="D215" s="1233"/>
      <c r="E215" s="587" t="e">
        <f t="shared" si="4"/>
        <v>#DIV/0!</v>
      </c>
    </row>
    <row r="216" spans="1:5" s="17" customFormat="1" ht="16.75" customHeight="1" outlineLevel="1">
      <c r="A216" s="1230">
        <v>201</v>
      </c>
      <c r="B216" s="1231"/>
      <c r="C216" s="1232"/>
      <c r="D216" s="1233"/>
      <c r="E216" s="587" t="e">
        <f t="shared" si="4"/>
        <v>#DIV/0!</v>
      </c>
    </row>
    <row r="217" spans="1:5" s="17" customFormat="1" ht="16.75" customHeight="1" outlineLevel="1">
      <c r="A217" s="1230">
        <v>202</v>
      </c>
      <c r="B217" s="1231"/>
      <c r="C217" s="1232"/>
      <c r="D217" s="1233"/>
      <c r="E217" s="587" t="e">
        <f t="shared" si="4"/>
        <v>#DIV/0!</v>
      </c>
    </row>
    <row r="218" spans="1:5" s="17" customFormat="1" ht="16.75" customHeight="1" outlineLevel="1">
      <c r="A218" s="1230">
        <v>203</v>
      </c>
      <c r="B218" s="1231"/>
      <c r="C218" s="1232"/>
      <c r="D218" s="1233"/>
      <c r="E218" s="587" t="e">
        <f t="shared" si="4"/>
        <v>#DIV/0!</v>
      </c>
    </row>
    <row r="219" spans="1:5" s="17" customFormat="1" ht="16.75" customHeight="1" outlineLevel="1">
      <c r="A219" s="1230">
        <v>204</v>
      </c>
      <c r="B219" s="1231"/>
      <c r="C219" s="1232"/>
      <c r="D219" s="1233"/>
      <c r="E219" s="587" t="e">
        <f t="shared" si="4"/>
        <v>#DIV/0!</v>
      </c>
    </row>
    <row r="220" spans="1:5" s="17" customFormat="1" ht="16.75" customHeight="1" outlineLevel="1">
      <c r="A220" s="1230">
        <v>205</v>
      </c>
      <c r="B220" s="1231"/>
      <c r="C220" s="1232"/>
      <c r="D220" s="1233"/>
      <c r="E220" s="587" t="e">
        <f t="shared" si="4"/>
        <v>#DIV/0!</v>
      </c>
    </row>
    <row r="221" spans="1:5" s="17" customFormat="1" ht="16.75" customHeight="1" outlineLevel="1">
      <c r="A221" s="1230">
        <v>206</v>
      </c>
      <c r="B221" s="1231"/>
      <c r="C221" s="1232"/>
      <c r="D221" s="1233"/>
      <c r="E221" s="587" t="e">
        <f t="shared" si="4"/>
        <v>#DIV/0!</v>
      </c>
    </row>
    <row r="222" spans="1:5" s="17" customFormat="1" ht="16.75" customHeight="1" outlineLevel="1">
      <c r="A222" s="1230">
        <v>207</v>
      </c>
      <c r="B222" s="1231"/>
      <c r="C222" s="1232"/>
      <c r="D222" s="1233"/>
      <c r="E222" s="587" t="e">
        <f t="shared" si="4"/>
        <v>#DIV/0!</v>
      </c>
    </row>
    <row r="223" spans="1:5" s="17" customFormat="1" ht="16.75" customHeight="1" outlineLevel="1">
      <c r="A223" s="1230">
        <v>208</v>
      </c>
      <c r="B223" s="1231"/>
      <c r="C223" s="1232"/>
      <c r="D223" s="1233"/>
      <c r="E223" s="587" t="e">
        <f t="shared" si="4"/>
        <v>#DIV/0!</v>
      </c>
    </row>
    <row r="224" spans="1:5" s="17" customFormat="1" ht="16.75" customHeight="1" outlineLevel="1">
      <c r="A224" s="1230">
        <v>209</v>
      </c>
      <c r="B224" s="1231"/>
      <c r="C224" s="1232"/>
      <c r="D224" s="1233"/>
      <c r="E224" s="587" t="e">
        <f t="shared" si="2"/>
        <v>#DIV/0!</v>
      </c>
    </row>
    <row r="225" spans="1:5" s="17" customFormat="1" ht="16.75" customHeight="1" outlineLevel="1">
      <c r="A225" s="1230">
        <v>210</v>
      </c>
      <c r="B225" s="1231"/>
      <c r="C225" s="1232"/>
      <c r="D225" s="1233"/>
      <c r="E225" s="587" t="e">
        <f t="shared" si="2"/>
        <v>#DIV/0!</v>
      </c>
    </row>
    <row r="226" spans="1:5" s="17" customFormat="1" ht="16.75" customHeight="1" outlineLevel="1">
      <c r="A226" s="1230">
        <v>211</v>
      </c>
      <c r="B226" s="1231"/>
      <c r="C226" s="1232"/>
      <c r="D226" s="1233"/>
      <c r="E226" s="587" t="e">
        <f t="shared" si="2"/>
        <v>#DIV/0!</v>
      </c>
    </row>
    <row r="227" spans="1:5" s="17" customFormat="1" ht="16.75" customHeight="1" outlineLevel="1">
      <c r="A227" s="1230">
        <v>212</v>
      </c>
      <c r="B227" s="1231"/>
      <c r="C227" s="1232"/>
      <c r="D227" s="1233"/>
      <c r="E227" s="587" t="e">
        <f t="shared" si="2"/>
        <v>#DIV/0!</v>
      </c>
    </row>
    <row r="228" spans="1:5" s="17" customFormat="1" ht="16.75" customHeight="1" outlineLevel="1">
      <c r="A228" s="1230">
        <v>213</v>
      </c>
      <c r="B228" s="1231"/>
      <c r="C228" s="1232"/>
      <c r="D228" s="1233"/>
      <c r="E228" s="587" t="e">
        <f t="shared" si="2"/>
        <v>#DIV/0!</v>
      </c>
    </row>
    <row r="229" spans="1:5" s="17" customFormat="1" ht="16.75" customHeight="1" outlineLevel="1">
      <c r="A229" s="1230">
        <v>214</v>
      </c>
      <c r="B229" s="1231"/>
      <c r="C229" s="1232"/>
      <c r="D229" s="1233"/>
      <c r="E229" s="587" t="e">
        <f t="shared" si="2"/>
        <v>#DIV/0!</v>
      </c>
    </row>
    <row r="230" spans="1:5" s="17" customFormat="1" ht="16.75" customHeight="1" outlineLevel="1">
      <c r="A230" s="1230">
        <v>215</v>
      </c>
      <c r="B230" s="1231"/>
      <c r="C230" s="1232"/>
      <c r="D230" s="1233"/>
      <c r="E230" s="587" t="e">
        <f t="shared" si="2"/>
        <v>#DIV/0!</v>
      </c>
    </row>
    <row r="231" spans="1:5" s="17" customFormat="1" ht="16.75" customHeight="1" outlineLevel="1">
      <c r="A231" s="1230">
        <v>216</v>
      </c>
      <c r="B231" s="1231"/>
      <c r="C231" s="1232"/>
      <c r="D231" s="1233"/>
      <c r="E231" s="587" t="e">
        <f t="shared" si="2"/>
        <v>#DIV/0!</v>
      </c>
    </row>
    <row r="232" spans="1:5" s="17" customFormat="1" ht="16.75" customHeight="1" outlineLevel="1">
      <c r="A232" s="1230">
        <v>217</v>
      </c>
      <c r="B232" s="1231"/>
      <c r="C232" s="1232"/>
      <c r="D232" s="1233"/>
      <c r="E232" s="587" t="e">
        <f t="shared" si="2"/>
        <v>#DIV/0!</v>
      </c>
    </row>
    <row r="233" spans="1:5" s="17" customFormat="1" ht="16.75" customHeight="1" outlineLevel="1">
      <c r="A233" s="1230">
        <v>218</v>
      </c>
      <c r="B233" s="1231"/>
      <c r="C233" s="1232"/>
      <c r="D233" s="1233"/>
      <c r="E233" s="587" t="e">
        <f t="shared" si="2"/>
        <v>#DIV/0!</v>
      </c>
    </row>
    <row r="234" spans="1:5" s="17" customFormat="1" ht="16.75" customHeight="1" outlineLevel="1">
      <c r="A234" s="1230">
        <v>219</v>
      </c>
      <c r="B234" s="1231"/>
      <c r="C234" s="1232"/>
      <c r="D234" s="1233"/>
      <c r="E234" s="587" t="e">
        <f t="shared" si="2"/>
        <v>#DIV/0!</v>
      </c>
    </row>
    <row r="235" spans="1:5" s="17" customFormat="1" ht="16.75" customHeight="1" outlineLevel="1">
      <c r="A235" s="1230">
        <v>220</v>
      </c>
      <c r="B235" s="1231"/>
      <c r="C235" s="1232"/>
      <c r="D235" s="1233"/>
      <c r="E235" s="587" t="e">
        <f t="shared" si="2"/>
        <v>#DIV/0!</v>
      </c>
    </row>
    <row r="236" spans="1:5" s="17" customFormat="1" ht="16.75" customHeight="1" outlineLevel="1">
      <c r="A236" s="1230">
        <v>221</v>
      </c>
      <c r="B236" s="1231"/>
      <c r="C236" s="1232"/>
      <c r="D236" s="1233"/>
      <c r="E236" s="587" t="e">
        <f t="shared" si="2"/>
        <v>#DIV/0!</v>
      </c>
    </row>
    <row r="237" spans="1:5" s="17" customFormat="1" ht="16.75" customHeight="1" outlineLevel="1">
      <c r="A237" s="1230">
        <v>222</v>
      </c>
      <c r="B237" s="1231"/>
      <c r="C237" s="1232"/>
      <c r="D237" s="1233"/>
      <c r="E237" s="587" t="e">
        <f t="shared" si="2"/>
        <v>#DIV/0!</v>
      </c>
    </row>
    <row r="238" spans="1:5" s="17" customFormat="1" ht="16.75" customHeight="1" outlineLevel="1">
      <c r="A238" s="1230">
        <v>223</v>
      </c>
      <c r="B238" s="1231"/>
      <c r="C238" s="1232"/>
      <c r="D238" s="1233"/>
      <c r="E238" s="587" t="e">
        <f t="shared" si="2"/>
        <v>#DIV/0!</v>
      </c>
    </row>
    <row r="239" spans="1:5" s="17" customFormat="1" ht="16.75" customHeight="1" outlineLevel="1">
      <c r="A239" s="1230">
        <v>224</v>
      </c>
      <c r="B239" s="1231"/>
      <c r="C239" s="1232"/>
      <c r="D239" s="1233"/>
      <c r="E239" s="587" t="e">
        <f t="shared" si="2"/>
        <v>#DIV/0!</v>
      </c>
    </row>
    <row r="240" spans="1:5" s="17" customFormat="1" ht="16.75" customHeight="1" outlineLevel="1">
      <c r="A240" s="1230">
        <v>225</v>
      </c>
      <c r="B240" s="1231"/>
      <c r="C240" s="1232"/>
      <c r="D240" s="1233"/>
      <c r="E240" s="587" t="e">
        <f t="shared" si="2"/>
        <v>#DIV/0!</v>
      </c>
    </row>
    <row r="241" spans="1:5" s="17" customFormat="1" ht="16.75" customHeight="1" outlineLevel="1">
      <c r="A241" s="1230">
        <v>226</v>
      </c>
      <c r="B241" s="1231"/>
      <c r="C241" s="1232"/>
      <c r="D241" s="1233"/>
      <c r="E241" s="587" t="e">
        <f t="shared" si="2"/>
        <v>#DIV/0!</v>
      </c>
    </row>
    <row r="242" spans="1:5" s="17" customFormat="1" ht="16.75" customHeight="1" outlineLevel="1">
      <c r="A242" s="1230">
        <v>227</v>
      </c>
      <c r="B242" s="1231"/>
      <c r="C242" s="1232"/>
      <c r="D242" s="1233"/>
      <c r="E242" s="587" t="e">
        <f t="shared" si="2"/>
        <v>#DIV/0!</v>
      </c>
    </row>
    <row r="243" spans="1:5" s="17" customFormat="1" ht="16.75" customHeight="1" outlineLevel="1">
      <c r="A243" s="1230">
        <v>228</v>
      </c>
      <c r="B243" s="1231"/>
      <c r="C243" s="1232"/>
      <c r="D243" s="1233"/>
      <c r="E243" s="587" t="e">
        <f t="shared" si="2"/>
        <v>#DIV/0!</v>
      </c>
    </row>
    <row r="244" spans="1:5" s="17" customFormat="1" ht="16.75" customHeight="1" outlineLevel="1">
      <c r="A244" s="1230">
        <v>229</v>
      </c>
      <c r="B244" s="1231"/>
      <c r="C244" s="1232"/>
      <c r="D244" s="1233"/>
      <c r="E244" s="587" t="e">
        <f t="shared" si="2"/>
        <v>#DIV/0!</v>
      </c>
    </row>
    <row r="245" spans="1:5" s="17" customFormat="1" ht="16.75" customHeight="1" outlineLevel="1">
      <c r="A245" s="1230">
        <v>230</v>
      </c>
      <c r="B245" s="1231"/>
      <c r="C245" s="1232"/>
      <c r="D245" s="1233"/>
      <c r="E245" s="587" t="e">
        <f t="shared" si="2"/>
        <v>#DIV/0!</v>
      </c>
    </row>
    <row r="246" spans="1:5" s="17" customFormat="1" ht="16.75" customHeight="1" outlineLevel="1">
      <c r="A246" s="1230">
        <v>231</v>
      </c>
      <c r="B246" s="1231"/>
      <c r="C246" s="1232"/>
      <c r="D246" s="1233"/>
      <c r="E246" s="587" t="e">
        <f t="shared" si="2"/>
        <v>#DIV/0!</v>
      </c>
    </row>
    <row r="247" spans="1:5" s="17" customFormat="1" ht="16.75" customHeight="1" outlineLevel="1">
      <c r="A247" s="1230">
        <v>232</v>
      </c>
      <c r="B247" s="1231"/>
      <c r="C247" s="1232"/>
      <c r="D247" s="1233"/>
      <c r="E247" s="587" t="e">
        <f t="shared" si="2"/>
        <v>#DIV/0!</v>
      </c>
    </row>
    <row r="248" spans="1:5" s="17" customFormat="1" ht="16.75" customHeight="1" outlineLevel="1">
      <c r="A248" s="1230">
        <v>233</v>
      </c>
      <c r="B248" s="1231"/>
      <c r="C248" s="1232"/>
      <c r="D248" s="1233"/>
      <c r="E248" s="587" t="e">
        <f t="shared" si="2"/>
        <v>#DIV/0!</v>
      </c>
    </row>
    <row r="249" spans="1:5" s="17" customFormat="1" ht="16.75" customHeight="1" outlineLevel="1">
      <c r="A249" s="1230">
        <v>234</v>
      </c>
      <c r="B249" s="1231"/>
      <c r="C249" s="1232"/>
      <c r="D249" s="1233"/>
      <c r="E249" s="587" t="e">
        <f t="shared" si="2"/>
        <v>#DIV/0!</v>
      </c>
    </row>
    <row r="250" spans="1:5" s="17" customFormat="1" ht="16.75" customHeight="1" outlineLevel="1">
      <c r="A250" s="1230">
        <v>235</v>
      </c>
      <c r="B250" s="1231"/>
      <c r="C250" s="1232"/>
      <c r="D250" s="1233"/>
      <c r="E250" s="587" t="e">
        <f t="shared" si="2"/>
        <v>#DIV/0!</v>
      </c>
    </row>
    <row r="251" spans="1:5" s="17" customFormat="1" ht="16.75" customHeight="1" outlineLevel="1">
      <c r="A251" s="1230">
        <v>236</v>
      </c>
      <c r="B251" s="1231"/>
      <c r="C251" s="1232"/>
      <c r="D251" s="1233"/>
      <c r="E251" s="587" t="e">
        <f t="shared" si="2"/>
        <v>#DIV/0!</v>
      </c>
    </row>
    <row r="252" spans="1:5" s="17" customFormat="1" ht="16.75" customHeight="1" outlineLevel="1">
      <c r="A252" s="1230">
        <v>237</v>
      </c>
      <c r="B252" s="1231"/>
      <c r="C252" s="1232"/>
      <c r="D252" s="1233"/>
      <c r="E252" s="587" t="e">
        <f t="shared" si="2"/>
        <v>#DIV/0!</v>
      </c>
    </row>
    <row r="253" spans="1:5" s="17" customFormat="1" ht="16.75" customHeight="1" outlineLevel="1">
      <c r="A253" s="1230">
        <v>238</v>
      </c>
      <c r="B253" s="1231"/>
      <c r="C253" s="1232"/>
      <c r="D253" s="1233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0">
        <v>239</v>
      </c>
      <c r="B254" s="1231"/>
      <c r="C254" s="1232"/>
      <c r="D254" s="1233"/>
      <c r="E254" s="587" t="e">
        <f t="shared" si="5"/>
        <v>#DIV/0!</v>
      </c>
    </row>
    <row r="255" spans="1:5" s="17" customFormat="1" ht="16.75" customHeight="1" outlineLevel="1">
      <c r="A255" s="1230">
        <v>240</v>
      </c>
      <c r="B255" s="1231"/>
      <c r="C255" s="1232"/>
      <c r="D255" s="1233"/>
      <c r="E255" s="587" t="e">
        <f t="shared" si="5"/>
        <v>#DIV/0!</v>
      </c>
    </row>
    <row r="256" spans="1:5" s="17" customFormat="1" ht="16.75" customHeight="1" outlineLevel="1">
      <c r="A256" s="1230">
        <v>241</v>
      </c>
      <c r="B256" s="1231"/>
      <c r="C256" s="1232"/>
      <c r="D256" s="1233"/>
      <c r="E256" s="587" t="e">
        <f t="shared" si="5"/>
        <v>#DIV/0!</v>
      </c>
    </row>
    <row r="257" spans="1:5" s="17" customFormat="1" ht="16.75" customHeight="1" outlineLevel="1">
      <c r="A257" s="1230">
        <v>242</v>
      </c>
      <c r="B257" s="1231"/>
      <c r="C257" s="1232"/>
      <c r="D257" s="1233"/>
      <c r="E257" s="587" t="e">
        <f t="shared" si="5"/>
        <v>#DIV/0!</v>
      </c>
    </row>
    <row r="258" spans="1:5" s="17" customFormat="1" ht="16.75" customHeight="1" outlineLevel="1">
      <c r="A258" s="1230">
        <v>243</v>
      </c>
      <c r="B258" s="1231"/>
      <c r="C258" s="1232"/>
      <c r="D258" s="1233"/>
      <c r="E258" s="587" t="e">
        <f t="shared" si="5"/>
        <v>#DIV/0!</v>
      </c>
    </row>
    <row r="259" spans="1:5" s="17" customFormat="1" ht="16.75" customHeight="1" outlineLevel="1">
      <c r="A259" s="1230">
        <v>244</v>
      </c>
      <c r="B259" s="1231"/>
      <c r="C259" s="1232"/>
      <c r="D259" s="1233"/>
      <c r="E259" s="587" t="e">
        <f t="shared" si="5"/>
        <v>#DIV/0!</v>
      </c>
    </row>
    <row r="260" spans="1:5" s="17" customFormat="1" ht="16.75" customHeight="1" outlineLevel="1">
      <c r="A260" s="1230">
        <v>245</v>
      </c>
      <c r="B260" s="1231"/>
      <c r="C260" s="1232"/>
      <c r="D260" s="1233"/>
      <c r="E260" s="587" t="e">
        <f t="shared" si="5"/>
        <v>#DIV/0!</v>
      </c>
    </row>
    <row r="261" spans="1:5" s="17" customFormat="1" ht="16.75" customHeight="1" outlineLevel="1">
      <c r="A261" s="1230">
        <v>246</v>
      </c>
      <c r="B261" s="1231"/>
      <c r="C261" s="1232"/>
      <c r="D261" s="1233"/>
      <c r="E261" s="587" t="e">
        <f t="shared" si="5"/>
        <v>#DIV/0!</v>
      </c>
    </row>
    <row r="262" spans="1:5" s="17" customFormat="1" ht="16.75" customHeight="1" outlineLevel="1">
      <c r="A262" s="1230">
        <v>247</v>
      </c>
      <c r="B262" s="1231"/>
      <c r="C262" s="1232"/>
      <c r="D262" s="1233"/>
      <c r="E262" s="587" t="e">
        <f t="shared" si="5"/>
        <v>#DIV/0!</v>
      </c>
    </row>
    <row r="263" spans="1:5" s="17" customFormat="1" ht="16.75" customHeight="1" outlineLevel="1">
      <c r="A263" s="1230">
        <v>248</v>
      </c>
      <c r="B263" s="1231"/>
      <c r="C263" s="1232"/>
      <c r="D263" s="1233"/>
      <c r="E263" s="587" t="e">
        <f t="shared" si="5"/>
        <v>#DIV/0!</v>
      </c>
    </row>
    <row r="264" spans="1:5" s="17" customFormat="1" ht="16.75" customHeight="1" outlineLevel="1">
      <c r="A264" s="1230">
        <v>249</v>
      </c>
      <c r="B264" s="1231"/>
      <c r="C264" s="1232"/>
      <c r="D264" s="1233"/>
      <c r="E264" s="587" t="e">
        <f t="shared" si="5"/>
        <v>#DIV/0!</v>
      </c>
    </row>
    <row r="265" spans="1:5" s="17" customFormat="1" ht="16.75" customHeight="1" outlineLevel="1">
      <c r="A265" s="1230">
        <v>250</v>
      </c>
      <c r="B265" s="1231"/>
      <c r="C265" s="1232"/>
      <c r="D265" s="1233"/>
      <c r="E265" s="587" t="e">
        <f t="shared" si="5"/>
        <v>#DIV/0!</v>
      </c>
    </row>
    <row r="266" spans="1:5" s="17" customFormat="1" ht="16.75" customHeight="1" outlineLevel="1">
      <c r="A266" s="1230">
        <v>251</v>
      </c>
      <c r="B266" s="1231"/>
      <c r="C266" s="1232"/>
      <c r="D266" s="1233"/>
      <c r="E266" s="587" t="e">
        <f t="shared" si="5"/>
        <v>#DIV/0!</v>
      </c>
    </row>
    <row r="267" spans="1:5" s="17" customFormat="1" ht="16.75" customHeight="1" outlineLevel="1">
      <c r="A267" s="1230">
        <v>252</v>
      </c>
      <c r="B267" s="1231"/>
      <c r="C267" s="1232"/>
      <c r="D267" s="1233"/>
      <c r="E267" s="587" t="e">
        <f t="shared" si="5"/>
        <v>#DIV/0!</v>
      </c>
    </row>
    <row r="268" spans="1:5" s="17" customFormat="1" ht="16.75" customHeight="1" outlineLevel="1">
      <c r="A268" s="1230">
        <v>253</v>
      </c>
      <c r="B268" s="1231"/>
      <c r="C268" s="1232"/>
      <c r="D268" s="1233"/>
      <c r="E268" s="587" t="e">
        <f t="shared" si="5"/>
        <v>#DIV/0!</v>
      </c>
    </row>
    <row r="269" spans="1:5" s="17" customFormat="1" ht="16.75" customHeight="1" outlineLevel="1">
      <c r="A269" s="1230">
        <v>254</v>
      </c>
      <c r="B269" s="1231"/>
      <c r="C269" s="1232"/>
      <c r="D269" s="1233"/>
      <c r="E269" s="587" t="e">
        <f t="shared" si="5"/>
        <v>#DIV/0!</v>
      </c>
    </row>
    <row r="270" spans="1:5" s="17" customFormat="1" ht="16.75" customHeight="1" outlineLevel="1">
      <c r="A270" s="1230">
        <v>255</v>
      </c>
      <c r="B270" s="1231"/>
      <c r="C270" s="1232"/>
      <c r="D270" s="1233"/>
      <c r="E270" s="587" t="e">
        <f t="shared" si="5"/>
        <v>#DIV/0!</v>
      </c>
    </row>
    <row r="271" spans="1:5" s="17" customFormat="1" ht="16.75" customHeight="1" outlineLevel="1">
      <c r="A271" s="1230">
        <v>256</v>
      </c>
      <c r="B271" s="1231"/>
      <c r="C271" s="1232"/>
      <c r="D271" s="1233"/>
      <c r="E271" s="587" t="e">
        <f t="shared" si="5"/>
        <v>#DIV/0!</v>
      </c>
    </row>
    <row r="272" spans="1:5" s="17" customFormat="1" ht="16.75" customHeight="1" outlineLevel="1">
      <c r="A272" s="1230">
        <v>257</v>
      </c>
      <c r="B272" s="1231"/>
      <c r="C272" s="1232"/>
      <c r="D272" s="1233"/>
      <c r="E272" s="587" t="e">
        <f t="shared" si="5"/>
        <v>#DIV/0!</v>
      </c>
    </row>
    <row r="273" spans="1:5" s="17" customFormat="1" ht="16.75" customHeight="1" outlineLevel="1">
      <c r="A273" s="1230">
        <v>258</v>
      </c>
      <c r="B273" s="1231"/>
      <c r="C273" s="1232"/>
      <c r="D273" s="1233"/>
      <c r="E273" s="587" t="e">
        <f t="shared" si="5"/>
        <v>#DIV/0!</v>
      </c>
    </row>
    <row r="274" spans="1:5" s="17" customFormat="1" ht="16.75" customHeight="1" outlineLevel="1">
      <c r="A274" s="1230">
        <v>259</v>
      </c>
      <c r="B274" s="1231"/>
      <c r="C274" s="1232"/>
      <c r="D274" s="1233"/>
      <c r="E274" s="587" t="e">
        <f t="shared" si="5"/>
        <v>#DIV/0!</v>
      </c>
    </row>
    <row r="275" spans="1:5" s="17" customFormat="1" ht="16.75" customHeight="1" outlineLevel="1">
      <c r="A275" s="1230">
        <v>260</v>
      </c>
      <c r="B275" s="1231"/>
      <c r="C275" s="1232"/>
      <c r="D275" s="1233"/>
      <c r="E275" s="587" t="e">
        <f t="shared" si="5"/>
        <v>#DIV/0!</v>
      </c>
    </row>
    <row r="276" spans="1:5" s="17" customFormat="1" ht="16.75" customHeight="1" outlineLevel="1">
      <c r="A276" s="1230">
        <v>261</v>
      </c>
      <c r="B276" s="1231"/>
      <c r="C276" s="1232"/>
      <c r="D276" s="1233"/>
      <c r="E276" s="587" t="e">
        <f t="shared" si="5"/>
        <v>#DIV/0!</v>
      </c>
    </row>
    <row r="277" spans="1:5" s="17" customFormat="1" ht="16.75" customHeight="1" outlineLevel="1">
      <c r="A277" s="1230">
        <v>262</v>
      </c>
      <c r="B277" s="1231"/>
      <c r="C277" s="1232"/>
      <c r="D277" s="1233"/>
      <c r="E277" s="587" t="e">
        <f t="shared" si="5"/>
        <v>#DIV/0!</v>
      </c>
    </row>
    <row r="278" spans="1:5" s="17" customFormat="1" ht="16.75" customHeight="1" outlineLevel="1">
      <c r="A278" s="1230">
        <v>263</v>
      </c>
      <c r="B278" s="1231"/>
      <c r="C278" s="1232"/>
      <c r="D278" s="1233"/>
      <c r="E278" s="587" t="e">
        <f t="shared" si="5"/>
        <v>#DIV/0!</v>
      </c>
    </row>
    <row r="279" spans="1:5" s="17" customFormat="1" ht="16.75" customHeight="1" outlineLevel="1">
      <c r="A279" s="1230">
        <v>264</v>
      </c>
      <c r="B279" s="1231"/>
      <c r="C279" s="1232"/>
      <c r="D279" s="1233"/>
      <c r="E279" s="587" t="e">
        <f t="shared" si="5"/>
        <v>#DIV/0!</v>
      </c>
    </row>
    <row r="280" spans="1:5" s="17" customFormat="1" ht="16.75" customHeight="1" outlineLevel="1">
      <c r="A280" s="1230">
        <v>265</v>
      </c>
      <c r="B280" s="1231"/>
      <c r="C280" s="1232"/>
      <c r="D280" s="1233"/>
      <c r="E280" s="587" t="e">
        <f t="shared" si="5"/>
        <v>#DIV/0!</v>
      </c>
    </row>
    <row r="281" spans="1:5" s="17" customFormat="1" ht="16.75" customHeight="1" outlineLevel="1">
      <c r="A281" s="1230">
        <v>266</v>
      </c>
      <c r="B281" s="1231"/>
      <c r="C281" s="1232"/>
      <c r="D281" s="1233"/>
      <c r="E281" s="587" t="e">
        <f t="shared" si="5"/>
        <v>#DIV/0!</v>
      </c>
    </row>
    <row r="282" spans="1:5" s="17" customFormat="1" ht="16.75" customHeight="1" outlineLevel="1">
      <c r="A282" s="1230">
        <v>267</v>
      </c>
      <c r="B282" s="1231"/>
      <c r="C282" s="1232"/>
      <c r="D282" s="1233"/>
      <c r="E282" s="587" t="e">
        <f t="shared" si="5"/>
        <v>#DIV/0!</v>
      </c>
    </row>
    <row r="283" spans="1:5" s="17" customFormat="1" ht="16.75" customHeight="1" outlineLevel="1">
      <c r="A283" s="1230">
        <v>268</v>
      </c>
      <c r="B283" s="1231"/>
      <c r="C283" s="1232"/>
      <c r="D283" s="1233"/>
      <c r="E283" s="587" t="e">
        <f t="shared" si="5"/>
        <v>#DIV/0!</v>
      </c>
    </row>
    <row r="284" spans="1:5" s="17" customFormat="1" ht="16.75" customHeight="1" outlineLevel="1">
      <c r="A284" s="1230">
        <v>269</v>
      </c>
      <c r="B284" s="1231"/>
      <c r="C284" s="1232"/>
      <c r="D284" s="1233"/>
      <c r="E284" s="587" t="e">
        <f t="shared" si="5"/>
        <v>#DIV/0!</v>
      </c>
    </row>
    <row r="285" spans="1:5" s="17" customFormat="1" ht="16.75" customHeight="1" outlineLevel="1">
      <c r="A285" s="1230">
        <v>270</v>
      </c>
      <c r="B285" s="1231"/>
      <c r="C285" s="1232"/>
      <c r="D285" s="1233"/>
      <c r="E285" s="587" t="e">
        <f t="shared" si="5"/>
        <v>#DIV/0!</v>
      </c>
    </row>
    <row r="286" spans="1:5" s="17" customFormat="1" ht="16.75" customHeight="1" outlineLevel="1">
      <c r="A286" s="1230">
        <v>271</v>
      </c>
      <c r="B286" s="1231"/>
      <c r="C286" s="1232"/>
      <c r="D286" s="1233"/>
      <c r="E286" s="587" t="e">
        <f t="shared" si="5"/>
        <v>#DIV/0!</v>
      </c>
    </row>
    <row r="287" spans="1:5" s="17" customFormat="1" ht="16.75" customHeight="1" outlineLevel="1">
      <c r="A287" s="1230">
        <v>272</v>
      </c>
      <c r="B287" s="1231"/>
      <c r="C287" s="1232"/>
      <c r="D287" s="1233"/>
      <c r="E287" s="587" t="e">
        <f t="shared" si="5"/>
        <v>#DIV/0!</v>
      </c>
    </row>
    <row r="288" spans="1:5" s="17" customFormat="1" ht="16.75" customHeight="1" outlineLevel="1">
      <c r="A288" s="1230">
        <v>273</v>
      </c>
      <c r="B288" s="1231"/>
      <c r="C288" s="1232"/>
      <c r="D288" s="1233"/>
      <c r="E288" s="587" t="e">
        <f t="shared" si="5"/>
        <v>#DIV/0!</v>
      </c>
    </row>
    <row r="289" spans="1:5" s="17" customFormat="1" ht="16.75" customHeight="1" outlineLevel="1">
      <c r="A289" s="1230">
        <v>274</v>
      </c>
      <c r="B289" s="1231"/>
      <c r="C289" s="1232"/>
      <c r="D289" s="1233"/>
      <c r="E289" s="587" t="e">
        <f t="shared" si="5"/>
        <v>#DIV/0!</v>
      </c>
    </row>
    <row r="290" spans="1:5" s="17" customFormat="1" ht="16.75" customHeight="1" outlineLevel="1">
      <c r="A290" s="1230">
        <v>275</v>
      </c>
      <c r="B290" s="1231"/>
      <c r="C290" s="1232"/>
      <c r="D290" s="1233"/>
      <c r="E290" s="587" t="e">
        <f t="shared" si="5"/>
        <v>#DIV/0!</v>
      </c>
    </row>
    <row r="291" spans="1:5" s="17" customFormat="1" ht="16.75" customHeight="1" outlineLevel="1">
      <c r="A291" s="1230">
        <v>276</v>
      </c>
      <c r="B291" s="1231"/>
      <c r="C291" s="1232"/>
      <c r="D291" s="1233"/>
      <c r="E291" s="587" t="e">
        <f t="shared" si="5"/>
        <v>#DIV/0!</v>
      </c>
    </row>
    <row r="292" spans="1:5" s="17" customFormat="1" ht="16.75" customHeight="1" outlineLevel="1">
      <c r="A292" s="1230">
        <v>277</v>
      </c>
      <c r="B292" s="1231"/>
      <c r="C292" s="1232"/>
      <c r="D292" s="1233"/>
      <c r="E292" s="587" t="e">
        <f t="shared" si="5"/>
        <v>#DIV/0!</v>
      </c>
    </row>
    <row r="293" spans="1:5" s="17" customFormat="1" ht="16.75" customHeight="1" outlineLevel="1">
      <c r="A293" s="1230">
        <v>278</v>
      </c>
      <c r="B293" s="1231"/>
      <c r="C293" s="1232"/>
      <c r="D293" s="1233"/>
      <c r="E293" s="587" t="e">
        <f t="shared" si="5"/>
        <v>#DIV/0!</v>
      </c>
    </row>
    <row r="294" spans="1:5" s="17" customFormat="1" ht="16.75" customHeight="1" outlineLevel="1">
      <c r="A294" s="1230">
        <v>279</v>
      </c>
      <c r="B294" s="1231"/>
      <c r="C294" s="1232"/>
      <c r="D294" s="1233"/>
      <c r="E294" s="587" t="e">
        <f t="shared" si="5"/>
        <v>#DIV/0!</v>
      </c>
    </row>
    <row r="295" spans="1:5" s="17" customFormat="1" ht="16.75" customHeight="1" outlineLevel="1">
      <c r="A295" s="1230">
        <v>280</v>
      </c>
      <c r="B295" s="1231"/>
      <c r="C295" s="1232"/>
      <c r="D295" s="1233"/>
      <c r="E295" s="587" t="e">
        <f t="shared" si="5"/>
        <v>#DIV/0!</v>
      </c>
    </row>
    <row r="296" spans="1:5" s="17" customFormat="1" ht="16.75" customHeight="1" outlineLevel="1">
      <c r="A296" s="1230">
        <v>281</v>
      </c>
      <c r="B296" s="1231"/>
      <c r="C296" s="1232"/>
      <c r="D296" s="1233"/>
      <c r="E296" s="587" t="e">
        <f t="shared" si="5"/>
        <v>#DIV/0!</v>
      </c>
    </row>
    <row r="297" spans="1:5" s="17" customFormat="1" ht="16.75" customHeight="1" outlineLevel="1">
      <c r="A297" s="1230">
        <v>282</v>
      </c>
      <c r="B297" s="1231"/>
      <c r="C297" s="1232"/>
      <c r="D297" s="1233"/>
      <c r="E297" s="587" t="e">
        <f t="shared" si="5"/>
        <v>#DIV/0!</v>
      </c>
    </row>
    <row r="298" spans="1:5" s="17" customFormat="1" ht="16.75" customHeight="1" outlineLevel="1">
      <c r="A298" s="1230">
        <v>283</v>
      </c>
      <c r="B298" s="1231"/>
      <c r="C298" s="1232"/>
      <c r="D298" s="1233"/>
      <c r="E298" s="587" t="e">
        <f t="shared" si="5"/>
        <v>#DIV/0!</v>
      </c>
    </row>
    <row r="299" spans="1:5" s="17" customFormat="1" ht="16.75" customHeight="1" outlineLevel="1">
      <c r="A299" s="1230">
        <v>284</v>
      </c>
      <c r="B299" s="1231"/>
      <c r="C299" s="1232"/>
      <c r="D299" s="1233"/>
      <c r="E299" s="587" t="e">
        <f t="shared" si="5"/>
        <v>#DIV/0!</v>
      </c>
    </row>
    <row r="300" spans="1:5" s="17" customFormat="1" ht="16.75" customHeight="1" outlineLevel="1">
      <c r="A300" s="1230">
        <v>285</v>
      </c>
      <c r="B300" s="1231"/>
      <c r="C300" s="1232"/>
      <c r="D300" s="1233"/>
      <c r="E300" s="587" t="e">
        <f t="shared" si="5"/>
        <v>#DIV/0!</v>
      </c>
    </row>
    <row r="301" spans="1:5" s="17" customFormat="1" ht="16.75" customHeight="1" outlineLevel="1">
      <c r="A301" s="1230">
        <v>286</v>
      </c>
      <c r="B301" s="1231"/>
      <c r="C301" s="1232"/>
      <c r="D301" s="1233"/>
      <c r="E301" s="587" t="e">
        <f t="shared" si="5"/>
        <v>#DIV/0!</v>
      </c>
    </row>
    <row r="302" spans="1:5" s="17" customFormat="1" ht="16.75" customHeight="1" outlineLevel="1">
      <c r="A302" s="1230">
        <v>287</v>
      </c>
      <c r="B302" s="1231"/>
      <c r="C302" s="1232"/>
      <c r="D302" s="1233"/>
      <c r="E302" s="587" t="e">
        <f t="shared" si="5"/>
        <v>#DIV/0!</v>
      </c>
    </row>
    <row r="303" spans="1:5" s="17" customFormat="1" ht="16.75" customHeight="1" outlineLevel="1">
      <c r="A303" s="1230">
        <v>288</v>
      </c>
      <c r="B303" s="1231"/>
      <c r="C303" s="1232"/>
      <c r="D303" s="1233"/>
      <c r="E303" s="587" t="e">
        <f t="shared" si="5"/>
        <v>#DIV/0!</v>
      </c>
    </row>
    <row r="304" spans="1:5" s="17" customFormat="1" ht="16.75" customHeight="1" outlineLevel="1">
      <c r="A304" s="1230">
        <v>289</v>
      </c>
      <c r="B304" s="1231"/>
      <c r="C304" s="1232"/>
      <c r="D304" s="1233"/>
      <c r="E304" s="587" t="e">
        <f t="shared" si="5"/>
        <v>#DIV/0!</v>
      </c>
    </row>
    <row r="305" spans="1:5" s="17" customFormat="1" ht="16.75" customHeight="1" outlineLevel="1">
      <c r="A305" s="1230">
        <v>290</v>
      </c>
      <c r="B305" s="1231"/>
      <c r="C305" s="1232"/>
      <c r="D305" s="1233"/>
      <c r="E305" s="587" t="e">
        <f t="shared" si="5"/>
        <v>#DIV/0!</v>
      </c>
    </row>
    <row r="306" spans="1:5" s="17" customFormat="1" ht="16.75" customHeight="1" outlineLevel="1">
      <c r="A306" s="1230">
        <v>291</v>
      </c>
      <c r="B306" s="1231"/>
      <c r="C306" s="1232"/>
      <c r="D306" s="1233"/>
      <c r="E306" s="587" t="e">
        <f t="shared" si="5"/>
        <v>#DIV/0!</v>
      </c>
    </row>
    <row r="307" spans="1:5" s="17" customFormat="1" ht="16.75" customHeight="1" outlineLevel="1">
      <c r="A307" s="1230">
        <v>292</v>
      </c>
      <c r="B307" s="1231"/>
      <c r="C307" s="1232"/>
      <c r="D307" s="1233"/>
      <c r="E307" s="587" t="e">
        <f t="shared" si="5"/>
        <v>#DIV/0!</v>
      </c>
    </row>
    <row r="308" spans="1:5" s="17" customFormat="1" ht="16.75" customHeight="1" outlineLevel="1">
      <c r="A308" s="1230">
        <v>293</v>
      </c>
      <c r="B308" s="1231"/>
      <c r="C308" s="1232"/>
      <c r="D308" s="1233"/>
      <c r="E308" s="587" t="e">
        <f t="shared" si="5"/>
        <v>#DIV/0!</v>
      </c>
    </row>
    <row r="309" spans="1:5" s="17" customFormat="1" ht="16.75" customHeight="1" outlineLevel="1">
      <c r="A309" s="1230">
        <v>294</v>
      </c>
      <c r="B309" s="1231"/>
      <c r="C309" s="1232"/>
      <c r="D309" s="1233"/>
      <c r="E309" s="587" t="e">
        <f t="shared" si="5"/>
        <v>#DIV/0!</v>
      </c>
    </row>
    <row r="310" spans="1:5" s="17" customFormat="1" ht="16.75" customHeight="1" outlineLevel="1">
      <c r="A310" s="1230">
        <v>295</v>
      </c>
      <c r="B310" s="1231"/>
      <c r="C310" s="1232"/>
      <c r="D310" s="1233"/>
      <c r="E310" s="587" t="e">
        <f t="shared" si="5"/>
        <v>#DIV/0!</v>
      </c>
    </row>
    <row r="311" spans="1:5" s="17" customFormat="1" ht="16.75" customHeight="1" outlineLevel="1">
      <c r="A311" s="1230">
        <v>296</v>
      </c>
      <c r="B311" s="1231"/>
      <c r="C311" s="1232"/>
      <c r="D311" s="1233"/>
      <c r="E311" s="587" t="e">
        <f t="shared" si="5"/>
        <v>#DIV/0!</v>
      </c>
    </row>
    <row r="312" spans="1:5" s="17" customFormat="1" ht="16.75" customHeight="1" outlineLevel="1">
      <c r="A312" s="1230">
        <v>297</v>
      </c>
      <c r="B312" s="1231"/>
      <c r="C312" s="1232"/>
      <c r="D312" s="1233"/>
      <c r="E312" s="587" t="e">
        <f t="shared" si="5"/>
        <v>#DIV/0!</v>
      </c>
    </row>
    <row r="313" spans="1:5" s="17" customFormat="1" ht="16.75" customHeight="1" outlineLevel="1">
      <c r="A313" s="1230">
        <v>298</v>
      </c>
      <c r="B313" s="1231"/>
      <c r="C313" s="1232"/>
      <c r="D313" s="1233"/>
      <c r="E313" s="587" t="e">
        <f t="shared" si="5"/>
        <v>#DIV/0!</v>
      </c>
    </row>
    <row r="314" spans="1:5" s="17" customFormat="1" ht="16.75" customHeight="1" outlineLevel="1">
      <c r="A314" s="1230">
        <v>299</v>
      </c>
      <c r="B314" s="1231"/>
      <c r="C314" s="1232"/>
      <c r="D314" s="1233"/>
      <c r="E314" s="587" t="e">
        <f t="shared" si="5"/>
        <v>#DIV/0!</v>
      </c>
    </row>
    <row r="315" spans="1:5" s="17" customFormat="1" ht="16.75" customHeight="1" outlineLevel="1">
      <c r="A315" s="1230">
        <v>300</v>
      </c>
      <c r="B315" s="1231"/>
      <c r="C315" s="1232"/>
      <c r="D315" s="1233"/>
      <c r="E315" s="587" t="e">
        <f t="shared" si="5"/>
        <v>#DIV/0!</v>
      </c>
    </row>
    <row r="316" spans="1:5" s="17" customFormat="1" ht="16.75" customHeight="1" outlineLevel="1">
      <c r="A316" s="1230">
        <v>301</v>
      </c>
      <c r="B316" s="1231"/>
      <c r="C316" s="1232"/>
      <c r="D316" s="1233"/>
      <c r="E316" s="587" t="e">
        <f t="shared" si="5"/>
        <v>#DIV/0!</v>
      </c>
    </row>
    <row r="317" spans="1:5" s="17" customFormat="1" ht="16.75" customHeight="1" outlineLevel="1">
      <c r="A317" s="1230">
        <v>302</v>
      </c>
      <c r="B317" s="1231"/>
      <c r="C317" s="1232"/>
      <c r="D317" s="1233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0">
        <v>303</v>
      </c>
      <c r="B318" s="1231"/>
      <c r="C318" s="1232"/>
      <c r="D318" s="1233"/>
      <c r="E318" s="587" t="e">
        <f t="shared" si="6"/>
        <v>#DIV/0!</v>
      </c>
    </row>
    <row r="319" spans="1:5" s="17" customFormat="1" ht="16.75" customHeight="1" outlineLevel="1">
      <c r="A319" s="1230">
        <v>304</v>
      </c>
      <c r="B319" s="1231"/>
      <c r="C319" s="1232"/>
      <c r="D319" s="1233"/>
      <c r="E319" s="587" t="e">
        <f t="shared" si="6"/>
        <v>#DIV/0!</v>
      </c>
    </row>
    <row r="320" spans="1:5" s="17" customFormat="1" ht="16.75" customHeight="1" outlineLevel="1">
      <c r="A320" s="1230">
        <v>305</v>
      </c>
      <c r="B320" s="1231"/>
      <c r="C320" s="1232"/>
      <c r="D320" s="1233"/>
      <c r="E320" s="587" t="e">
        <f t="shared" si="6"/>
        <v>#DIV/0!</v>
      </c>
    </row>
    <row r="321" spans="1:5" s="17" customFormat="1" ht="16.75" customHeight="1" outlineLevel="1">
      <c r="A321" s="1230">
        <v>306</v>
      </c>
      <c r="B321" s="1231"/>
      <c r="C321" s="1232"/>
      <c r="D321" s="1233"/>
      <c r="E321" s="587" t="e">
        <f t="shared" si="6"/>
        <v>#DIV/0!</v>
      </c>
    </row>
    <row r="322" spans="1:5" s="17" customFormat="1" ht="16.75" customHeight="1" outlineLevel="1">
      <c r="A322" s="1230">
        <v>307</v>
      </c>
      <c r="B322" s="1231"/>
      <c r="C322" s="1232"/>
      <c r="D322" s="1233"/>
      <c r="E322" s="587" t="e">
        <f t="shared" si="6"/>
        <v>#DIV/0!</v>
      </c>
    </row>
    <row r="323" spans="1:5" s="17" customFormat="1" ht="16.75" customHeight="1" outlineLevel="1">
      <c r="A323" s="1230">
        <v>308</v>
      </c>
      <c r="B323" s="1231"/>
      <c r="C323" s="1232"/>
      <c r="D323" s="1233"/>
      <c r="E323" s="587" t="e">
        <f t="shared" si="6"/>
        <v>#DIV/0!</v>
      </c>
    </row>
    <row r="324" spans="1:5" s="17" customFormat="1" ht="16.75" customHeight="1" outlineLevel="1">
      <c r="A324" s="1230">
        <v>309</v>
      </c>
      <c r="B324" s="1231"/>
      <c r="C324" s="1232"/>
      <c r="D324" s="1233"/>
      <c r="E324" s="587" t="e">
        <f t="shared" si="6"/>
        <v>#DIV/0!</v>
      </c>
    </row>
    <row r="325" spans="1:5" s="17" customFormat="1" ht="16.75" customHeight="1" outlineLevel="1">
      <c r="A325" s="1230">
        <v>310</v>
      </c>
      <c r="B325" s="1231"/>
      <c r="C325" s="1232"/>
      <c r="D325" s="1233"/>
      <c r="E325" s="587" t="e">
        <f t="shared" si="6"/>
        <v>#DIV/0!</v>
      </c>
    </row>
    <row r="326" spans="1:5" s="17" customFormat="1" ht="16.75" customHeight="1" outlineLevel="1">
      <c r="A326" s="1230">
        <v>311</v>
      </c>
      <c r="B326" s="1231"/>
      <c r="C326" s="1232"/>
      <c r="D326" s="1233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0">
        <v>312</v>
      </c>
      <c r="B327" s="1231"/>
      <c r="C327" s="1232"/>
      <c r="D327" s="1233"/>
      <c r="E327" s="587" t="e">
        <f t="shared" si="7"/>
        <v>#DIV/0!</v>
      </c>
    </row>
    <row r="328" spans="1:5" s="17" customFormat="1" ht="16.75" customHeight="1" outlineLevel="1">
      <c r="A328" s="1230">
        <v>313</v>
      </c>
      <c r="B328" s="1231"/>
      <c r="C328" s="1232"/>
      <c r="D328" s="1233"/>
      <c r="E328" s="587" t="e">
        <f t="shared" si="7"/>
        <v>#DIV/0!</v>
      </c>
    </row>
    <row r="329" spans="1:5" s="17" customFormat="1" ht="16.75" customHeight="1" outlineLevel="1">
      <c r="A329" s="1230">
        <v>314</v>
      </c>
      <c r="B329" s="1231"/>
      <c r="C329" s="1232"/>
      <c r="D329" s="1233"/>
      <c r="E329" s="587" t="e">
        <f t="shared" si="7"/>
        <v>#DIV/0!</v>
      </c>
    </row>
    <row r="330" spans="1:5" s="17" customFormat="1" ht="16.75" customHeight="1" outlineLevel="1">
      <c r="A330" s="1230">
        <v>315</v>
      </c>
      <c r="B330" s="1231"/>
      <c r="C330" s="1232"/>
      <c r="D330" s="1233"/>
      <c r="E330" s="587" t="e">
        <f t="shared" si="7"/>
        <v>#DIV/0!</v>
      </c>
    </row>
    <row r="331" spans="1:5" s="17" customFormat="1" ht="16.75" customHeight="1" outlineLevel="1">
      <c r="A331" s="1230">
        <v>316</v>
      </c>
      <c r="B331" s="1231"/>
      <c r="C331" s="1232"/>
      <c r="D331" s="1233"/>
      <c r="E331" s="587" t="e">
        <f t="shared" si="7"/>
        <v>#DIV/0!</v>
      </c>
    </row>
    <row r="332" spans="1:5" s="17" customFormat="1" ht="16.75" customHeight="1" outlineLevel="1">
      <c r="A332" s="1230">
        <v>317</v>
      </c>
      <c r="B332" s="1231"/>
      <c r="C332" s="1232"/>
      <c r="D332" s="1233"/>
      <c r="E332" s="587" t="e">
        <f t="shared" si="7"/>
        <v>#DIV/0!</v>
      </c>
    </row>
    <row r="333" spans="1:5" s="17" customFormat="1" ht="16.75" customHeight="1" outlineLevel="1">
      <c r="A333" s="1230">
        <v>318</v>
      </c>
      <c r="B333" s="1231"/>
      <c r="C333" s="1232"/>
      <c r="D333" s="1233"/>
      <c r="E333" s="587" t="e">
        <f t="shared" si="7"/>
        <v>#DIV/0!</v>
      </c>
    </row>
    <row r="334" spans="1:5" s="17" customFormat="1" ht="16.75" customHeight="1" outlineLevel="1">
      <c r="A334" s="1230">
        <v>319</v>
      </c>
      <c r="B334" s="1231"/>
      <c r="C334" s="1232"/>
      <c r="D334" s="1233"/>
      <c r="E334" s="587" t="e">
        <f t="shared" si="7"/>
        <v>#DIV/0!</v>
      </c>
    </row>
    <row r="335" spans="1:5" s="17" customFormat="1" ht="16.75" customHeight="1" outlineLevel="1">
      <c r="A335" s="1230">
        <v>320</v>
      </c>
      <c r="B335" s="1231"/>
      <c r="C335" s="1232"/>
      <c r="D335" s="1233"/>
      <c r="E335" s="587" t="e">
        <f t="shared" si="7"/>
        <v>#DIV/0!</v>
      </c>
    </row>
    <row r="336" spans="1:5" s="17" customFormat="1" ht="16.75" customHeight="1" outlineLevel="1">
      <c r="A336" s="1230">
        <v>321</v>
      </c>
      <c r="B336" s="1231"/>
      <c r="C336" s="1232"/>
      <c r="D336" s="1233"/>
      <c r="E336" s="587" t="e">
        <f t="shared" si="7"/>
        <v>#DIV/0!</v>
      </c>
    </row>
    <row r="337" spans="1:5" s="17" customFormat="1" ht="16.75" customHeight="1" outlineLevel="1">
      <c r="A337" s="1230">
        <v>322</v>
      </c>
      <c r="B337" s="1231"/>
      <c r="C337" s="1232"/>
      <c r="D337" s="1233"/>
      <c r="E337" s="587" t="e">
        <f t="shared" si="7"/>
        <v>#DIV/0!</v>
      </c>
    </row>
    <row r="338" spans="1:5" s="17" customFormat="1" ht="16.75" customHeight="1" outlineLevel="1">
      <c r="A338" s="1230">
        <v>323</v>
      </c>
      <c r="B338" s="1231"/>
      <c r="C338" s="1232"/>
      <c r="D338" s="1233"/>
      <c r="E338" s="587" t="e">
        <f t="shared" si="7"/>
        <v>#DIV/0!</v>
      </c>
    </row>
    <row r="339" spans="1:5" s="17" customFormat="1" ht="16.75" customHeight="1" outlineLevel="1">
      <c r="A339" s="1230">
        <v>324</v>
      </c>
      <c r="B339" s="1231"/>
      <c r="C339" s="1232"/>
      <c r="D339" s="1233"/>
      <c r="E339" s="587" t="e">
        <f t="shared" si="7"/>
        <v>#DIV/0!</v>
      </c>
    </row>
    <row r="340" spans="1:5" s="17" customFormat="1" ht="16.75" customHeight="1" outlineLevel="1">
      <c r="A340" s="1230">
        <v>325</v>
      </c>
      <c r="B340" s="1231"/>
      <c r="C340" s="1232"/>
      <c r="D340" s="1233"/>
      <c r="E340" s="587" t="e">
        <f t="shared" si="7"/>
        <v>#DIV/0!</v>
      </c>
    </row>
    <row r="341" spans="1:5" s="17" customFormat="1" ht="16.75" customHeight="1" outlineLevel="1">
      <c r="A341" s="1230">
        <v>326</v>
      </c>
      <c r="B341" s="1231"/>
      <c r="C341" s="1232"/>
      <c r="D341" s="1233"/>
      <c r="E341" s="587" t="e">
        <f t="shared" si="7"/>
        <v>#DIV/0!</v>
      </c>
    </row>
    <row r="342" spans="1:5" s="17" customFormat="1" ht="16.75" customHeight="1" outlineLevel="1">
      <c r="A342" s="1230">
        <v>327</v>
      </c>
      <c r="B342" s="1231"/>
      <c r="C342" s="1232"/>
      <c r="D342" s="1233"/>
      <c r="E342" s="587" t="e">
        <f t="shared" si="7"/>
        <v>#DIV/0!</v>
      </c>
    </row>
    <row r="343" spans="1:5" s="17" customFormat="1" ht="16.75" customHeight="1" outlineLevel="1">
      <c r="A343" s="1230">
        <v>328</v>
      </c>
      <c r="B343" s="1231"/>
      <c r="C343" s="1232"/>
      <c r="D343" s="1233"/>
      <c r="E343" s="587" t="e">
        <f t="shared" si="7"/>
        <v>#DIV/0!</v>
      </c>
    </row>
    <row r="344" spans="1:5" s="17" customFormat="1" ht="16.75" customHeight="1" outlineLevel="1">
      <c r="A344" s="1230">
        <v>329</v>
      </c>
      <c r="B344" s="1231"/>
      <c r="C344" s="1232"/>
      <c r="D344" s="1233"/>
      <c r="E344" s="587" t="e">
        <f t="shared" si="7"/>
        <v>#DIV/0!</v>
      </c>
    </row>
    <row r="345" spans="1:5" s="17" customFormat="1" ht="16.75" customHeight="1" outlineLevel="1">
      <c r="A345" s="1230">
        <v>330</v>
      </c>
      <c r="B345" s="1231"/>
      <c r="C345" s="1232"/>
      <c r="D345" s="1233"/>
      <c r="E345" s="587" t="e">
        <f t="shared" si="7"/>
        <v>#DIV/0!</v>
      </c>
    </row>
    <row r="346" spans="1:5" s="17" customFormat="1" ht="16.75" customHeight="1" outlineLevel="1">
      <c r="A346" s="1230">
        <v>331</v>
      </c>
      <c r="B346" s="1231"/>
      <c r="C346" s="1232"/>
      <c r="D346" s="1233"/>
      <c r="E346" s="587" t="e">
        <f t="shared" si="6"/>
        <v>#DIV/0!</v>
      </c>
    </row>
    <row r="347" spans="1:5" s="17" customFormat="1" ht="16.75" customHeight="1" outlineLevel="1">
      <c r="A347" s="1230">
        <v>332</v>
      </c>
      <c r="B347" s="1231"/>
      <c r="C347" s="1232"/>
      <c r="D347" s="1233"/>
      <c r="E347" s="587" t="e">
        <f t="shared" si="6"/>
        <v>#DIV/0!</v>
      </c>
    </row>
    <row r="348" spans="1:5" s="17" customFormat="1" ht="16.75" customHeight="1" outlineLevel="1">
      <c r="A348" s="1230">
        <v>333</v>
      </c>
      <c r="B348" s="1231"/>
      <c r="C348" s="1232"/>
      <c r="D348" s="1233"/>
      <c r="E348" s="587" t="e">
        <f t="shared" si="6"/>
        <v>#DIV/0!</v>
      </c>
    </row>
    <row r="349" spans="1:5" s="17" customFormat="1" ht="16.75" customHeight="1" outlineLevel="1">
      <c r="A349" s="1230">
        <v>334</v>
      </c>
      <c r="B349" s="1231"/>
      <c r="C349" s="1232"/>
      <c r="D349" s="1233"/>
      <c r="E349" s="587" t="e">
        <f t="shared" si="6"/>
        <v>#DIV/0!</v>
      </c>
    </row>
    <row r="350" spans="1:5" s="17" customFormat="1" ht="16.75" customHeight="1" outlineLevel="1">
      <c r="A350" s="1230">
        <v>335</v>
      </c>
      <c r="B350" s="1231"/>
      <c r="C350" s="1232"/>
      <c r="D350" s="1233"/>
      <c r="E350" s="587" t="e">
        <f t="shared" si="6"/>
        <v>#DIV/0!</v>
      </c>
    </row>
    <row r="351" spans="1:5" s="17" customFormat="1" ht="16.75" customHeight="1" outlineLevel="1">
      <c r="A351" s="1230">
        <v>336</v>
      </c>
      <c r="B351" s="1231"/>
      <c r="C351" s="1232"/>
      <c r="D351" s="1233"/>
      <c r="E351" s="587" t="e">
        <f t="shared" si="6"/>
        <v>#DIV/0!</v>
      </c>
    </row>
    <row r="352" spans="1:5" s="17" customFormat="1" ht="16.75" customHeight="1" outlineLevel="1">
      <c r="A352" s="1230">
        <v>337</v>
      </c>
      <c r="B352" s="1231"/>
      <c r="C352" s="1232"/>
      <c r="D352" s="1233"/>
      <c r="E352" s="587" t="e">
        <f t="shared" si="6"/>
        <v>#DIV/0!</v>
      </c>
    </row>
    <row r="353" spans="1:5" s="17" customFormat="1" ht="16.75" customHeight="1" outlineLevel="1">
      <c r="A353" s="1230">
        <v>338</v>
      </c>
      <c r="B353" s="1231"/>
      <c r="C353" s="1232"/>
      <c r="D353" s="1233"/>
      <c r="E353" s="587" t="e">
        <f t="shared" si="6"/>
        <v>#DIV/0!</v>
      </c>
    </row>
    <row r="354" spans="1:5" s="17" customFormat="1" ht="16.75" customHeight="1" outlineLevel="1">
      <c r="A354" s="1230">
        <v>339</v>
      </c>
      <c r="B354" s="1231"/>
      <c r="C354" s="1232"/>
      <c r="D354" s="1233"/>
      <c r="E354" s="587" t="e">
        <f t="shared" si="6"/>
        <v>#DIV/0!</v>
      </c>
    </row>
    <row r="355" spans="1:5" s="17" customFormat="1" ht="16.75" customHeight="1" outlineLevel="1">
      <c r="A355" s="1230">
        <v>340</v>
      </c>
      <c r="B355" s="1231"/>
      <c r="C355" s="1232"/>
      <c r="D355" s="1233"/>
      <c r="E355" s="587" t="e">
        <f t="shared" si="6"/>
        <v>#DIV/0!</v>
      </c>
    </row>
    <row r="356" spans="1:5" s="17" customFormat="1" ht="16.75" customHeight="1" outlineLevel="1">
      <c r="A356" s="1230">
        <v>341</v>
      </c>
      <c r="B356" s="1231"/>
      <c r="C356" s="1232"/>
      <c r="D356" s="1233"/>
      <c r="E356" s="587" t="e">
        <f t="shared" si="6"/>
        <v>#DIV/0!</v>
      </c>
    </row>
    <row r="357" spans="1:5" s="17" customFormat="1" ht="16.75" customHeight="1" outlineLevel="1">
      <c r="A357" s="1230">
        <v>342</v>
      </c>
      <c r="B357" s="1231"/>
      <c r="C357" s="1232"/>
      <c r="D357" s="1233"/>
      <c r="E357" s="587" t="e">
        <f t="shared" si="6"/>
        <v>#DIV/0!</v>
      </c>
    </row>
    <row r="358" spans="1:5" s="17" customFormat="1" ht="16.75" customHeight="1" outlineLevel="1">
      <c r="A358" s="1230">
        <v>343</v>
      </c>
      <c r="B358" s="1231"/>
      <c r="C358" s="1232"/>
      <c r="D358" s="1233"/>
      <c r="E358" s="587" t="e">
        <f t="shared" si="6"/>
        <v>#DIV/0!</v>
      </c>
    </row>
    <row r="359" spans="1:5" s="17" customFormat="1" ht="16.75" customHeight="1" outlineLevel="1">
      <c r="A359" s="1230">
        <v>344</v>
      </c>
      <c r="B359" s="1231"/>
      <c r="C359" s="1232"/>
      <c r="D359" s="1233"/>
      <c r="E359" s="587" t="e">
        <f t="shared" si="6"/>
        <v>#DIV/0!</v>
      </c>
    </row>
    <row r="360" spans="1:5" s="17" customFormat="1" ht="16.75" customHeight="1" outlineLevel="1">
      <c r="A360" s="1230">
        <v>345</v>
      </c>
      <c r="B360" s="1231"/>
      <c r="C360" s="1232"/>
      <c r="D360" s="1233"/>
      <c r="E360" s="587" t="e">
        <f t="shared" si="6"/>
        <v>#DIV/0!</v>
      </c>
    </row>
    <row r="361" spans="1:5" s="17" customFormat="1" ht="16.75" customHeight="1" outlineLevel="1">
      <c r="A361" s="1230">
        <v>346</v>
      </c>
      <c r="B361" s="1231"/>
      <c r="C361" s="1232"/>
      <c r="D361" s="1233"/>
      <c r="E361" s="587" t="e">
        <f t="shared" si="6"/>
        <v>#DIV/0!</v>
      </c>
    </row>
    <row r="362" spans="1:5" s="17" customFormat="1" ht="16.75" customHeight="1" outlineLevel="1">
      <c r="A362" s="1230">
        <v>347</v>
      </c>
      <c r="B362" s="1231"/>
      <c r="C362" s="1232"/>
      <c r="D362" s="1233"/>
      <c r="E362" s="587" t="e">
        <f t="shared" si="6"/>
        <v>#DIV/0!</v>
      </c>
    </row>
    <row r="363" spans="1:5" s="17" customFormat="1" ht="16.75" customHeight="1" outlineLevel="1">
      <c r="A363" s="1230">
        <v>348</v>
      </c>
      <c r="B363" s="1231"/>
      <c r="C363" s="1232"/>
      <c r="D363" s="1233"/>
      <c r="E363" s="587" t="e">
        <f t="shared" si="6"/>
        <v>#DIV/0!</v>
      </c>
    </row>
    <row r="364" spans="1:5" s="17" customFormat="1" ht="16.75" customHeight="1" outlineLevel="1">
      <c r="A364" s="1230">
        <v>349</v>
      </c>
      <c r="B364" s="1231"/>
      <c r="C364" s="1232"/>
      <c r="D364" s="1233"/>
      <c r="E364" s="587" t="e">
        <f t="shared" si="6"/>
        <v>#DIV/0!</v>
      </c>
    </row>
    <row r="365" spans="1:5" s="17" customFormat="1" ht="16.75" customHeight="1" outlineLevel="1">
      <c r="A365" s="1230">
        <v>350</v>
      </c>
      <c r="B365" s="1231"/>
      <c r="C365" s="1232"/>
      <c r="D365" s="1233"/>
      <c r="E365" s="587" t="e">
        <f t="shared" si="6"/>
        <v>#DIV/0!</v>
      </c>
    </row>
    <row r="366" spans="1:5" s="17" customFormat="1" ht="16.75" customHeight="1" outlineLevel="1">
      <c r="A366" s="1230">
        <v>351</v>
      </c>
      <c r="B366" s="1231"/>
      <c r="C366" s="1232"/>
      <c r="D366" s="1233"/>
      <c r="E366" s="587" t="e">
        <f t="shared" si="6"/>
        <v>#DIV/0!</v>
      </c>
    </row>
    <row r="367" spans="1:5" s="17" customFormat="1" ht="16.75" customHeight="1" outlineLevel="1">
      <c r="A367" s="1230">
        <v>352</v>
      </c>
      <c r="B367" s="1231"/>
      <c r="C367" s="1232"/>
      <c r="D367" s="1233"/>
      <c r="E367" s="587" t="e">
        <f t="shared" si="6"/>
        <v>#DIV/0!</v>
      </c>
    </row>
    <row r="368" spans="1:5" s="17" customFormat="1" ht="16.75" customHeight="1" outlineLevel="1">
      <c r="A368" s="1230">
        <v>353</v>
      </c>
      <c r="B368" s="1231"/>
      <c r="C368" s="1232"/>
      <c r="D368" s="1233"/>
      <c r="E368" s="587" t="e">
        <f t="shared" si="6"/>
        <v>#DIV/0!</v>
      </c>
    </row>
    <row r="369" spans="1:5" s="17" customFormat="1" ht="16.75" customHeight="1" outlineLevel="1">
      <c r="A369" s="1230">
        <v>354</v>
      </c>
      <c r="B369" s="1231"/>
      <c r="C369" s="1232"/>
      <c r="D369" s="1233"/>
      <c r="E369" s="587" t="e">
        <f t="shared" si="6"/>
        <v>#DIV/0!</v>
      </c>
    </row>
    <row r="370" spans="1:5" s="17" customFormat="1" ht="16.75" customHeight="1" outlineLevel="1">
      <c r="A370" s="1230">
        <v>355</v>
      </c>
      <c r="B370" s="1231"/>
      <c r="C370" s="1232"/>
      <c r="D370" s="1233"/>
      <c r="E370" s="587" t="e">
        <f t="shared" si="6"/>
        <v>#DIV/0!</v>
      </c>
    </row>
    <row r="371" spans="1:5" s="17" customFormat="1" ht="16.75" customHeight="1" outlineLevel="1">
      <c r="A371" s="1230">
        <v>356</v>
      </c>
      <c r="B371" s="1231"/>
      <c r="C371" s="1232"/>
      <c r="D371" s="1233"/>
      <c r="E371" s="587" t="e">
        <f t="shared" si="6"/>
        <v>#DIV/0!</v>
      </c>
    </row>
    <row r="372" spans="1:5" s="17" customFormat="1" ht="16.75" customHeight="1" outlineLevel="1">
      <c r="A372" s="1230">
        <v>357</v>
      </c>
      <c r="B372" s="1231"/>
      <c r="C372" s="1232"/>
      <c r="D372" s="1233"/>
      <c r="E372" s="587" t="e">
        <f t="shared" si="6"/>
        <v>#DIV/0!</v>
      </c>
    </row>
    <row r="373" spans="1:5" s="17" customFormat="1" ht="16.75" customHeight="1" outlineLevel="1">
      <c r="A373" s="1230">
        <v>358</v>
      </c>
      <c r="B373" s="1231"/>
      <c r="C373" s="1232"/>
      <c r="D373" s="1233"/>
      <c r="E373" s="587" t="e">
        <f t="shared" si="6"/>
        <v>#DIV/0!</v>
      </c>
    </row>
    <row r="374" spans="1:5" s="17" customFormat="1" ht="16.75" customHeight="1" outlineLevel="1">
      <c r="A374" s="1230">
        <v>359</v>
      </c>
      <c r="B374" s="1231"/>
      <c r="C374" s="1232"/>
      <c r="D374" s="1233"/>
      <c r="E374" s="587" t="e">
        <f t="shared" si="6"/>
        <v>#DIV/0!</v>
      </c>
    </row>
    <row r="375" spans="1:5" s="17" customFormat="1" ht="16.75" customHeight="1" outlineLevel="1">
      <c r="A375" s="1230">
        <v>360</v>
      </c>
      <c r="B375" s="1231"/>
      <c r="C375" s="1232"/>
      <c r="D375" s="1233"/>
      <c r="E375" s="587" t="e">
        <f t="shared" si="6"/>
        <v>#DIV/0!</v>
      </c>
    </row>
    <row r="376" spans="1:5" s="17" customFormat="1" ht="16.75" customHeight="1" outlineLevel="1">
      <c r="A376" s="1230">
        <v>361</v>
      </c>
      <c r="B376" s="1231"/>
      <c r="C376" s="1232"/>
      <c r="D376" s="1233"/>
      <c r="E376" s="587" t="e">
        <f t="shared" si="6"/>
        <v>#DIV/0!</v>
      </c>
    </row>
    <row r="377" spans="1:5" s="17" customFormat="1" ht="16.75" customHeight="1" outlineLevel="1">
      <c r="A377" s="1230">
        <v>362</v>
      </c>
      <c r="B377" s="1231"/>
      <c r="C377" s="1232"/>
      <c r="D377" s="1233"/>
      <c r="E377" s="587" t="e">
        <f t="shared" si="6"/>
        <v>#DIV/0!</v>
      </c>
    </row>
    <row r="378" spans="1:5" s="17" customFormat="1" ht="16.75" customHeight="1" outlineLevel="1">
      <c r="A378" s="1230">
        <v>363</v>
      </c>
      <c r="B378" s="1231"/>
      <c r="C378" s="1232"/>
      <c r="D378" s="1233"/>
      <c r="E378" s="587" t="e">
        <f t="shared" si="6"/>
        <v>#DIV/0!</v>
      </c>
    </row>
    <row r="379" spans="1:5" s="17" customFormat="1" ht="16.75" customHeight="1" outlineLevel="1">
      <c r="A379" s="1230">
        <v>364</v>
      </c>
      <c r="B379" s="1231"/>
      <c r="C379" s="1232"/>
      <c r="D379" s="1233"/>
      <c r="E379" s="587" t="e">
        <f t="shared" si="6"/>
        <v>#DIV/0!</v>
      </c>
    </row>
    <row r="380" spans="1:5" s="17" customFormat="1" ht="16.75" customHeight="1" outlineLevel="1">
      <c r="A380" s="1230">
        <v>365</v>
      </c>
      <c r="B380" s="1231"/>
      <c r="C380" s="1232"/>
      <c r="D380" s="1233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0">
        <v>366</v>
      </c>
      <c r="B381" s="1231"/>
      <c r="C381" s="1232"/>
      <c r="D381" s="1233"/>
      <c r="E381" s="587" t="e">
        <f t="shared" si="8"/>
        <v>#DIV/0!</v>
      </c>
    </row>
    <row r="382" spans="1:5" s="17" customFormat="1" ht="16.75" customHeight="1" outlineLevel="1">
      <c r="A382" s="1230">
        <v>367</v>
      </c>
      <c r="B382" s="1231"/>
      <c r="C382" s="1232"/>
      <c r="D382" s="1233"/>
      <c r="E382" s="587" t="e">
        <f t="shared" si="8"/>
        <v>#DIV/0!</v>
      </c>
    </row>
    <row r="383" spans="1:5" s="17" customFormat="1" ht="16.75" customHeight="1" outlineLevel="1">
      <c r="A383" s="1230">
        <v>368</v>
      </c>
      <c r="B383" s="1231"/>
      <c r="C383" s="1232"/>
      <c r="D383" s="1233"/>
      <c r="E383" s="587" t="e">
        <f t="shared" si="8"/>
        <v>#DIV/0!</v>
      </c>
    </row>
    <row r="384" spans="1:5" s="17" customFormat="1" ht="16.75" customHeight="1" outlineLevel="1">
      <c r="A384" s="1230">
        <v>369</v>
      </c>
      <c r="B384" s="1231"/>
      <c r="C384" s="1232"/>
      <c r="D384" s="1233"/>
      <c r="E384" s="587" t="e">
        <f t="shared" si="8"/>
        <v>#DIV/0!</v>
      </c>
    </row>
    <row r="385" spans="1:5" s="17" customFormat="1" ht="16.75" customHeight="1" outlineLevel="1">
      <c r="A385" s="1230">
        <v>370</v>
      </c>
      <c r="B385" s="1231"/>
      <c r="C385" s="1232"/>
      <c r="D385" s="1233"/>
      <c r="E385" s="587" t="e">
        <f t="shared" si="8"/>
        <v>#DIV/0!</v>
      </c>
    </row>
    <row r="386" spans="1:5" s="17" customFormat="1" ht="16.75" customHeight="1" outlineLevel="1">
      <c r="A386" s="1230">
        <v>371</v>
      </c>
      <c r="B386" s="1231"/>
      <c r="C386" s="1232"/>
      <c r="D386" s="1233"/>
      <c r="E386" s="587" t="e">
        <f t="shared" si="8"/>
        <v>#DIV/0!</v>
      </c>
    </row>
    <row r="387" spans="1:5" s="17" customFormat="1" ht="16.75" customHeight="1" outlineLevel="1">
      <c r="A387" s="1230">
        <v>372</v>
      </c>
      <c r="B387" s="1231"/>
      <c r="C387" s="1232"/>
      <c r="D387" s="1233"/>
      <c r="E387" s="587" t="e">
        <f t="shared" si="8"/>
        <v>#DIV/0!</v>
      </c>
    </row>
    <row r="388" spans="1:5" s="17" customFormat="1" ht="16.75" customHeight="1" outlineLevel="1">
      <c r="A388" s="1230">
        <v>373</v>
      </c>
      <c r="B388" s="1231"/>
      <c r="C388" s="1232"/>
      <c r="D388" s="1233"/>
      <c r="E388" s="587" t="e">
        <f t="shared" si="8"/>
        <v>#DIV/0!</v>
      </c>
    </row>
    <row r="389" spans="1:5" s="17" customFormat="1" ht="16.75" customHeight="1" outlineLevel="1">
      <c r="A389" s="1230">
        <v>374</v>
      </c>
      <c r="B389" s="1231"/>
      <c r="C389" s="1232"/>
      <c r="D389" s="1233"/>
      <c r="E389" s="587" t="e">
        <f t="shared" si="8"/>
        <v>#DIV/0!</v>
      </c>
    </row>
    <row r="390" spans="1:5" s="17" customFormat="1" ht="16.75" customHeight="1" outlineLevel="1">
      <c r="A390" s="1230">
        <v>375</v>
      </c>
      <c r="B390" s="1231"/>
      <c r="C390" s="1232"/>
      <c r="D390" s="1233"/>
      <c r="E390" s="587" t="e">
        <f t="shared" si="8"/>
        <v>#DIV/0!</v>
      </c>
    </row>
    <row r="391" spans="1:5" s="17" customFormat="1" ht="16.75" customHeight="1" outlineLevel="1">
      <c r="A391" s="1230">
        <v>376</v>
      </c>
      <c r="B391" s="1231"/>
      <c r="C391" s="1232"/>
      <c r="D391" s="1233"/>
      <c r="E391" s="587" t="e">
        <f t="shared" si="8"/>
        <v>#DIV/0!</v>
      </c>
    </row>
    <row r="392" spans="1:5" s="17" customFormat="1" ht="16.75" customHeight="1" outlineLevel="1">
      <c r="A392" s="1230">
        <v>377</v>
      </c>
      <c r="B392" s="1231"/>
      <c r="C392" s="1232"/>
      <c r="D392" s="1233"/>
      <c r="E392" s="587" t="e">
        <f t="shared" si="8"/>
        <v>#DIV/0!</v>
      </c>
    </row>
    <row r="393" spans="1:5" s="17" customFormat="1" ht="16.75" customHeight="1" outlineLevel="1">
      <c r="A393" s="1230">
        <v>378</v>
      </c>
      <c r="B393" s="1231"/>
      <c r="C393" s="1232"/>
      <c r="D393" s="1233"/>
      <c r="E393" s="587" t="e">
        <f t="shared" si="8"/>
        <v>#DIV/0!</v>
      </c>
    </row>
    <row r="394" spans="1:5" s="17" customFormat="1" ht="16.75" customHeight="1" outlineLevel="1">
      <c r="A394" s="1230">
        <v>379</v>
      </c>
      <c r="B394" s="1231"/>
      <c r="C394" s="1232"/>
      <c r="D394" s="1233"/>
      <c r="E394" s="587" t="e">
        <f t="shared" si="8"/>
        <v>#DIV/0!</v>
      </c>
    </row>
    <row r="395" spans="1:5" s="17" customFormat="1" ht="16.75" customHeight="1" outlineLevel="1">
      <c r="A395" s="1230">
        <v>380</v>
      </c>
      <c r="B395" s="1231"/>
      <c r="C395" s="1232"/>
      <c r="D395" s="1233"/>
      <c r="E395" s="587" t="e">
        <f t="shared" si="8"/>
        <v>#DIV/0!</v>
      </c>
    </row>
    <row r="396" spans="1:5" s="17" customFormat="1" ht="16.75" customHeight="1" outlineLevel="1">
      <c r="A396" s="1230">
        <v>381</v>
      </c>
      <c r="B396" s="1231"/>
      <c r="C396" s="1232"/>
      <c r="D396" s="1233"/>
      <c r="E396" s="587" t="e">
        <f t="shared" si="6"/>
        <v>#DIV/0!</v>
      </c>
    </row>
    <row r="397" spans="1:5" s="17" customFormat="1" ht="16.75" customHeight="1" outlineLevel="1">
      <c r="A397" s="1230">
        <v>382</v>
      </c>
      <c r="B397" s="1231"/>
      <c r="C397" s="1232"/>
      <c r="D397" s="1233"/>
      <c r="E397" s="587" t="e">
        <f t="shared" si="6"/>
        <v>#DIV/0!</v>
      </c>
    </row>
    <row r="398" spans="1:5" s="17" customFormat="1" ht="16.75" customHeight="1" outlineLevel="1">
      <c r="A398" s="1230">
        <v>383</v>
      </c>
      <c r="B398" s="1231"/>
      <c r="C398" s="1232"/>
      <c r="D398" s="1233"/>
      <c r="E398" s="587" t="e">
        <f t="shared" si="6"/>
        <v>#DIV/0!</v>
      </c>
    </row>
    <row r="399" spans="1:5" s="17" customFormat="1" ht="16.75" customHeight="1" outlineLevel="1">
      <c r="A399" s="1230">
        <v>384</v>
      </c>
      <c r="B399" s="1231"/>
      <c r="C399" s="1232"/>
      <c r="D399" s="1233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0">
        <v>385</v>
      </c>
      <c r="B400" s="1231"/>
      <c r="C400" s="1232"/>
      <c r="D400" s="1233"/>
      <c r="E400" s="587" t="e">
        <f t="shared" si="9"/>
        <v>#DIV/0!</v>
      </c>
    </row>
    <row r="401" spans="1:5" s="17" customFormat="1" ht="16.75" customHeight="1" outlineLevel="1">
      <c r="A401" s="1230">
        <v>386</v>
      </c>
      <c r="B401" s="1231"/>
      <c r="C401" s="1232"/>
      <c r="D401" s="1233"/>
      <c r="E401" s="587" t="e">
        <f t="shared" si="9"/>
        <v>#DIV/0!</v>
      </c>
    </row>
    <row r="402" spans="1:5" s="17" customFormat="1" ht="16.75" customHeight="1" outlineLevel="1">
      <c r="A402" s="1230">
        <v>387</v>
      </c>
      <c r="B402" s="1231"/>
      <c r="C402" s="1232"/>
      <c r="D402" s="1233"/>
      <c r="E402" s="587" t="e">
        <f t="shared" si="9"/>
        <v>#DIV/0!</v>
      </c>
    </row>
    <row r="403" spans="1:5" s="17" customFormat="1" ht="16.75" customHeight="1" outlineLevel="1">
      <c r="A403" s="1230">
        <v>388</v>
      </c>
      <c r="B403" s="1231"/>
      <c r="C403" s="1232"/>
      <c r="D403" s="1233"/>
      <c r="E403" s="587" t="e">
        <f t="shared" si="9"/>
        <v>#DIV/0!</v>
      </c>
    </row>
    <row r="404" spans="1:5" s="17" customFormat="1" ht="16.75" customHeight="1" outlineLevel="1">
      <c r="A404" s="1230">
        <v>389</v>
      </c>
      <c r="B404" s="1231"/>
      <c r="C404" s="1232"/>
      <c r="D404" s="1233"/>
      <c r="E404" s="587" t="e">
        <f t="shared" si="9"/>
        <v>#DIV/0!</v>
      </c>
    </row>
    <row r="405" spans="1:5" s="17" customFormat="1" ht="16.75" customHeight="1" outlineLevel="1">
      <c r="A405" s="1230">
        <v>390</v>
      </c>
      <c r="B405" s="1231"/>
      <c r="C405" s="1232"/>
      <c r="D405" s="1233"/>
      <c r="E405" s="587" t="e">
        <f t="shared" si="9"/>
        <v>#DIV/0!</v>
      </c>
    </row>
    <row r="406" spans="1:5" s="17" customFormat="1" ht="16.75" customHeight="1" outlineLevel="1">
      <c r="A406" s="1230">
        <v>391</v>
      </c>
      <c r="B406" s="1231"/>
      <c r="C406" s="1232"/>
      <c r="D406" s="1233"/>
      <c r="E406" s="587" t="e">
        <f t="shared" si="9"/>
        <v>#DIV/0!</v>
      </c>
    </row>
    <row r="407" spans="1:5" s="17" customFormat="1" ht="16.75" customHeight="1" outlineLevel="1">
      <c r="A407" s="1230">
        <v>392</v>
      </c>
      <c r="B407" s="1231"/>
      <c r="C407" s="1232"/>
      <c r="D407" s="1233"/>
      <c r="E407" s="587" t="e">
        <f t="shared" si="9"/>
        <v>#DIV/0!</v>
      </c>
    </row>
    <row r="408" spans="1:5" s="17" customFormat="1" ht="16.75" customHeight="1" outlineLevel="1">
      <c r="A408" s="1230">
        <v>393</v>
      </c>
      <c r="B408" s="1231"/>
      <c r="C408" s="1232"/>
      <c r="D408" s="1233"/>
      <c r="E408" s="587" t="e">
        <f t="shared" si="9"/>
        <v>#DIV/0!</v>
      </c>
    </row>
    <row r="409" spans="1:5" s="17" customFormat="1" ht="16.75" customHeight="1" outlineLevel="1">
      <c r="A409" s="1230">
        <v>394</v>
      </c>
      <c r="B409" s="1231"/>
      <c r="C409" s="1232"/>
      <c r="D409" s="1233"/>
      <c r="E409" s="587" t="e">
        <f t="shared" si="9"/>
        <v>#DIV/0!</v>
      </c>
    </row>
    <row r="410" spans="1:5" s="17" customFormat="1" ht="16.75" customHeight="1" outlineLevel="1">
      <c r="A410" s="1230">
        <v>395</v>
      </c>
      <c r="B410" s="1231"/>
      <c r="C410" s="1232"/>
      <c r="D410" s="1233"/>
      <c r="E410" s="587" t="e">
        <f t="shared" si="9"/>
        <v>#DIV/0!</v>
      </c>
    </row>
    <row r="411" spans="1:5" s="17" customFormat="1" ht="16.75" customHeight="1" outlineLevel="1">
      <c r="A411" s="1230">
        <v>396</v>
      </c>
      <c r="B411" s="1231"/>
      <c r="C411" s="1232"/>
      <c r="D411" s="1233"/>
      <c r="E411" s="587" t="e">
        <f t="shared" si="9"/>
        <v>#DIV/0!</v>
      </c>
    </row>
    <row r="412" spans="1:5" s="17" customFormat="1" ht="16.75" customHeight="1" outlineLevel="1">
      <c r="A412" s="1230">
        <v>397</v>
      </c>
      <c r="B412" s="1231"/>
      <c r="C412" s="1232"/>
      <c r="D412" s="1233"/>
      <c r="E412" s="587" t="e">
        <f t="shared" si="9"/>
        <v>#DIV/0!</v>
      </c>
    </row>
    <row r="413" spans="1:5" s="17" customFormat="1" ht="16.75" customHeight="1" outlineLevel="1">
      <c r="A413" s="1230">
        <v>398</v>
      </c>
      <c r="B413" s="1231"/>
      <c r="C413" s="1232"/>
      <c r="D413" s="1233"/>
      <c r="E413" s="587" t="e">
        <f t="shared" si="9"/>
        <v>#DIV/0!</v>
      </c>
    </row>
    <row r="414" spans="1:5" s="17" customFormat="1" ht="16.75" customHeight="1" outlineLevel="1">
      <c r="A414" s="1230">
        <v>399</v>
      </c>
      <c r="B414" s="1231"/>
      <c r="C414" s="1232"/>
      <c r="D414" s="1233"/>
      <c r="E414" s="587" t="e">
        <f t="shared" si="9"/>
        <v>#DIV/0!</v>
      </c>
    </row>
    <row r="415" spans="1:5" s="17" customFormat="1" ht="16.75" customHeight="1" outlineLevel="1">
      <c r="A415" s="1230">
        <v>400</v>
      </c>
      <c r="B415" s="1231"/>
      <c r="C415" s="1232"/>
      <c r="D415" s="1233"/>
      <c r="E415" s="587" t="e">
        <f t="shared" si="9"/>
        <v>#DIV/0!</v>
      </c>
    </row>
    <row r="416" spans="1:5" s="17" customFormat="1" ht="16.75" customHeight="1" outlineLevel="1">
      <c r="A416" s="1230">
        <v>401</v>
      </c>
      <c r="B416" s="1231"/>
      <c r="C416" s="1232"/>
      <c r="D416" s="1233"/>
      <c r="E416" s="587" t="e">
        <f t="shared" si="9"/>
        <v>#DIV/0!</v>
      </c>
    </row>
    <row r="417" spans="1:5" s="17" customFormat="1" ht="16.75" customHeight="1" outlineLevel="1">
      <c r="A417" s="1230">
        <v>402</v>
      </c>
      <c r="B417" s="1231"/>
      <c r="C417" s="1232"/>
      <c r="D417" s="1233"/>
      <c r="E417" s="587" t="e">
        <f t="shared" si="9"/>
        <v>#DIV/0!</v>
      </c>
    </row>
    <row r="418" spans="1:5" s="17" customFormat="1" ht="16.75" customHeight="1" outlineLevel="1">
      <c r="A418" s="1230">
        <v>403</v>
      </c>
      <c r="B418" s="1231"/>
      <c r="C418" s="1232"/>
      <c r="D418" s="1233"/>
      <c r="E418" s="587" t="e">
        <f t="shared" si="9"/>
        <v>#DIV/0!</v>
      </c>
    </row>
    <row r="419" spans="1:5" s="17" customFormat="1" ht="16.75" customHeight="1" outlineLevel="1">
      <c r="A419" s="1230">
        <v>404</v>
      </c>
      <c r="B419" s="1231"/>
      <c r="C419" s="1232"/>
      <c r="D419" s="1233"/>
      <c r="E419" s="587" t="e">
        <f t="shared" si="9"/>
        <v>#DIV/0!</v>
      </c>
    </row>
    <row r="420" spans="1:5" s="17" customFormat="1" ht="16.75" customHeight="1" outlineLevel="1">
      <c r="A420" s="1230">
        <v>405</v>
      </c>
      <c r="B420" s="1231"/>
      <c r="C420" s="1232"/>
      <c r="D420" s="1233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0">
        <v>406</v>
      </c>
      <c r="B421" s="1231"/>
      <c r="C421" s="1232"/>
      <c r="D421" s="1233"/>
      <c r="E421" s="587" t="e">
        <f t="shared" si="10"/>
        <v>#DIV/0!</v>
      </c>
    </row>
    <row r="422" spans="1:5" s="17" customFormat="1" ht="16.75" customHeight="1" outlineLevel="1">
      <c r="A422" s="1230">
        <v>407</v>
      </c>
      <c r="B422" s="1231"/>
      <c r="C422" s="1232"/>
      <c r="D422" s="1233"/>
      <c r="E422" s="587" t="e">
        <f t="shared" si="10"/>
        <v>#DIV/0!</v>
      </c>
    </row>
    <row r="423" spans="1:5" s="17" customFormat="1" ht="16.75" customHeight="1" outlineLevel="1">
      <c r="A423" s="1230">
        <v>408</v>
      </c>
      <c r="B423" s="1231"/>
      <c r="C423" s="1232"/>
      <c r="D423" s="1233"/>
      <c r="E423" s="587" t="e">
        <f t="shared" si="10"/>
        <v>#DIV/0!</v>
      </c>
    </row>
    <row r="424" spans="1:5" s="17" customFormat="1" ht="16.75" customHeight="1" outlineLevel="1">
      <c r="A424" s="1230">
        <v>409</v>
      </c>
      <c r="B424" s="1231"/>
      <c r="C424" s="1232"/>
      <c r="D424" s="1233"/>
      <c r="E424" s="587" t="e">
        <f t="shared" si="10"/>
        <v>#DIV/0!</v>
      </c>
    </row>
    <row r="425" spans="1:5" s="17" customFormat="1" ht="16.75" customHeight="1" outlineLevel="1">
      <c r="A425" s="1230">
        <v>410</v>
      </c>
      <c r="B425" s="1231"/>
      <c r="C425" s="1232"/>
      <c r="D425" s="1233"/>
      <c r="E425" s="587" t="e">
        <f t="shared" si="10"/>
        <v>#DIV/0!</v>
      </c>
    </row>
    <row r="426" spans="1:5" s="17" customFormat="1" ht="16.75" customHeight="1" outlineLevel="1">
      <c r="A426" s="1230">
        <v>411</v>
      </c>
      <c r="B426" s="1231"/>
      <c r="C426" s="1232"/>
      <c r="D426" s="1233"/>
      <c r="E426" s="587" t="e">
        <f t="shared" si="10"/>
        <v>#DIV/0!</v>
      </c>
    </row>
    <row r="427" spans="1:5" s="17" customFormat="1" ht="16.75" customHeight="1" outlineLevel="1">
      <c r="A427" s="1230">
        <v>412</v>
      </c>
      <c r="B427" s="1231"/>
      <c r="C427" s="1232"/>
      <c r="D427" s="1233"/>
      <c r="E427" s="587" t="e">
        <f t="shared" si="10"/>
        <v>#DIV/0!</v>
      </c>
    </row>
    <row r="428" spans="1:5" s="17" customFormat="1" ht="16.75" customHeight="1" outlineLevel="1">
      <c r="A428" s="1230">
        <v>413</v>
      </c>
      <c r="B428" s="1231"/>
      <c r="C428" s="1232"/>
      <c r="D428" s="1233"/>
      <c r="E428" s="587" t="e">
        <f t="shared" si="10"/>
        <v>#DIV/0!</v>
      </c>
    </row>
    <row r="429" spans="1:5" s="17" customFormat="1" ht="16.75" customHeight="1" outlineLevel="1">
      <c r="A429" s="1230">
        <v>414</v>
      </c>
      <c r="B429" s="1231"/>
      <c r="C429" s="1232"/>
      <c r="D429" s="1233"/>
      <c r="E429" s="587" t="e">
        <f t="shared" si="10"/>
        <v>#DIV/0!</v>
      </c>
    </row>
    <row r="430" spans="1:5" s="17" customFormat="1" ht="16.75" customHeight="1" outlineLevel="1">
      <c r="A430" s="1230">
        <v>415</v>
      </c>
      <c r="B430" s="1231"/>
      <c r="C430" s="1232"/>
      <c r="D430" s="1233"/>
      <c r="E430" s="587" t="e">
        <f t="shared" si="10"/>
        <v>#DIV/0!</v>
      </c>
    </row>
    <row r="431" spans="1:5" s="17" customFormat="1" ht="16.75" customHeight="1" outlineLevel="1">
      <c r="A431" s="1230">
        <v>416</v>
      </c>
      <c r="B431" s="1231"/>
      <c r="C431" s="1232"/>
      <c r="D431" s="1233"/>
      <c r="E431" s="587" t="e">
        <f t="shared" si="10"/>
        <v>#DIV/0!</v>
      </c>
    </row>
    <row r="432" spans="1:5" s="17" customFormat="1" ht="16.75" customHeight="1" outlineLevel="1">
      <c r="A432" s="1230">
        <v>417</v>
      </c>
      <c r="B432" s="1231"/>
      <c r="C432" s="1232"/>
      <c r="D432" s="1233"/>
      <c r="E432" s="587" t="e">
        <f t="shared" si="10"/>
        <v>#DIV/0!</v>
      </c>
    </row>
    <row r="433" spans="1:5" s="17" customFormat="1" ht="16.75" customHeight="1" outlineLevel="1">
      <c r="A433" s="1230">
        <v>418</v>
      </c>
      <c r="B433" s="1231"/>
      <c r="C433" s="1232"/>
      <c r="D433" s="1233"/>
      <c r="E433" s="587" t="e">
        <f t="shared" si="10"/>
        <v>#DIV/0!</v>
      </c>
    </row>
    <row r="434" spans="1:5" s="17" customFormat="1" ht="16.75" customHeight="1" outlineLevel="1">
      <c r="A434" s="1230">
        <v>419</v>
      </c>
      <c r="B434" s="1231"/>
      <c r="C434" s="1232"/>
      <c r="D434" s="1233"/>
      <c r="E434" s="587" t="e">
        <f t="shared" si="10"/>
        <v>#DIV/0!</v>
      </c>
    </row>
    <row r="435" spans="1:5" s="17" customFormat="1" ht="16.75" customHeight="1" outlineLevel="1">
      <c r="A435" s="1230">
        <v>420</v>
      </c>
      <c r="B435" s="1231"/>
      <c r="C435" s="1232"/>
      <c r="D435" s="1233"/>
      <c r="E435" s="587" t="e">
        <f t="shared" si="10"/>
        <v>#DIV/0!</v>
      </c>
    </row>
    <row r="436" spans="1:5" s="17" customFormat="1" ht="16.75" customHeight="1" outlineLevel="1">
      <c r="A436" s="1230">
        <v>421</v>
      </c>
      <c r="B436" s="1231"/>
      <c r="C436" s="1232"/>
      <c r="D436" s="1233"/>
      <c r="E436" s="587" t="e">
        <f t="shared" si="10"/>
        <v>#DIV/0!</v>
      </c>
    </row>
    <row r="437" spans="1:5" s="17" customFormat="1" ht="16.75" customHeight="1" outlineLevel="1">
      <c r="A437" s="1230">
        <v>422</v>
      </c>
      <c r="B437" s="1231"/>
      <c r="C437" s="1232"/>
      <c r="D437" s="1233"/>
      <c r="E437" s="587" t="e">
        <f t="shared" si="10"/>
        <v>#DIV/0!</v>
      </c>
    </row>
    <row r="438" spans="1:5" s="17" customFormat="1" ht="16.75" customHeight="1" outlineLevel="1">
      <c r="A438" s="1230">
        <v>423</v>
      </c>
      <c r="B438" s="1231"/>
      <c r="C438" s="1232"/>
      <c r="D438" s="1233"/>
      <c r="E438" s="587" t="e">
        <f t="shared" si="10"/>
        <v>#DIV/0!</v>
      </c>
    </row>
    <row r="439" spans="1:5" s="17" customFormat="1" ht="16.75" customHeight="1" outlineLevel="1">
      <c r="A439" s="1230">
        <v>424</v>
      </c>
      <c r="B439" s="1231"/>
      <c r="C439" s="1232"/>
      <c r="D439" s="1233"/>
      <c r="E439" s="587" t="e">
        <f t="shared" si="10"/>
        <v>#DIV/0!</v>
      </c>
    </row>
    <row r="440" spans="1:5" s="17" customFormat="1" ht="16.75" customHeight="1" outlineLevel="1">
      <c r="A440" s="1230">
        <v>425</v>
      </c>
      <c r="B440" s="1231"/>
      <c r="C440" s="1232"/>
      <c r="D440" s="1233"/>
      <c r="E440" s="587" t="e">
        <f t="shared" si="10"/>
        <v>#DIV/0!</v>
      </c>
    </row>
    <row r="441" spans="1:5" s="17" customFormat="1" ht="16.75" customHeight="1" outlineLevel="1">
      <c r="A441" s="1230">
        <v>426</v>
      </c>
      <c r="B441" s="1231"/>
      <c r="C441" s="1232"/>
      <c r="D441" s="1233"/>
      <c r="E441" s="587" t="e">
        <f t="shared" si="10"/>
        <v>#DIV/0!</v>
      </c>
    </row>
    <row r="442" spans="1:5" s="17" customFormat="1" ht="16.75" customHeight="1" outlineLevel="1">
      <c r="A442" s="1230">
        <v>427</v>
      </c>
      <c r="B442" s="1231"/>
      <c r="C442" s="1232"/>
      <c r="D442" s="1233"/>
      <c r="E442" s="587" t="e">
        <f t="shared" si="10"/>
        <v>#DIV/0!</v>
      </c>
    </row>
    <row r="443" spans="1:5" s="17" customFormat="1" ht="16.75" customHeight="1" outlineLevel="1">
      <c r="A443" s="1230">
        <v>428</v>
      </c>
      <c r="B443" s="1231"/>
      <c r="C443" s="1232"/>
      <c r="D443" s="1233"/>
      <c r="E443" s="587" t="e">
        <f t="shared" si="10"/>
        <v>#DIV/0!</v>
      </c>
    </row>
    <row r="444" spans="1:5" s="17" customFormat="1" ht="16.75" customHeight="1" outlineLevel="1">
      <c r="A444" s="1230">
        <v>429</v>
      </c>
      <c r="B444" s="1231"/>
      <c r="C444" s="1232"/>
      <c r="D444" s="1233"/>
      <c r="E444" s="587" t="e">
        <f t="shared" si="10"/>
        <v>#DIV/0!</v>
      </c>
    </row>
    <row r="445" spans="1:5" s="17" customFormat="1" ht="16.75" customHeight="1" outlineLevel="1">
      <c r="A445" s="1230">
        <v>430</v>
      </c>
      <c r="B445" s="1231"/>
      <c r="C445" s="1232"/>
      <c r="D445" s="1233"/>
      <c r="E445" s="587" t="e">
        <f t="shared" si="10"/>
        <v>#DIV/0!</v>
      </c>
    </row>
    <row r="446" spans="1:5" s="17" customFormat="1" ht="16.75" customHeight="1" outlineLevel="1">
      <c r="A446" s="1230">
        <v>431</v>
      </c>
      <c r="B446" s="1231"/>
      <c r="C446" s="1232"/>
      <c r="D446" s="1233"/>
      <c r="E446" s="587" t="e">
        <f t="shared" si="10"/>
        <v>#DIV/0!</v>
      </c>
    </row>
    <row r="447" spans="1:5" s="17" customFormat="1" ht="16.75" customHeight="1" outlineLevel="1">
      <c r="A447" s="1230">
        <v>432</v>
      </c>
      <c r="B447" s="1231"/>
      <c r="C447" s="1232"/>
      <c r="D447" s="1233"/>
      <c r="E447" s="587" t="e">
        <f t="shared" si="9"/>
        <v>#DIV/0!</v>
      </c>
    </row>
    <row r="448" spans="1:5" s="17" customFormat="1" ht="16.75" customHeight="1" outlineLevel="1">
      <c r="A448" s="1230">
        <v>433</v>
      </c>
      <c r="B448" s="1231"/>
      <c r="C448" s="1232"/>
      <c r="D448" s="1233"/>
      <c r="E448" s="587" t="e">
        <f t="shared" si="9"/>
        <v>#DIV/0!</v>
      </c>
    </row>
    <row r="449" spans="1:5" s="17" customFormat="1" ht="16.75" customHeight="1" outlineLevel="1">
      <c r="A449" s="1230">
        <v>434</v>
      </c>
      <c r="B449" s="1231"/>
      <c r="C449" s="1232"/>
      <c r="D449" s="1233"/>
      <c r="E449" s="587" t="e">
        <f t="shared" si="9"/>
        <v>#DIV/0!</v>
      </c>
    </row>
    <row r="450" spans="1:5" s="17" customFormat="1" ht="16.75" customHeight="1" outlineLevel="1">
      <c r="A450" s="1230">
        <v>435</v>
      </c>
      <c r="B450" s="1231"/>
      <c r="C450" s="1232"/>
      <c r="D450" s="1233"/>
      <c r="E450" s="587" t="e">
        <f t="shared" si="9"/>
        <v>#DIV/0!</v>
      </c>
    </row>
    <row r="451" spans="1:5" s="17" customFormat="1" ht="16.75" customHeight="1" outlineLevel="1">
      <c r="A451" s="1230">
        <v>436</v>
      </c>
      <c r="B451" s="1231"/>
      <c r="C451" s="1232"/>
      <c r="D451" s="1233"/>
      <c r="E451" s="587" t="e">
        <f t="shared" si="9"/>
        <v>#DIV/0!</v>
      </c>
    </row>
    <row r="452" spans="1:5" s="17" customFormat="1" ht="16.75" customHeight="1" outlineLevel="1">
      <c r="A452" s="1230">
        <v>437</v>
      </c>
      <c r="B452" s="1231"/>
      <c r="C452" s="1232"/>
      <c r="D452" s="1233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0">
        <v>438</v>
      </c>
      <c r="B453" s="1231"/>
      <c r="C453" s="1232"/>
      <c r="D453" s="1233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0">
        <v>439</v>
      </c>
      <c r="B454" s="1231"/>
      <c r="C454" s="1232"/>
      <c r="D454" s="1233"/>
      <c r="E454" s="587" t="e">
        <f t="shared" si="12"/>
        <v>#DIV/0!</v>
      </c>
    </row>
    <row r="455" spans="1:5" s="17" customFormat="1" ht="16.75" customHeight="1" outlineLevel="1">
      <c r="A455" s="1230">
        <v>440</v>
      </c>
      <c r="B455" s="1231"/>
      <c r="C455" s="1232"/>
      <c r="D455" s="1233"/>
      <c r="E455" s="587" t="e">
        <f t="shared" si="12"/>
        <v>#DIV/0!</v>
      </c>
    </row>
    <row r="456" spans="1:5" s="17" customFormat="1" ht="16.75" customHeight="1" outlineLevel="1">
      <c r="A456" s="1230">
        <v>441</v>
      </c>
      <c r="B456" s="1231"/>
      <c r="C456" s="1232"/>
      <c r="D456" s="1233"/>
      <c r="E456" s="587" t="e">
        <f t="shared" si="12"/>
        <v>#DIV/0!</v>
      </c>
    </row>
    <row r="457" spans="1:5" s="17" customFormat="1" ht="16.75" customHeight="1" outlineLevel="1">
      <c r="A457" s="1230">
        <v>442</v>
      </c>
      <c r="B457" s="1231"/>
      <c r="C457" s="1232"/>
      <c r="D457" s="1233"/>
      <c r="E457" s="587" t="e">
        <f t="shared" si="12"/>
        <v>#DIV/0!</v>
      </c>
    </row>
    <row r="458" spans="1:5" s="17" customFormat="1" ht="16.75" customHeight="1" outlineLevel="1">
      <c r="A458" s="1230">
        <v>443</v>
      </c>
      <c r="B458" s="1231"/>
      <c r="C458" s="1232"/>
      <c r="D458" s="1233"/>
      <c r="E458" s="587" t="e">
        <f t="shared" si="12"/>
        <v>#DIV/0!</v>
      </c>
    </row>
    <row r="459" spans="1:5" s="17" customFormat="1" ht="16.75" customHeight="1" outlineLevel="1">
      <c r="A459" s="1230">
        <v>444</v>
      </c>
      <c r="B459" s="1231"/>
      <c r="C459" s="1232"/>
      <c r="D459" s="1233"/>
      <c r="E459" s="587" t="e">
        <f t="shared" si="12"/>
        <v>#DIV/0!</v>
      </c>
    </row>
    <row r="460" spans="1:5" s="17" customFormat="1" ht="16.75" customHeight="1" outlineLevel="1">
      <c r="A460" s="1230">
        <v>445</v>
      </c>
      <c r="B460" s="1231"/>
      <c r="C460" s="1232"/>
      <c r="D460" s="1233"/>
      <c r="E460" s="587" t="e">
        <f t="shared" si="12"/>
        <v>#DIV/0!</v>
      </c>
    </row>
    <row r="461" spans="1:5" s="17" customFormat="1" ht="16.75" customHeight="1" outlineLevel="1">
      <c r="A461" s="1230">
        <v>446</v>
      </c>
      <c r="B461" s="1231"/>
      <c r="C461" s="1232"/>
      <c r="D461" s="1233"/>
      <c r="E461" s="587" t="e">
        <f t="shared" si="12"/>
        <v>#DIV/0!</v>
      </c>
    </row>
    <row r="462" spans="1:5" s="17" customFormat="1" ht="16.75" customHeight="1" outlineLevel="1">
      <c r="A462" s="1230">
        <v>447</v>
      </c>
      <c r="B462" s="1231"/>
      <c r="C462" s="1232"/>
      <c r="D462" s="1233"/>
      <c r="E462" s="587" t="e">
        <f t="shared" si="12"/>
        <v>#DIV/0!</v>
      </c>
    </row>
    <row r="463" spans="1:5" s="17" customFormat="1" ht="16.75" customHeight="1" outlineLevel="1">
      <c r="A463" s="1230">
        <v>448</v>
      </c>
      <c r="B463" s="1231"/>
      <c r="C463" s="1232"/>
      <c r="D463" s="1233"/>
      <c r="E463" s="587" t="e">
        <f t="shared" si="12"/>
        <v>#DIV/0!</v>
      </c>
    </row>
    <row r="464" spans="1:5" s="17" customFormat="1" ht="16.75" customHeight="1" outlineLevel="1">
      <c r="A464" s="1230">
        <v>449</v>
      </c>
      <c r="B464" s="1231"/>
      <c r="C464" s="1232"/>
      <c r="D464" s="1233"/>
      <c r="E464" s="587" t="e">
        <f t="shared" si="12"/>
        <v>#DIV/0!</v>
      </c>
    </row>
    <row r="465" spans="1:5" s="17" customFormat="1" ht="16.75" customHeight="1" outlineLevel="1">
      <c r="A465" s="1230">
        <v>450</v>
      </c>
      <c r="B465" s="1231"/>
      <c r="C465" s="1232"/>
      <c r="D465" s="1233"/>
      <c r="E465" s="587" t="e">
        <f t="shared" si="12"/>
        <v>#DIV/0!</v>
      </c>
    </row>
    <row r="466" spans="1:5" s="17" customFormat="1" ht="16.75" customHeight="1" outlineLevel="1">
      <c r="A466" s="1230">
        <v>451</v>
      </c>
      <c r="B466" s="1231"/>
      <c r="C466" s="1232"/>
      <c r="D466" s="1233"/>
      <c r="E466" s="587" t="e">
        <f t="shared" si="12"/>
        <v>#DIV/0!</v>
      </c>
    </row>
    <row r="467" spans="1:5" s="17" customFormat="1" ht="16.75" customHeight="1" outlineLevel="1">
      <c r="A467" s="1230">
        <v>452</v>
      </c>
      <c r="B467" s="1231"/>
      <c r="C467" s="1232"/>
      <c r="D467" s="1233"/>
      <c r="E467" s="587" t="e">
        <f t="shared" si="12"/>
        <v>#DIV/0!</v>
      </c>
    </row>
    <row r="468" spans="1:5" s="17" customFormat="1" ht="16.75" customHeight="1" outlineLevel="1">
      <c r="A468" s="1230">
        <v>453</v>
      </c>
      <c r="B468" s="1231"/>
      <c r="C468" s="1232"/>
      <c r="D468" s="1233"/>
      <c r="E468" s="587" t="e">
        <f t="shared" si="12"/>
        <v>#DIV/0!</v>
      </c>
    </row>
    <row r="469" spans="1:5" s="17" customFormat="1" ht="16.75" customHeight="1" outlineLevel="1">
      <c r="A469" s="1230">
        <v>454</v>
      </c>
      <c r="B469" s="1231"/>
      <c r="C469" s="1232"/>
      <c r="D469" s="1233"/>
      <c r="E469" s="587" t="e">
        <f t="shared" si="12"/>
        <v>#DIV/0!</v>
      </c>
    </row>
    <row r="470" spans="1:5" s="17" customFormat="1" ht="16.75" customHeight="1" outlineLevel="1">
      <c r="A470" s="1230">
        <v>455</v>
      </c>
      <c r="B470" s="1231"/>
      <c r="C470" s="1232"/>
      <c r="D470" s="1233"/>
      <c r="E470" s="587" t="e">
        <f t="shared" si="12"/>
        <v>#DIV/0!</v>
      </c>
    </row>
    <row r="471" spans="1:5" s="17" customFormat="1" ht="16.75" customHeight="1" outlineLevel="1">
      <c r="A471" s="1230">
        <v>456</v>
      </c>
      <c r="B471" s="1231"/>
      <c r="C471" s="1232"/>
      <c r="D471" s="1233"/>
      <c r="E471" s="587" t="e">
        <f t="shared" si="12"/>
        <v>#DIV/0!</v>
      </c>
    </row>
    <row r="472" spans="1:5" s="17" customFormat="1" ht="16.75" customHeight="1" outlineLevel="1">
      <c r="A472" s="1230">
        <v>457</v>
      </c>
      <c r="B472" s="1231"/>
      <c r="C472" s="1232"/>
      <c r="D472" s="1233"/>
      <c r="E472" s="587" t="e">
        <f t="shared" si="12"/>
        <v>#DIV/0!</v>
      </c>
    </row>
    <row r="473" spans="1:5" s="17" customFormat="1" ht="16.75" customHeight="1" outlineLevel="1">
      <c r="A473" s="1230">
        <v>458</v>
      </c>
      <c r="B473" s="1231"/>
      <c r="C473" s="1232"/>
      <c r="D473" s="1233"/>
      <c r="E473" s="587" t="e">
        <f t="shared" si="12"/>
        <v>#DIV/0!</v>
      </c>
    </row>
    <row r="474" spans="1:5" s="17" customFormat="1" ht="16.75" customHeight="1" outlineLevel="1">
      <c r="A474" s="1230">
        <v>459</v>
      </c>
      <c r="B474" s="1231"/>
      <c r="C474" s="1232"/>
      <c r="D474" s="1233"/>
      <c r="E474" s="587" t="e">
        <f t="shared" si="12"/>
        <v>#DIV/0!</v>
      </c>
    </row>
    <row r="475" spans="1:5" s="17" customFormat="1" ht="16.75" customHeight="1" outlineLevel="1">
      <c r="A475" s="1230">
        <v>460</v>
      </c>
      <c r="B475" s="1231"/>
      <c r="C475" s="1232"/>
      <c r="D475" s="1233"/>
      <c r="E475" s="587" t="e">
        <f t="shared" si="12"/>
        <v>#DIV/0!</v>
      </c>
    </row>
    <row r="476" spans="1:5" s="17" customFormat="1" ht="16.75" customHeight="1" outlineLevel="1">
      <c r="A476" s="1230">
        <v>461</v>
      </c>
      <c r="B476" s="1231"/>
      <c r="C476" s="1232"/>
      <c r="D476" s="1233"/>
      <c r="E476" s="587" t="e">
        <f t="shared" si="11"/>
        <v>#DIV/0!</v>
      </c>
    </row>
    <row r="477" spans="1:5" s="17" customFormat="1" ht="16.75" customHeight="1" outlineLevel="1">
      <c r="A477" s="1230">
        <v>462</v>
      </c>
      <c r="B477" s="1231"/>
      <c r="C477" s="1232"/>
      <c r="D477" s="1233"/>
      <c r="E477" s="587" t="e">
        <f t="shared" si="11"/>
        <v>#DIV/0!</v>
      </c>
    </row>
    <row r="478" spans="1:5" s="17" customFormat="1" ht="16.75" customHeight="1" outlineLevel="1">
      <c r="A478" s="1230">
        <v>463</v>
      </c>
      <c r="B478" s="1231"/>
      <c r="C478" s="1232"/>
      <c r="D478" s="1233"/>
      <c r="E478" s="587" t="e">
        <f t="shared" si="11"/>
        <v>#DIV/0!</v>
      </c>
    </row>
    <row r="479" spans="1:5" s="17" customFormat="1" ht="16.75" customHeight="1" outlineLevel="1">
      <c r="A479" s="1230">
        <v>464</v>
      </c>
      <c r="B479" s="1231"/>
      <c r="C479" s="1232"/>
      <c r="D479" s="1233"/>
      <c r="E479" s="587" t="e">
        <f t="shared" si="11"/>
        <v>#DIV/0!</v>
      </c>
    </row>
    <row r="480" spans="1:5" s="17" customFormat="1" ht="16.75" customHeight="1" outlineLevel="1">
      <c r="A480" s="1230">
        <v>465</v>
      </c>
      <c r="B480" s="1231"/>
      <c r="C480" s="1232"/>
      <c r="D480" s="1233"/>
      <c r="E480" s="587" t="e">
        <f t="shared" si="11"/>
        <v>#DIV/0!</v>
      </c>
    </row>
    <row r="481" spans="1:5" s="17" customFormat="1" ht="16.75" customHeight="1" outlineLevel="1">
      <c r="A481" s="1230">
        <v>466</v>
      </c>
      <c r="B481" s="1231"/>
      <c r="C481" s="1232"/>
      <c r="D481" s="1233"/>
      <c r="E481" s="587" t="e">
        <f t="shared" si="11"/>
        <v>#DIV/0!</v>
      </c>
    </row>
    <row r="482" spans="1:5" s="17" customFormat="1" ht="16.75" customHeight="1" outlineLevel="1">
      <c r="A482" s="1230">
        <v>467</v>
      </c>
      <c r="B482" s="1231"/>
      <c r="C482" s="1232"/>
      <c r="D482" s="1233"/>
      <c r="E482" s="587" t="e">
        <f t="shared" si="11"/>
        <v>#DIV/0!</v>
      </c>
    </row>
    <row r="483" spans="1:5" s="17" customFormat="1" ht="16.75" customHeight="1" outlineLevel="1">
      <c r="A483" s="1230">
        <v>468</v>
      </c>
      <c r="B483" s="1231"/>
      <c r="C483" s="1232"/>
      <c r="D483" s="1233"/>
      <c r="E483" s="587" t="e">
        <f t="shared" si="11"/>
        <v>#DIV/0!</v>
      </c>
    </row>
    <row r="484" spans="1:5" s="17" customFormat="1" ht="16.75" customHeight="1" outlineLevel="1">
      <c r="A484" s="1230">
        <v>469</v>
      </c>
      <c r="B484" s="1231"/>
      <c r="C484" s="1232"/>
      <c r="D484" s="1233"/>
      <c r="E484" s="587" t="e">
        <f t="shared" si="11"/>
        <v>#DIV/0!</v>
      </c>
    </row>
    <row r="485" spans="1:5" s="17" customFormat="1" ht="16.75" customHeight="1" outlineLevel="1">
      <c r="A485" s="1230">
        <v>470</v>
      </c>
      <c r="B485" s="1231"/>
      <c r="C485" s="1232"/>
      <c r="D485" s="1233"/>
      <c r="E485" s="587" t="e">
        <f t="shared" si="9"/>
        <v>#DIV/0!</v>
      </c>
    </row>
    <row r="486" spans="1:5" s="17" customFormat="1" ht="16.75" customHeight="1" outlineLevel="1">
      <c r="A486" s="1230">
        <v>471</v>
      </c>
      <c r="B486" s="1231"/>
      <c r="C486" s="1232"/>
      <c r="D486" s="1233"/>
      <c r="E486" s="587" t="e">
        <f t="shared" si="9"/>
        <v>#DIV/0!</v>
      </c>
    </row>
    <row r="487" spans="1:5" s="17" customFormat="1" ht="16.75" customHeight="1" outlineLevel="1">
      <c r="A487" s="1230">
        <v>472</v>
      </c>
      <c r="B487" s="1231"/>
      <c r="C487" s="1232"/>
      <c r="D487" s="1233"/>
      <c r="E487" s="587" t="e">
        <f t="shared" si="9"/>
        <v>#DIV/0!</v>
      </c>
    </row>
    <row r="488" spans="1:5" s="17" customFormat="1" ht="16.75" customHeight="1" outlineLevel="1">
      <c r="A488" s="1230">
        <v>473</v>
      </c>
      <c r="B488" s="1231"/>
      <c r="C488" s="1232"/>
      <c r="D488" s="1233"/>
      <c r="E488" s="587" t="e">
        <f t="shared" si="9"/>
        <v>#DIV/0!</v>
      </c>
    </row>
    <row r="489" spans="1:5" s="17" customFormat="1" ht="16.75" customHeight="1" outlineLevel="1">
      <c r="A489" s="1230">
        <v>474</v>
      </c>
      <c r="B489" s="1231"/>
      <c r="C489" s="1232"/>
      <c r="D489" s="1233"/>
      <c r="E489" s="587" t="e">
        <f t="shared" si="9"/>
        <v>#DIV/0!</v>
      </c>
    </row>
    <row r="490" spans="1:5" s="17" customFormat="1" ht="16.75" customHeight="1" outlineLevel="1">
      <c r="A490" s="1230">
        <v>475</v>
      </c>
      <c r="B490" s="1231"/>
      <c r="C490" s="1232"/>
      <c r="D490" s="1233"/>
      <c r="E490" s="587" t="e">
        <f t="shared" si="9"/>
        <v>#DIV/0!</v>
      </c>
    </row>
    <row r="491" spans="1:5" s="17" customFormat="1" ht="16.75" customHeight="1" outlineLevel="1">
      <c r="A491" s="1230">
        <v>476</v>
      </c>
      <c r="B491" s="1231"/>
      <c r="C491" s="1232"/>
      <c r="D491" s="1233"/>
      <c r="E491" s="587" t="e">
        <f t="shared" si="9"/>
        <v>#DIV/0!</v>
      </c>
    </row>
    <row r="492" spans="1:5" s="17" customFormat="1" ht="16.75" customHeight="1" outlineLevel="1">
      <c r="A492" s="1230">
        <v>477</v>
      </c>
      <c r="B492" s="1231"/>
      <c r="C492" s="1232"/>
      <c r="D492" s="1233"/>
      <c r="E492" s="587" t="e">
        <f t="shared" si="9"/>
        <v>#DIV/0!</v>
      </c>
    </row>
    <row r="493" spans="1:5" s="17" customFormat="1" ht="16.75" customHeight="1" outlineLevel="1">
      <c r="A493" s="1230">
        <v>478</v>
      </c>
      <c r="B493" s="1231"/>
      <c r="C493" s="1232"/>
      <c r="D493" s="1233"/>
      <c r="E493" s="587" t="e">
        <f t="shared" si="9"/>
        <v>#DIV/0!</v>
      </c>
    </row>
    <row r="494" spans="1:5" s="17" customFormat="1" ht="16.75" customHeight="1" outlineLevel="1">
      <c r="A494" s="1230">
        <v>479</v>
      </c>
      <c r="B494" s="1231"/>
      <c r="C494" s="1232"/>
      <c r="D494" s="1233"/>
      <c r="E494" s="587" t="e">
        <f t="shared" si="9"/>
        <v>#DIV/0!</v>
      </c>
    </row>
    <row r="495" spans="1:5" s="17" customFormat="1" ht="16.75" customHeight="1" outlineLevel="1">
      <c r="A495" s="1230">
        <v>480</v>
      </c>
      <c r="B495" s="1231"/>
      <c r="C495" s="1232"/>
      <c r="D495" s="1233"/>
      <c r="E495" s="587" t="e">
        <f t="shared" si="9"/>
        <v>#DIV/0!</v>
      </c>
    </row>
    <row r="496" spans="1:5" s="17" customFormat="1" ht="16.75" customHeight="1" outlineLevel="1">
      <c r="A496" s="1230">
        <v>481</v>
      </c>
      <c r="B496" s="1231"/>
      <c r="C496" s="1232"/>
      <c r="D496" s="1233"/>
      <c r="E496" s="587" t="e">
        <f t="shared" si="9"/>
        <v>#DIV/0!</v>
      </c>
    </row>
    <row r="497" spans="1:5" s="17" customFormat="1" ht="16.75" customHeight="1" outlineLevel="1">
      <c r="A497" s="1230">
        <v>482</v>
      </c>
      <c r="B497" s="1231"/>
      <c r="C497" s="1232"/>
      <c r="D497" s="1233"/>
      <c r="E497" s="587" t="e">
        <f t="shared" si="9"/>
        <v>#DIV/0!</v>
      </c>
    </row>
    <row r="498" spans="1:5" s="17" customFormat="1" ht="16.75" customHeight="1" outlineLevel="1">
      <c r="A498" s="1230">
        <v>483</v>
      </c>
      <c r="B498" s="1231"/>
      <c r="C498" s="1232"/>
      <c r="D498" s="1233"/>
      <c r="E498" s="587" t="e">
        <f t="shared" si="9"/>
        <v>#DIV/0!</v>
      </c>
    </row>
    <row r="499" spans="1:5" s="17" customFormat="1" ht="16.75" customHeight="1" outlineLevel="1">
      <c r="A499" s="1230">
        <v>484</v>
      </c>
      <c r="B499" s="1231"/>
      <c r="C499" s="1232"/>
      <c r="D499" s="1233"/>
      <c r="E499" s="587" t="e">
        <f t="shared" si="9"/>
        <v>#DIV/0!</v>
      </c>
    </row>
    <row r="500" spans="1:5" s="17" customFormat="1" ht="16.75" customHeight="1" outlineLevel="1">
      <c r="A500" s="1230">
        <v>485</v>
      </c>
      <c r="B500" s="1231"/>
      <c r="C500" s="1232"/>
      <c r="D500" s="1233"/>
      <c r="E500" s="587" t="e">
        <f t="shared" si="6"/>
        <v>#DIV/0!</v>
      </c>
    </row>
    <row r="501" spans="1:5" s="17" customFormat="1" ht="16.75" customHeight="1" outlineLevel="1">
      <c r="A501" s="1230">
        <v>486</v>
      </c>
      <c r="B501" s="1231"/>
      <c r="C501" s="1232"/>
      <c r="D501" s="1233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0">
        <v>487</v>
      </c>
      <c r="B502" s="1231"/>
      <c r="C502" s="1232"/>
      <c r="D502" s="1233"/>
      <c r="E502" s="587" t="e">
        <f t="shared" si="13"/>
        <v>#DIV/0!</v>
      </c>
    </row>
    <row r="503" spans="1:5" s="17" customFormat="1" ht="16.75" customHeight="1" outlineLevel="1">
      <c r="A503" s="1230">
        <v>488</v>
      </c>
      <c r="B503" s="1231"/>
      <c r="C503" s="1232"/>
      <c r="D503" s="1233"/>
      <c r="E503" s="587" t="e">
        <f t="shared" si="13"/>
        <v>#DIV/0!</v>
      </c>
    </row>
    <row r="504" spans="1:5" s="17" customFormat="1" ht="16.75" customHeight="1" outlineLevel="1">
      <c r="A504" s="1230">
        <v>489</v>
      </c>
      <c r="B504" s="1231"/>
      <c r="C504" s="1232"/>
      <c r="D504" s="1233"/>
      <c r="E504" s="587" t="e">
        <f t="shared" si="13"/>
        <v>#DIV/0!</v>
      </c>
    </row>
    <row r="505" spans="1:5" s="17" customFormat="1" ht="16.75" customHeight="1" outlineLevel="1">
      <c r="A505" s="1230">
        <v>490</v>
      </c>
      <c r="B505" s="1231"/>
      <c r="C505" s="1232"/>
      <c r="D505" s="1233"/>
      <c r="E505" s="587" t="e">
        <f t="shared" si="13"/>
        <v>#DIV/0!</v>
      </c>
    </row>
    <row r="506" spans="1:5" s="17" customFormat="1" ht="16.75" customHeight="1" outlineLevel="1">
      <c r="A506" s="1230">
        <v>491</v>
      </c>
      <c r="B506" s="1231"/>
      <c r="C506" s="1232"/>
      <c r="D506" s="1233"/>
      <c r="E506" s="587" t="e">
        <f t="shared" si="13"/>
        <v>#DIV/0!</v>
      </c>
    </row>
    <row r="507" spans="1:5" s="17" customFormat="1" ht="16.75" customHeight="1" outlineLevel="1">
      <c r="A507" s="1230">
        <v>492</v>
      </c>
      <c r="B507" s="1231"/>
      <c r="C507" s="1232"/>
      <c r="D507" s="1233"/>
      <c r="E507" s="587" t="e">
        <f t="shared" si="13"/>
        <v>#DIV/0!</v>
      </c>
    </row>
    <row r="508" spans="1:5" s="17" customFormat="1" ht="16.75" customHeight="1" outlineLevel="1">
      <c r="A508" s="1230">
        <v>493</v>
      </c>
      <c r="B508" s="1231"/>
      <c r="C508" s="1232"/>
      <c r="D508" s="1233"/>
      <c r="E508" s="587" t="e">
        <f t="shared" si="13"/>
        <v>#DIV/0!</v>
      </c>
    </row>
    <row r="509" spans="1:5" s="17" customFormat="1" ht="16.75" customHeight="1" outlineLevel="1">
      <c r="A509" s="1230">
        <v>494</v>
      </c>
      <c r="B509" s="1231"/>
      <c r="C509" s="1232"/>
      <c r="D509" s="1233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0">
        <v>495</v>
      </c>
      <c r="B510" s="1231"/>
      <c r="C510" s="1232"/>
      <c r="D510" s="1233"/>
      <c r="E510" s="587" t="e">
        <f t="shared" si="14"/>
        <v>#DIV/0!</v>
      </c>
    </row>
    <row r="511" spans="1:5" s="17" customFormat="1" ht="16.75" customHeight="1" outlineLevel="1">
      <c r="A511" s="1230">
        <v>496</v>
      </c>
      <c r="B511" s="1231"/>
      <c r="C511" s="1232"/>
      <c r="D511" s="1233"/>
      <c r="E511" s="587" t="e">
        <f t="shared" si="14"/>
        <v>#DIV/0!</v>
      </c>
    </row>
    <row r="512" spans="1:5" s="17" customFormat="1" ht="16.75" customHeight="1" outlineLevel="1">
      <c r="A512" s="1230">
        <v>497</v>
      </c>
      <c r="B512" s="1231"/>
      <c r="C512" s="1232"/>
      <c r="D512" s="1233"/>
      <c r="E512" s="587" t="e">
        <f t="shared" si="14"/>
        <v>#DIV/0!</v>
      </c>
    </row>
    <row r="513" spans="1:5" s="17" customFormat="1" ht="16.75" customHeight="1" outlineLevel="1">
      <c r="A513" s="1230">
        <v>498</v>
      </c>
      <c r="B513" s="1231"/>
      <c r="C513" s="1232"/>
      <c r="D513" s="1233"/>
      <c r="E513" s="587" t="e">
        <f t="shared" si="14"/>
        <v>#DIV/0!</v>
      </c>
    </row>
    <row r="514" spans="1:5" s="17" customFormat="1" ht="16.75" customHeight="1" outlineLevel="1">
      <c r="A514" s="1230">
        <v>499</v>
      </c>
      <c r="B514" s="1231"/>
      <c r="C514" s="1232"/>
      <c r="D514" s="1233"/>
      <c r="E514" s="587" t="e">
        <f t="shared" si="14"/>
        <v>#DIV/0!</v>
      </c>
    </row>
    <row r="515" spans="1:5" s="17" customFormat="1" ht="16.75" customHeight="1" outlineLevel="1" thickBot="1">
      <c r="A515" s="1249">
        <v>500</v>
      </c>
      <c r="B515" s="1250"/>
      <c r="C515" s="1251"/>
      <c r="D515" s="1252"/>
      <c r="E515" s="587" t="e">
        <f t="shared" si="14"/>
        <v>#DIV/0!</v>
      </c>
    </row>
    <row r="516" spans="1:5" s="20" customFormat="1" ht="32.25" customHeight="1" thickBot="1">
      <c r="A516" s="1244" t="s">
        <v>149</v>
      </c>
      <c r="B516" s="1244"/>
      <c r="C516" s="1244"/>
      <c r="D516" s="1244"/>
    </row>
    <row r="517" spans="1:5" s="17" customFormat="1" ht="16.75" customHeight="1" outlineLevel="1">
      <c r="A517" s="1247" t="s">
        <v>20</v>
      </c>
      <c r="B517" s="1248"/>
      <c r="C517" s="1248"/>
      <c r="D517" s="27">
        <f>MIN(C528:D1027)</f>
        <v>0</v>
      </c>
    </row>
    <row r="518" spans="1:5" s="17" customFormat="1" ht="16.75" customHeight="1" outlineLevel="1">
      <c r="A518" s="1240" t="s">
        <v>21</v>
      </c>
      <c r="B518" s="1241"/>
      <c r="C518" s="1241"/>
      <c r="D518" s="22">
        <f>MAX(C528:D1027)</f>
        <v>0</v>
      </c>
    </row>
    <row r="519" spans="1:5" s="17" customFormat="1" ht="16.75" customHeight="1" outlineLevel="1">
      <c r="A519" s="1240" t="s">
        <v>22</v>
      </c>
      <c r="B519" s="1241"/>
      <c r="C519" s="1241"/>
      <c r="D519" s="22" t="e">
        <f>AVERAGE(C528:D1027)</f>
        <v>#DIV/0!</v>
      </c>
    </row>
    <row r="520" spans="1:5" s="17" customFormat="1" ht="33.75" customHeight="1" outlineLevel="1">
      <c r="A520" s="1242" t="s">
        <v>23</v>
      </c>
      <c r="B520" s="1241"/>
      <c r="C520" s="1241"/>
      <c r="D520" s="22" t="e">
        <f>D519*1.1</f>
        <v>#DIV/0!</v>
      </c>
    </row>
    <row r="521" spans="1:5" s="17" customFormat="1" ht="33.75" customHeight="1" outlineLevel="1">
      <c r="A521" s="1242" t="s">
        <v>24</v>
      </c>
      <c r="B521" s="1241"/>
      <c r="C521" s="1241"/>
      <c r="D521" s="22" t="e">
        <f>D519*0.9</f>
        <v>#DIV/0!</v>
      </c>
    </row>
    <row r="522" spans="1:5" s="17" customFormat="1" ht="31.5" customHeight="1" outlineLevel="1">
      <c r="A522" s="1242" t="s">
        <v>25</v>
      </c>
      <c r="B522" s="1241"/>
      <c r="C522" s="1241"/>
      <c r="D522" s="23" t="e">
        <f>SUM(E528:E1027)</f>
        <v>#DIV/0!</v>
      </c>
    </row>
    <row r="523" spans="1:5" s="17" customFormat="1" ht="16.75" customHeight="1" outlineLevel="1">
      <c r="A523" s="1240" t="s">
        <v>26</v>
      </c>
      <c r="B523" s="1241"/>
      <c r="C523" s="1241"/>
      <c r="D523" s="88" t="e">
        <f>D522/COUNTA(C528:D1027)</f>
        <v>#DIV/0!</v>
      </c>
    </row>
    <row r="524" spans="1:5" s="17" customFormat="1" ht="16.75" customHeight="1" outlineLevel="1">
      <c r="A524" s="1240" t="s">
        <v>465</v>
      </c>
      <c r="B524" s="1241"/>
      <c r="C524" s="1241"/>
      <c r="D524" s="722"/>
    </row>
    <row r="525" spans="1:5" s="17" customFormat="1" ht="17.25" customHeight="1" outlineLevel="1" thickBot="1">
      <c r="A525" s="1234" t="s">
        <v>407</v>
      </c>
      <c r="B525" s="1235"/>
      <c r="C525" s="1235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6" t="s">
        <v>27</v>
      </c>
      <c r="B527" s="1237"/>
      <c r="C527" s="1238" t="s">
        <v>28</v>
      </c>
      <c r="D527" s="1239"/>
    </row>
    <row r="528" spans="1:5" s="17" customFormat="1" ht="16.75" customHeight="1" outlineLevel="2">
      <c r="A528" s="1230">
        <v>1</v>
      </c>
      <c r="B528" s="1231"/>
      <c r="C528" s="1232"/>
      <c r="D528" s="1233"/>
      <c r="E528" s="587" t="e">
        <f>IF(AND(C528&gt;=D$521,C528&lt;=D$520),1,0)</f>
        <v>#DIV/0!</v>
      </c>
    </row>
    <row r="529" spans="1:5" s="17" customFormat="1" ht="16.75" customHeight="1" outlineLevel="2">
      <c r="A529" s="1230">
        <v>2</v>
      </c>
      <c r="B529" s="1231"/>
      <c r="C529" s="1232"/>
      <c r="D529" s="1233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0">
        <v>3</v>
      </c>
      <c r="B530" s="1231"/>
      <c r="C530" s="1232"/>
      <c r="D530" s="1233"/>
      <c r="E530" s="587" t="e">
        <f t="shared" si="15"/>
        <v>#DIV/0!</v>
      </c>
    </row>
    <row r="531" spans="1:5" s="17" customFormat="1" ht="16.75" customHeight="1" outlineLevel="2">
      <c r="A531" s="1230">
        <v>4</v>
      </c>
      <c r="B531" s="1231"/>
      <c r="C531" s="1232"/>
      <c r="D531" s="1233"/>
      <c r="E531" s="587" t="e">
        <f t="shared" si="15"/>
        <v>#DIV/0!</v>
      </c>
    </row>
    <row r="532" spans="1:5" s="17" customFormat="1" ht="16.75" customHeight="1" outlineLevel="2">
      <c r="A532" s="1230">
        <v>5</v>
      </c>
      <c r="B532" s="1231"/>
      <c r="C532" s="1232"/>
      <c r="D532" s="1233"/>
      <c r="E532" s="587" t="e">
        <f t="shared" si="15"/>
        <v>#DIV/0!</v>
      </c>
    </row>
    <row r="533" spans="1:5" s="17" customFormat="1" ht="16.75" customHeight="1" outlineLevel="2">
      <c r="A533" s="1230">
        <v>6</v>
      </c>
      <c r="B533" s="1231"/>
      <c r="C533" s="1232"/>
      <c r="D533" s="1233"/>
      <c r="E533" s="587" t="e">
        <f t="shared" si="15"/>
        <v>#DIV/0!</v>
      </c>
    </row>
    <row r="534" spans="1:5" s="17" customFormat="1" ht="16.75" customHeight="1" outlineLevel="2">
      <c r="A534" s="1230">
        <v>7</v>
      </c>
      <c r="B534" s="1231"/>
      <c r="C534" s="1232"/>
      <c r="D534" s="1233"/>
      <c r="E534" s="587" t="e">
        <f t="shared" si="15"/>
        <v>#DIV/0!</v>
      </c>
    </row>
    <row r="535" spans="1:5" s="17" customFormat="1" ht="16.75" customHeight="1" outlineLevel="2">
      <c r="A535" s="1230">
        <v>8</v>
      </c>
      <c r="B535" s="1231"/>
      <c r="C535" s="1232"/>
      <c r="D535" s="1233"/>
      <c r="E535" s="587" t="e">
        <f t="shared" si="15"/>
        <v>#DIV/0!</v>
      </c>
    </row>
    <row r="536" spans="1:5" s="17" customFormat="1" ht="16.75" customHeight="1" outlineLevel="2">
      <c r="A536" s="1230">
        <v>9</v>
      </c>
      <c r="B536" s="1231"/>
      <c r="C536" s="1232"/>
      <c r="D536" s="1233"/>
      <c r="E536" s="587" t="e">
        <f t="shared" si="15"/>
        <v>#DIV/0!</v>
      </c>
    </row>
    <row r="537" spans="1:5" s="17" customFormat="1" ht="16.75" customHeight="1" outlineLevel="2">
      <c r="A537" s="1230">
        <v>10</v>
      </c>
      <c r="B537" s="1231"/>
      <c r="C537" s="1232"/>
      <c r="D537" s="1233"/>
      <c r="E537" s="587" t="e">
        <f t="shared" si="15"/>
        <v>#DIV/0!</v>
      </c>
    </row>
    <row r="538" spans="1:5" s="17" customFormat="1" ht="16.75" customHeight="1" outlineLevel="2">
      <c r="A538" s="1230">
        <v>11</v>
      </c>
      <c r="B538" s="1231"/>
      <c r="C538" s="1232"/>
      <c r="D538" s="1233"/>
      <c r="E538" s="587" t="e">
        <f t="shared" si="15"/>
        <v>#DIV/0!</v>
      </c>
    </row>
    <row r="539" spans="1:5" s="17" customFormat="1" ht="16.75" customHeight="1" outlineLevel="2">
      <c r="A539" s="1230">
        <v>12</v>
      </c>
      <c r="B539" s="1231"/>
      <c r="C539" s="1232"/>
      <c r="D539" s="1233"/>
      <c r="E539" s="587" t="e">
        <f t="shared" si="15"/>
        <v>#DIV/0!</v>
      </c>
    </row>
    <row r="540" spans="1:5" s="17" customFormat="1" ht="16.75" customHeight="1" outlineLevel="2">
      <c r="A540" s="1230">
        <v>13</v>
      </c>
      <c r="B540" s="1231"/>
      <c r="C540" s="1232"/>
      <c r="D540" s="1233"/>
      <c r="E540" s="587" t="e">
        <f t="shared" si="15"/>
        <v>#DIV/0!</v>
      </c>
    </row>
    <row r="541" spans="1:5" s="17" customFormat="1" ht="16.75" customHeight="1" outlineLevel="2">
      <c r="A541" s="1230">
        <v>14</v>
      </c>
      <c r="B541" s="1231"/>
      <c r="C541" s="1232"/>
      <c r="D541" s="1233"/>
      <c r="E541" s="587" t="e">
        <f t="shared" si="15"/>
        <v>#DIV/0!</v>
      </c>
    </row>
    <row r="542" spans="1:5" s="17" customFormat="1" ht="16.75" customHeight="1" outlineLevel="2">
      <c r="A542" s="1230">
        <v>15</v>
      </c>
      <c r="B542" s="1231"/>
      <c r="C542" s="1232"/>
      <c r="D542" s="1233"/>
      <c r="E542" s="587" t="e">
        <f t="shared" si="15"/>
        <v>#DIV/0!</v>
      </c>
    </row>
    <row r="543" spans="1:5" s="17" customFormat="1" ht="16.75" customHeight="1" outlineLevel="2">
      <c r="A543" s="1230">
        <v>16</v>
      </c>
      <c r="B543" s="1231"/>
      <c r="C543" s="1232"/>
      <c r="D543" s="1233"/>
      <c r="E543" s="587" t="e">
        <f t="shared" si="15"/>
        <v>#DIV/0!</v>
      </c>
    </row>
    <row r="544" spans="1:5" s="17" customFormat="1" ht="16.75" customHeight="1" outlineLevel="2">
      <c r="A544" s="1230">
        <v>17</v>
      </c>
      <c r="B544" s="1231"/>
      <c r="C544" s="1232"/>
      <c r="D544" s="1233"/>
      <c r="E544" s="587" t="e">
        <f t="shared" si="15"/>
        <v>#DIV/0!</v>
      </c>
    </row>
    <row r="545" spans="1:5" s="17" customFormat="1" ht="16.75" customHeight="1" outlineLevel="2">
      <c r="A545" s="1230">
        <v>18</v>
      </c>
      <c r="B545" s="1231"/>
      <c r="C545" s="1232"/>
      <c r="D545" s="1233"/>
      <c r="E545" s="587" t="e">
        <f t="shared" si="15"/>
        <v>#DIV/0!</v>
      </c>
    </row>
    <row r="546" spans="1:5" s="17" customFormat="1" ht="16.75" customHeight="1" outlineLevel="2">
      <c r="A546" s="1230">
        <v>19</v>
      </c>
      <c r="B546" s="1231"/>
      <c r="C546" s="1232"/>
      <c r="D546" s="1233"/>
      <c r="E546" s="587" t="e">
        <f t="shared" si="15"/>
        <v>#DIV/0!</v>
      </c>
    </row>
    <row r="547" spans="1:5" s="17" customFormat="1" ht="16.75" customHeight="1" outlineLevel="2">
      <c r="A547" s="1230">
        <v>20</v>
      </c>
      <c r="B547" s="1231"/>
      <c r="C547" s="1232"/>
      <c r="D547" s="1233"/>
      <c r="E547" s="587" t="e">
        <f t="shared" si="15"/>
        <v>#DIV/0!</v>
      </c>
    </row>
    <row r="548" spans="1:5" s="17" customFormat="1" ht="16.75" customHeight="1" outlineLevel="2">
      <c r="A548" s="1230">
        <v>21</v>
      </c>
      <c r="B548" s="1231"/>
      <c r="C548" s="1232"/>
      <c r="D548" s="1233"/>
      <c r="E548" s="587" t="e">
        <f t="shared" si="15"/>
        <v>#DIV/0!</v>
      </c>
    </row>
    <row r="549" spans="1:5" s="17" customFormat="1" ht="16.75" customHeight="1" outlineLevel="2">
      <c r="A549" s="1230">
        <v>22</v>
      </c>
      <c r="B549" s="1231"/>
      <c r="C549" s="1232"/>
      <c r="D549" s="1233"/>
      <c r="E549" s="587" t="e">
        <f t="shared" si="15"/>
        <v>#DIV/0!</v>
      </c>
    </row>
    <row r="550" spans="1:5" s="17" customFormat="1" ht="16.75" customHeight="1" outlineLevel="2">
      <c r="A550" s="1230">
        <v>23</v>
      </c>
      <c r="B550" s="1231"/>
      <c r="C550" s="1232"/>
      <c r="D550" s="1233"/>
      <c r="E550" s="587" t="e">
        <f t="shared" si="15"/>
        <v>#DIV/0!</v>
      </c>
    </row>
    <row r="551" spans="1:5" s="17" customFormat="1" ht="16.75" customHeight="1" outlineLevel="2">
      <c r="A551" s="1230">
        <v>24</v>
      </c>
      <c r="B551" s="1231"/>
      <c r="C551" s="1232"/>
      <c r="D551" s="1233"/>
      <c r="E551" s="587" t="e">
        <f t="shared" si="15"/>
        <v>#DIV/0!</v>
      </c>
    </row>
    <row r="552" spans="1:5" s="17" customFormat="1" ht="16.75" customHeight="1" outlineLevel="2">
      <c r="A552" s="1230">
        <v>25</v>
      </c>
      <c r="B552" s="1231"/>
      <c r="C552" s="1232"/>
      <c r="D552" s="1233"/>
      <c r="E552" s="587" t="e">
        <f t="shared" si="15"/>
        <v>#DIV/0!</v>
      </c>
    </row>
    <row r="553" spans="1:5" s="17" customFormat="1" ht="16.75" customHeight="1" outlineLevel="2">
      <c r="A553" s="1230">
        <v>26</v>
      </c>
      <c r="B553" s="1231"/>
      <c r="C553" s="1232"/>
      <c r="D553" s="1233"/>
      <c r="E553" s="587" t="e">
        <f t="shared" si="15"/>
        <v>#DIV/0!</v>
      </c>
    </row>
    <row r="554" spans="1:5" s="17" customFormat="1" ht="16.75" customHeight="1" outlineLevel="2">
      <c r="A554" s="1230">
        <v>27</v>
      </c>
      <c r="B554" s="1231"/>
      <c r="C554" s="1232"/>
      <c r="D554" s="1233"/>
      <c r="E554" s="587" t="e">
        <f t="shared" si="15"/>
        <v>#DIV/0!</v>
      </c>
    </row>
    <row r="555" spans="1:5" s="17" customFormat="1" ht="16.75" customHeight="1" outlineLevel="2">
      <c r="A555" s="1230">
        <v>28</v>
      </c>
      <c r="B555" s="1231"/>
      <c r="C555" s="1232"/>
      <c r="D555" s="1233"/>
      <c r="E555" s="587" t="e">
        <f t="shared" si="15"/>
        <v>#DIV/0!</v>
      </c>
    </row>
    <row r="556" spans="1:5" s="17" customFormat="1" ht="16.75" customHeight="1" outlineLevel="2">
      <c r="A556" s="1230">
        <v>29</v>
      </c>
      <c r="B556" s="1231"/>
      <c r="C556" s="1232"/>
      <c r="D556" s="1233"/>
      <c r="E556" s="587" t="e">
        <f t="shared" si="15"/>
        <v>#DIV/0!</v>
      </c>
    </row>
    <row r="557" spans="1:5" s="17" customFormat="1" ht="16.75" customHeight="1" outlineLevel="2">
      <c r="A557" s="1230">
        <v>30</v>
      </c>
      <c r="B557" s="1231"/>
      <c r="C557" s="1232"/>
      <c r="D557" s="1233"/>
      <c r="E557" s="587" t="e">
        <f t="shared" si="15"/>
        <v>#DIV/0!</v>
      </c>
    </row>
    <row r="558" spans="1:5" s="17" customFormat="1" ht="16.75" customHeight="1" outlineLevel="2">
      <c r="A558" s="1230">
        <v>31</v>
      </c>
      <c r="B558" s="1231"/>
      <c r="C558" s="1232"/>
      <c r="D558" s="1233"/>
      <c r="E558" s="587" t="e">
        <f t="shared" si="15"/>
        <v>#DIV/0!</v>
      </c>
    </row>
    <row r="559" spans="1:5" s="17" customFormat="1" ht="16.75" customHeight="1" outlineLevel="2">
      <c r="A559" s="1230">
        <v>32</v>
      </c>
      <c r="B559" s="1231"/>
      <c r="C559" s="1232"/>
      <c r="D559" s="1233"/>
      <c r="E559" s="587" t="e">
        <f t="shared" si="15"/>
        <v>#DIV/0!</v>
      </c>
    </row>
    <row r="560" spans="1:5" s="17" customFormat="1" ht="16.75" customHeight="1" outlineLevel="2">
      <c r="A560" s="1230">
        <v>33</v>
      </c>
      <c r="B560" s="1231"/>
      <c r="C560" s="1232"/>
      <c r="D560" s="1233"/>
      <c r="E560" s="587" t="e">
        <f t="shared" si="15"/>
        <v>#DIV/0!</v>
      </c>
    </row>
    <row r="561" spans="1:5" s="17" customFormat="1" ht="16.75" customHeight="1" outlineLevel="2">
      <c r="A561" s="1230">
        <v>34</v>
      </c>
      <c r="B561" s="1231"/>
      <c r="C561" s="1232"/>
      <c r="D561" s="1233"/>
      <c r="E561" s="587" t="e">
        <f t="shared" si="15"/>
        <v>#DIV/0!</v>
      </c>
    </row>
    <row r="562" spans="1:5" s="17" customFormat="1" ht="16.75" customHeight="1" outlineLevel="2">
      <c r="A562" s="1230">
        <v>35</v>
      </c>
      <c r="B562" s="1231"/>
      <c r="C562" s="1232"/>
      <c r="D562" s="1233"/>
      <c r="E562" s="587" t="e">
        <f t="shared" si="15"/>
        <v>#DIV/0!</v>
      </c>
    </row>
    <row r="563" spans="1:5" s="17" customFormat="1" ht="16.75" customHeight="1" outlineLevel="2">
      <c r="A563" s="1230">
        <v>36</v>
      </c>
      <c r="B563" s="1231"/>
      <c r="C563" s="1232"/>
      <c r="D563" s="1233"/>
      <c r="E563" s="587" t="e">
        <f t="shared" si="15"/>
        <v>#DIV/0!</v>
      </c>
    </row>
    <row r="564" spans="1:5" s="17" customFormat="1" ht="16.75" customHeight="1" outlineLevel="2">
      <c r="A564" s="1230">
        <v>37</v>
      </c>
      <c r="B564" s="1231"/>
      <c r="C564" s="1232"/>
      <c r="D564" s="1233"/>
      <c r="E564" s="587" t="e">
        <f t="shared" si="15"/>
        <v>#DIV/0!</v>
      </c>
    </row>
    <row r="565" spans="1:5" s="17" customFormat="1" ht="16.75" customHeight="1" outlineLevel="2">
      <c r="A565" s="1230">
        <v>38</v>
      </c>
      <c r="B565" s="1231"/>
      <c r="C565" s="1232"/>
      <c r="D565" s="1233"/>
      <c r="E565" s="587" t="e">
        <f t="shared" si="15"/>
        <v>#DIV/0!</v>
      </c>
    </row>
    <row r="566" spans="1:5" s="17" customFormat="1" ht="16.75" customHeight="1" outlineLevel="2">
      <c r="A566" s="1230">
        <v>39</v>
      </c>
      <c r="B566" s="1231"/>
      <c r="C566" s="1232"/>
      <c r="D566" s="1233"/>
      <c r="E566" s="587" t="e">
        <f t="shared" si="15"/>
        <v>#DIV/0!</v>
      </c>
    </row>
    <row r="567" spans="1:5" s="17" customFormat="1" ht="16.75" customHeight="1" outlineLevel="2">
      <c r="A567" s="1230">
        <v>40</v>
      </c>
      <c r="B567" s="1231"/>
      <c r="C567" s="1232"/>
      <c r="D567" s="1233"/>
      <c r="E567" s="587" t="e">
        <f t="shared" si="15"/>
        <v>#DIV/0!</v>
      </c>
    </row>
    <row r="568" spans="1:5" s="17" customFormat="1" ht="16.75" customHeight="1" outlineLevel="2">
      <c r="A568" s="1230">
        <v>41</v>
      </c>
      <c r="B568" s="1231"/>
      <c r="C568" s="1232"/>
      <c r="D568" s="1233"/>
      <c r="E568" s="587" t="e">
        <f t="shared" si="15"/>
        <v>#DIV/0!</v>
      </c>
    </row>
    <row r="569" spans="1:5" s="17" customFormat="1" ht="16.75" customHeight="1" outlineLevel="2">
      <c r="A569" s="1230">
        <v>42</v>
      </c>
      <c r="B569" s="1231"/>
      <c r="C569" s="1232"/>
      <c r="D569" s="1233"/>
      <c r="E569" s="587" t="e">
        <f t="shared" si="15"/>
        <v>#DIV/0!</v>
      </c>
    </row>
    <row r="570" spans="1:5" s="17" customFormat="1" ht="16.75" customHeight="1" outlineLevel="2">
      <c r="A570" s="1230">
        <v>43</v>
      </c>
      <c r="B570" s="1231"/>
      <c r="C570" s="1232"/>
      <c r="D570" s="1233"/>
      <c r="E570" s="587" t="e">
        <f t="shared" si="15"/>
        <v>#DIV/0!</v>
      </c>
    </row>
    <row r="571" spans="1:5" s="17" customFormat="1" ht="16.75" customHeight="1" outlineLevel="2">
      <c r="A571" s="1230">
        <v>44</v>
      </c>
      <c r="B571" s="1231"/>
      <c r="C571" s="1232"/>
      <c r="D571" s="1233"/>
      <c r="E571" s="587" t="e">
        <f t="shared" si="15"/>
        <v>#DIV/0!</v>
      </c>
    </row>
    <row r="572" spans="1:5" s="17" customFormat="1" ht="16.75" customHeight="1" outlineLevel="2">
      <c r="A572" s="1230">
        <v>45</v>
      </c>
      <c r="B572" s="1231"/>
      <c r="C572" s="1232"/>
      <c r="D572" s="1233"/>
      <c r="E572" s="587" t="e">
        <f t="shared" si="15"/>
        <v>#DIV/0!</v>
      </c>
    </row>
    <row r="573" spans="1:5" s="17" customFormat="1" ht="16.75" customHeight="1" outlineLevel="2">
      <c r="A573" s="1230">
        <v>46</v>
      </c>
      <c r="B573" s="1231"/>
      <c r="C573" s="1232"/>
      <c r="D573" s="1233"/>
      <c r="E573" s="587" t="e">
        <f t="shared" si="15"/>
        <v>#DIV/0!</v>
      </c>
    </row>
    <row r="574" spans="1:5" s="17" customFormat="1" ht="16.75" customHeight="1" outlineLevel="2">
      <c r="A574" s="1230">
        <v>47</v>
      </c>
      <c r="B574" s="1231"/>
      <c r="C574" s="1232"/>
      <c r="D574" s="1233"/>
      <c r="E574" s="587" t="e">
        <f t="shared" si="15"/>
        <v>#DIV/0!</v>
      </c>
    </row>
    <row r="575" spans="1:5" s="17" customFormat="1" ht="16.75" customHeight="1" outlineLevel="2">
      <c r="A575" s="1230">
        <v>48</v>
      </c>
      <c r="B575" s="1231"/>
      <c r="C575" s="1232"/>
      <c r="D575" s="1233"/>
      <c r="E575" s="587" t="e">
        <f t="shared" si="15"/>
        <v>#DIV/0!</v>
      </c>
    </row>
    <row r="576" spans="1:5" s="17" customFormat="1" ht="16.75" customHeight="1" outlineLevel="2">
      <c r="A576" s="1230">
        <v>49</v>
      </c>
      <c r="B576" s="1231"/>
      <c r="C576" s="1232"/>
      <c r="D576" s="1233"/>
      <c r="E576" s="587" t="e">
        <f t="shared" si="15"/>
        <v>#DIV/0!</v>
      </c>
    </row>
    <row r="577" spans="1:5" s="17" customFormat="1" ht="16.75" customHeight="1" outlineLevel="2">
      <c r="A577" s="1230">
        <v>50</v>
      </c>
      <c r="B577" s="1231"/>
      <c r="C577" s="1232"/>
      <c r="D577" s="1233"/>
      <c r="E577" s="587" t="e">
        <f t="shared" si="15"/>
        <v>#DIV/0!</v>
      </c>
    </row>
    <row r="578" spans="1:5" s="17" customFormat="1" ht="16.75" customHeight="1" outlineLevel="2">
      <c r="A578" s="1230">
        <v>51</v>
      </c>
      <c r="B578" s="1231"/>
      <c r="C578" s="1232"/>
      <c r="D578" s="1233"/>
      <c r="E578" s="587" t="e">
        <f t="shared" si="15"/>
        <v>#DIV/0!</v>
      </c>
    </row>
    <row r="579" spans="1:5" s="17" customFormat="1" ht="16.75" customHeight="1" outlineLevel="2">
      <c r="A579" s="1230">
        <v>52</v>
      </c>
      <c r="B579" s="1231"/>
      <c r="C579" s="1232"/>
      <c r="D579" s="1233"/>
      <c r="E579" s="587" t="e">
        <f t="shared" si="15"/>
        <v>#DIV/0!</v>
      </c>
    </row>
    <row r="580" spans="1:5" s="17" customFormat="1" ht="16.75" customHeight="1" outlineLevel="2">
      <c r="A580" s="1230">
        <v>53</v>
      </c>
      <c r="B580" s="1231"/>
      <c r="C580" s="1232"/>
      <c r="D580" s="1233"/>
      <c r="E580" s="587" t="e">
        <f t="shared" si="15"/>
        <v>#DIV/0!</v>
      </c>
    </row>
    <row r="581" spans="1:5" s="17" customFormat="1" ht="16.75" customHeight="1" outlineLevel="2">
      <c r="A581" s="1230">
        <v>54</v>
      </c>
      <c r="B581" s="1231"/>
      <c r="C581" s="1232"/>
      <c r="D581" s="1233"/>
      <c r="E581" s="587" t="e">
        <f t="shared" si="15"/>
        <v>#DIV/0!</v>
      </c>
    </row>
    <row r="582" spans="1:5" s="17" customFormat="1" ht="16.75" customHeight="1" outlineLevel="2">
      <c r="A582" s="1230">
        <v>55</v>
      </c>
      <c r="B582" s="1231"/>
      <c r="C582" s="1232"/>
      <c r="D582" s="1233"/>
      <c r="E582" s="587" t="e">
        <f t="shared" si="15"/>
        <v>#DIV/0!</v>
      </c>
    </row>
    <row r="583" spans="1:5" s="17" customFormat="1" ht="16.75" customHeight="1" outlineLevel="2">
      <c r="A583" s="1230">
        <v>56</v>
      </c>
      <c r="B583" s="1231"/>
      <c r="C583" s="1232"/>
      <c r="D583" s="1233"/>
      <c r="E583" s="587" t="e">
        <f t="shared" si="15"/>
        <v>#DIV/0!</v>
      </c>
    </row>
    <row r="584" spans="1:5" s="17" customFormat="1" ht="16.75" customHeight="1" outlineLevel="2">
      <c r="A584" s="1230">
        <v>57</v>
      </c>
      <c r="B584" s="1231"/>
      <c r="C584" s="1232"/>
      <c r="D584" s="1233"/>
      <c r="E584" s="587" t="e">
        <f t="shared" si="15"/>
        <v>#DIV/0!</v>
      </c>
    </row>
    <row r="585" spans="1:5" s="17" customFormat="1" ht="16.75" customHeight="1" outlineLevel="2">
      <c r="A585" s="1230">
        <v>58</v>
      </c>
      <c r="B585" s="1231"/>
      <c r="C585" s="1232"/>
      <c r="D585" s="1233"/>
      <c r="E585" s="587" t="e">
        <f t="shared" si="15"/>
        <v>#DIV/0!</v>
      </c>
    </row>
    <row r="586" spans="1:5" s="17" customFormat="1" ht="16.75" customHeight="1" outlineLevel="2">
      <c r="A586" s="1230">
        <v>59</v>
      </c>
      <c r="B586" s="1231"/>
      <c r="C586" s="1232"/>
      <c r="D586" s="1233"/>
      <c r="E586" s="587" t="e">
        <f t="shared" si="15"/>
        <v>#DIV/0!</v>
      </c>
    </row>
    <row r="587" spans="1:5" s="17" customFormat="1" ht="16.75" customHeight="1" outlineLevel="2">
      <c r="A587" s="1230">
        <v>60</v>
      </c>
      <c r="B587" s="1231"/>
      <c r="C587" s="1232"/>
      <c r="D587" s="1233"/>
      <c r="E587" s="587" t="e">
        <f t="shared" si="15"/>
        <v>#DIV/0!</v>
      </c>
    </row>
    <row r="588" spans="1:5" s="17" customFormat="1" ht="16.75" customHeight="1" outlineLevel="2">
      <c r="A588" s="1230">
        <v>61</v>
      </c>
      <c r="B588" s="1231"/>
      <c r="C588" s="1232"/>
      <c r="D588" s="1233"/>
      <c r="E588" s="587" t="e">
        <f t="shared" si="15"/>
        <v>#DIV/0!</v>
      </c>
    </row>
    <row r="589" spans="1:5" s="17" customFormat="1" ht="16.75" customHeight="1" outlineLevel="2">
      <c r="A589" s="1230">
        <v>62</v>
      </c>
      <c r="B589" s="1231"/>
      <c r="C589" s="1232"/>
      <c r="D589" s="1233"/>
      <c r="E589" s="587" t="e">
        <f t="shared" si="15"/>
        <v>#DIV/0!</v>
      </c>
    </row>
    <row r="590" spans="1:5" s="17" customFormat="1" ht="16.75" customHeight="1" outlineLevel="2">
      <c r="A590" s="1230">
        <v>63</v>
      </c>
      <c r="B590" s="1231"/>
      <c r="C590" s="1232"/>
      <c r="D590" s="1233"/>
      <c r="E590" s="587" t="e">
        <f t="shared" si="15"/>
        <v>#DIV/0!</v>
      </c>
    </row>
    <row r="591" spans="1:5" s="17" customFormat="1" ht="16.75" customHeight="1" outlineLevel="2">
      <c r="A591" s="1230">
        <v>64</v>
      </c>
      <c r="B591" s="1231"/>
      <c r="C591" s="1232"/>
      <c r="D591" s="1233"/>
      <c r="E591" s="587" t="e">
        <f t="shared" si="15"/>
        <v>#DIV/0!</v>
      </c>
    </row>
    <row r="592" spans="1:5" s="17" customFormat="1" ht="16.75" customHeight="1" outlineLevel="2">
      <c r="A592" s="1230">
        <v>65</v>
      </c>
      <c r="B592" s="1231"/>
      <c r="C592" s="1232"/>
      <c r="D592" s="1233"/>
      <c r="E592" s="587" t="e">
        <f t="shared" si="15"/>
        <v>#DIV/0!</v>
      </c>
    </row>
    <row r="593" spans="1:5" s="17" customFormat="1" ht="16.75" customHeight="1" outlineLevel="2">
      <c r="A593" s="1230">
        <v>66</v>
      </c>
      <c r="B593" s="1231"/>
      <c r="C593" s="1232"/>
      <c r="D593" s="1233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0">
        <v>67</v>
      </c>
      <c r="B594" s="1231"/>
      <c r="C594" s="1232"/>
      <c r="D594" s="1233"/>
      <c r="E594" s="587" t="e">
        <f t="shared" si="16"/>
        <v>#DIV/0!</v>
      </c>
    </row>
    <row r="595" spans="1:5" s="17" customFormat="1" ht="16.75" customHeight="1" outlineLevel="2">
      <c r="A595" s="1230">
        <v>68</v>
      </c>
      <c r="B595" s="1231"/>
      <c r="C595" s="1232"/>
      <c r="D595" s="1233"/>
      <c r="E595" s="587" t="e">
        <f t="shared" si="16"/>
        <v>#DIV/0!</v>
      </c>
    </row>
    <row r="596" spans="1:5" s="17" customFormat="1" ht="16.75" customHeight="1" outlineLevel="2">
      <c r="A596" s="1230">
        <v>69</v>
      </c>
      <c r="B596" s="1231"/>
      <c r="C596" s="1232"/>
      <c r="D596" s="1233"/>
      <c r="E596" s="587" t="e">
        <f t="shared" si="16"/>
        <v>#DIV/0!</v>
      </c>
    </row>
    <row r="597" spans="1:5" s="17" customFormat="1" ht="16.75" customHeight="1" outlineLevel="2">
      <c r="A597" s="1230">
        <v>70</v>
      </c>
      <c r="B597" s="1231"/>
      <c r="C597" s="1232"/>
      <c r="D597" s="1233"/>
      <c r="E597" s="587" t="e">
        <f t="shared" si="16"/>
        <v>#DIV/0!</v>
      </c>
    </row>
    <row r="598" spans="1:5" s="17" customFormat="1" ht="16.75" customHeight="1" outlineLevel="2">
      <c r="A598" s="1230">
        <v>71</v>
      </c>
      <c r="B598" s="1231"/>
      <c r="C598" s="1232"/>
      <c r="D598" s="1233"/>
      <c r="E598" s="587" t="e">
        <f t="shared" si="16"/>
        <v>#DIV/0!</v>
      </c>
    </row>
    <row r="599" spans="1:5" s="17" customFormat="1" ht="16.75" customHeight="1" outlineLevel="2">
      <c r="A599" s="1230">
        <v>72</v>
      </c>
      <c r="B599" s="1231"/>
      <c r="C599" s="1232"/>
      <c r="D599" s="1233"/>
      <c r="E599" s="587" t="e">
        <f t="shared" si="16"/>
        <v>#DIV/0!</v>
      </c>
    </row>
    <row r="600" spans="1:5" s="17" customFormat="1" ht="16.75" customHeight="1" outlineLevel="2">
      <c r="A600" s="1230">
        <v>73</v>
      </c>
      <c r="B600" s="1231"/>
      <c r="C600" s="1232"/>
      <c r="D600" s="1233"/>
      <c r="E600" s="587" t="e">
        <f t="shared" si="16"/>
        <v>#DIV/0!</v>
      </c>
    </row>
    <row r="601" spans="1:5" s="17" customFormat="1" ht="16.75" customHeight="1" outlineLevel="2">
      <c r="A601" s="1230">
        <v>74</v>
      </c>
      <c r="B601" s="1231"/>
      <c r="C601" s="1232"/>
      <c r="D601" s="1233"/>
      <c r="E601" s="587" t="e">
        <f t="shared" si="16"/>
        <v>#DIV/0!</v>
      </c>
    </row>
    <row r="602" spans="1:5" s="17" customFormat="1" ht="16.75" customHeight="1" outlineLevel="2">
      <c r="A602" s="1230">
        <v>75</v>
      </c>
      <c r="B602" s="1231"/>
      <c r="C602" s="1232"/>
      <c r="D602" s="1233"/>
      <c r="E602" s="587" t="e">
        <f t="shared" si="16"/>
        <v>#DIV/0!</v>
      </c>
    </row>
    <row r="603" spans="1:5" s="17" customFormat="1" ht="16.75" customHeight="1" outlineLevel="2">
      <c r="A603" s="1230">
        <v>76</v>
      </c>
      <c r="B603" s="1231"/>
      <c r="C603" s="1232"/>
      <c r="D603" s="1233"/>
      <c r="E603" s="587" t="e">
        <f t="shared" si="16"/>
        <v>#DIV/0!</v>
      </c>
    </row>
    <row r="604" spans="1:5" s="17" customFormat="1" ht="16.75" customHeight="1" outlineLevel="2">
      <c r="A604" s="1230">
        <v>77</v>
      </c>
      <c r="B604" s="1231"/>
      <c r="C604" s="1232"/>
      <c r="D604" s="1233"/>
      <c r="E604" s="587" t="e">
        <f t="shared" si="16"/>
        <v>#DIV/0!</v>
      </c>
    </row>
    <row r="605" spans="1:5" s="17" customFormat="1" ht="16.75" customHeight="1" outlineLevel="2">
      <c r="A605" s="1230">
        <v>78</v>
      </c>
      <c r="B605" s="1231"/>
      <c r="C605" s="1232"/>
      <c r="D605" s="1233"/>
      <c r="E605" s="587" t="e">
        <f t="shared" si="16"/>
        <v>#DIV/0!</v>
      </c>
    </row>
    <row r="606" spans="1:5" s="17" customFormat="1" ht="16.75" customHeight="1" outlineLevel="2">
      <c r="A606" s="1230">
        <v>79</v>
      </c>
      <c r="B606" s="1231"/>
      <c r="C606" s="1232"/>
      <c r="D606" s="1233"/>
      <c r="E606" s="587" t="e">
        <f t="shared" si="16"/>
        <v>#DIV/0!</v>
      </c>
    </row>
    <row r="607" spans="1:5" s="17" customFormat="1" ht="16.75" customHeight="1" outlineLevel="2">
      <c r="A607" s="1230">
        <v>80</v>
      </c>
      <c r="B607" s="1231"/>
      <c r="C607" s="1232"/>
      <c r="D607" s="1233"/>
      <c r="E607" s="587" t="e">
        <f t="shared" si="16"/>
        <v>#DIV/0!</v>
      </c>
    </row>
    <row r="608" spans="1:5" s="17" customFormat="1" ht="16.75" customHeight="1" outlineLevel="2">
      <c r="A608" s="1230">
        <v>81</v>
      </c>
      <c r="B608" s="1231"/>
      <c r="C608" s="1232"/>
      <c r="D608" s="1233"/>
      <c r="E608" s="587" t="e">
        <f t="shared" si="16"/>
        <v>#DIV/0!</v>
      </c>
    </row>
    <row r="609" spans="1:5" s="17" customFormat="1" ht="16.75" customHeight="1" outlineLevel="2">
      <c r="A609" s="1230">
        <v>82</v>
      </c>
      <c r="B609" s="1231"/>
      <c r="C609" s="1232"/>
      <c r="D609" s="1233"/>
      <c r="E609" s="587" t="e">
        <f t="shared" si="16"/>
        <v>#DIV/0!</v>
      </c>
    </row>
    <row r="610" spans="1:5" s="17" customFormat="1" ht="16.75" customHeight="1" outlineLevel="2">
      <c r="A610" s="1230">
        <v>83</v>
      </c>
      <c r="B610" s="1231"/>
      <c r="C610" s="1232"/>
      <c r="D610" s="1233"/>
      <c r="E610" s="587" t="e">
        <f t="shared" si="16"/>
        <v>#DIV/0!</v>
      </c>
    </row>
    <row r="611" spans="1:5" s="17" customFormat="1" ht="16.75" customHeight="1" outlineLevel="2">
      <c r="A611" s="1230">
        <v>84</v>
      </c>
      <c r="B611" s="1231"/>
      <c r="C611" s="1232"/>
      <c r="D611" s="1233"/>
      <c r="E611" s="587" t="e">
        <f t="shared" si="16"/>
        <v>#DIV/0!</v>
      </c>
    </row>
    <row r="612" spans="1:5" s="17" customFormat="1" ht="16.75" customHeight="1" outlineLevel="2">
      <c r="A612" s="1230">
        <v>85</v>
      </c>
      <c r="B612" s="1231"/>
      <c r="C612" s="1232"/>
      <c r="D612" s="1233"/>
      <c r="E612" s="587" t="e">
        <f t="shared" si="16"/>
        <v>#DIV/0!</v>
      </c>
    </row>
    <row r="613" spans="1:5" s="17" customFormat="1" ht="16.75" customHeight="1" outlineLevel="2">
      <c r="A613" s="1230">
        <v>86</v>
      </c>
      <c r="B613" s="1231"/>
      <c r="C613" s="1232"/>
      <c r="D613" s="1233"/>
      <c r="E613" s="587" t="e">
        <f t="shared" si="16"/>
        <v>#DIV/0!</v>
      </c>
    </row>
    <row r="614" spans="1:5" s="17" customFormat="1" ht="16.75" customHeight="1" outlineLevel="2">
      <c r="A614" s="1230">
        <v>87</v>
      </c>
      <c r="B614" s="1231"/>
      <c r="C614" s="1232"/>
      <c r="D614" s="1233"/>
      <c r="E614" s="587" t="e">
        <f t="shared" si="16"/>
        <v>#DIV/0!</v>
      </c>
    </row>
    <row r="615" spans="1:5" s="17" customFormat="1" ht="16.75" customHeight="1" outlineLevel="2">
      <c r="A615" s="1230">
        <v>88</v>
      </c>
      <c r="B615" s="1231"/>
      <c r="C615" s="1232"/>
      <c r="D615" s="1233"/>
      <c r="E615" s="587" t="e">
        <f t="shared" si="16"/>
        <v>#DIV/0!</v>
      </c>
    </row>
    <row r="616" spans="1:5" s="17" customFormat="1" ht="16.75" customHeight="1" outlineLevel="2">
      <c r="A616" s="1230">
        <v>89</v>
      </c>
      <c r="B616" s="1231"/>
      <c r="C616" s="1232"/>
      <c r="D616" s="1233"/>
      <c r="E616" s="587" t="e">
        <f t="shared" si="16"/>
        <v>#DIV/0!</v>
      </c>
    </row>
    <row r="617" spans="1:5" s="17" customFormat="1" ht="16.75" customHeight="1" outlineLevel="2">
      <c r="A617" s="1230">
        <v>90</v>
      </c>
      <c r="B617" s="1231"/>
      <c r="C617" s="1232"/>
      <c r="D617" s="1233"/>
      <c r="E617" s="587" t="e">
        <f t="shared" si="16"/>
        <v>#DIV/0!</v>
      </c>
    </row>
    <row r="618" spans="1:5" s="17" customFormat="1" ht="16.75" customHeight="1" outlineLevel="2">
      <c r="A618" s="1230">
        <v>91</v>
      </c>
      <c r="B618" s="1231"/>
      <c r="C618" s="1232"/>
      <c r="D618" s="1233"/>
      <c r="E618" s="587" t="e">
        <f t="shared" si="16"/>
        <v>#DIV/0!</v>
      </c>
    </row>
    <row r="619" spans="1:5" s="17" customFormat="1" ht="16.75" customHeight="1" outlineLevel="2">
      <c r="A619" s="1230">
        <v>92</v>
      </c>
      <c r="B619" s="1231"/>
      <c r="C619" s="1232"/>
      <c r="D619" s="1233"/>
      <c r="E619" s="587" t="e">
        <f t="shared" si="16"/>
        <v>#DIV/0!</v>
      </c>
    </row>
    <row r="620" spans="1:5" s="17" customFormat="1" ht="16.75" customHeight="1" outlineLevel="2">
      <c r="A620" s="1230">
        <v>93</v>
      </c>
      <c r="B620" s="1231"/>
      <c r="C620" s="1232"/>
      <c r="D620" s="1233"/>
      <c r="E620" s="587" t="e">
        <f t="shared" si="16"/>
        <v>#DIV/0!</v>
      </c>
    </row>
    <row r="621" spans="1:5" s="17" customFormat="1" ht="16.75" customHeight="1" outlineLevel="2">
      <c r="A621" s="1230">
        <v>94</v>
      </c>
      <c r="B621" s="1231"/>
      <c r="C621" s="1232"/>
      <c r="D621" s="1233"/>
      <c r="E621" s="587" t="e">
        <f t="shared" si="16"/>
        <v>#DIV/0!</v>
      </c>
    </row>
    <row r="622" spans="1:5" s="17" customFormat="1" ht="16.75" customHeight="1" outlineLevel="2">
      <c r="A622" s="1230">
        <v>95</v>
      </c>
      <c r="B622" s="1231"/>
      <c r="C622" s="1232"/>
      <c r="D622" s="1233"/>
      <c r="E622" s="587" t="e">
        <f t="shared" si="16"/>
        <v>#DIV/0!</v>
      </c>
    </row>
    <row r="623" spans="1:5" s="17" customFormat="1" ht="16.75" customHeight="1" outlineLevel="2">
      <c r="A623" s="1230">
        <v>96</v>
      </c>
      <c r="B623" s="1231"/>
      <c r="C623" s="1232"/>
      <c r="D623" s="1233"/>
      <c r="E623" s="587" t="e">
        <f t="shared" si="16"/>
        <v>#DIV/0!</v>
      </c>
    </row>
    <row r="624" spans="1:5" s="17" customFormat="1" ht="16.75" customHeight="1" outlineLevel="2">
      <c r="A624" s="1230">
        <v>97</v>
      </c>
      <c r="B624" s="1231"/>
      <c r="C624" s="1232"/>
      <c r="D624" s="1233"/>
      <c r="E624" s="587" t="e">
        <f t="shared" si="16"/>
        <v>#DIV/0!</v>
      </c>
    </row>
    <row r="625" spans="1:5" s="17" customFormat="1" ht="16.75" customHeight="1" outlineLevel="2">
      <c r="A625" s="1230">
        <v>98</v>
      </c>
      <c r="B625" s="1231"/>
      <c r="C625" s="1232"/>
      <c r="D625" s="1233"/>
      <c r="E625" s="587" t="e">
        <f t="shared" si="16"/>
        <v>#DIV/0!</v>
      </c>
    </row>
    <row r="626" spans="1:5" s="17" customFormat="1" ht="16.75" customHeight="1" outlineLevel="2">
      <c r="A626" s="1230">
        <v>99</v>
      </c>
      <c r="B626" s="1231"/>
      <c r="C626" s="1232"/>
      <c r="D626" s="1233"/>
      <c r="E626" s="587" t="e">
        <f t="shared" si="16"/>
        <v>#DIV/0!</v>
      </c>
    </row>
    <row r="627" spans="1:5" s="17" customFormat="1" ht="16.75" customHeight="1" outlineLevel="2">
      <c r="A627" s="1230">
        <v>100</v>
      </c>
      <c r="B627" s="1231"/>
      <c r="C627" s="1232"/>
      <c r="D627" s="1233"/>
      <c r="E627" s="587" t="e">
        <f t="shared" si="16"/>
        <v>#DIV/0!</v>
      </c>
    </row>
    <row r="628" spans="1:5" s="17" customFormat="1" ht="16.75" customHeight="1" outlineLevel="2">
      <c r="A628" s="1230">
        <v>101</v>
      </c>
      <c r="B628" s="1231"/>
      <c r="C628" s="1232"/>
      <c r="D628" s="1233"/>
      <c r="E628" s="587" t="e">
        <f t="shared" si="16"/>
        <v>#DIV/0!</v>
      </c>
    </row>
    <row r="629" spans="1:5" s="17" customFormat="1" ht="16.75" customHeight="1" outlineLevel="2">
      <c r="A629" s="1230">
        <v>102</v>
      </c>
      <c r="B629" s="1231"/>
      <c r="C629" s="1232"/>
      <c r="D629" s="1233"/>
      <c r="E629" s="587" t="e">
        <f t="shared" si="16"/>
        <v>#DIV/0!</v>
      </c>
    </row>
    <row r="630" spans="1:5" s="17" customFormat="1" ht="16.75" customHeight="1" outlineLevel="2">
      <c r="A630" s="1230">
        <v>103</v>
      </c>
      <c r="B630" s="1231"/>
      <c r="C630" s="1232"/>
      <c r="D630" s="1233"/>
      <c r="E630" s="587" t="e">
        <f t="shared" si="16"/>
        <v>#DIV/0!</v>
      </c>
    </row>
    <row r="631" spans="1:5" s="17" customFormat="1" ht="16.75" customHeight="1" outlineLevel="2">
      <c r="A631" s="1230">
        <v>104</v>
      </c>
      <c r="B631" s="1231"/>
      <c r="C631" s="1232"/>
      <c r="D631" s="1233"/>
      <c r="E631" s="587" t="e">
        <f t="shared" si="16"/>
        <v>#DIV/0!</v>
      </c>
    </row>
    <row r="632" spans="1:5" s="17" customFormat="1" ht="16.75" customHeight="1" outlineLevel="2">
      <c r="A632" s="1230">
        <v>105</v>
      </c>
      <c r="B632" s="1231"/>
      <c r="C632" s="1232"/>
      <c r="D632" s="1233"/>
      <c r="E632" s="587" t="e">
        <f t="shared" si="16"/>
        <v>#DIV/0!</v>
      </c>
    </row>
    <row r="633" spans="1:5" s="17" customFormat="1" ht="16.75" customHeight="1" outlineLevel="2">
      <c r="A633" s="1230">
        <v>106</v>
      </c>
      <c r="B633" s="1231"/>
      <c r="C633" s="1232"/>
      <c r="D633" s="1233"/>
      <c r="E633" s="587" t="e">
        <f t="shared" si="16"/>
        <v>#DIV/0!</v>
      </c>
    </row>
    <row r="634" spans="1:5" s="17" customFormat="1" ht="16.75" customHeight="1" outlineLevel="2">
      <c r="A634" s="1230">
        <v>107</v>
      </c>
      <c r="B634" s="1231"/>
      <c r="C634" s="1232"/>
      <c r="D634" s="1233"/>
      <c r="E634" s="587" t="e">
        <f t="shared" si="16"/>
        <v>#DIV/0!</v>
      </c>
    </row>
    <row r="635" spans="1:5" s="17" customFormat="1" ht="16.75" customHeight="1" outlineLevel="2">
      <c r="A635" s="1230">
        <v>108</v>
      </c>
      <c r="B635" s="1231"/>
      <c r="C635" s="1232"/>
      <c r="D635" s="1233"/>
      <c r="E635" s="587" t="e">
        <f t="shared" si="16"/>
        <v>#DIV/0!</v>
      </c>
    </row>
    <row r="636" spans="1:5" s="17" customFormat="1" ht="16.75" customHeight="1" outlineLevel="2">
      <c r="A636" s="1230">
        <v>109</v>
      </c>
      <c r="B636" s="1231"/>
      <c r="C636" s="1232"/>
      <c r="D636" s="1233"/>
      <c r="E636" s="587" t="e">
        <f t="shared" si="16"/>
        <v>#DIV/0!</v>
      </c>
    </row>
    <row r="637" spans="1:5" s="17" customFormat="1" ht="16.75" customHeight="1" outlineLevel="2">
      <c r="A637" s="1230">
        <v>110</v>
      </c>
      <c r="B637" s="1231"/>
      <c r="C637" s="1232"/>
      <c r="D637" s="1233"/>
      <c r="E637" s="587" t="e">
        <f t="shared" si="16"/>
        <v>#DIV/0!</v>
      </c>
    </row>
    <row r="638" spans="1:5" s="17" customFormat="1" ht="16.75" customHeight="1" outlineLevel="2">
      <c r="A638" s="1230">
        <v>111</v>
      </c>
      <c r="B638" s="1231"/>
      <c r="C638" s="1232"/>
      <c r="D638" s="1233"/>
      <c r="E638" s="587" t="e">
        <f t="shared" si="16"/>
        <v>#DIV/0!</v>
      </c>
    </row>
    <row r="639" spans="1:5" s="17" customFormat="1" ht="16.75" customHeight="1" outlineLevel="2">
      <c r="A639" s="1230">
        <v>112</v>
      </c>
      <c r="B639" s="1231"/>
      <c r="C639" s="1232"/>
      <c r="D639" s="1233"/>
      <c r="E639" s="587" t="e">
        <f t="shared" si="16"/>
        <v>#DIV/0!</v>
      </c>
    </row>
    <row r="640" spans="1:5" s="17" customFormat="1" ht="16.75" customHeight="1" outlineLevel="2">
      <c r="A640" s="1230">
        <v>113</v>
      </c>
      <c r="B640" s="1231"/>
      <c r="C640" s="1232"/>
      <c r="D640" s="1233"/>
      <c r="E640" s="587" t="e">
        <f t="shared" si="16"/>
        <v>#DIV/0!</v>
      </c>
    </row>
    <row r="641" spans="1:5" s="17" customFormat="1" ht="16.75" customHeight="1" outlineLevel="2">
      <c r="A641" s="1230">
        <v>114</v>
      </c>
      <c r="B641" s="1231"/>
      <c r="C641" s="1232"/>
      <c r="D641" s="1233"/>
      <c r="E641" s="587" t="e">
        <f t="shared" si="16"/>
        <v>#DIV/0!</v>
      </c>
    </row>
    <row r="642" spans="1:5" s="17" customFormat="1" ht="16.75" customHeight="1" outlineLevel="2">
      <c r="A642" s="1230">
        <v>115</v>
      </c>
      <c r="B642" s="1231"/>
      <c r="C642" s="1232"/>
      <c r="D642" s="1233"/>
      <c r="E642" s="587" t="e">
        <f t="shared" si="16"/>
        <v>#DIV/0!</v>
      </c>
    </row>
    <row r="643" spans="1:5" s="17" customFormat="1" ht="16.75" customHeight="1" outlineLevel="2">
      <c r="A643" s="1230">
        <v>116</v>
      </c>
      <c r="B643" s="1231"/>
      <c r="C643" s="1232"/>
      <c r="D643" s="1233"/>
      <c r="E643" s="587" t="e">
        <f t="shared" si="16"/>
        <v>#DIV/0!</v>
      </c>
    </row>
    <row r="644" spans="1:5" s="17" customFormat="1" ht="16.75" customHeight="1" outlineLevel="2">
      <c r="A644" s="1230">
        <v>117</v>
      </c>
      <c r="B644" s="1231"/>
      <c r="C644" s="1232"/>
      <c r="D644" s="1233"/>
      <c r="E644" s="587" t="e">
        <f t="shared" si="16"/>
        <v>#DIV/0!</v>
      </c>
    </row>
    <row r="645" spans="1:5" s="17" customFormat="1" ht="16.75" customHeight="1" outlineLevel="2">
      <c r="A645" s="1230">
        <v>118</v>
      </c>
      <c r="B645" s="1231"/>
      <c r="C645" s="1232"/>
      <c r="D645" s="1233"/>
      <c r="E645" s="587" t="e">
        <f t="shared" si="16"/>
        <v>#DIV/0!</v>
      </c>
    </row>
    <row r="646" spans="1:5" s="17" customFormat="1" ht="16.75" customHeight="1" outlineLevel="2">
      <c r="A646" s="1230">
        <v>119</v>
      </c>
      <c r="B646" s="1231"/>
      <c r="C646" s="1232"/>
      <c r="D646" s="1233"/>
      <c r="E646" s="587" t="e">
        <f t="shared" si="16"/>
        <v>#DIV/0!</v>
      </c>
    </row>
    <row r="647" spans="1:5" s="17" customFormat="1" ht="16.75" customHeight="1" outlineLevel="2">
      <c r="A647" s="1230">
        <v>120</v>
      </c>
      <c r="B647" s="1231"/>
      <c r="C647" s="1232"/>
      <c r="D647" s="1233"/>
      <c r="E647" s="587" t="e">
        <f t="shared" si="16"/>
        <v>#DIV/0!</v>
      </c>
    </row>
    <row r="648" spans="1:5" s="17" customFormat="1" ht="16.75" customHeight="1" outlineLevel="2">
      <c r="A648" s="1230">
        <v>121</v>
      </c>
      <c r="B648" s="1231"/>
      <c r="C648" s="1232"/>
      <c r="D648" s="1233"/>
      <c r="E648" s="587" t="e">
        <f t="shared" si="16"/>
        <v>#DIV/0!</v>
      </c>
    </row>
    <row r="649" spans="1:5" s="17" customFormat="1" ht="16.75" customHeight="1" outlineLevel="2">
      <c r="A649" s="1230">
        <v>122</v>
      </c>
      <c r="B649" s="1231"/>
      <c r="C649" s="1232"/>
      <c r="D649" s="1233"/>
      <c r="E649" s="587" t="e">
        <f t="shared" si="16"/>
        <v>#DIV/0!</v>
      </c>
    </row>
    <row r="650" spans="1:5" s="17" customFormat="1" ht="16.75" customHeight="1" outlineLevel="2">
      <c r="A650" s="1230">
        <v>123</v>
      </c>
      <c r="B650" s="1231"/>
      <c r="C650" s="1232"/>
      <c r="D650" s="1233"/>
      <c r="E650" s="587" t="e">
        <f t="shared" si="16"/>
        <v>#DIV/0!</v>
      </c>
    </row>
    <row r="651" spans="1:5" s="17" customFormat="1" ht="16.75" customHeight="1" outlineLevel="2">
      <c r="A651" s="1230">
        <v>124</v>
      </c>
      <c r="B651" s="1231"/>
      <c r="C651" s="1232"/>
      <c r="D651" s="1233"/>
      <c r="E651" s="587" t="e">
        <f t="shared" si="16"/>
        <v>#DIV/0!</v>
      </c>
    </row>
    <row r="652" spans="1:5" s="17" customFormat="1" ht="16.75" customHeight="1" outlineLevel="2">
      <c r="A652" s="1230">
        <v>125</v>
      </c>
      <c r="B652" s="1231"/>
      <c r="C652" s="1232"/>
      <c r="D652" s="1233"/>
      <c r="E652" s="587" t="e">
        <f t="shared" si="16"/>
        <v>#DIV/0!</v>
      </c>
    </row>
    <row r="653" spans="1:5" s="17" customFormat="1" ht="16.75" customHeight="1" outlineLevel="2">
      <c r="A653" s="1230">
        <v>126</v>
      </c>
      <c r="B653" s="1231"/>
      <c r="C653" s="1232"/>
      <c r="D653" s="1233"/>
      <c r="E653" s="587" t="e">
        <f t="shared" si="16"/>
        <v>#DIV/0!</v>
      </c>
    </row>
    <row r="654" spans="1:5" s="17" customFormat="1" ht="16.75" customHeight="1" outlineLevel="2">
      <c r="A654" s="1230">
        <v>127</v>
      </c>
      <c r="B654" s="1231"/>
      <c r="C654" s="1232"/>
      <c r="D654" s="1233"/>
      <c r="E654" s="587" t="e">
        <f t="shared" si="16"/>
        <v>#DIV/0!</v>
      </c>
    </row>
    <row r="655" spans="1:5" s="17" customFormat="1" ht="16.75" customHeight="1" outlineLevel="2">
      <c r="A655" s="1230">
        <v>128</v>
      </c>
      <c r="B655" s="1231"/>
      <c r="C655" s="1232"/>
      <c r="D655" s="1233"/>
      <c r="E655" s="587" t="e">
        <f t="shared" si="16"/>
        <v>#DIV/0!</v>
      </c>
    </row>
    <row r="656" spans="1:5" s="17" customFormat="1" ht="16.75" customHeight="1" outlineLevel="2">
      <c r="A656" s="1230">
        <v>129</v>
      </c>
      <c r="B656" s="1231"/>
      <c r="C656" s="1232"/>
      <c r="D656" s="1233"/>
      <c r="E656" s="587" t="e">
        <f t="shared" si="16"/>
        <v>#DIV/0!</v>
      </c>
    </row>
    <row r="657" spans="1:5" s="17" customFormat="1" ht="16.75" customHeight="1" outlineLevel="2">
      <c r="A657" s="1230">
        <v>130</v>
      </c>
      <c r="B657" s="1231"/>
      <c r="C657" s="1232"/>
      <c r="D657" s="1233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0">
        <v>131</v>
      </c>
      <c r="B658" s="1231"/>
      <c r="C658" s="1232"/>
      <c r="D658" s="1233"/>
      <c r="E658" s="587" t="e">
        <f t="shared" si="17"/>
        <v>#DIV/0!</v>
      </c>
    </row>
    <row r="659" spans="1:5" s="17" customFormat="1" ht="16.75" customHeight="1" outlineLevel="2">
      <c r="A659" s="1230">
        <v>132</v>
      </c>
      <c r="B659" s="1231"/>
      <c r="C659" s="1232"/>
      <c r="D659" s="1233"/>
      <c r="E659" s="587" t="e">
        <f t="shared" si="17"/>
        <v>#DIV/0!</v>
      </c>
    </row>
    <row r="660" spans="1:5" s="17" customFormat="1" ht="16.75" customHeight="1" outlineLevel="2">
      <c r="A660" s="1230">
        <v>133</v>
      </c>
      <c r="B660" s="1231"/>
      <c r="C660" s="1232"/>
      <c r="D660" s="1233"/>
      <c r="E660" s="587" t="e">
        <f t="shared" si="17"/>
        <v>#DIV/0!</v>
      </c>
    </row>
    <row r="661" spans="1:5" s="17" customFormat="1" ht="16.75" customHeight="1" outlineLevel="2">
      <c r="A661" s="1230">
        <v>134</v>
      </c>
      <c r="B661" s="1231"/>
      <c r="C661" s="1232"/>
      <c r="D661" s="1233"/>
      <c r="E661" s="587" t="e">
        <f t="shared" si="17"/>
        <v>#DIV/0!</v>
      </c>
    </row>
    <row r="662" spans="1:5" s="17" customFormat="1" ht="16.75" customHeight="1" outlineLevel="2">
      <c r="A662" s="1230">
        <v>135</v>
      </c>
      <c r="B662" s="1231"/>
      <c r="C662" s="1232"/>
      <c r="D662" s="1233"/>
      <c r="E662" s="587" t="e">
        <f t="shared" si="17"/>
        <v>#DIV/0!</v>
      </c>
    </row>
    <row r="663" spans="1:5" s="17" customFormat="1" ht="16.75" customHeight="1" outlineLevel="2">
      <c r="A663" s="1230">
        <v>136</v>
      </c>
      <c r="B663" s="1231"/>
      <c r="C663" s="1232"/>
      <c r="D663" s="1233"/>
      <c r="E663" s="587" t="e">
        <f t="shared" si="17"/>
        <v>#DIV/0!</v>
      </c>
    </row>
    <row r="664" spans="1:5" s="17" customFormat="1" ht="16.75" customHeight="1" outlineLevel="2">
      <c r="A664" s="1230">
        <v>137</v>
      </c>
      <c r="B664" s="1231"/>
      <c r="C664" s="1232"/>
      <c r="D664" s="1233"/>
      <c r="E664" s="587" t="e">
        <f t="shared" si="17"/>
        <v>#DIV/0!</v>
      </c>
    </row>
    <row r="665" spans="1:5" s="17" customFormat="1" ht="16.75" customHeight="1" outlineLevel="2">
      <c r="A665" s="1230">
        <v>138</v>
      </c>
      <c r="B665" s="1231"/>
      <c r="C665" s="1232"/>
      <c r="D665" s="1233"/>
      <c r="E665" s="587" t="e">
        <f t="shared" si="17"/>
        <v>#DIV/0!</v>
      </c>
    </row>
    <row r="666" spans="1:5" s="17" customFormat="1" ht="16.75" customHeight="1" outlineLevel="2">
      <c r="A666" s="1230">
        <v>139</v>
      </c>
      <c r="B666" s="1231"/>
      <c r="C666" s="1232"/>
      <c r="D666" s="1233"/>
      <c r="E666" s="587" t="e">
        <f t="shared" si="17"/>
        <v>#DIV/0!</v>
      </c>
    </row>
    <row r="667" spans="1:5" s="17" customFormat="1" ht="16.75" customHeight="1" outlineLevel="2">
      <c r="A667" s="1230">
        <v>140</v>
      </c>
      <c r="B667" s="1231"/>
      <c r="C667" s="1232"/>
      <c r="D667" s="1233"/>
      <c r="E667" s="587" t="e">
        <f t="shared" si="17"/>
        <v>#DIV/0!</v>
      </c>
    </row>
    <row r="668" spans="1:5" s="17" customFormat="1" ht="16.75" customHeight="1" outlineLevel="2">
      <c r="A668" s="1230">
        <v>141</v>
      </c>
      <c r="B668" s="1231"/>
      <c r="C668" s="1232"/>
      <c r="D668" s="1233"/>
      <c r="E668" s="587" t="e">
        <f t="shared" si="17"/>
        <v>#DIV/0!</v>
      </c>
    </row>
    <row r="669" spans="1:5" s="17" customFormat="1" ht="16.75" customHeight="1" outlineLevel="2">
      <c r="A669" s="1230">
        <v>142</v>
      </c>
      <c r="B669" s="1231"/>
      <c r="C669" s="1232"/>
      <c r="D669" s="1233"/>
      <c r="E669" s="587" t="e">
        <f t="shared" si="17"/>
        <v>#DIV/0!</v>
      </c>
    </row>
    <row r="670" spans="1:5" s="17" customFormat="1" ht="16.75" customHeight="1" outlineLevel="2">
      <c r="A670" s="1230">
        <v>143</v>
      </c>
      <c r="B670" s="1231"/>
      <c r="C670" s="1232"/>
      <c r="D670" s="1233"/>
      <c r="E670" s="587" t="e">
        <f t="shared" si="17"/>
        <v>#DIV/0!</v>
      </c>
    </row>
    <row r="671" spans="1:5" s="17" customFormat="1" ht="16.75" customHeight="1" outlineLevel="2">
      <c r="A671" s="1230">
        <v>144</v>
      </c>
      <c r="B671" s="1231"/>
      <c r="C671" s="1232"/>
      <c r="D671" s="1233"/>
      <c r="E671" s="587" t="e">
        <f t="shared" si="17"/>
        <v>#DIV/0!</v>
      </c>
    </row>
    <row r="672" spans="1:5" s="17" customFormat="1" ht="16.75" customHeight="1" outlineLevel="2">
      <c r="A672" s="1230">
        <v>145</v>
      </c>
      <c r="B672" s="1231"/>
      <c r="C672" s="1232"/>
      <c r="D672" s="1233"/>
      <c r="E672" s="587" t="e">
        <f t="shared" si="17"/>
        <v>#DIV/0!</v>
      </c>
    </row>
    <row r="673" spans="1:5" s="17" customFormat="1" ht="16.75" customHeight="1" outlineLevel="2">
      <c r="A673" s="1230">
        <v>146</v>
      </c>
      <c r="B673" s="1231"/>
      <c r="C673" s="1232"/>
      <c r="D673" s="1233"/>
      <c r="E673" s="587" t="e">
        <f t="shared" si="17"/>
        <v>#DIV/0!</v>
      </c>
    </row>
    <row r="674" spans="1:5" s="17" customFormat="1" ht="16.75" customHeight="1" outlineLevel="2">
      <c r="A674" s="1230">
        <v>147</v>
      </c>
      <c r="B674" s="1231"/>
      <c r="C674" s="1232"/>
      <c r="D674" s="1233"/>
      <c r="E674" s="587" t="e">
        <f t="shared" si="17"/>
        <v>#DIV/0!</v>
      </c>
    </row>
    <row r="675" spans="1:5" s="17" customFormat="1" ht="16.75" customHeight="1" outlineLevel="2">
      <c r="A675" s="1230">
        <v>148</v>
      </c>
      <c r="B675" s="1231"/>
      <c r="C675" s="1232"/>
      <c r="D675" s="1233"/>
      <c r="E675" s="587" t="e">
        <f t="shared" si="17"/>
        <v>#DIV/0!</v>
      </c>
    </row>
    <row r="676" spans="1:5" s="17" customFormat="1" ht="16.75" customHeight="1" outlineLevel="2">
      <c r="A676" s="1230">
        <v>149</v>
      </c>
      <c r="B676" s="1231"/>
      <c r="C676" s="1232"/>
      <c r="D676" s="1233"/>
      <c r="E676" s="587" t="e">
        <f t="shared" si="17"/>
        <v>#DIV/0!</v>
      </c>
    </row>
    <row r="677" spans="1:5" s="17" customFormat="1" ht="16.75" customHeight="1" outlineLevel="2">
      <c r="A677" s="1230">
        <v>150</v>
      </c>
      <c r="B677" s="1231"/>
      <c r="C677" s="1232"/>
      <c r="D677" s="1233"/>
      <c r="E677" s="587" t="e">
        <f>IF(AND(C677&gt;=D$521,C677&lt;=D$520),1,0)</f>
        <v>#DIV/0!</v>
      </c>
    </row>
    <row r="678" spans="1:5" s="17" customFormat="1" ht="16.75" customHeight="1" outlineLevel="2">
      <c r="A678" s="1230">
        <v>151</v>
      </c>
      <c r="B678" s="1231"/>
      <c r="C678" s="1232"/>
      <c r="D678" s="1233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0">
        <v>152</v>
      </c>
      <c r="B679" s="1231"/>
      <c r="C679" s="1232"/>
      <c r="D679" s="1233"/>
      <c r="E679" s="587" t="e">
        <f t="shared" si="18"/>
        <v>#DIV/0!</v>
      </c>
    </row>
    <row r="680" spans="1:5" s="17" customFormat="1" ht="16.75" customHeight="1" outlineLevel="2">
      <c r="A680" s="1230">
        <v>153</v>
      </c>
      <c r="B680" s="1231"/>
      <c r="C680" s="1232"/>
      <c r="D680" s="1233"/>
      <c r="E680" s="587" t="e">
        <f t="shared" si="18"/>
        <v>#DIV/0!</v>
      </c>
    </row>
    <row r="681" spans="1:5" s="17" customFormat="1" ht="16.75" customHeight="1" outlineLevel="2">
      <c r="A681" s="1230">
        <v>154</v>
      </c>
      <c r="B681" s="1231"/>
      <c r="C681" s="1232"/>
      <c r="D681" s="1233"/>
      <c r="E681" s="587" t="e">
        <f t="shared" si="18"/>
        <v>#DIV/0!</v>
      </c>
    </row>
    <row r="682" spans="1:5" s="17" customFormat="1" ht="16.75" customHeight="1" outlineLevel="2">
      <c r="A682" s="1230">
        <v>155</v>
      </c>
      <c r="B682" s="1231"/>
      <c r="C682" s="1232"/>
      <c r="D682" s="1233"/>
      <c r="E682" s="587" t="e">
        <f t="shared" si="18"/>
        <v>#DIV/0!</v>
      </c>
    </row>
    <row r="683" spans="1:5" s="17" customFormat="1" ht="16.75" customHeight="1" outlineLevel="2">
      <c r="A683" s="1230">
        <v>156</v>
      </c>
      <c r="B683" s="1231"/>
      <c r="C683" s="1232"/>
      <c r="D683" s="1233"/>
      <c r="E683" s="587" t="e">
        <f t="shared" si="18"/>
        <v>#DIV/0!</v>
      </c>
    </row>
    <row r="684" spans="1:5" s="17" customFormat="1" ht="16.75" customHeight="1" outlineLevel="2">
      <c r="A684" s="1230">
        <v>157</v>
      </c>
      <c r="B684" s="1231"/>
      <c r="C684" s="1232"/>
      <c r="D684" s="1233"/>
      <c r="E684" s="587" t="e">
        <f t="shared" si="18"/>
        <v>#DIV/0!</v>
      </c>
    </row>
    <row r="685" spans="1:5" s="17" customFormat="1" ht="16.75" customHeight="1" outlineLevel="2">
      <c r="A685" s="1230">
        <v>158</v>
      </c>
      <c r="B685" s="1231"/>
      <c r="C685" s="1232"/>
      <c r="D685" s="1233"/>
      <c r="E685" s="587" t="e">
        <f t="shared" si="18"/>
        <v>#DIV/0!</v>
      </c>
    </row>
    <row r="686" spans="1:5" s="17" customFormat="1" ht="16.75" customHeight="1" outlineLevel="2">
      <c r="A686" s="1230">
        <v>159</v>
      </c>
      <c r="B686" s="1231"/>
      <c r="C686" s="1232"/>
      <c r="D686" s="1233"/>
      <c r="E686" s="587" t="e">
        <f t="shared" si="18"/>
        <v>#DIV/0!</v>
      </c>
    </row>
    <row r="687" spans="1:5" s="17" customFormat="1" ht="16.75" customHeight="1" outlineLevel="2">
      <c r="A687" s="1230">
        <v>160</v>
      </c>
      <c r="B687" s="1231"/>
      <c r="C687" s="1232"/>
      <c r="D687" s="1233"/>
      <c r="E687" s="587" t="e">
        <f t="shared" si="18"/>
        <v>#DIV/0!</v>
      </c>
    </row>
    <row r="688" spans="1:5" s="17" customFormat="1" ht="16.75" customHeight="1" outlineLevel="2">
      <c r="A688" s="1230">
        <v>161</v>
      </c>
      <c r="B688" s="1231"/>
      <c r="C688" s="1232"/>
      <c r="D688" s="1233"/>
      <c r="E688" s="587" t="e">
        <f t="shared" si="18"/>
        <v>#DIV/0!</v>
      </c>
    </row>
    <row r="689" spans="1:5" s="17" customFormat="1" ht="16.75" customHeight="1" outlineLevel="2">
      <c r="A689" s="1230">
        <v>162</v>
      </c>
      <c r="B689" s="1231"/>
      <c r="C689" s="1232"/>
      <c r="D689" s="1233"/>
      <c r="E689" s="587" t="e">
        <f t="shared" si="18"/>
        <v>#DIV/0!</v>
      </c>
    </row>
    <row r="690" spans="1:5" s="17" customFormat="1" ht="16.75" customHeight="1" outlineLevel="2">
      <c r="A690" s="1230">
        <v>163</v>
      </c>
      <c r="B690" s="1231"/>
      <c r="C690" s="1232"/>
      <c r="D690" s="1233"/>
      <c r="E690" s="587" t="e">
        <f t="shared" si="18"/>
        <v>#DIV/0!</v>
      </c>
    </row>
    <row r="691" spans="1:5" s="17" customFormat="1" ht="16.75" customHeight="1" outlineLevel="2">
      <c r="A691" s="1230">
        <v>164</v>
      </c>
      <c r="B691" s="1231"/>
      <c r="C691" s="1232"/>
      <c r="D691" s="1233"/>
      <c r="E691" s="587" t="e">
        <f t="shared" si="18"/>
        <v>#DIV/0!</v>
      </c>
    </row>
    <row r="692" spans="1:5" s="17" customFormat="1" ht="16.75" customHeight="1" outlineLevel="2">
      <c r="A692" s="1230">
        <v>165</v>
      </c>
      <c r="B692" s="1231"/>
      <c r="C692" s="1232"/>
      <c r="D692" s="1233"/>
      <c r="E692" s="587" t="e">
        <f t="shared" si="18"/>
        <v>#DIV/0!</v>
      </c>
    </row>
    <row r="693" spans="1:5" s="17" customFormat="1" ht="16.75" customHeight="1" outlineLevel="2">
      <c r="A693" s="1230">
        <v>166</v>
      </c>
      <c r="B693" s="1231"/>
      <c r="C693" s="1232"/>
      <c r="D693" s="1233"/>
      <c r="E693" s="587" t="e">
        <f t="shared" si="18"/>
        <v>#DIV/0!</v>
      </c>
    </row>
    <row r="694" spans="1:5" s="17" customFormat="1" ht="16.75" customHeight="1" outlineLevel="2">
      <c r="A694" s="1230">
        <v>167</v>
      </c>
      <c r="B694" s="1231"/>
      <c r="C694" s="1232"/>
      <c r="D694" s="1233"/>
      <c r="E694" s="587" t="e">
        <f t="shared" si="18"/>
        <v>#DIV/0!</v>
      </c>
    </row>
    <row r="695" spans="1:5" s="17" customFormat="1" ht="16.75" customHeight="1" outlineLevel="2">
      <c r="A695" s="1230">
        <v>168</v>
      </c>
      <c r="B695" s="1231"/>
      <c r="C695" s="1232"/>
      <c r="D695" s="1233"/>
      <c r="E695" s="587" t="e">
        <f t="shared" si="18"/>
        <v>#DIV/0!</v>
      </c>
    </row>
    <row r="696" spans="1:5" s="17" customFormat="1" ht="16.75" customHeight="1" outlineLevel="2">
      <c r="A696" s="1230">
        <v>169</v>
      </c>
      <c r="B696" s="1231"/>
      <c r="C696" s="1232"/>
      <c r="D696" s="1233"/>
      <c r="E696" s="587" t="e">
        <f t="shared" si="18"/>
        <v>#DIV/0!</v>
      </c>
    </row>
    <row r="697" spans="1:5" s="17" customFormat="1" ht="16.75" customHeight="1" outlineLevel="2">
      <c r="A697" s="1230">
        <v>170</v>
      </c>
      <c r="B697" s="1231"/>
      <c r="C697" s="1232"/>
      <c r="D697" s="1233"/>
      <c r="E697" s="587" t="e">
        <f t="shared" si="18"/>
        <v>#DIV/0!</v>
      </c>
    </row>
    <row r="698" spans="1:5" s="17" customFormat="1" ht="16.75" customHeight="1" outlineLevel="2">
      <c r="A698" s="1230">
        <v>171</v>
      </c>
      <c r="B698" s="1231"/>
      <c r="C698" s="1232"/>
      <c r="D698" s="1233"/>
      <c r="E698" s="587" t="e">
        <f t="shared" si="18"/>
        <v>#DIV/0!</v>
      </c>
    </row>
    <row r="699" spans="1:5" s="17" customFormat="1" ht="16.75" customHeight="1" outlineLevel="2">
      <c r="A699" s="1230">
        <v>172</v>
      </c>
      <c r="B699" s="1231"/>
      <c r="C699" s="1232"/>
      <c r="D699" s="1233"/>
      <c r="E699" s="587" t="e">
        <f t="shared" si="18"/>
        <v>#DIV/0!</v>
      </c>
    </row>
    <row r="700" spans="1:5" s="17" customFormat="1" ht="16.75" customHeight="1" outlineLevel="2">
      <c r="A700" s="1230">
        <v>173</v>
      </c>
      <c r="B700" s="1231"/>
      <c r="C700" s="1232"/>
      <c r="D700" s="1233"/>
      <c r="E700" s="587" t="e">
        <f t="shared" si="18"/>
        <v>#DIV/0!</v>
      </c>
    </row>
    <row r="701" spans="1:5" s="17" customFormat="1" ht="16.75" customHeight="1" outlineLevel="2">
      <c r="A701" s="1230">
        <v>174</v>
      </c>
      <c r="B701" s="1231"/>
      <c r="C701" s="1232"/>
      <c r="D701" s="1233"/>
      <c r="E701" s="587" t="e">
        <f t="shared" si="18"/>
        <v>#DIV/0!</v>
      </c>
    </row>
    <row r="702" spans="1:5" s="17" customFormat="1" ht="16.75" customHeight="1" outlineLevel="2">
      <c r="A702" s="1230">
        <v>175</v>
      </c>
      <c r="B702" s="1231"/>
      <c r="C702" s="1232"/>
      <c r="D702" s="1233"/>
      <c r="E702" s="587" t="e">
        <f t="shared" si="18"/>
        <v>#DIV/0!</v>
      </c>
    </row>
    <row r="703" spans="1:5" s="17" customFormat="1" ht="16.75" customHeight="1" outlineLevel="2">
      <c r="A703" s="1230">
        <v>176</v>
      </c>
      <c r="B703" s="1231"/>
      <c r="C703" s="1232"/>
      <c r="D703" s="1233"/>
      <c r="E703" s="587" t="e">
        <f t="shared" si="18"/>
        <v>#DIV/0!</v>
      </c>
    </row>
    <row r="704" spans="1:5" s="17" customFormat="1" ht="16.75" customHeight="1" outlineLevel="2">
      <c r="A704" s="1230">
        <v>177</v>
      </c>
      <c r="B704" s="1231"/>
      <c r="C704" s="1232"/>
      <c r="D704" s="1233"/>
      <c r="E704" s="587" t="e">
        <f t="shared" si="18"/>
        <v>#DIV/0!</v>
      </c>
    </row>
    <row r="705" spans="1:5" s="17" customFormat="1" ht="16.75" customHeight="1" outlineLevel="2">
      <c r="A705" s="1230">
        <v>178</v>
      </c>
      <c r="B705" s="1231"/>
      <c r="C705" s="1232"/>
      <c r="D705" s="1233"/>
      <c r="E705" s="587" t="e">
        <f t="shared" si="18"/>
        <v>#DIV/0!</v>
      </c>
    </row>
    <row r="706" spans="1:5" s="17" customFormat="1" ht="16.75" customHeight="1" outlineLevel="2">
      <c r="A706" s="1230">
        <v>179</v>
      </c>
      <c r="B706" s="1231"/>
      <c r="C706" s="1232"/>
      <c r="D706" s="1233"/>
      <c r="E706" s="587" t="e">
        <f t="shared" si="18"/>
        <v>#DIV/0!</v>
      </c>
    </row>
    <row r="707" spans="1:5" s="17" customFormat="1" ht="16.75" customHeight="1" outlineLevel="2">
      <c r="A707" s="1230">
        <v>180</v>
      </c>
      <c r="B707" s="1231"/>
      <c r="C707" s="1232"/>
      <c r="D707" s="1233"/>
      <c r="E707" s="587" t="e">
        <f t="shared" si="18"/>
        <v>#DIV/0!</v>
      </c>
    </row>
    <row r="708" spans="1:5" s="17" customFormat="1" ht="16.75" customHeight="1" outlineLevel="2">
      <c r="A708" s="1230">
        <v>181</v>
      </c>
      <c r="B708" s="1231"/>
      <c r="C708" s="1232"/>
      <c r="D708" s="1233"/>
      <c r="E708" s="587" t="e">
        <f t="shared" si="18"/>
        <v>#DIV/0!</v>
      </c>
    </row>
    <row r="709" spans="1:5" s="17" customFormat="1" ht="16.75" customHeight="1" outlineLevel="2">
      <c r="A709" s="1230">
        <v>182</v>
      </c>
      <c r="B709" s="1231"/>
      <c r="C709" s="1232"/>
      <c r="D709" s="1233"/>
      <c r="E709" s="587" t="e">
        <f t="shared" si="18"/>
        <v>#DIV/0!</v>
      </c>
    </row>
    <row r="710" spans="1:5" s="17" customFormat="1" ht="16.75" customHeight="1" outlineLevel="2">
      <c r="A710" s="1230">
        <v>183</v>
      </c>
      <c r="B710" s="1231"/>
      <c r="C710" s="1232"/>
      <c r="D710" s="1233"/>
      <c r="E710" s="587" t="e">
        <f t="shared" si="18"/>
        <v>#DIV/0!</v>
      </c>
    </row>
    <row r="711" spans="1:5" s="17" customFormat="1" ht="16.75" customHeight="1" outlineLevel="2">
      <c r="A711" s="1230">
        <v>184</v>
      </c>
      <c r="B711" s="1231"/>
      <c r="C711" s="1232"/>
      <c r="D711" s="1233"/>
      <c r="E711" s="587" t="e">
        <f t="shared" si="18"/>
        <v>#DIV/0!</v>
      </c>
    </row>
    <row r="712" spans="1:5" s="17" customFormat="1" ht="16.75" customHeight="1" outlineLevel="2">
      <c r="A712" s="1230">
        <v>185</v>
      </c>
      <c r="B712" s="1231"/>
      <c r="C712" s="1232"/>
      <c r="D712" s="1233"/>
      <c r="E712" s="587" t="e">
        <f t="shared" si="18"/>
        <v>#DIV/0!</v>
      </c>
    </row>
    <row r="713" spans="1:5" s="17" customFormat="1" ht="16.75" customHeight="1" outlineLevel="2">
      <c r="A713" s="1230">
        <v>186</v>
      </c>
      <c r="B713" s="1231"/>
      <c r="C713" s="1232"/>
      <c r="D713" s="1233"/>
      <c r="E713" s="587" t="e">
        <f t="shared" si="18"/>
        <v>#DIV/0!</v>
      </c>
    </row>
    <row r="714" spans="1:5" s="17" customFormat="1" ht="16.75" customHeight="1" outlineLevel="2">
      <c r="A714" s="1230">
        <v>187</v>
      </c>
      <c r="B714" s="1231"/>
      <c r="C714" s="1232"/>
      <c r="D714" s="1233"/>
      <c r="E714" s="587" t="e">
        <f t="shared" si="18"/>
        <v>#DIV/0!</v>
      </c>
    </row>
    <row r="715" spans="1:5" s="17" customFormat="1" ht="16.75" customHeight="1" outlineLevel="2">
      <c r="A715" s="1230">
        <v>188</v>
      </c>
      <c r="B715" s="1231"/>
      <c r="C715" s="1232"/>
      <c r="D715" s="1233"/>
      <c r="E715" s="587" t="e">
        <f t="shared" si="18"/>
        <v>#DIV/0!</v>
      </c>
    </row>
    <row r="716" spans="1:5" s="17" customFormat="1" ht="16.75" customHeight="1" outlineLevel="2">
      <c r="A716" s="1230">
        <v>189</v>
      </c>
      <c r="B716" s="1231"/>
      <c r="C716" s="1232"/>
      <c r="D716" s="1233"/>
      <c r="E716" s="587" t="e">
        <f t="shared" si="18"/>
        <v>#DIV/0!</v>
      </c>
    </row>
    <row r="717" spans="1:5" s="17" customFormat="1" ht="16.75" customHeight="1" outlineLevel="2">
      <c r="A717" s="1230">
        <v>190</v>
      </c>
      <c r="B717" s="1231"/>
      <c r="C717" s="1232"/>
      <c r="D717" s="1233"/>
      <c r="E717" s="587" t="e">
        <f t="shared" si="18"/>
        <v>#DIV/0!</v>
      </c>
    </row>
    <row r="718" spans="1:5" s="17" customFormat="1" ht="16.75" customHeight="1" outlineLevel="2">
      <c r="A718" s="1230">
        <v>191</v>
      </c>
      <c r="B718" s="1231"/>
      <c r="C718" s="1232"/>
      <c r="D718" s="1233"/>
      <c r="E718" s="587" t="e">
        <f t="shared" si="18"/>
        <v>#DIV/0!</v>
      </c>
    </row>
    <row r="719" spans="1:5" s="17" customFormat="1" ht="16.75" customHeight="1" outlineLevel="2">
      <c r="A719" s="1230">
        <v>192</v>
      </c>
      <c r="B719" s="1231"/>
      <c r="C719" s="1232"/>
      <c r="D719" s="1233"/>
      <c r="E719" s="587" t="e">
        <f t="shared" si="18"/>
        <v>#DIV/0!</v>
      </c>
    </row>
    <row r="720" spans="1:5" s="17" customFormat="1" ht="16.75" customHeight="1" outlineLevel="2">
      <c r="A720" s="1230">
        <v>193</v>
      </c>
      <c r="B720" s="1231"/>
      <c r="C720" s="1232"/>
      <c r="D720" s="1233"/>
      <c r="E720" s="587" t="e">
        <f t="shared" si="18"/>
        <v>#DIV/0!</v>
      </c>
    </row>
    <row r="721" spans="1:5" s="17" customFormat="1" ht="16.75" customHeight="1" outlineLevel="2">
      <c r="A721" s="1230">
        <v>194</v>
      </c>
      <c r="B721" s="1231"/>
      <c r="C721" s="1232"/>
      <c r="D721" s="1233"/>
      <c r="E721" s="587" t="e">
        <f t="shared" si="18"/>
        <v>#DIV/0!</v>
      </c>
    </row>
    <row r="722" spans="1:5" s="17" customFormat="1" ht="16.75" customHeight="1" outlineLevel="2">
      <c r="A722" s="1230">
        <v>195</v>
      </c>
      <c r="B722" s="1231"/>
      <c r="C722" s="1232"/>
      <c r="D722" s="1233"/>
      <c r="E722" s="587" t="e">
        <f t="shared" si="18"/>
        <v>#DIV/0!</v>
      </c>
    </row>
    <row r="723" spans="1:5" s="17" customFormat="1" ht="16.75" customHeight="1" outlineLevel="2">
      <c r="A723" s="1230">
        <v>196</v>
      </c>
      <c r="B723" s="1231"/>
      <c r="C723" s="1232"/>
      <c r="D723" s="1233"/>
      <c r="E723" s="587" t="e">
        <f t="shared" si="18"/>
        <v>#DIV/0!</v>
      </c>
    </row>
    <row r="724" spans="1:5" s="17" customFormat="1" ht="16.75" customHeight="1" outlineLevel="2">
      <c r="A724" s="1230">
        <v>197</v>
      </c>
      <c r="B724" s="1231"/>
      <c r="C724" s="1232"/>
      <c r="D724" s="1233"/>
      <c r="E724" s="587" t="e">
        <f t="shared" si="18"/>
        <v>#DIV/0!</v>
      </c>
    </row>
    <row r="725" spans="1:5" s="17" customFormat="1" ht="16.75" customHeight="1" outlineLevel="2">
      <c r="A725" s="1230">
        <v>198</v>
      </c>
      <c r="B725" s="1231"/>
      <c r="C725" s="1232"/>
      <c r="D725" s="1233"/>
      <c r="E725" s="587" t="e">
        <f t="shared" si="18"/>
        <v>#DIV/0!</v>
      </c>
    </row>
    <row r="726" spans="1:5" s="17" customFormat="1" ht="16.75" customHeight="1" outlineLevel="2">
      <c r="A726" s="1230">
        <v>199</v>
      </c>
      <c r="B726" s="1231"/>
      <c r="C726" s="1232"/>
      <c r="D726" s="1233"/>
      <c r="E726" s="587" t="e">
        <f t="shared" si="18"/>
        <v>#DIV/0!</v>
      </c>
    </row>
    <row r="727" spans="1:5" s="17" customFormat="1" ht="16.75" customHeight="1" outlineLevel="2">
      <c r="A727" s="1230">
        <v>200</v>
      </c>
      <c r="B727" s="1231"/>
      <c r="C727" s="1232"/>
      <c r="D727" s="1233"/>
      <c r="E727" s="587" t="e">
        <f t="shared" si="18"/>
        <v>#DIV/0!</v>
      </c>
    </row>
    <row r="728" spans="1:5" s="17" customFormat="1" ht="16.75" customHeight="1" outlineLevel="2">
      <c r="A728" s="1230">
        <v>201</v>
      </c>
      <c r="B728" s="1231"/>
      <c r="C728" s="1232"/>
      <c r="D728" s="1233"/>
      <c r="E728" s="587" t="e">
        <f t="shared" si="18"/>
        <v>#DIV/0!</v>
      </c>
    </row>
    <row r="729" spans="1:5" s="17" customFormat="1" ht="16.75" customHeight="1" outlineLevel="2">
      <c r="A729" s="1230">
        <v>202</v>
      </c>
      <c r="B729" s="1231"/>
      <c r="C729" s="1232"/>
      <c r="D729" s="1233"/>
      <c r="E729" s="587" t="e">
        <f t="shared" si="18"/>
        <v>#DIV/0!</v>
      </c>
    </row>
    <row r="730" spans="1:5" s="17" customFormat="1" ht="16.75" customHeight="1" outlineLevel="2">
      <c r="A730" s="1230">
        <v>203</v>
      </c>
      <c r="B730" s="1231"/>
      <c r="C730" s="1232"/>
      <c r="D730" s="1233"/>
      <c r="E730" s="587" t="e">
        <f t="shared" si="18"/>
        <v>#DIV/0!</v>
      </c>
    </row>
    <row r="731" spans="1:5" s="17" customFormat="1" ht="16.75" customHeight="1" outlineLevel="2">
      <c r="A731" s="1230">
        <v>204</v>
      </c>
      <c r="B731" s="1231"/>
      <c r="C731" s="1232"/>
      <c r="D731" s="1233"/>
      <c r="E731" s="587" t="e">
        <f t="shared" si="18"/>
        <v>#DIV/0!</v>
      </c>
    </row>
    <row r="732" spans="1:5" s="17" customFormat="1" ht="16.75" customHeight="1" outlineLevel="2">
      <c r="A732" s="1230">
        <v>205</v>
      </c>
      <c r="B732" s="1231"/>
      <c r="C732" s="1232"/>
      <c r="D732" s="1233"/>
      <c r="E732" s="587" t="e">
        <f t="shared" si="18"/>
        <v>#DIV/0!</v>
      </c>
    </row>
    <row r="733" spans="1:5" s="17" customFormat="1" ht="16.75" customHeight="1" outlineLevel="2">
      <c r="A733" s="1230">
        <v>206</v>
      </c>
      <c r="B733" s="1231"/>
      <c r="C733" s="1232"/>
      <c r="D733" s="1233"/>
      <c r="E733" s="587" t="e">
        <f t="shared" si="18"/>
        <v>#DIV/0!</v>
      </c>
    </row>
    <row r="734" spans="1:5" s="17" customFormat="1" ht="16.75" customHeight="1" outlineLevel="2">
      <c r="A734" s="1230">
        <v>207</v>
      </c>
      <c r="B734" s="1231"/>
      <c r="C734" s="1232"/>
      <c r="D734" s="1233"/>
      <c r="E734" s="587" t="e">
        <f t="shared" si="18"/>
        <v>#DIV/0!</v>
      </c>
    </row>
    <row r="735" spans="1:5" s="17" customFormat="1" ht="16.75" customHeight="1" outlineLevel="2">
      <c r="A735" s="1230">
        <v>208</v>
      </c>
      <c r="B735" s="1231"/>
      <c r="C735" s="1232"/>
      <c r="D735" s="1233"/>
      <c r="E735" s="587" t="e">
        <f t="shared" si="18"/>
        <v>#DIV/0!</v>
      </c>
    </row>
    <row r="736" spans="1:5" s="17" customFormat="1" ht="16.75" customHeight="1" outlineLevel="2">
      <c r="A736" s="1230">
        <v>209</v>
      </c>
      <c r="B736" s="1231"/>
      <c r="C736" s="1232"/>
      <c r="D736" s="1233"/>
      <c r="E736" s="587" t="e">
        <f t="shared" si="18"/>
        <v>#DIV/0!</v>
      </c>
    </row>
    <row r="737" spans="1:5" s="17" customFormat="1" ht="16.75" customHeight="1" outlineLevel="2">
      <c r="A737" s="1230">
        <v>210</v>
      </c>
      <c r="B737" s="1231"/>
      <c r="C737" s="1232"/>
      <c r="D737" s="1233"/>
      <c r="E737" s="587" t="e">
        <f t="shared" si="18"/>
        <v>#DIV/0!</v>
      </c>
    </row>
    <row r="738" spans="1:5" s="17" customFormat="1" ht="16.75" customHeight="1" outlineLevel="2">
      <c r="A738" s="1230">
        <v>211</v>
      </c>
      <c r="B738" s="1231"/>
      <c r="C738" s="1232"/>
      <c r="D738" s="1233"/>
      <c r="E738" s="587" t="e">
        <f t="shared" si="18"/>
        <v>#DIV/0!</v>
      </c>
    </row>
    <row r="739" spans="1:5" s="17" customFormat="1" ht="16.75" customHeight="1" outlineLevel="2">
      <c r="A739" s="1230">
        <v>212</v>
      </c>
      <c r="B739" s="1231"/>
      <c r="C739" s="1232"/>
      <c r="D739" s="1233"/>
      <c r="E739" s="587" t="e">
        <f t="shared" si="18"/>
        <v>#DIV/0!</v>
      </c>
    </row>
    <row r="740" spans="1:5" s="17" customFormat="1" ht="16.75" customHeight="1" outlineLevel="2">
      <c r="A740" s="1230">
        <v>213</v>
      </c>
      <c r="B740" s="1231"/>
      <c r="C740" s="1232"/>
      <c r="D740" s="1233"/>
      <c r="E740" s="587" t="e">
        <f t="shared" si="18"/>
        <v>#DIV/0!</v>
      </c>
    </row>
    <row r="741" spans="1:5" s="17" customFormat="1" ht="16.75" customHeight="1" outlineLevel="2">
      <c r="A741" s="1230">
        <v>214</v>
      </c>
      <c r="B741" s="1231"/>
      <c r="C741" s="1232"/>
      <c r="D741" s="1233"/>
      <c r="E741" s="587" t="e">
        <f t="shared" si="18"/>
        <v>#DIV/0!</v>
      </c>
    </row>
    <row r="742" spans="1:5" s="17" customFormat="1" ht="16.75" customHeight="1" outlineLevel="2">
      <c r="A742" s="1230">
        <v>215</v>
      </c>
      <c r="B742" s="1231"/>
      <c r="C742" s="1232"/>
      <c r="D742" s="1233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0">
        <v>216</v>
      </c>
      <c r="B743" s="1231"/>
      <c r="C743" s="1232"/>
      <c r="D743" s="1233"/>
      <c r="E743" s="587" t="e">
        <f t="shared" si="19"/>
        <v>#DIV/0!</v>
      </c>
    </row>
    <row r="744" spans="1:5" s="17" customFormat="1" ht="16.75" customHeight="1" outlineLevel="2">
      <c r="A744" s="1230">
        <v>217</v>
      </c>
      <c r="B744" s="1231"/>
      <c r="C744" s="1232"/>
      <c r="D744" s="1233"/>
      <c r="E744" s="587" t="e">
        <f t="shared" si="19"/>
        <v>#DIV/0!</v>
      </c>
    </row>
    <row r="745" spans="1:5" s="17" customFormat="1" ht="16.75" customHeight="1" outlineLevel="2">
      <c r="A745" s="1230">
        <v>218</v>
      </c>
      <c r="B745" s="1231"/>
      <c r="C745" s="1232"/>
      <c r="D745" s="1233"/>
      <c r="E745" s="587" t="e">
        <f t="shared" si="19"/>
        <v>#DIV/0!</v>
      </c>
    </row>
    <row r="746" spans="1:5" s="17" customFormat="1" ht="16.75" customHeight="1" outlineLevel="2">
      <c r="A746" s="1230">
        <v>219</v>
      </c>
      <c r="B746" s="1231"/>
      <c r="C746" s="1232"/>
      <c r="D746" s="1233"/>
      <c r="E746" s="587" t="e">
        <f t="shared" si="19"/>
        <v>#DIV/0!</v>
      </c>
    </row>
    <row r="747" spans="1:5" s="17" customFormat="1" ht="16.75" customHeight="1" outlineLevel="2">
      <c r="A747" s="1230">
        <v>220</v>
      </c>
      <c r="B747" s="1231"/>
      <c r="C747" s="1232"/>
      <c r="D747" s="1233"/>
      <c r="E747" s="587" t="e">
        <f t="shared" si="19"/>
        <v>#DIV/0!</v>
      </c>
    </row>
    <row r="748" spans="1:5" s="17" customFormat="1" ht="16.75" customHeight="1" outlineLevel="2">
      <c r="A748" s="1230">
        <v>221</v>
      </c>
      <c r="B748" s="1231"/>
      <c r="C748" s="1232"/>
      <c r="D748" s="1233"/>
      <c r="E748" s="587" t="e">
        <f t="shared" si="19"/>
        <v>#DIV/0!</v>
      </c>
    </row>
    <row r="749" spans="1:5" s="17" customFormat="1" ht="16.75" customHeight="1" outlineLevel="2">
      <c r="A749" s="1230">
        <v>222</v>
      </c>
      <c r="B749" s="1231"/>
      <c r="C749" s="1232"/>
      <c r="D749" s="1233"/>
      <c r="E749" s="587" t="e">
        <f t="shared" si="19"/>
        <v>#DIV/0!</v>
      </c>
    </row>
    <row r="750" spans="1:5" s="17" customFormat="1" ht="16.75" customHeight="1" outlineLevel="2">
      <c r="A750" s="1230">
        <v>223</v>
      </c>
      <c r="B750" s="1231"/>
      <c r="C750" s="1232"/>
      <c r="D750" s="1233"/>
      <c r="E750" s="587" t="e">
        <f t="shared" si="19"/>
        <v>#DIV/0!</v>
      </c>
    </row>
    <row r="751" spans="1:5" s="17" customFormat="1" ht="16.75" customHeight="1" outlineLevel="2">
      <c r="A751" s="1230">
        <v>224</v>
      </c>
      <c r="B751" s="1231"/>
      <c r="C751" s="1232"/>
      <c r="D751" s="1233"/>
      <c r="E751" s="587" t="e">
        <f t="shared" si="19"/>
        <v>#DIV/0!</v>
      </c>
    </row>
    <row r="752" spans="1:5" s="17" customFormat="1" ht="16.75" customHeight="1" outlineLevel="2">
      <c r="A752" s="1230">
        <v>225</v>
      </c>
      <c r="B752" s="1231"/>
      <c r="C752" s="1232"/>
      <c r="D752" s="1233"/>
      <c r="E752" s="587" t="e">
        <f t="shared" si="19"/>
        <v>#DIV/0!</v>
      </c>
    </row>
    <row r="753" spans="1:5" s="17" customFormat="1" ht="16.75" customHeight="1" outlineLevel="2">
      <c r="A753" s="1230">
        <v>226</v>
      </c>
      <c r="B753" s="1231"/>
      <c r="C753" s="1232"/>
      <c r="D753" s="1233"/>
      <c r="E753" s="587" t="e">
        <f t="shared" si="19"/>
        <v>#DIV/0!</v>
      </c>
    </row>
    <row r="754" spans="1:5" s="17" customFormat="1" ht="16.75" customHeight="1" outlineLevel="2">
      <c r="A754" s="1230">
        <v>227</v>
      </c>
      <c r="B754" s="1231"/>
      <c r="C754" s="1232"/>
      <c r="D754" s="1233"/>
      <c r="E754" s="587" t="e">
        <f t="shared" si="19"/>
        <v>#DIV/0!</v>
      </c>
    </row>
    <row r="755" spans="1:5" s="17" customFormat="1" ht="16.75" customHeight="1" outlineLevel="2">
      <c r="A755" s="1230">
        <v>228</v>
      </c>
      <c r="B755" s="1231"/>
      <c r="C755" s="1232"/>
      <c r="D755" s="1233"/>
      <c r="E755" s="587" t="e">
        <f t="shared" si="19"/>
        <v>#DIV/0!</v>
      </c>
    </row>
    <row r="756" spans="1:5" s="17" customFormat="1" ht="16.75" customHeight="1" outlineLevel="2">
      <c r="A756" s="1230">
        <v>229</v>
      </c>
      <c r="B756" s="1231"/>
      <c r="C756" s="1232"/>
      <c r="D756" s="1233"/>
      <c r="E756" s="587" t="e">
        <f t="shared" si="19"/>
        <v>#DIV/0!</v>
      </c>
    </row>
    <row r="757" spans="1:5" s="17" customFormat="1" ht="16.75" customHeight="1" outlineLevel="2">
      <c r="A757" s="1230">
        <v>230</v>
      </c>
      <c r="B757" s="1231"/>
      <c r="C757" s="1232"/>
      <c r="D757" s="1233"/>
      <c r="E757" s="587" t="e">
        <f t="shared" si="19"/>
        <v>#DIV/0!</v>
      </c>
    </row>
    <row r="758" spans="1:5" s="17" customFormat="1" ht="16.75" customHeight="1" outlineLevel="2">
      <c r="A758" s="1230">
        <v>231</v>
      </c>
      <c r="B758" s="1231"/>
      <c r="C758" s="1232"/>
      <c r="D758" s="1233"/>
      <c r="E758" s="587" t="e">
        <f t="shared" si="19"/>
        <v>#DIV/0!</v>
      </c>
    </row>
    <row r="759" spans="1:5" s="17" customFormat="1" ht="16.75" customHeight="1" outlineLevel="2">
      <c r="A759" s="1230">
        <v>232</v>
      </c>
      <c r="B759" s="1231"/>
      <c r="C759" s="1232"/>
      <c r="D759" s="1233"/>
      <c r="E759" s="587" t="e">
        <f t="shared" si="19"/>
        <v>#DIV/0!</v>
      </c>
    </row>
    <row r="760" spans="1:5" s="17" customFormat="1" ht="16.75" customHeight="1" outlineLevel="2">
      <c r="A760" s="1230">
        <v>233</v>
      </c>
      <c r="B760" s="1231"/>
      <c r="C760" s="1232"/>
      <c r="D760" s="1233"/>
      <c r="E760" s="587" t="e">
        <f t="shared" si="19"/>
        <v>#DIV/0!</v>
      </c>
    </row>
    <row r="761" spans="1:5" s="17" customFormat="1" ht="16.75" customHeight="1" outlineLevel="2">
      <c r="A761" s="1230">
        <v>234</v>
      </c>
      <c r="B761" s="1231"/>
      <c r="C761" s="1232"/>
      <c r="D761" s="1233"/>
      <c r="E761" s="587" t="e">
        <f t="shared" si="19"/>
        <v>#DIV/0!</v>
      </c>
    </row>
    <row r="762" spans="1:5" s="17" customFormat="1" ht="16.75" customHeight="1" outlineLevel="2">
      <c r="A762" s="1230">
        <v>235</v>
      </c>
      <c r="B762" s="1231"/>
      <c r="C762" s="1232"/>
      <c r="D762" s="1233"/>
      <c r="E762" s="587" t="e">
        <f t="shared" si="19"/>
        <v>#DIV/0!</v>
      </c>
    </row>
    <row r="763" spans="1:5" s="17" customFormat="1" ht="16.75" customHeight="1" outlineLevel="2">
      <c r="A763" s="1230">
        <v>236</v>
      </c>
      <c r="B763" s="1231"/>
      <c r="C763" s="1232"/>
      <c r="D763" s="1233"/>
      <c r="E763" s="587" t="e">
        <f t="shared" si="19"/>
        <v>#DIV/0!</v>
      </c>
    </row>
    <row r="764" spans="1:5" s="17" customFormat="1" ht="16.75" customHeight="1" outlineLevel="2">
      <c r="A764" s="1230">
        <v>237</v>
      </c>
      <c r="B764" s="1231"/>
      <c r="C764" s="1232"/>
      <c r="D764" s="1233"/>
      <c r="E764" s="587" t="e">
        <f t="shared" si="19"/>
        <v>#DIV/0!</v>
      </c>
    </row>
    <row r="765" spans="1:5" s="17" customFormat="1" ht="16.75" customHeight="1" outlineLevel="2">
      <c r="A765" s="1230">
        <v>238</v>
      </c>
      <c r="B765" s="1231"/>
      <c r="C765" s="1232"/>
      <c r="D765" s="1233"/>
      <c r="E765" s="587" t="e">
        <f t="shared" si="19"/>
        <v>#DIV/0!</v>
      </c>
    </row>
    <row r="766" spans="1:5" s="17" customFormat="1" ht="16.75" customHeight="1" outlineLevel="2">
      <c r="A766" s="1230">
        <v>239</v>
      </c>
      <c r="B766" s="1231"/>
      <c r="C766" s="1232"/>
      <c r="D766" s="1233"/>
      <c r="E766" s="587" t="e">
        <f t="shared" si="19"/>
        <v>#DIV/0!</v>
      </c>
    </row>
    <row r="767" spans="1:5" s="17" customFormat="1" ht="16.75" customHeight="1" outlineLevel="2">
      <c r="A767" s="1230">
        <v>240</v>
      </c>
      <c r="B767" s="1231"/>
      <c r="C767" s="1232"/>
      <c r="D767" s="1233"/>
      <c r="E767" s="587" t="e">
        <f t="shared" si="19"/>
        <v>#DIV/0!</v>
      </c>
    </row>
    <row r="768" spans="1:5" s="17" customFormat="1" ht="16.75" customHeight="1" outlineLevel="2">
      <c r="A768" s="1230">
        <v>241</v>
      </c>
      <c r="B768" s="1231"/>
      <c r="C768" s="1232"/>
      <c r="D768" s="1233"/>
      <c r="E768" s="587" t="e">
        <f t="shared" si="19"/>
        <v>#DIV/0!</v>
      </c>
    </row>
    <row r="769" spans="1:5" s="17" customFormat="1" ht="16.75" customHeight="1" outlineLevel="2">
      <c r="A769" s="1230">
        <v>242</v>
      </c>
      <c r="B769" s="1231"/>
      <c r="C769" s="1232"/>
      <c r="D769" s="1233"/>
      <c r="E769" s="587" t="e">
        <f t="shared" si="19"/>
        <v>#DIV/0!</v>
      </c>
    </row>
    <row r="770" spans="1:5" s="17" customFormat="1" ht="16.75" customHeight="1" outlineLevel="2">
      <c r="A770" s="1230">
        <v>243</v>
      </c>
      <c r="B770" s="1231"/>
      <c r="C770" s="1232"/>
      <c r="D770" s="1233"/>
      <c r="E770" s="587" t="e">
        <f t="shared" si="19"/>
        <v>#DIV/0!</v>
      </c>
    </row>
    <row r="771" spans="1:5" s="17" customFormat="1" ht="16.75" customHeight="1" outlineLevel="2">
      <c r="A771" s="1230">
        <v>244</v>
      </c>
      <c r="B771" s="1231"/>
      <c r="C771" s="1232"/>
      <c r="D771" s="1233"/>
      <c r="E771" s="587" t="e">
        <f t="shared" si="19"/>
        <v>#DIV/0!</v>
      </c>
    </row>
    <row r="772" spans="1:5" s="17" customFormat="1" ht="16.75" customHeight="1" outlineLevel="2">
      <c r="A772" s="1230">
        <v>245</v>
      </c>
      <c r="B772" s="1231"/>
      <c r="C772" s="1232"/>
      <c r="D772" s="1233"/>
      <c r="E772" s="587" t="e">
        <f t="shared" si="19"/>
        <v>#DIV/0!</v>
      </c>
    </row>
    <row r="773" spans="1:5" s="17" customFormat="1" ht="16.75" customHeight="1" outlineLevel="2">
      <c r="A773" s="1230">
        <v>246</v>
      </c>
      <c r="B773" s="1231"/>
      <c r="C773" s="1232"/>
      <c r="D773" s="1233"/>
      <c r="E773" s="587" t="e">
        <f t="shared" si="19"/>
        <v>#DIV/0!</v>
      </c>
    </row>
    <row r="774" spans="1:5" s="17" customFormat="1" ht="16.75" customHeight="1" outlineLevel="2">
      <c r="A774" s="1230">
        <v>247</v>
      </c>
      <c r="B774" s="1231"/>
      <c r="C774" s="1232"/>
      <c r="D774" s="1233"/>
      <c r="E774" s="587" t="e">
        <f t="shared" si="19"/>
        <v>#DIV/0!</v>
      </c>
    </row>
    <row r="775" spans="1:5" s="17" customFormat="1" ht="16.75" customHeight="1" outlineLevel="2">
      <c r="A775" s="1230">
        <v>248</v>
      </c>
      <c r="B775" s="1231"/>
      <c r="C775" s="1232"/>
      <c r="D775" s="1233"/>
      <c r="E775" s="587" t="e">
        <f t="shared" si="19"/>
        <v>#DIV/0!</v>
      </c>
    </row>
    <row r="776" spans="1:5" s="17" customFormat="1" ht="16.75" customHeight="1" outlineLevel="2">
      <c r="A776" s="1230">
        <v>249</v>
      </c>
      <c r="B776" s="1231"/>
      <c r="C776" s="1232"/>
      <c r="D776" s="1233"/>
      <c r="E776" s="587" t="e">
        <f t="shared" si="19"/>
        <v>#DIV/0!</v>
      </c>
    </row>
    <row r="777" spans="1:5" s="17" customFormat="1" ht="16.75" customHeight="1" outlineLevel="2">
      <c r="A777" s="1230">
        <v>250</v>
      </c>
      <c r="B777" s="1231"/>
      <c r="C777" s="1232"/>
      <c r="D777" s="1233"/>
      <c r="E777" s="587" t="e">
        <f t="shared" si="19"/>
        <v>#DIV/0!</v>
      </c>
    </row>
    <row r="778" spans="1:5" s="17" customFormat="1" ht="16.75" customHeight="1" outlineLevel="2">
      <c r="A778" s="1230">
        <v>251</v>
      </c>
      <c r="B778" s="1231"/>
      <c r="C778" s="1232"/>
      <c r="D778" s="1233"/>
      <c r="E778" s="587" t="e">
        <f t="shared" si="19"/>
        <v>#DIV/0!</v>
      </c>
    </row>
    <row r="779" spans="1:5" s="17" customFormat="1" ht="16.75" customHeight="1" outlineLevel="2">
      <c r="A779" s="1230">
        <v>252</v>
      </c>
      <c r="B779" s="1231"/>
      <c r="C779" s="1232"/>
      <c r="D779" s="1233"/>
      <c r="E779" s="587" t="e">
        <f t="shared" si="19"/>
        <v>#DIV/0!</v>
      </c>
    </row>
    <row r="780" spans="1:5" s="17" customFormat="1" ht="16.75" customHeight="1" outlineLevel="2">
      <c r="A780" s="1230">
        <v>253</v>
      </c>
      <c r="B780" s="1231"/>
      <c r="C780" s="1232"/>
      <c r="D780" s="1233"/>
      <c r="E780" s="587" t="e">
        <f t="shared" si="19"/>
        <v>#DIV/0!</v>
      </c>
    </row>
    <row r="781" spans="1:5" s="17" customFormat="1" ht="16.75" customHeight="1" outlineLevel="2">
      <c r="A781" s="1230">
        <v>254</v>
      </c>
      <c r="B781" s="1231"/>
      <c r="C781" s="1232"/>
      <c r="D781" s="1233"/>
      <c r="E781" s="587" t="e">
        <f t="shared" si="19"/>
        <v>#DIV/0!</v>
      </c>
    </row>
    <row r="782" spans="1:5" s="17" customFormat="1" ht="16.75" customHeight="1" outlineLevel="2">
      <c r="A782" s="1230">
        <v>255</v>
      </c>
      <c r="B782" s="1231"/>
      <c r="C782" s="1232"/>
      <c r="D782" s="1233"/>
      <c r="E782" s="587" t="e">
        <f t="shared" si="19"/>
        <v>#DIV/0!</v>
      </c>
    </row>
    <row r="783" spans="1:5" s="17" customFormat="1" ht="16.75" customHeight="1" outlineLevel="2">
      <c r="A783" s="1230">
        <v>256</v>
      </c>
      <c r="B783" s="1231"/>
      <c r="C783" s="1232"/>
      <c r="D783" s="1233"/>
      <c r="E783" s="587" t="e">
        <f t="shared" si="19"/>
        <v>#DIV/0!</v>
      </c>
    </row>
    <row r="784" spans="1:5" s="17" customFormat="1" ht="16.75" customHeight="1" outlineLevel="2">
      <c r="A784" s="1230">
        <v>257</v>
      </c>
      <c r="B784" s="1231"/>
      <c r="C784" s="1232"/>
      <c r="D784" s="1233"/>
      <c r="E784" s="587" t="e">
        <f t="shared" si="19"/>
        <v>#DIV/0!</v>
      </c>
    </row>
    <row r="785" spans="1:5" s="17" customFormat="1" ht="16.75" customHeight="1" outlineLevel="2">
      <c r="A785" s="1230">
        <v>258</v>
      </c>
      <c r="B785" s="1231"/>
      <c r="C785" s="1232"/>
      <c r="D785" s="1233"/>
      <c r="E785" s="587" t="e">
        <f t="shared" si="19"/>
        <v>#DIV/0!</v>
      </c>
    </row>
    <row r="786" spans="1:5" s="17" customFormat="1" ht="16.75" customHeight="1" outlineLevel="2">
      <c r="A786" s="1230">
        <v>259</v>
      </c>
      <c r="B786" s="1231"/>
      <c r="C786" s="1232"/>
      <c r="D786" s="1233"/>
      <c r="E786" s="587" t="e">
        <f t="shared" si="19"/>
        <v>#DIV/0!</v>
      </c>
    </row>
    <row r="787" spans="1:5" s="17" customFormat="1" ht="16.75" customHeight="1" outlineLevel="2">
      <c r="A787" s="1230">
        <v>260</v>
      </c>
      <c r="B787" s="1231"/>
      <c r="C787" s="1232"/>
      <c r="D787" s="1233"/>
      <c r="E787" s="587" t="e">
        <f t="shared" si="19"/>
        <v>#DIV/0!</v>
      </c>
    </row>
    <row r="788" spans="1:5" s="17" customFormat="1" ht="16.75" customHeight="1" outlineLevel="2">
      <c r="A788" s="1230">
        <v>261</v>
      </c>
      <c r="B788" s="1231"/>
      <c r="C788" s="1232"/>
      <c r="D788" s="1233"/>
      <c r="E788" s="587" t="e">
        <f t="shared" si="19"/>
        <v>#DIV/0!</v>
      </c>
    </row>
    <row r="789" spans="1:5" s="17" customFormat="1" ht="16.75" customHeight="1" outlineLevel="2">
      <c r="A789" s="1230">
        <v>262</v>
      </c>
      <c r="B789" s="1231"/>
      <c r="C789" s="1232"/>
      <c r="D789" s="1233"/>
      <c r="E789" s="587" t="e">
        <f t="shared" si="19"/>
        <v>#DIV/0!</v>
      </c>
    </row>
    <row r="790" spans="1:5" s="17" customFormat="1" ht="16.75" customHeight="1" outlineLevel="2">
      <c r="A790" s="1230">
        <v>263</v>
      </c>
      <c r="B790" s="1231"/>
      <c r="C790" s="1232"/>
      <c r="D790" s="1233"/>
      <c r="E790" s="587" t="e">
        <f t="shared" si="19"/>
        <v>#DIV/0!</v>
      </c>
    </row>
    <row r="791" spans="1:5" s="17" customFormat="1" ht="16.75" customHeight="1" outlineLevel="2">
      <c r="A791" s="1230">
        <v>264</v>
      </c>
      <c r="B791" s="1231"/>
      <c r="C791" s="1232"/>
      <c r="D791" s="1233"/>
      <c r="E791" s="587" t="e">
        <f t="shared" si="19"/>
        <v>#DIV/0!</v>
      </c>
    </row>
    <row r="792" spans="1:5" s="17" customFormat="1" ht="16.75" customHeight="1" outlineLevel="2">
      <c r="A792" s="1230">
        <v>265</v>
      </c>
      <c r="B792" s="1231"/>
      <c r="C792" s="1232"/>
      <c r="D792" s="1233"/>
      <c r="E792" s="587" t="e">
        <f t="shared" si="19"/>
        <v>#DIV/0!</v>
      </c>
    </row>
    <row r="793" spans="1:5" s="17" customFormat="1" ht="16.75" customHeight="1" outlineLevel="2">
      <c r="A793" s="1230">
        <v>266</v>
      </c>
      <c r="B793" s="1231"/>
      <c r="C793" s="1232"/>
      <c r="D793" s="1233"/>
      <c r="E793" s="587" t="e">
        <f t="shared" si="19"/>
        <v>#DIV/0!</v>
      </c>
    </row>
    <row r="794" spans="1:5" s="17" customFormat="1" ht="16.75" customHeight="1" outlineLevel="2">
      <c r="A794" s="1230">
        <v>267</v>
      </c>
      <c r="B794" s="1231"/>
      <c r="C794" s="1232"/>
      <c r="D794" s="1233"/>
      <c r="E794" s="587" t="e">
        <f t="shared" si="19"/>
        <v>#DIV/0!</v>
      </c>
    </row>
    <row r="795" spans="1:5" s="17" customFormat="1" ht="16.75" customHeight="1" outlineLevel="2">
      <c r="A795" s="1230">
        <v>268</v>
      </c>
      <c r="B795" s="1231"/>
      <c r="C795" s="1232"/>
      <c r="D795" s="1233"/>
      <c r="E795" s="587" t="e">
        <f t="shared" si="19"/>
        <v>#DIV/0!</v>
      </c>
    </row>
    <row r="796" spans="1:5" s="17" customFormat="1" ht="16.75" customHeight="1" outlineLevel="2">
      <c r="A796" s="1230">
        <v>269</v>
      </c>
      <c r="B796" s="1231"/>
      <c r="C796" s="1232"/>
      <c r="D796" s="1233"/>
      <c r="E796" s="587" t="e">
        <f t="shared" si="19"/>
        <v>#DIV/0!</v>
      </c>
    </row>
    <row r="797" spans="1:5" s="17" customFormat="1" ht="16.75" customHeight="1" outlineLevel="2">
      <c r="A797" s="1230">
        <v>270</v>
      </c>
      <c r="B797" s="1231"/>
      <c r="C797" s="1232"/>
      <c r="D797" s="1233"/>
      <c r="E797" s="587" t="e">
        <f t="shared" si="19"/>
        <v>#DIV/0!</v>
      </c>
    </row>
    <row r="798" spans="1:5" s="17" customFormat="1" ht="16.75" customHeight="1" outlineLevel="2">
      <c r="A798" s="1230">
        <v>271</v>
      </c>
      <c r="B798" s="1231"/>
      <c r="C798" s="1232"/>
      <c r="D798" s="1233"/>
      <c r="E798" s="587" t="e">
        <f t="shared" si="19"/>
        <v>#DIV/0!</v>
      </c>
    </row>
    <row r="799" spans="1:5" s="17" customFormat="1" ht="16.75" customHeight="1" outlineLevel="2">
      <c r="A799" s="1230">
        <v>272</v>
      </c>
      <c r="B799" s="1231"/>
      <c r="C799" s="1232"/>
      <c r="D799" s="1233"/>
      <c r="E799" s="587" t="e">
        <f t="shared" si="19"/>
        <v>#DIV/0!</v>
      </c>
    </row>
    <row r="800" spans="1:5" s="17" customFormat="1" ht="16.75" customHeight="1" outlineLevel="2">
      <c r="A800" s="1230">
        <v>273</v>
      </c>
      <c r="B800" s="1231"/>
      <c r="C800" s="1232"/>
      <c r="D800" s="1233"/>
      <c r="E800" s="587" t="e">
        <f t="shared" si="19"/>
        <v>#DIV/0!</v>
      </c>
    </row>
    <row r="801" spans="1:5" s="17" customFormat="1" ht="16.75" customHeight="1" outlineLevel="2">
      <c r="A801" s="1230">
        <v>274</v>
      </c>
      <c r="B801" s="1231"/>
      <c r="C801" s="1232"/>
      <c r="D801" s="1233"/>
      <c r="E801" s="587" t="e">
        <f t="shared" si="19"/>
        <v>#DIV/0!</v>
      </c>
    </row>
    <row r="802" spans="1:5" s="17" customFormat="1" ht="16.75" customHeight="1" outlineLevel="2">
      <c r="A802" s="1230">
        <v>275</v>
      </c>
      <c r="B802" s="1231"/>
      <c r="C802" s="1232"/>
      <c r="D802" s="1233"/>
      <c r="E802" s="587" t="e">
        <f t="shared" si="19"/>
        <v>#DIV/0!</v>
      </c>
    </row>
    <row r="803" spans="1:5" s="17" customFormat="1" ht="16.75" customHeight="1" outlineLevel="2">
      <c r="A803" s="1230">
        <v>276</v>
      </c>
      <c r="B803" s="1231"/>
      <c r="C803" s="1232"/>
      <c r="D803" s="1233"/>
      <c r="E803" s="587" t="e">
        <f t="shared" si="19"/>
        <v>#DIV/0!</v>
      </c>
    </row>
    <row r="804" spans="1:5" s="17" customFormat="1" ht="16.75" customHeight="1" outlineLevel="2">
      <c r="A804" s="1230">
        <v>277</v>
      </c>
      <c r="B804" s="1231"/>
      <c r="C804" s="1232"/>
      <c r="D804" s="1233"/>
      <c r="E804" s="587" t="e">
        <f t="shared" si="19"/>
        <v>#DIV/0!</v>
      </c>
    </row>
    <row r="805" spans="1:5" s="17" customFormat="1" ht="16.75" customHeight="1" outlineLevel="2">
      <c r="A805" s="1230">
        <v>278</v>
      </c>
      <c r="B805" s="1231"/>
      <c r="C805" s="1232"/>
      <c r="D805" s="1233"/>
      <c r="E805" s="587" t="e">
        <f t="shared" si="19"/>
        <v>#DIV/0!</v>
      </c>
    </row>
    <row r="806" spans="1:5" s="17" customFormat="1" ht="16.75" customHeight="1" outlineLevel="2">
      <c r="A806" s="1230">
        <v>279</v>
      </c>
      <c r="B806" s="1231"/>
      <c r="C806" s="1232"/>
      <c r="D806" s="1233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0">
        <v>280</v>
      </c>
      <c r="B807" s="1231"/>
      <c r="C807" s="1232"/>
      <c r="D807" s="1233"/>
      <c r="E807" s="587" t="e">
        <f t="shared" si="20"/>
        <v>#DIV/0!</v>
      </c>
    </row>
    <row r="808" spans="1:5" s="17" customFormat="1" ht="16.75" customHeight="1" outlineLevel="2">
      <c r="A808" s="1230">
        <v>281</v>
      </c>
      <c r="B808" s="1231"/>
      <c r="C808" s="1232"/>
      <c r="D808" s="1233"/>
      <c r="E808" s="587" t="e">
        <f t="shared" si="20"/>
        <v>#DIV/0!</v>
      </c>
    </row>
    <row r="809" spans="1:5" s="17" customFormat="1" ht="16.75" customHeight="1" outlineLevel="2">
      <c r="A809" s="1230">
        <v>282</v>
      </c>
      <c r="B809" s="1231"/>
      <c r="C809" s="1232"/>
      <c r="D809" s="1233"/>
      <c r="E809" s="587" t="e">
        <f t="shared" si="20"/>
        <v>#DIV/0!</v>
      </c>
    </row>
    <row r="810" spans="1:5" s="17" customFormat="1" ht="16.75" customHeight="1" outlineLevel="2">
      <c r="A810" s="1230">
        <v>283</v>
      </c>
      <c r="B810" s="1231"/>
      <c r="C810" s="1232"/>
      <c r="D810" s="1233"/>
      <c r="E810" s="587" t="e">
        <f t="shared" si="20"/>
        <v>#DIV/0!</v>
      </c>
    </row>
    <row r="811" spans="1:5" s="17" customFormat="1" ht="16.75" customHeight="1" outlineLevel="2">
      <c r="A811" s="1230">
        <v>284</v>
      </c>
      <c r="B811" s="1231"/>
      <c r="C811" s="1232"/>
      <c r="D811" s="1233"/>
      <c r="E811" s="587" t="e">
        <f t="shared" si="20"/>
        <v>#DIV/0!</v>
      </c>
    </row>
    <row r="812" spans="1:5" s="17" customFormat="1" ht="16.75" customHeight="1" outlineLevel="2">
      <c r="A812" s="1230">
        <v>285</v>
      </c>
      <c r="B812" s="1231"/>
      <c r="C812" s="1232"/>
      <c r="D812" s="1233"/>
      <c r="E812" s="587" t="e">
        <f t="shared" si="20"/>
        <v>#DIV/0!</v>
      </c>
    </row>
    <row r="813" spans="1:5" s="17" customFormat="1" ht="16.75" customHeight="1" outlineLevel="2">
      <c r="A813" s="1230">
        <v>286</v>
      </c>
      <c r="B813" s="1231"/>
      <c r="C813" s="1232"/>
      <c r="D813" s="1233"/>
      <c r="E813" s="587" t="e">
        <f t="shared" si="20"/>
        <v>#DIV/0!</v>
      </c>
    </row>
    <row r="814" spans="1:5" s="17" customFormat="1" ht="16.75" customHeight="1" outlineLevel="2">
      <c r="A814" s="1230">
        <v>287</v>
      </c>
      <c r="B814" s="1231"/>
      <c r="C814" s="1232"/>
      <c r="D814" s="1233"/>
      <c r="E814" s="587" t="e">
        <f t="shared" si="20"/>
        <v>#DIV/0!</v>
      </c>
    </row>
    <row r="815" spans="1:5" s="17" customFormat="1" ht="16.75" customHeight="1" outlineLevel="2">
      <c r="A815" s="1230">
        <v>288</v>
      </c>
      <c r="B815" s="1231"/>
      <c r="C815" s="1232"/>
      <c r="D815" s="1233"/>
      <c r="E815" s="587" t="e">
        <f t="shared" si="20"/>
        <v>#DIV/0!</v>
      </c>
    </row>
    <row r="816" spans="1:5" s="17" customFormat="1" ht="16.75" customHeight="1" outlineLevel="2">
      <c r="A816" s="1230">
        <v>289</v>
      </c>
      <c r="B816" s="1231"/>
      <c r="C816" s="1232"/>
      <c r="D816" s="1233"/>
      <c r="E816" s="587" t="e">
        <f t="shared" si="20"/>
        <v>#DIV/0!</v>
      </c>
    </row>
    <row r="817" spans="1:5" s="17" customFormat="1" ht="16.75" customHeight="1" outlineLevel="2">
      <c r="A817" s="1230">
        <v>290</v>
      </c>
      <c r="B817" s="1231"/>
      <c r="C817" s="1232"/>
      <c r="D817" s="1233"/>
      <c r="E817" s="587" t="e">
        <f t="shared" si="20"/>
        <v>#DIV/0!</v>
      </c>
    </row>
    <row r="818" spans="1:5" s="17" customFormat="1" ht="16.75" customHeight="1" outlineLevel="2">
      <c r="A818" s="1230">
        <v>291</v>
      </c>
      <c r="B818" s="1231"/>
      <c r="C818" s="1232"/>
      <c r="D818" s="1233"/>
      <c r="E818" s="587" t="e">
        <f t="shared" si="20"/>
        <v>#DIV/0!</v>
      </c>
    </row>
    <row r="819" spans="1:5" s="17" customFormat="1" ht="16.75" customHeight="1" outlineLevel="2">
      <c r="A819" s="1230">
        <v>292</v>
      </c>
      <c r="B819" s="1231"/>
      <c r="C819" s="1232"/>
      <c r="D819" s="1233"/>
      <c r="E819" s="587" t="e">
        <f t="shared" si="20"/>
        <v>#DIV/0!</v>
      </c>
    </row>
    <row r="820" spans="1:5" s="17" customFormat="1" ht="16.75" customHeight="1" outlineLevel="2">
      <c r="A820" s="1230">
        <v>293</v>
      </c>
      <c r="B820" s="1231"/>
      <c r="C820" s="1232"/>
      <c r="D820" s="1233"/>
      <c r="E820" s="587" t="e">
        <f t="shared" si="20"/>
        <v>#DIV/0!</v>
      </c>
    </row>
    <row r="821" spans="1:5" s="17" customFormat="1" ht="16.75" customHeight="1" outlineLevel="2">
      <c r="A821" s="1230">
        <v>294</v>
      </c>
      <c r="B821" s="1231"/>
      <c r="C821" s="1232"/>
      <c r="D821" s="1233"/>
      <c r="E821" s="587" t="e">
        <f t="shared" si="20"/>
        <v>#DIV/0!</v>
      </c>
    </row>
    <row r="822" spans="1:5" s="17" customFormat="1" ht="16.75" customHeight="1" outlineLevel="2">
      <c r="A822" s="1230">
        <v>295</v>
      </c>
      <c r="B822" s="1231"/>
      <c r="C822" s="1232"/>
      <c r="D822" s="1233"/>
      <c r="E822" s="587" t="e">
        <f t="shared" si="20"/>
        <v>#DIV/0!</v>
      </c>
    </row>
    <row r="823" spans="1:5" s="17" customFormat="1" ht="16.75" customHeight="1" outlineLevel="2">
      <c r="A823" s="1230">
        <v>296</v>
      </c>
      <c r="B823" s="1231"/>
      <c r="C823" s="1232"/>
      <c r="D823" s="1233"/>
      <c r="E823" s="587" t="e">
        <f>IF(AND(C823&gt;=D$521,C823&lt;=D$520),1,0)</f>
        <v>#DIV/0!</v>
      </c>
    </row>
    <row r="824" spans="1:5" s="17" customFormat="1" ht="16.75" customHeight="1" outlineLevel="2">
      <c r="A824" s="1230">
        <v>297</v>
      </c>
      <c r="B824" s="1231"/>
      <c r="C824" s="1232"/>
      <c r="D824" s="1233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0">
        <v>298</v>
      </c>
      <c r="B825" s="1231"/>
      <c r="C825" s="1232"/>
      <c r="D825" s="1233"/>
      <c r="E825" s="587" t="e">
        <f t="shared" si="21"/>
        <v>#DIV/0!</v>
      </c>
    </row>
    <row r="826" spans="1:5" s="17" customFormat="1" ht="16.75" customHeight="1" outlineLevel="2">
      <c r="A826" s="1230">
        <v>299</v>
      </c>
      <c r="B826" s="1231"/>
      <c r="C826" s="1232"/>
      <c r="D826" s="1233"/>
      <c r="E826" s="587" t="e">
        <f t="shared" si="21"/>
        <v>#DIV/0!</v>
      </c>
    </row>
    <row r="827" spans="1:5" s="17" customFormat="1" ht="16.75" customHeight="1" outlineLevel="2">
      <c r="A827" s="1230">
        <v>300</v>
      </c>
      <c r="B827" s="1231"/>
      <c r="C827" s="1232"/>
      <c r="D827" s="1233"/>
      <c r="E827" s="587" t="e">
        <f t="shared" si="21"/>
        <v>#DIV/0!</v>
      </c>
    </row>
    <row r="828" spans="1:5" s="17" customFormat="1" ht="16.75" customHeight="1" outlineLevel="2">
      <c r="A828" s="1230">
        <v>301</v>
      </c>
      <c r="B828" s="1231"/>
      <c r="C828" s="1232"/>
      <c r="D828" s="1233"/>
      <c r="E828" s="587" t="e">
        <f t="shared" si="21"/>
        <v>#DIV/0!</v>
      </c>
    </row>
    <row r="829" spans="1:5" s="17" customFormat="1" ht="16.75" customHeight="1" outlineLevel="2">
      <c r="A829" s="1230">
        <v>302</v>
      </c>
      <c r="B829" s="1231"/>
      <c r="C829" s="1232"/>
      <c r="D829" s="1233"/>
      <c r="E829" s="587" t="e">
        <f t="shared" si="21"/>
        <v>#DIV/0!</v>
      </c>
    </row>
    <row r="830" spans="1:5" s="17" customFormat="1" ht="16.75" customHeight="1" outlineLevel="2">
      <c r="A830" s="1230">
        <v>303</v>
      </c>
      <c r="B830" s="1231"/>
      <c r="C830" s="1232"/>
      <c r="D830" s="1233"/>
      <c r="E830" s="587" t="e">
        <f t="shared" si="21"/>
        <v>#DIV/0!</v>
      </c>
    </row>
    <row r="831" spans="1:5" s="17" customFormat="1" ht="16.75" customHeight="1" outlineLevel="2">
      <c r="A831" s="1230">
        <v>304</v>
      </c>
      <c r="B831" s="1231"/>
      <c r="C831" s="1232"/>
      <c r="D831" s="1233"/>
      <c r="E831" s="587" t="e">
        <f t="shared" si="21"/>
        <v>#DIV/0!</v>
      </c>
    </row>
    <row r="832" spans="1:5" s="17" customFormat="1" ht="16.75" customHeight="1" outlineLevel="2">
      <c r="A832" s="1230">
        <v>305</v>
      </c>
      <c r="B832" s="1231"/>
      <c r="C832" s="1232"/>
      <c r="D832" s="1233"/>
      <c r="E832" s="587" t="e">
        <f t="shared" si="21"/>
        <v>#DIV/0!</v>
      </c>
    </row>
    <row r="833" spans="1:5" s="17" customFormat="1" ht="16.75" customHeight="1" outlineLevel="2">
      <c r="A833" s="1230">
        <v>306</v>
      </c>
      <c r="B833" s="1231"/>
      <c r="C833" s="1232"/>
      <c r="D833" s="1233"/>
      <c r="E833" s="587" t="e">
        <f t="shared" si="21"/>
        <v>#DIV/0!</v>
      </c>
    </row>
    <row r="834" spans="1:5" s="17" customFormat="1" ht="16.75" customHeight="1" outlineLevel="2">
      <c r="A834" s="1230">
        <v>307</v>
      </c>
      <c r="B834" s="1231"/>
      <c r="C834" s="1232"/>
      <c r="D834" s="1233"/>
      <c r="E834" s="587" t="e">
        <f t="shared" si="21"/>
        <v>#DIV/0!</v>
      </c>
    </row>
    <row r="835" spans="1:5" s="17" customFormat="1" ht="16.75" customHeight="1" outlineLevel="2">
      <c r="A835" s="1230">
        <v>308</v>
      </c>
      <c r="B835" s="1231"/>
      <c r="C835" s="1232"/>
      <c r="D835" s="1233"/>
      <c r="E835" s="587" t="e">
        <f t="shared" si="21"/>
        <v>#DIV/0!</v>
      </c>
    </row>
    <row r="836" spans="1:5" s="17" customFormat="1" ht="16.75" customHeight="1" outlineLevel="2">
      <c r="A836" s="1230">
        <v>309</v>
      </c>
      <c r="B836" s="1231"/>
      <c r="C836" s="1232"/>
      <c r="D836" s="1233"/>
      <c r="E836" s="587" t="e">
        <f t="shared" si="21"/>
        <v>#DIV/0!</v>
      </c>
    </row>
    <row r="837" spans="1:5" s="17" customFormat="1" ht="16.75" customHeight="1" outlineLevel="2">
      <c r="A837" s="1230">
        <v>310</v>
      </c>
      <c r="B837" s="1231"/>
      <c r="C837" s="1232"/>
      <c r="D837" s="1233"/>
      <c r="E837" s="587" t="e">
        <f t="shared" si="21"/>
        <v>#DIV/0!</v>
      </c>
    </row>
    <row r="838" spans="1:5" s="17" customFormat="1" ht="16.75" customHeight="1" outlineLevel="2">
      <c r="A838" s="1230">
        <v>311</v>
      </c>
      <c r="B838" s="1231"/>
      <c r="C838" s="1232"/>
      <c r="D838" s="1233"/>
      <c r="E838" s="587" t="e">
        <f t="shared" si="21"/>
        <v>#DIV/0!</v>
      </c>
    </row>
    <row r="839" spans="1:5" s="17" customFormat="1" ht="16.75" customHeight="1" outlineLevel="2">
      <c r="A839" s="1230">
        <v>312</v>
      </c>
      <c r="B839" s="1231"/>
      <c r="C839" s="1232"/>
      <c r="D839" s="1233"/>
      <c r="E839" s="587" t="e">
        <f t="shared" si="21"/>
        <v>#DIV/0!</v>
      </c>
    </row>
    <row r="840" spans="1:5" s="17" customFormat="1" ht="16.75" customHeight="1" outlineLevel="2">
      <c r="A840" s="1230">
        <v>313</v>
      </c>
      <c r="B840" s="1231"/>
      <c r="C840" s="1232"/>
      <c r="D840" s="1233"/>
      <c r="E840" s="587" t="e">
        <f t="shared" si="21"/>
        <v>#DIV/0!</v>
      </c>
    </row>
    <row r="841" spans="1:5" s="17" customFormat="1" ht="16.75" customHeight="1" outlineLevel="2">
      <c r="A841" s="1230">
        <v>314</v>
      </c>
      <c r="B841" s="1231"/>
      <c r="C841" s="1232"/>
      <c r="D841" s="1233"/>
      <c r="E841" s="587" t="e">
        <f t="shared" si="21"/>
        <v>#DIV/0!</v>
      </c>
    </row>
    <row r="842" spans="1:5" s="17" customFormat="1" ht="16.75" customHeight="1" outlineLevel="2">
      <c r="A842" s="1230">
        <v>315</v>
      </c>
      <c r="B842" s="1231"/>
      <c r="C842" s="1232"/>
      <c r="D842" s="1233"/>
      <c r="E842" s="587" t="e">
        <f t="shared" si="21"/>
        <v>#DIV/0!</v>
      </c>
    </row>
    <row r="843" spans="1:5" s="17" customFormat="1" ht="16.75" customHeight="1" outlineLevel="2">
      <c r="A843" s="1230">
        <v>316</v>
      </c>
      <c r="B843" s="1231"/>
      <c r="C843" s="1232"/>
      <c r="D843" s="1233"/>
      <c r="E843" s="587" t="e">
        <f t="shared" si="21"/>
        <v>#DIV/0!</v>
      </c>
    </row>
    <row r="844" spans="1:5" s="17" customFormat="1" ht="16.75" customHeight="1" outlineLevel="2">
      <c r="A844" s="1230">
        <v>317</v>
      </c>
      <c r="B844" s="1231"/>
      <c r="C844" s="1232"/>
      <c r="D844" s="1233"/>
      <c r="E844" s="587" t="e">
        <f t="shared" si="21"/>
        <v>#DIV/0!</v>
      </c>
    </row>
    <row r="845" spans="1:5" s="17" customFormat="1" ht="16.75" customHeight="1" outlineLevel="2">
      <c r="A845" s="1230">
        <v>318</v>
      </c>
      <c r="B845" s="1231"/>
      <c r="C845" s="1232"/>
      <c r="D845" s="1233"/>
      <c r="E845" s="587" t="e">
        <f t="shared" si="21"/>
        <v>#DIV/0!</v>
      </c>
    </row>
    <row r="846" spans="1:5" s="17" customFormat="1" ht="16.75" customHeight="1" outlineLevel="2">
      <c r="A846" s="1230">
        <v>319</v>
      </c>
      <c r="B846" s="1231"/>
      <c r="C846" s="1232"/>
      <c r="D846" s="1233"/>
      <c r="E846" s="587" t="e">
        <f t="shared" si="21"/>
        <v>#DIV/0!</v>
      </c>
    </row>
    <row r="847" spans="1:5" s="17" customFormat="1" ht="16.75" customHeight="1" outlineLevel="2">
      <c r="A847" s="1230">
        <v>320</v>
      </c>
      <c r="B847" s="1231"/>
      <c r="C847" s="1232"/>
      <c r="D847" s="1233"/>
      <c r="E847" s="587" t="e">
        <f t="shared" si="21"/>
        <v>#DIV/0!</v>
      </c>
    </row>
    <row r="848" spans="1:5" s="17" customFormat="1" ht="16.75" customHeight="1" outlineLevel="2">
      <c r="A848" s="1230">
        <v>321</v>
      </c>
      <c r="B848" s="1231"/>
      <c r="C848" s="1232"/>
      <c r="D848" s="1233"/>
      <c r="E848" s="587" t="e">
        <f t="shared" si="21"/>
        <v>#DIV/0!</v>
      </c>
    </row>
    <row r="849" spans="1:5" s="17" customFormat="1" ht="16.75" customHeight="1" outlineLevel="2">
      <c r="A849" s="1230">
        <v>322</v>
      </c>
      <c r="B849" s="1231"/>
      <c r="C849" s="1232"/>
      <c r="D849" s="1233"/>
      <c r="E849" s="587" t="e">
        <f t="shared" si="21"/>
        <v>#DIV/0!</v>
      </c>
    </row>
    <row r="850" spans="1:5" s="17" customFormat="1" ht="16.75" customHeight="1" outlineLevel="2">
      <c r="A850" s="1230">
        <v>323</v>
      </c>
      <c r="B850" s="1231"/>
      <c r="C850" s="1232"/>
      <c r="D850" s="1233"/>
      <c r="E850" s="587" t="e">
        <f t="shared" si="21"/>
        <v>#DIV/0!</v>
      </c>
    </row>
    <row r="851" spans="1:5" s="17" customFormat="1" ht="16.75" customHeight="1" outlineLevel="2">
      <c r="A851" s="1230">
        <v>324</v>
      </c>
      <c r="B851" s="1231"/>
      <c r="C851" s="1232"/>
      <c r="D851" s="1233"/>
      <c r="E851" s="587" t="e">
        <f t="shared" si="21"/>
        <v>#DIV/0!</v>
      </c>
    </row>
    <row r="852" spans="1:5" s="17" customFormat="1" ht="16.75" customHeight="1" outlineLevel="2">
      <c r="A852" s="1230">
        <v>325</v>
      </c>
      <c r="B852" s="1231"/>
      <c r="C852" s="1232"/>
      <c r="D852" s="1233"/>
      <c r="E852" s="587" t="e">
        <f t="shared" si="21"/>
        <v>#DIV/0!</v>
      </c>
    </row>
    <row r="853" spans="1:5" s="17" customFormat="1" ht="16.75" customHeight="1" outlineLevel="2">
      <c r="A853" s="1230">
        <v>326</v>
      </c>
      <c r="B853" s="1231"/>
      <c r="C853" s="1232"/>
      <c r="D853" s="1233"/>
      <c r="E853" s="587" t="e">
        <f t="shared" si="21"/>
        <v>#DIV/0!</v>
      </c>
    </row>
    <row r="854" spans="1:5" s="17" customFormat="1" ht="16.75" customHeight="1" outlineLevel="2">
      <c r="A854" s="1230">
        <v>327</v>
      </c>
      <c r="B854" s="1231"/>
      <c r="C854" s="1232"/>
      <c r="D854" s="1233"/>
      <c r="E854" s="587" t="e">
        <f t="shared" si="21"/>
        <v>#DIV/0!</v>
      </c>
    </row>
    <row r="855" spans="1:5" s="17" customFormat="1" ht="16.75" customHeight="1" outlineLevel="2">
      <c r="A855" s="1230">
        <v>328</v>
      </c>
      <c r="B855" s="1231"/>
      <c r="C855" s="1232"/>
      <c r="D855" s="1233"/>
      <c r="E855" s="587" t="e">
        <f t="shared" si="21"/>
        <v>#DIV/0!</v>
      </c>
    </row>
    <row r="856" spans="1:5" s="17" customFormat="1" ht="16.75" customHeight="1" outlineLevel="2">
      <c r="A856" s="1230">
        <v>329</v>
      </c>
      <c r="B856" s="1231"/>
      <c r="C856" s="1232"/>
      <c r="D856" s="1233"/>
      <c r="E856" s="587" t="e">
        <f t="shared" si="21"/>
        <v>#DIV/0!</v>
      </c>
    </row>
    <row r="857" spans="1:5" s="17" customFormat="1" ht="16.75" customHeight="1" outlineLevel="2">
      <c r="A857" s="1230">
        <v>330</v>
      </c>
      <c r="B857" s="1231"/>
      <c r="C857" s="1232"/>
      <c r="D857" s="1233"/>
      <c r="E857" s="587" t="e">
        <f t="shared" si="21"/>
        <v>#DIV/0!</v>
      </c>
    </row>
    <row r="858" spans="1:5" s="17" customFormat="1" ht="16.75" customHeight="1" outlineLevel="2">
      <c r="A858" s="1230">
        <v>331</v>
      </c>
      <c r="B858" s="1231"/>
      <c r="C858" s="1232"/>
      <c r="D858" s="1233"/>
      <c r="E858" s="587" t="e">
        <f t="shared" si="21"/>
        <v>#DIV/0!</v>
      </c>
    </row>
    <row r="859" spans="1:5" s="17" customFormat="1" ht="16.75" customHeight="1" outlineLevel="2">
      <c r="A859" s="1230">
        <v>332</v>
      </c>
      <c r="B859" s="1231"/>
      <c r="C859" s="1232"/>
      <c r="D859" s="1233"/>
      <c r="E859" s="587" t="e">
        <f t="shared" si="21"/>
        <v>#DIV/0!</v>
      </c>
    </row>
    <row r="860" spans="1:5" s="17" customFormat="1" ht="16.75" customHeight="1" outlineLevel="2">
      <c r="A860" s="1230">
        <v>333</v>
      </c>
      <c r="B860" s="1231"/>
      <c r="C860" s="1232"/>
      <c r="D860" s="1233"/>
      <c r="E860" s="587" t="e">
        <f t="shared" si="21"/>
        <v>#DIV/0!</v>
      </c>
    </row>
    <row r="861" spans="1:5" s="17" customFormat="1" ht="16.75" customHeight="1" outlineLevel="2">
      <c r="A861" s="1230">
        <v>334</v>
      </c>
      <c r="B861" s="1231"/>
      <c r="C861" s="1232"/>
      <c r="D861" s="1233"/>
      <c r="E861" s="587" t="e">
        <f t="shared" si="21"/>
        <v>#DIV/0!</v>
      </c>
    </row>
    <row r="862" spans="1:5" s="17" customFormat="1" ht="16.75" customHeight="1" outlineLevel="2">
      <c r="A862" s="1230">
        <v>335</v>
      </c>
      <c r="B862" s="1231"/>
      <c r="C862" s="1232"/>
      <c r="D862" s="1233"/>
      <c r="E862" s="587" t="e">
        <f t="shared" si="21"/>
        <v>#DIV/0!</v>
      </c>
    </row>
    <row r="863" spans="1:5" s="17" customFormat="1" ht="16.75" customHeight="1" outlineLevel="2">
      <c r="A863" s="1230">
        <v>336</v>
      </c>
      <c r="B863" s="1231"/>
      <c r="C863" s="1232"/>
      <c r="D863" s="1233"/>
      <c r="E863" s="587" t="e">
        <f t="shared" si="21"/>
        <v>#DIV/0!</v>
      </c>
    </row>
    <row r="864" spans="1:5" s="17" customFormat="1" ht="16.75" customHeight="1" outlineLevel="2">
      <c r="A864" s="1230">
        <v>337</v>
      </c>
      <c r="B864" s="1231"/>
      <c r="C864" s="1232"/>
      <c r="D864" s="1233"/>
      <c r="E864" s="587" t="e">
        <f t="shared" si="21"/>
        <v>#DIV/0!</v>
      </c>
    </row>
    <row r="865" spans="1:5" s="17" customFormat="1" ht="16.75" customHeight="1" outlineLevel="2">
      <c r="A865" s="1230">
        <v>338</v>
      </c>
      <c r="B865" s="1231"/>
      <c r="C865" s="1232"/>
      <c r="D865" s="1233"/>
      <c r="E865" s="587" t="e">
        <f t="shared" si="21"/>
        <v>#DIV/0!</v>
      </c>
    </row>
    <row r="866" spans="1:5" s="17" customFormat="1" ht="16.75" customHeight="1" outlineLevel="2">
      <c r="A866" s="1230">
        <v>339</v>
      </c>
      <c r="B866" s="1231"/>
      <c r="C866" s="1232"/>
      <c r="D866" s="1233"/>
      <c r="E866" s="587" t="e">
        <f t="shared" si="21"/>
        <v>#DIV/0!</v>
      </c>
    </row>
    <row r="867" spans="1:5" s="17" customFormat="1" ht="16.75" customHeight="1" outlineLevel="2">
      <c r="A867" s="1230">
        <v>340</v>
      </c>
      <c r="B867" s="1231"/>
      <c r="C867" s="1232"/>
      <c r="D867" s="1233"/>
      <c r="E867" s="587" t="e">
        <f t="shared" si="21"/>
        <v>#DIV/0!</v>
      </c>
    </row>
    <row r="868" spans="1:5" s="17" customFormat="1" ht="16.75" customHeight="1" outlineLevel="2">
      <c r="A868" s="1230">
        <v>341</v>
      </c>
      <c r="B868" s="1231"/>
      <c r="C868" s="1232"/>
      <c r="D868" s="1233"/>
      <c r="E868" s="587" t="e">
        <f t="shared" si="21"/>
        <v>#DIV/0!</v>
      </c>
    </row>
    <row r="869" spans="1:5" s="17" customFormat="1" ht="16.75" customHeight="1" outlineLevel="2">
      <c r="A869" s="1230">
        <v>342</v>
      </c>
      <c r="B869" s="1231"/>
      <c r="C869" s="1232"/>
      <c r="D869" s="1233"/>
      <c r="E869" s="587" t="e">
        <f t="shared" si="21"/>
        <v>#DIV/0!</v>
      </c>
    </row>
    <row r="870" spans="1:5" s="17" customFormat="1" ht="16.75" customHeight="1" outlineLevel="2">
      <c r="A870" s="1230">
        <v>343</v>
      </c>
      <c r="B870" s="1231"/>
      <c r="C870" s="1232"/>
      <c r="D870" s="1233"/>
      <c r="E870" s="587" t="e">
        <f t="shared" si="21"/>
        <v>#DIV/0!</v>
      </c>
    </row>
    <row r="871" spans="1:5" s="17" customFormat="1" ht="16.75" customHeight="1" outlineLevel="2">
      <c r="A871" s="1230">
        <v>344</v>
      </c>
      <c r="B871" s="1231"/>
      <c r="C871" s="1232"/>
      <c r="D871" s="1233"/>
      <c r="E871" s="587" t="e">
        <f t="shared" si="21"/>
        <v>#DIV/0!</v>
      </c>
    </row>
    <row r="872" spans="1:5" s="17" customFormat="1" ht="16.75" customHeight="1" outlineLevel="2">
      <c r="A872" s="1230">
        <v>345</v>
      </c>
      <c r="B872" s="1231"/>
      <c r="C872" s="1232"/>
      <c r="D872" s="1233"/>
      <c r="E872" s="587" t="e">
        <f t="shared" si="21"/>
        <v>#DIV/0!</v>
      </c>
    </row>
    <row r="873" spans="1:5" s="17" customFormat="1" ht="16.75" customHeight="1" outlineLevel="2">
      <c r="A873" s="1230">
        <v>346</v>
      </c>
      <c r="B873" s="1231"/>
      <c r="C873" s="1232"/>
      <c r="D873" s="1233"/>
      <c r="E873" s="587" t="e">
        <f t="shared" si="21"/>
        <v>#DIV/0!</v>
      </c>
    </row>
    <row r="874" spans="1:5" s="17" customFormat="1" ht="16.75" customHeight="1" outlineLevel="2">
      <c r="A874" s="1230">
        <v>347</v>
      </c>
      <c r="B874" s="1231"/>
      <c r="C874" s="1232"/>
      <c r="D874" s="1233"/>
      <c r="E874" s="587" t="e">
        <f t="shared" si="21"/>
        <v>#DIV/0!</v>
      </c>
    </row>
    <row r="875" spans="1:5" s="17" customFormat="1" ht="16.75" customHeight="1" outlineLevel="2">
      <c r="A875" s="1230">
        <v>348</v>
      </c>
      <c r="B875" s="1231"/>
      <c r="C875" s="1232"/>
      <c r="D875" s="1233"/>
      <c r="E875" s="587" t="e">
        <f t="shared" si="21"/>
        <v>#DIV/0!</v>
      </c>
    </row>
    <row r="876" spans="1:5" s="17" customFormat="1" ht="16.75" customHeight="1" outlineLevel="2">
      <c r="A876" s="1230">
        <v>349</v>
      </c>
      <c r="B876" s="1231"/>
      <c r="C876" s="1232"/>
      <c r="D876" s="1233"/>
      <c r="E876" s="587" t="e">
        <f t="shared" si="21"/>
        <v>#DIV/0!</v>
      </c>
    </row>
    <row r="877" spans="1:5" s="17" customFormat="1" ht="16.75" customHeight="1" outlineLevel="2">
      <c r="A877" s="1230">
        <v>350</v>
      </c>
      <c r="B877" s="1231"/>
      <c r="C877" s="1232"/>
      <c r="D877" s="1233"/>
      <c r="E877" s="587" t="e">
        <f t="shared" si="21"/>
        <v>#DIV/0!</v>
      </c>
    </row>
    <row r="878" spans="1:5" s="17" customFormat="1" ht="16.75" customHeight="1" outlineLevel="2">
      <c r="A878" s="1230">
        <v>351</v>
      </c>
      <c r="B878" s="1231"/>
      <c r="C878" s="1232"/>
      <c r="D878" s="1233"/>
      <c r="E878" s="587" t="e">
        <f t="shared" si="21"/>
        <v>#DIV/0!</v>
      </c>
    </row>
    <row r="879" spans="1:5" s="17" customFormat="1" ht="16.75" customHeight="1" outlineLevel="2">
      <c r="A879" s="1230">
        <v>352</v>
      </c>
      <c r="B879" s="1231"/>
      <c r="C879" s="1232"/>
      <c r="D879" s="1233"/>
      <c r="E879" s="587" t="e">
        <f t="shared" si="21"/>
        <v>#DIV/0!</v>
      </c>
    </row>
    <row r="880" spans="1:5" s="17" customFormat="1" ht="16.75" customHeight="1" outlineLevel="2">
      <c r="A880" s="1230">
        <v>353</v>
      </c>
      <c r="B880" s="1231"/>
      <c r="C880" s="1232"/>
      <c r="D880" s="1233"/>
      <c r="E880" s="587" t="e">
        <f t="shared" si="21"/>
        <v>#DIV/0!</v>
      </c>
    </row>
    <row r="881" spans="1:5" s="17" customFormat="1" ht="16.75" customHeight="1" outlineLevel="2">
      <c r="A881" s="1230">
        <v>354</v>
      </c>
      <c r="B881" s="1231"/>
      <c r="C881" s="1232"/>
      <c r="D881" s="1233"/>
      <c r="E881" s="587" t="e">
        <f t="shared" si="21"/>
        <v>#DIV/0!</v>
      </c>
    </row>
    <row r="882" spans="1:5" s="17" customFormat="1" ht="16.75" customHeight="1" outlineLevel="2">
      <c r="A882" s="1230">
        <v>355</v>
      </c>
      <c r="B882" s="1231"/>
      <c r="C882" s="1232"/>
      <c r="D882" s="1233"/>
      <c r="E882" s="587" t="e">
        <f t="shared" si="21"/>
        <v>#DIV/0!</v>
      </c>
    </row>
    <row r="883" spans="1:5" s="17" customFormat="1" ht="16.75" customHeight="1" outlineLevel="2">
      <c r="A883" s="1230">
        <v>356</v>
      </c>
      <c r="B883" s="1231"/>
      <c r="C883" s="1232"/>
      <c r="D883" s="1233"/>
      <c r="E883" s="587" t="e">
        <f t="shared" si="21"/>
        <v>#DIV/0!</v>
      </c>
    </row>
    <row r="884" spans="1:5" s="17" customFormat="1" ht="16.75" customHeight="1" outlineLevel="2">
      <c r="A884" s="1230">
        <v>357</v>
      </c>
      <c r="B884" s="1231"/>
      <c r="C884" s="1232"/>
      <c r="D884" s="1233"/>
      <c r="E884" s="587" t="e">
        <f t="shared" si="21"/>
        <v>#DIV/0!</v>
      </c>
    </row>
    <row r="885" spans="1:5" s="17" customFormat="1" ht="16.75" customHeight="1" outlineLevel="2">
      <c r="A885" s="1230">
        <v>358</v>
      </c>
      <c r="B885" s="1231"/>
      <c r="C885" s="1232"/>
      <c r="D885" s="1233"/>
      <c r="E885" s="587" t="e">
        <f t="shared" si="21"/>
        <v>#DIV/0!</v>
      </c>
    </row>
    <row r="886" spans="1:5" s="17" customFormat="1" ht="16.75" customHeight="1" outlineLevel="2">
      <c r="A886" s="1230">
        <v>359</v>
      </c>
      <c r="B886" s="1231"/>
      <c r="C886" s="1232"/>
      <c r="D886" s="1233"/>
      <c r="E886" s="587" t="e">
        <f t="shared" si="21"/>
        <v>#DIV/0!</v>
      </c>
    </row>
    <row r="887" spans="1:5" s="17" customFormat="1" ht="16.75" customHeight="1" outlineLevel="2">
      <c r="A887" s="1230">
        <v>360</v>
      </c>
      <c r="B887" s="1231"/>
      <c r="C887" s="1232"/>
      <c r="D887" s="1233"/>
      <c r="E887" s="587" t="e">
        <f t="shared" si="21"/>
        <v>#DIV/0!</v>
      </c>
    </row>
    <row r="888" spans="1:5" s="17" customFormat="1" ht="16.75" customHeight="1" outlineLevel="2">
      <c r="A888" s="1230">
        <v>361</v>
      </c>
      <c r="B888" s="1231"/>
      <c r="C888" s="1232"/>
      <c r="D888" s="1233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0">
        <v>362</v>
      </c>
      <c r="B889" s="1231"/>
      <c r="C889" s="1232"/>
      <c r="D889" s="1233"/>
      <c r="E889" s="587" t="e">
        <f t="shared" si="22"/>
        <v>#DIV/0!</v>
      </c>
    </row>
    <row r="890" spans="1:5" s="17" customFormat="1" ht="16.75" customHeight="1" outlineLevel="2">
      <c r="A890" s="1230">
        <v>363</v>
      </c>
      <c r="B890" s="1231"/>
      <c r="C890" s="1232"/>
      <c r="D890" s="1233"/>
      <c r="E890" s="587" t="e">
        <f t="shared" si="22"/>
        <v>#DIV/0!</v>
      </c>
    </row>
    <row r="891" spans="1:5" s="17" customFormat="1" ht="16.75" customHeight="1" outlineLevel="2">
      <c r="A891" s="1230">
        <v>364</v>
      </c>
      <c r="B891" s="1231"/>
      <c r="C891" s="1232"/>
      <c r="D891" s="1233"/>
      <c r="E891" s="587" t="e">
        <f t="shared" si="22"/>
        <v>#DIV/0!</v>
      </c>
    </row>
    <row r="892" spans="1:5" s="17" customFormat="1" ht="16.75" customHeight="1" outlineLevel="2">
      <c r="A892" s="1230">
        <v>365</v>
      </c>
      <c r="B892" s="1231"/>
      <c r="C892" s="1232"/>
      <c r="D892" s="1233"/>
      <c r="E892" s="587" t="e">
        <f t="shared" si="22"/>
        <v>#DIV/0!</v>
      </c>
    </row>
    <row r="893" spans="1:5" s="17" customFormat="1" ht="16.75" customHeight="1" outlineLevel="2">
      <c r="A893" s="1230">
        <v>366</v>
      </c>
      <c r="B893" s="1231"/>
      <c r="C893" s="1232"/>
      <c r="D893" s="1233"/>
      <c r="E893" s="587" t="e">
        <f t="shared" si="22"/>
        <v>#DIV/0!</v>
      </c>
    </row>
    <row r="894" spans="1:5" s="17" customFormat="1" ht="16.75" customHeight="1" outlineLevel="2">
      <c r="A894" s="1230">
        <v>367</v>
      </c>
      <c r="B894" s="1231"/>
      <c r="C894" s="1232"/>
      <c r="D894" s="1233"/>
      <c r="E894" s="587" t="e">
        <f t="shared" si="22"/>
        <v>#DIV/0!</v>
      </c>
    </row>
    <row r="895" spans="1:5" s="17" customFormat="1" ht="16.75" customHeight="1" outlineLevel="2">
      <c r="A895" s="1230">
        <v>368</v>
      </c>
      <c r="B895" s="1231"/>
      <c r="C895" s="1232"/>
      <c r="D895" s="1233"/>
      <c r="E895" s="587" t="e">
        <f t="shared" si="22"/>
        <v>#DIV/0!</v>
      </c>
    </row>
    <row r="896" spans="1:5" s="17" customFormat="1" ht="16.75" customHeight="1" outlineLevel="2">
      <c r="A896" s="1230">
        <v>369</v>
      </c>
      <c r="B896" s="1231"/>
      <c r="C896" s="1232"/>
      <c r="D896" s="1233"/>
      <c r="E896" s="587" t="e">
        <f t="shared" si="22"/>
        <v>#DIV/0!</v>
      </c>
    </row>
    <row r="897" spans="1:5" s="17" customFormat="1" ht="16.75" customHeight="1" outlineLevel="2">
      <c r="A897" s="1230">
        <v>370</v>
      </c>
      <c r="B897" s="1231"/>
      <c r="C897" s="1232"/>
      <c r="D897" s="1233"/>
      <c r="E897" s="587" t="e">
        <f t="shared" si="22"/>
        <v>#DIV/0!</v>
      </c>
    </row>
    <row r="898" spans="1:5" s="17" customFormat="1" ht="16.75" customHeight="1" outlineLevel="2">
      <c r="A898" s="1230">
        <v>371</v>
      </c>
      <c r="B898" s="1231"/>
      <c r="C898" s="1232"/>
      <c r="D898" s="1233"/>
      <c r="E898" s="587" t="e">
        <f t="shared" si="22"/>
        <v>#DIV/0!</v>
      </c>
    </row>
    <row r="899" spans="1:5" s="17" customFormat="1" ht="16.75" customHeight="1" outlineLevel="2">
      <c r="A899" s="1230">
        <v>372</v>
      </c>
      <c r="B899" s="1231"/>
      <c r="C899" s="1232"/>
      <c r="D899" s="1233"/>
      <c r="E899" s="587" t="e">
        <f t="shared" si="22"/>
        <v>#DIV/0!</v>
      </c>
    </row>
    <row r="900" spans="1:5" s="17" customFormat="1" ht="16.75" customHeight="1" outlineLevel="2">
      <c r="A900" s="1230">
        <v>373</v>
      </c>
      <c r="B900" s="1231"/>
      <c r="C900" s="1232"/>
      <c r="D900" s="1233"/>
      <c r="E900" s="587" t="e">
        <f t="shared" si="22"/>
        <v>#DIV/0!</v>
      </c>
    </row>
    <row r="901" spans="1:5" s="17" customFormat="1" ht="16.75" customHeight="1" outlineLevel="2">
      <c r="A901" s="1230">
        <v>374</v>
      </c>
      <c r="B901" s="1231"/>
      <c r="C901" s="1232"/>
      <c r="D901" s="1233"/>
      <c r="E901" s="587" t="e">
        <f t="shared" si="22"/>
        <v>#DIV/0!</v>
      </c>
    </row>
    <row r="902" spans="1:5" s="17" customFormat="1" ht="16.75" customHeight="1" outlineLevel="2">
      <c r="A902" s="1230">
        <v>375</v>
      </c>
      <c r="B902" s="1231"/>
      <c r="C902" s="1232"/>
      <c r="D902" s="1233"/>
      <c r="E902" s="587" t="e">
        <f t="shared" si="22"/>
        <v>#DIV/0!</v>
      </c>
    </row>
    <row r="903" spans="1:5" s="17" customFormat="1" ht="16.75" customHeight="1" outlineLevel="2">
      <c r="A903" s="1230">
        <v>376</v>
      </c>
      <c r="B903" s="1231"/>
      <c r="C903" s="1232"/>
      <c r="D903" s="1233"/>
      <c r="E903" s="587" t="e">
        <f t="shared" si="22"/>
        <v>#DIV/0!</v>
      </c>
    </row>
    <row r="904" spans="1:5" s="17" customFormat="1" ht="16.75" customHeight="1" outlineLevel="2">
      <c r="A904" s="1230">
        <v>377</v>
      </c>
      <c r="B904" s="1231"/>
      <c r="C904" s="1232"/>
      <c r="D904" s="1233"/>
      <c r="E904" s="587" t="e">
        <f t="shared" si="22"/>
        <v>#DIV/0!</v>
      </c>
    </row>
    <row r="905" spans="1:5" s="17" customFormat="1" ht="16.75" customHeight="1" outlineLevel="2">
      <c r="A905" s="1230">
        <v>378</v>
      </c>
      <c r="B905" s="1231"/>
      <c r="C905" s="1232"/>
      <c r="D905" s="1233"/>
      <c r="E905" s="587" t="e">
        <f t="shared" si="22"/>
        <v>#DIV/0!</v>
      </c>
    </row>
    <row r="906" spans="1:5" s="17" customFormat="1" ht="16.75" customHeight="1" outlineLevel="2">
      <c r="A906" s="1230">
        <v>379</v>
      </c>
      <c r="B906" s="1231"/>
      <c r="C906" s="1232"/>
      <c r="D906" s="1233"/>
      <c r="E906" s="587" t="e">
        <f t="shared" si="22"/>
        <v>#DIV/0!</v>
      </c>
    </row>
    <row r="907" spans="1:5" s="17" customFormat="1" ht="16.75" customHeight="1" outlineLevel="2">
      <c r="A907" s="1230">
        <v>380</v>
      </c>
      <c r="B907" s="1231"/>
      <c r="C907" s="1232"/>
      <c r="D907" s="1233"/>
      <c r="E907" s="587" t="e">
        <f t="shared" si="22"/>
        <v>#DIV/0!</v>
      </c>
    </row>
    <row r="908" spans="1:5" s="17" customFormat="1" ht="16.75" customHeight="1" outlineLevel="2">
      <c r="A908" s="1230">
        <v>381</v>
      </c>
      <c r="B908" s="1231"/>
      <c r="C908" s="1232"/>
      <c r="D908" s="1233"/>
      <c r="E908" s="587" t="e">
        <f t="shared" si="22"/>
        <v>#DIV/0!</v>
      </c>
    </row>
    <row r="909" spans="1:5" s="17" customFormat="1" ht="16.75" customHeight="1" outlineLevel="2">
      <c r="A909" s="1230">
        <v>382</v>
      </c>
      <c r="B909" s="1231"/>
      <c r="C909" s="1232"/>
      <c r="D909" s="1233"/>
      <c r="E909" s="587" t="e">
        <f t="shared" si="22"/>
        <v>#DIV/0!</v>
      </c>
    </row>
    <row r="910" spans="1:5" s="17" customFormat="1" ht="16.75" customHeight="1" outlineLevel="2">
      <c r="A910" s="1230">
        <v>383</v>
      </c>
      <c r="B910" s="1231"/>
      <c r="C910" s="1232"/>
      <c r="D910" s="1233"/>
      <c r="E910" s="587" t="e">
        <f t="shared" si="22"/>
        <v>#DIV/0!</v>
      </c>
    </row>
    <row r="911" spans="1:5" s="17" customFormat="1" ht="16.75" customHeight="1" outlineLevel="2">
      <c r="A911" s="1230">
        <v>384</v>
      </c>
      <c r="B911" s="1231"/>
      <c r="C911" s="1232"/>
      <c r="D911" s="1233"/>
      <c r="E911" s="587" t="e">
        <f t="shared" si="22"/>
        <v>#DIV/0!</v>
      </c>
    </row>
    <row r="912" spans="1:5" s="17" customFormat="1" ht="16.75" customHeight="1" outlineLevel="2">
      <c r="A912" s="1230">
        <v>385</v>
      </c>
      <c r="B912" s="1231"/>
      <c r="C912" s="1232"/>
      <c r="D912" s="1233"/>
      <c r="E912" s="587" t="e">
        <f t="shared" si="22"/>
        <v>#DIV/0!</v>
      </c>
    </row>
    <row r="913" spans="1:5" s="17" customFormat="1" ht="16.75" customHeight="1" outlineLevel="2">
      <c r="A913" s="1230">
        <v>386</v>
      </c>
      <c r="B913" s="1231"/>
      <c r="C913" s="1232"/>
      <c r="D913" s="1233"/>
      <c r="E913" s="587" t="e">
        <f t="shared" si="22"/>
        <v>#DIV/0!</v>
      </c>
    </row>
    <row r="914" spans="1:5" s="17" customFormat="1" ht="16.75" customHeight="1" outlineLevel="2">
      <c r="A914" s="1230">
        <v>387</v>
      </c>
      <c r="B914" s="1231"/>
      <c r="C914" s="1232"/>
      <c r="D914" s="1233"/>
      <c r="E914" s="587" t="e">
        <f t="shared" si="22"/>
        <v>#DIV/0!</v>
      </c>
    </row>
    <row r="915" spans="1:5" s="17" customFormat="1" ht="16.75" customHeight="1" outlineLevel="2">
      <c r="A915" s="1230">
        <v>388</v>
      </c>
      <c r="B915" s="1231"/>
      <c r="C915" s="1232"/>
      <c r="D915" s="1233"/>
      <c r="E915" s="587" t="e">
        <f t="shared" si="22"/>
        <v>#DIV/0!</v>
      </c>
    </row>
    <row r="916" spans="1:5" s="17" customFormat="1" ht="16.75" customHeight="1" outlineLevel="2">
      <c r="A916" s="1230">
        <v>389</v>
      </c>
      <c r="B916" s="1231"/>
      <c r="C916" s="1232"/>
      <c r="D916" s="1233"/>
      <c r="E916" s="587" t="e">
        <f t="shared" si="22"/>
        <v>#DIV/0!</v>
      </c>
    </row>
    <row r="917" spans="1:5" s="17" customFormat="1" ht="16.75" customHeight="1" outlineLevel="2">
      <c r="A917" s="1230">
        <v>390</v>
      </c>
      <c r="B917" s="1231"/>
      <c r="C917" s="1232"/>
      <c r="D917" s="1233"/>
      <c r="E917" s="587" t="e">
        <f t="shared" si="22"/>
        <v>#DIV/0!</v>
      </c>
    </row>
    <row r="918" spans="1:5" s="17" customFormat="1" ht="16.75" customHeight="1" outlineLevel="2">
      <c r="A918" s="1230">
        <v>391</v>
      </c>
      <c r="B918" s="1231"/>
      <c r="C918" s="1232"/>
      <c r="D918" s="1233"/>
      <c r="E918" s="587" t="e">
        <f t="shared" si="22"/>
        <v>#DIV/0!</v>
      </c>
    </row>
    <row r="919" spans="1:5" s="17" customFormat="1" ht="16.75" customHeight="1" outlineLevel="2">
      <c r="A919" s="1230">
        <v>392</v>
      </c>
      <c r="B919" s="1231"/>
      <c r="C919" s="1232"/>
      <c r="D919" s="1233"/>
      <c r="E919" s="587" t="e">
        <f t="shared" si="22"/>
        <v>#DIV/0!</v>
      </c>
    </row>
    <row r="920" spans="1:5" s="17" customFormat="1" ht="16.75" customHeight="1" outlineLevel="2">
      <c r="A920" s="1230">
        <v>393</v>
      </c>
      <c r="B920" s="1231"/>
      <c r="C920" s="1232"/>
      <c r="D920" s="1233"/>
      <c r="E920" s="587" t="e">
        <f t="shared" si="22"/>
        <v>#DIV/0!</v>
      </c>
    </row>
    <row r="921" spans="1:5" s="17" customFormat="1" ht="16.75" customHeight="1" outlineLevel="2">
      <c r="A921" s="1230">
        <v>394</v>
      </c>
      <c r="B921" s="1231"/>
      <c r="C921" s="1232"/>
      <c r="D921" s="1233"/>
      <c r="E921" s="587" t="e">
        <f t="shared" si="22"/>
        <v>#DIV/0!</v>
      </c>
    </row>
    <row r="922" spans="1:5" s="17" customFormat="1" ht="16.75" customHeight="1" outlineLevel="2">
      <c r="A922" s="1230">
        <v>395</v>
      </c>
      <c r="B922" s="1231"/>
      <c r="C922" s="1232"/>
      <c r="D922" s="1233"/>
      <c r="E922" s="587" t="e">
        <f t="shared" si="22"/>
        <v>#DIV/0!</v>
      </c>
    </row>
    <row r="923" spans="1:5" s="17" customFormat="1" ht="16.75" customHeight="1" outlineLevel="2">
      <c r="A923" s="1230">
        <v>396</v>
      </c>
      <c r="B923" s="1231"/>
      <c r="C923" s="1232"/>
      <c r="D923" s="1233"/>
      <c r="E923" s="587" t="e">
        <f t="shared" si="22"/>
        <v>#DIV/0!</v>
      </c>
    </row>
    <row r="924" spans="1:5" s="17" customFormat="1" ht="16.75" customHeight="1" outlineLevel="2">
      <c r="A924" s="1230">
        <v>397</v>
      </c>
      <c r="B924" s="1231"/>
      <c r="C924" s="1232"/>
      <c r="D924" s="1233"/>
      <c r="E924" s="587" t="e">
        <f t="shared" si="22"/>
        <v>#DIV/0!</v>
      </c>
    </row>
    <row r="925" spans="1:5" s="17" customFormat="1" ht="16.75" customHeight="1" outlineLevel="2">
      <c r="A925" s="1230">
        <v>398</v>
      </c>
      <c r="B925" s="1231"/>
      <c r="C925" s="1232"/>
      <c r="D925" s="1233"/>
      <c r="E925" s="587" t="e">
        <f t="shared" si="22"/>
        <v>#DIV/0!</v>
      </c>
    </row>
    <row r="926" spans="1:5" s="17" customFormat="1" ht="16.75" customHeight="1" outlineLevel="2">
      <c r="A926" s="1230">
        <v>399</v>
      </c>
      <c r="B926" s="1231"/>
      <c r="C926" s="1232"/>
      <c r="D926" s="1233"/>
      <c r="E926" s="587" t="e">
        <f t="shared" si="22"/>
        <v>#DIV/0!</v>
      </c>
    </row>
    <row r="927" spans="1:5" s="17" customFormat="1" ht="16.75" customHeight="1" outlineLevel="2">
      <c r="A927" s="1230">
        <v>400</v>
      </c>
      <c r="B927" s="1231"/>
      <c r="C927" s="1232"/>
      <c r="D927" s="1233"/>
      <c r="E927" s="587" t="e">
        <f t="shared" si="22"/>
        <v>#DIV/0!</v>
      </c>
    </row>
    <row r="928" spans="1:5" s="17" customFormat="1" ht="16.75" customHeight="1" outlineLevel="2">
      <c r="A928" s="1230">
        <v>401</v>
      </c>
      <c r="B928" s="1231"/>
      <c r="C928" s="1232"/>
      <c r="D928" s="1233"/>
      <c r="E928" s="587" t="e">
        <f t="shared" si="22"/>
        <v>#DIV/0!</v>
      </c>
    </row>
    <row r="929" spans="1:5" s="17" customFormat="1" ht="16.75" customHeight="1" outlineLevel="2">
      <c r="A929" s="1230">
        <v>402</v>
      </c>
      <c r="B929" s="1231"/>
      <c r="C929" s="1232"/>
      <c r="D929" s="1233"/>
      <c r="E929" s="587" t="e">
        <f t="shared" si="22"/>
        <v>#DIV/0!</v>
      </c>
    </row>
    <row r="930" spans="1:5" s="17" customFormat="1" ht="16.75" customHeight="1" outlineLevel="2">
      <c r="A930" s="1230">
        <v>403</v>
      </c>
      <c r="B930" s="1231"/>
      <c r="C930" s="1232"/>
      <c r="D930" s="1233"/>
      <c r="E930" s="587" t="e">
        <f t="shared" si="22"/>
        <v>#DIV/0!</v>
      </c>
    </row>
    <row r="931" spans="1:5" s="17" customFormat="1" ht="16.75" customHeight="1" outlineLevel="2">
      <c r="A931" s="1230">
        <v>404</v>
      </c>
      <c r="B931" s="1231"/>
      <c r="C931" s="1232"/>
      <c r="D931" s="1233"/>
      <c r="E931" s="587" t="e">
        <f t="shared" si="22"/>
        <v>#DIV/0!</v>
      </c>
    </row>
    <row r="932" spans="1:5" s="17" customFormat="1" ht="16.75" customHeight="1" outlineLevel="2">
      <c r="A932" s="1230">
        <v>405</v>
      </c>
      <c r="B932" s="1231"/>
      <c r="C932" s="1232"/>
      <c r="D932" s="1233"/>
      <c r="E932" s="587" t="e">
        <f t="shared" si="22"/>
        <v>#DIV/0!</v>
      </c>
    </row>
    <row r="933" spans="1:5" s="17" customFormat="1" ht="16.75" customHeight="1" outlineLevel="2">
      <c r="A933" s="1230">
        <v>406</v>
      </c>
      <c r="B933" s="1231"/>
      <c r="C933" s="1232"/>
      <c r="D933" s="1233"/>
      <c r="E933" s="587" t="e">
        <f t="shared" si="22"/>
        <v>#DIV/0!</v>
      </c>
    </row>
    <row r="934" spans="1:5" s="17" customFormat="1" ht="16.75" customHeight="1" outlineLevel="2">
      <c r="A934" s="1230">
        <v>407</v>
      </c>
      <c r="B934" s="1231"/>
      <c r="C934" s="1232"/>
      <c r="D934" s="1233"/>
      <c r="E934" s="587" t="e">
        <f t="shared" si="22"/>
        <v>#DIV/0!</v>
      </c>
    </row>
    <row r="935" spans="1:5" s="17" customFormat="1" ht="16.75" customHeight="1" outlineLevel="2">
      <c r="A935" s="1230">
        <v>408</v>
      </c>
      <c r="B935" s="1231"/>
      <c r="C935" s="1232"/>
      <c r="D935" s="1233"/>
      <c r="E935" s="587" t="e">
        <f t="shared" si="22"/>
        <v>#DIV/0!</v>
      </c>
    </row>
    <row r="936" spans="1:5" s="17" customFormat="1" ht="16.75" customHeight="1" outlineLevel="2">
      <c r="A936" s="1230">
        <v>409</v>
      </c>
      <c r="B936" s="1231"/>
      <c r="C936" s="1232"/>
      <c r="D936" s="1233"/>
      <c r="E936" s="587" t="e">
        <f t="shared" si="22"/>
        <v>#DIV/0!</v>
      </c>
    </row>
    <row r="937" spans="1:5" s="17" customFormat="1" ht="16.75" customHeight="1" outlineLevel="2">
      <c r="A937" s="1230">
        <v>410</v>
      </c>
      <c r="B937" s="1231"/>
      <c r="C937" s="1232"/>
      <c r="D937" s="1233"/>
      <c r="E937" s="587" t="e">
        <f t="shared" si="22"/>
        <v>#DIV/0!</v>
      </c>
    </row>
    <row r="938" spans="1:5" s="17" customFormat="1" ht="16.75" customHeight="1" outlineLevel="2">
      <c r="A938" s="1230">
        <v>411</v>
      </c>
      <c r="B938" s="1231"/>
      <c r="C938" s="1232"/>
      <c r="D938" s="1233"/>
      <c r="E938" s="587" t="e">
        <f t="shared" si="22"/>
        <v>#DIV/0!</v>
      </c>
    </row>
    <row r="939" spans="1:5" s="17" customFormat="1" ht="16.75" customHeight="1" outlineLevel="2">
      <c r="A939" s="1230">
        <v>412</v>
      </c>
      <c r="B939" s="1231"/>
      <c r="C939" s="1232"/>
      <c r="D939" s="1233"/>
      <c r="E939" s="587" t="e">
        <f t="shared" si="22"/>
        <v>#DIV/0!</v>
      </c>
    </row>
    <row r="940" spans="1:5" s="17" customFormat="1" ht="16.75" customHeight="1" outlineLevel="2">
      <c r="A940" s="1230">
        <v>413</v>
      </c>
      <c r="B940" s="1231"/>
      <c r="C940" s="1232"/>
      <c r="D940" s="1233"/>
      <c r="E940" s="587" t="e">
        <f t="shared" si="22"/>
        <v>#DIV/0!</v>
      </c>
    </row>
    <row r="941" spans="1:5" s="17" customFormat="1" ht="16.75" customHeight="1" outlineLevel="2">
      <c r="A941" s="1230">
        <v>414</v>
      </c>
      <c r="B941" s="1231"/>
      <c r="C941" s="1232"/>
      <c r="D941" s="1233"/>
      <c r="E941" s="587" t="e">
        <f t="shared" si="22"/>
        <v>#DIV/0!</v>
      </c>
    </row>
    <row r="942" spans="1:5" s="17" customFormat="1" ht="16.75" customHeight="1" outlineLevel="2">
      <c r="A942" s="1230">
        <v>415</v>
      </c>
      <c r="B942" s="1231"/>
      <c r="C942" s="1232"/>
      <c r="D942" s="1233"/>
      <c r="E942" s="587" t="e">
        <f t="shared" si="22"/>
        <v>#DIV/0!</v>
      </c>
    </row>
    <row r="943" spans="1:5" s="17" customFormat="1" ht="16.75" customHeight="1" outlineLevel="2">
      <c r="A943" s="1230">
        <v>416</v>
      </c>
      <c r="B943" s="1231"/>
      <c r="C943" s="1232"/>
      <c r="D943" s="1233"/>
      <c r="E943" s="587" t="e">
        <f t="shared" si="22"/>
        <v>#DIV/0!</v>
      </c>
    </row>
    <row r="944" spans="1:5" s="17" customFormat="1" ht="16.75" customHeight="1" outlineLevel="2">
      <c r="A944" s="1230">
        <v>417</v>
      </c>
      <c r="B944" s="1231"/>
      <c r="C944" s="1232"/>
      <c r="D944" s="1233"/>
      <c r="E944" s="587" t="e">
        <f t="shared" si="22"/>
        <v>#DIV/0!</v>
      </c>
    </row>
    <row r="945" spans="1:5" s="17" customFormat="1" ht="16.75" customHeight="1" outlineLevel="2">
      <c r="A945" s="1230">
        <v>418</v>
      </c>
      <c r="B945" s="1231"/>
      <c r="C945" s="1232"/>
      <c r="D945" s="1233"/>
      <c r="E945" s="587" t="e">
        <f t="shared" si="22"/>
        <v>#DIV/0!</v>
      </c>
    </row>
    <row r="946" spans="1:5" s="17" customFormat="1" ht="16.75" customHeight="1" outlineLevel="2">
      <c r="A946" s="1230">
        <v>419</v>
      </c>
      <c r="B946" s="1231"/>
      <c r="C946" s="1232"/>
      <c r="D946" s="1233"/>
      <c r="E946" s="587" t="e">
        <f t="shared" si="22"/>
        <v>#DIV/0!</v>
      </c>
    </row>
    <row r="947" spans="1:5" s="17" customFormat="1" ht="16.75" customHeight="1" outlineLevel="2">
      <c r="A947" s="1230">
        <v>420</v>
      </c>
      <c r="B947" s="1231"/>
      <c r="C947" s="1232"/>
      <c r="D947" s="1233"/>
      <c r="E947" s="587" t="e">
        <f t="shared" si="22"/>
        <v>#DIV/0!</v>
      </c>
    </row>
    <row r="948" spans="1:5" s="17" customFormat="1" ht="16.75" customHeight="1" outlineLevel="2">
      <c r="A948" s="1230">
        <v>421</v>
      </c>
      <c r="B948" s="1231"/>
      <c r="C948" s="1232"/>
      <c r="D948" s="1233"/>
      <c r="E948" s="587" t="e">
        <f t="shared" si="22"/>
        <v>#DIV/0!</v>
      </c>
    </row>
    <row r="949" spans="1:5" s="17" customFormat="1" ht="16.75" customHeight="1" outlineLevel="2">
      <c r="A949" s="1230">
        <v>422</v>
      </c>
      <c r="B949" s="1231"/>
      <c r="C949" s="1232"/>
      <c r="D949" s="1233"/>
      <c r="E949" s="587" t="e">
        <f t="shared" si="22"/>
        <v>#DIV/0!</v>
      </c>
    </row>
    <row r="950" spans="1:5" s="17" customFormat="1" ht="16.75" customHeight="1" outlineLevel="2">
      <c r="A950" s="1230">
        <v>423</v>
      </c>
      <c r="B950" s="1231"/>
      <c r="C950" s="1232"/>
      <c r="D950" s="1233"/>
      <c r="E950" s="587" t="e">
        <f t="shared" si="22"/>
        <v>#DIV/0!</v>
      </c>
    </row>
    <row r="951" spans="1:5" s="17" customFormat="1" ht="16.75" customHeight="1" outlineLevel="2">
      <c r="A951" s="1230">
        <v>424</v>
      </c>
      <c r="B951" s="1231"/>
      <c r="C951" s="1232"/>
      <c r="D951" s="1233"/>
      <c r="E951" s="587" t="e">
        <f t="shared" si="22"/>
        <v>#DIV/0!</v>
      </c>
    </row>
    <row r="952" spans="1:5" s="17" customFormat="1" ht="16.75" customHeight="1" outlineLevel="2">
      <c r="A952" s="1230">
        <v>425</v>
      </c>
      <c r="B952" s="1231"/>
      <c r="C952" s="1232"/>
      <c r="D952" s="1233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0">
        <v>426</v>
      </c>
      <c r="B953" s="1231"/>
      <c r="C953" s="1232"/>
      <c r="D953" s="1233"/>
      <c r="E953" s="587" t="e">
        <f t="shared" si="23"/>
        <v>#DIV/0!</v>
      </c>
    </row>
    <row r="954" spans="1:5" s="17" customFormat="1" ht="16.75" customHeight="1" outlineLevel="2">
      <c r="A954" s="1230">
        <v>427</v>
      </c>
      <c r="B954" s="1231"/>
      <c r="C954" s="1232"/>
      <c r="D954" s="1233"/>
      <c r="E954" s="587" t="e">
        <f t="shared" si="23"/>
        <v>#DIV/0!</v>
      </c>
    </row>
    <row r="955" spans="1:5" s="17" customFormat="1" ht="16.75" customHeight="1" outlineLevel="2">
      <c r="A955" s="1230">
        <v>428</v>
      </c>
      <c r="B955" s="1231"/>
      <c r="C955" s="1232"/>
      <c r="D955" s="1233"/>
      <c r="E955" s="587" t="e">
        <f t="shared" si="23"/>
        <v>#DIV/0!</v>
      </c>
    </row>
    <row r="956" spans="1:5" s="17" customFormat="1" ht="16.75" customHeight="1" outlineLevel="2">
      <c r="A956" s="1230">
        <v>429</v>
      </c>
      <c r="B956" s="1231"/>
      <c r="C956" s="1232"/>
      <c r="D956" s="1233"/>
      <c r="E956" s="587" t="e">
        <f t="shared" si="23"/>
        <v>#DIV/0!</v>
      </c>
    </row>
    <row r="957" spans="1:5" s="17" customFormat="1" ht="16.75" customHeight="1" outlineLevel="2">
      <c r="A957" s="1230">
        <v>430</v>
      </c>
      <c r="B957" s="1231"/>
      <c r="C957" s="1232"/>
      <c r="D957" s="1233"/>
      <c r="E957" s="587" t="e">
        <f t="shared" si="23"/>
        <v>#DIV/0!</v>
      </c>
    </row>
    <row r="958" spans="1:5" s="17" customFormat="1" ht="16.75" customHeight="1" outlineLevel="2">
      <c r="A958" s="1230">
        <v>431</v>
      </c>
      <c r="B958" s="1231"/>
      <c r="C958" s="1232"/>
      <c r="D958" s="1233"/>
      <c r="E958" s="587" t="e">
        <f t="shared" si="23"/>
        <v>#DIV/0!</v>
      </c>
    </row>
    <row r="959" spans="1:5" s="17" customFormat="1" ht="16.75" customHeight="1" outlineLevel="2">
      <c r="A959" s="1230">
        <v>432</v>
      </c>
      <c r="B959" s="1231"/>
      <c r="C959" s="1232"/>
      <c r="D959" s="1233"/>
      <c r="E959" s="587" t="e">
        <f t="shared" si="23"/>
        <v>#DIV/0!</v>
      </c>
    </row>
    <row r="960" spans="1:5" s="17" customFormat="1" ht="16.75" customHeight="1" outlineLevel="2">
      <c r="A960" s="1230">
        <v>433</v>
      </c>
      <c r="B960" s="1231"/>
      <c r="C960" s="1232"/>
      <c r="D960" s="1233"/>
      <c r="E960" s="587" t="e">
        <f t="shared" si="23"/>
        <v>#DIV/0!</v>
      </c>
    </row>
    <row r="961" spans="1:5" s="17" customFormat="1" ht="16.75" customHeight="1" outlineLevel="2">
      <c r="A961" s="1230">
        <v>434</v>
      </c>
      <c r="B961" s="1231"/>
      <c r="C961" s="1232"/>
      <c r="D961" s="1233"/>
      <c r="E961" s="587" t="e">
        <f t="shared" si="23"/>
        <v>#DIV/0!</v>
      </c>
    </row>
    <row r="962" spans="1:5" s="17" customFormat="1" ht="16.75" customHeight="1" outlineLevel="2">
      <c r="A962" s="1230">
        <v>435</v>
      </c>
      <c r="B962" s="1231"/>
      <c r="C962" s="1232"/>
      <c r="D962" s="1233"/>
      <c r="E962" s="587" t="e">
        <f t="shared" si="23"/>
        <v>#DIV/0!</v>
      </c>
    </row>
    <row r="963" spans="1:5" s="17" customFormat="1" ht="16.75" customHeight="1" outlineLevel="2">
      <c r="A963" s="1230">
        <v>436</v>
      </c>
      <c r="B963" s="1231"/>
      <c r="C963" s="1232"/>
      <c r="D963" s="1233"/>
      <c r="E963" s="587" t="e">
        <f t="shared" si="23"/>
        <v>#DIV/0!</v>
      </c>
    </row>
    <row r="964" spans="1:5" s="17" customFormat="1" ht="16.75" customHeight="1" outlineLevel="2">
      <c r="A964" s="1230">
        <v>437</v>
      </c>
      <c r="B964" s="1231"/>
      <c r="C964" s="1232"/>
      <c r="D964" s="1233"/>
      <c r="E964" s="587" t="e">
        <f t="shared" si="23"/>
        <v>#DIV/0!</v>
      </c>
    </row>
    <row r="965" spans="1:5" s="17" customFormat="1" ht="16.75" customHeight="1" outlineLevel="2">
      <c r="A965" s="1230">
        <v>438</v>
      </c>
      <c r="B965" s="1231"/>
      <c r="C965" s="1232"/>
      <c r="D965" s="1233"/>
      <c r="E965" s="587" t="e">
        <f t="shared" si="23"/>
        <v>#DIV/0!</v>
      </c>
    </row>
    <row r="966" spans="1:5" s="17" customFormat="1" ht="16.75" customHeight="1" outlineLevel="2">
      <c r="A966" s="1230">
        <v>439</v>
      </c>
      <c r="B966" s="1231"/>
      <c r="C966" s="1232"/>
      <c r="D966" s="1233"/>
      <c r="E966" s="587" t="e">
        <f t="shared" si="23"/>
        <v>#DIV/0!</v>
      </c>
    </row>
    <row r="967" spans="1:5" s="17" customFormat="1" ht="16.75" customHeight="1" outlineLevel="2">
      <c r="A967" s="1230">
        <v>440</v>
      </c>
      <c r="B967" s="1231"/>
      <c r="C967" s="1232"/>
      <c r="D967" s="1233"/>
      <c r="E967" s="587" t="e">
        <f t="shared" si="23"/>
        <v>#DIV/0!</v>
      </c>
    </row>
    <row r="968" spans="1:5" s="17" customFormat="1" ht="16.75" customHeight="1" outlineLevel="2">
      <c r="A968" s="1230">
        <v>441</v>
      </c>
      <c r="B968" s="1231"/>
      <c r="C968" s="1232"/>
      <c r="D968" s="1233"/>
      <c r="E968" s="587" t="e">
        <f t="shared" si="23"/>
        <v>#DIV/0!</v>
      </c>
    </row>
    <row r="969" spans="1:5" s="17" customFormat="1" ht="16.75" customHeight="1" outlineLevel="2">
      <c r="A969" s="1230">
        <v>442</v>
      </c>
      <c r="B969" s="1231"/>
      <c r="C969" s="1232"/>
      <c r="D969" s="1233"/>
      <c r="E969" s="587" t="e">
        <f t="shared" si="23"/>
        <v>#DIV/0!</v>
      </c>
    </row>
    <row r="970" spans="1:5" s="17" customFormat="1" ht="16.75" customHeight="1" outlineLevel="2">
      <c r="A970" s="1230">
        <v>443</v>
      </c>
      <c r="B970" s="1231"/>
      <c r="C970" s="1232"/>
      <c r="D970" s="1233"/>
      <c r="E970" s="587" t="e">
        <f t="shared" si="23"/>
        <v>#DIV/0!</v>
      </c>
    </row>
    <row r="971" spans="1:5" s="17" customFormat="1" ht="16.75" customHeight="1" outlineLevel="2">
      <c r="A971" s="1230">
        <v>444</v>
      </c>
      <c r="B971" s="1231"/>
      <c r="C971" s="1232"/>
      <c r="D971" s="1233"/>
      <c r="E971" s="587" t="e">
        <f t="shared" si="23"/>
        <v>#DIV/0!</v>
      </c>
    </row>
    <row r="972" spans="1:5" s="17" customFormat="1" ht="16.75" customHeight="1" outlineLevel="2">
      <c r="A972" s="1230">
        <v>445</v>
      </c>
      <c r="B972" s="1231"/>
      <c r="C972" s="1232"/>
      <c r="D972" s="1233"/>
      <c r="E972" s="587" t="e">
        <f>IF(AND(C972&gt;=D$521,C972&lt;=D$520),1,0)</f>
        <v>#DIV/0!</v>
      </c>
    </row>
    <row r="973" spans="1:5" s="17" customFormat="1" ht="16.75" customHeight="1" outlineLevel="2">
      <c r="A973" s="1230">
        <v>446</v>
      </c>
      <c r="B973" s="1231"/>
      <c r="C973" s="1232"/>
      <c r="D973" s="1233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0">
        <v>447</v>
      </c>
      <c r="B974" s="1231"/>
      <c r="C974" s="1232"/>
      <c r="D974" s="1233"/>
      <c r="E974" s="587" t="e">
        <f t="shared" si="24"/>
        <v>#DIV/0!</v>
      </c>
    </row>
    <row r="975" spans="1:5" s="17" customFormat="1" ht="16.75" customHeight="1" outlineLevel="2">
      <c r="A975" s="1230">
        <v>448</v>
      </c>
      <c r="B975" s="1231"/>
      <c r="C975" s="1232"/>
      <c r="D975" s="1233"/>
      <c r="E975" s="587" t="e">
        <f t="shared" si="24"/>
        <v>#DIV/0!</v>
      </c>
    </row>
    <row r="976" spans="1:5" s="17" customFormat="1" ht="16.75" customHeight="1" outlineLevel="2">
      <c r="A976" s="1230">
        <v>449</v>
      </c>
      <c r="B976" s="1231"/>
      <c r="C976" s="1232"/>
      <c r="D976" s="1233"/>
      <c r="E976" s="587" t="e">
        <f t="shared" si="24"/>
        <v>#DIV/0!</v>
      </c>
    </row>
    <row r="977" spans="1:5" s="17" customFormat="1" ht="16.75" customHeight="1" outlineLevel="2">
      <c r="A977" s="1230">
        <v>450</v>
      </c>
      <c r="B977" s="1231"/>
      <c r="C977" s="1232"/>
      <c r="D977" s="1233"/>
      <c r="E977" s="587" t="e">
        <f t="shared" si="24"/>
        <v>#DIV/0!</v>
      </c>
    </row>
    <row r="978" spans="1:5" s="17" customFormat="1" ht="16.75" customHeight="1" outlineLevel="2">
      <c r="A978" s="1230">
        <v>451</v>
      </c>
      <c r="B978" s="1231"/>
      <c r="C978" s="1232"/>
      <c r="D978" s="1233"/>
      <c r="E978" s="587" t="e">
        <f t="shared" si="24"/>
        <v>#DIV/0!</v>
      </c>
    </row>
    <row r="979" spans="1:5" s="17" customFormat="1" ht="16.75" customHeight="1" outlineLevel="2">
      <c r="A979" s="1230">
        <v>452</v>
      </c>
      <c r="B979" s="1231"/>
      <c r="C979" s="1232"/>
      <c r="D979" s="1233"/>
      <c r="E979" s="587" t="e">
        <f t="shared" si="24"/>
        <v>#DIV/0!</v>
      </c>
    </row>
    <row r="980" spans="1:5" s="17" customFormat="1" ht="16.75" customHeight="1" outlineLevel="2">
      <c r="A980" s="1230">
        <v>453</v>
      </c>
      <c r="B980" s="1231"/>
      <c r="C980" s="1232"/>
      <c r="D980" s="1233"/>
      <c r="E980" s="587" t="e">
        <f t="shared" si="24"/>
        <v>#DIV/0!</v>
      </c>
    </row>
    <row r="981" spans="1:5" s="17" customFormat="1" ht="16.75" customHeight="1" outlineLevel="2">
      <c r="A981" s="1230">
        <v>454</v>
      </c>
      <c r="B981" s="1231"/>
      <c r="C981" s="1232"/>
      <c r="D981" s="1233"/>
      <c r="E981" s="587" t="e">
        <f t="shared" si="24"/>
        <v>#DIV/0!</v>
      </c>
    </row>
    <row r="982" spans="1:5" s="17" customFormat="1" ht="16.75" customHeight="1" outlineLevel="2">
      <c r="A982" s="1230">
        <v>455</v>
      </c>
      <c r="B982" s="1231"/>
      <c r="C982" s="1232"/>
      <c r="D982" s="1233"/>
      <c r="E982" s="587" t="e">
        <f t="shared" si="24"/>
        <v>#DIV/0!</v>
      </c>
    </row>
    <row r="983" spans="1:5" s="17" customFormat="1" ht="16.75" customHeight="1" outlineLevel="2">
      <c r="A983" s="1230">
        <v>456</v>
      </c>
      <c r="B983" s="1231"/>
      <c r="C983" s="1232"/>
      <c r="D983" s="1233"/>
      <c r="E983" s="587" t="e">
        <f t="shared" si="24"/>
        <v>#DIV/0!</v>
      </c>
    </row>
    <row r="984" spans="1:5" s="17" customFormat="1" ht="16.75" customHeight="1" outlineLevel="2">
      <c r="A984" s="1230">
        <v>457</v>
      </c>
      <c r="B984" s="1231"/>
      <c r="C984" s="1232"/>
      <c r="D984" s="1233"/>
      <c r="E984" s="587" t="e">
        <f t="shared" si="24"/>
        <v>#DIV/0!</v>
      </c>
    </row>
    <row r="985" spans="1:5" s="17" customFormat="1" ht="16.75" customHeight="1" outlineLevel="2">
      <c r="A985" s="1230">
        <v>458</v>
      </c>
      <c r="B985" s="1231"/>
      <c r="C985" s="1232"/>
      <c r="D985" s="1233"/>
      <c r="E985" s="587" t="e">
        <f t="shared" si="24"/>
        <v>#DIV/0!</v>
      </c>
    </row>
    <row r="986" spans="1:5" s="17" customFormat="1" ht="16.75" customHeight="1" outlineLevel="2">
      <c r="A986" s="1230">
        <v>459</v>
      </c>
      <c r="B986" s="1231"/>
      <c r="C986" s="1232"/>
      <c r="D986" s="1233"/>
      <c r="E986" s="587" t="e">
        <f t="shared" si="24"/>
        <v>#DIV/0!</v>
      </c>
    </row>
    <row r="987" spans="1:5" s="17" customFormat="1" ht="16.75" customHeight="1" outlineLevel="2">
      <c r="A987" s="1230">
        <v>460</v>
      </c>
      <c r="B987" s="1231"/>
      <c r="C987" s="1232"/>
      <c r="D987" s="1233"/>
      <c r="E987" s="587" t="e">
        <f t="shared" si="24"/>
        <v>#DIV/0!</v>
      </c>
    </row>
    <row r="988" spans="1:5" s="17" customFormat="1" ht="16.75" customHeight="1" outlineLevel="2">
      <c r="A988" s="1230">
        <v>461</v>
      </c>
      <c r="B988" s="1231"/>
      <c r="C988" s="1232"/>
      <c r="D988" s="1233"/>
      <c r="E988" s="587" t="e">
        <f t="shared" si="24"/>
        <v>#DIV/0!</v>
      </c>
    </row>
    <row r="989" spans="1:5" s="17" customFormat="1" ht="16.75" customHeight="1" outlineLevel="2">
      <c r="A989" s="1230">
        <v>462</v>
      </c>
      <c r="B989" s="1231"/>
      <c r="C989" s="1232"/>
      <c r="D989" s="1233"/>
      <c r="E989" s="587" t="e">
        <f t="shared" si="24"/>
        <v>#DIV/0!</v>
      </c>
    </row>
    <row r="990" spans="1:5" s="17" customFormat="1" ht="16.75" customHeight="1" outlineLevel="2">
      <c r="A990" s="1230">
        <v>463</v>
      </c>
      <c r="B990" s="1231"/>
      <c r="C990" s="1232"/>
      <c r="D990" s="1233"/>
      <c r="E990" s="587" t="e">
        <f t="shared" si="24"/>
        <v>#DIV/0!</v>
      </c>
    </row>
    <row r="991" spans="1:5" s="17" customFormat="1" ht="16.75" customHeight="1" outlineLevel="2">
      <c r="A991" s="1230">
        <v>464</v>
      </c>
      <c r="B991" s="1231"/>
      <c r="C991" s="1232"/>
      <c r="D991" s="1233"/>
      <c r="E991" s="587" t="e">
        <f t="shared" si="24"/>
        <v>#DIV/0!</v>
      </c>
    </row>
    <row r="992" spans="1:5" s="17" customFormat="1" ht="16.75" customHeight="1" outlineLevel="2">
      <c r="A992" s="1230">
        <v>465</v>
      </c>
      <c r="B992" s="1231"/>
      <c r="C992" s="1232"/>
      <c r="D992" s="1233"/>
      <c r="E992" s="587" t="e">
        <f t="shared" si="24"/>
        <v>#DIV/0!</v>
      </c>
    </row>
    <row r="993" spans="1:5" s="17" customFormat="1" ht="16.75" customHeight="1" outlineLevel="2">
      <c r="A993" s="1230">
        <v>466</v>
      </c>
      <c r="B993" s="1231"/>
      <c r="C993" s="1232"/>
      <c r="D993" s="1233"/>
      <c r="E993" s="587" t="e">
        <f t="shared" si="24"/>
        <v>#DIV/0!</v>
      </c>
    </row>
    <row r="994" spans="1:5" s="17" customFormat="1" ht="16.75" customHeight="1" outlineLevel="2">
      <c r="A994" s="1230">
        <v>467</v>
      </c>
      <c r="B994" s="1231"/>
      <c r="C994" s="1232"/>
      <c r="D994" s="1233"/>
      <c r="E994" s="587" t="e">
        <f t="shared" si="24"/>
        <v>#DIV/0!</v>
      </c>
    </row>
    <row r="995" spans="1:5" s="17" customFormat="1" ht="16.75" customHeight="1" outlineLevel="2">
      <c r="A995" s="1230">
        <v>468</v>
      </c>
      <c r="B995" s="1231"/>
      <c r="C995" s="1232"/>
      <c r="D995" s="1233"/>
      <c r="E995" s="587" t="e">
        <f t="shared" si="24"/>
        <v>#DIV/0!</v>
      </c>
    </row>
    <row r="996" spans="1:5" s="17" customFormat="1" ht="16.75" customHeight="1" outlineLevel="2">
      <c r="A996" s="1230">
        <v>469</v>
      </c>
      <c r="B996" s="1231"/>
      <c r="C996" s="1232"/>
      <c r="D996" s="1233"/>
      <c r="E996" s="587" t="e">
        <f t="shared" si="24"/>
        <v>#DIV/0!</v>
      </c>
    </row>
    <row r="997" spans="1:5" s="17" customFormat="1" ht="16.75" customHeight="1" outlineLevel="2">
      <c r="A997" s="1230">
        <v>470</v>
      </c>
      <c r="B997" s="1231"/>
      <c r="C997" s="1232"/>
      <c r="D997" s="1233"/>
      <c r="E997" s="587" t="e">
        <f t="shared" si="24"/>
        <v>#DIV/0!</v>
      </c>
    </row>
    <row r="998" spans="1:5" s="17" customFormat="1" ht="16.75" customHeight="1" outlineLevel="2">
      <c r="A998" s="1230">
        <v>471</v>
      </c>
      <c r="B998" s="1231"/>
      <c r="C998" s="1232"/>
      <c r="D998" s="1233"/>
      <c r="E998" s="587" t="e">
        <f t="shared" si="24"/>
        <v>#DIV/0!</v>
      </c>
    </row>
    <row r="999" spans="1:5" s="17" customFormat="1" ht="16.75" customHeight="1" outlineLevel="2">
      <c r="A999" s="1230">
        <v>472</v>
      </c>
      <c r="B999" s="1231"/>
      <c r="C999" s="1232"/>
      <c r="D999" s="1233"/>
      <c r="E999" s="587" t="e">
        <f t="shared" si="24"/>
        <v>#DIV/0!</v>
      </c>
    </row>
    <row r="1000" spans="1:5" s="17" customFormat="1" ht="16.75" customHeight="1" outlineLevel="2">
      <c r="A1000" s="1230">
        <v>473</v>
      </c>
      <c r="B1000" s="1231"/>
      <c r="C1000" s="1232"/>
      <c r="D1000" s="1233"/>
      <c r="E1000" s="587" t="e">
        <f t="shared" si="24"/>
        <v>#DIV/0!</v>
      </c>
    </row>
    <row r="1001" spans="1:5" s="17" customFormat="1" ht="16.75" customHeight="1" outlineLevel="2">
      <c r="A1001" s="1230">
        <v>474</v>
      </c>
      <c r="B1001" s="1231"/>
      <c r="C1001" s="1232"/>
      <c r="D1001" s="1233"/>
      <c r="E1001" s="587" t="e">
        <f t="shared" si="24"/>
        <v>#DIV/0!</v>
      </c>
    </row>
    <row r="1002" spans="1:5" s="17" customFormat="1" ht="16.75" customHeight="1" outlineLevel="2">
      <c r="A1002" s="1230">
        <v>475</v>
      </c>
      <c r="B1002" s="1231"/>
      <c r="C1002" s="1232"/>
      <c r="D1002" s="1233"/>
      <c r="E1002" s="587" t="e">
        <f t="shared" si="24"/>
        <v>#DIV/0!</v>
      </c>
    </row>
    <row r="1003" spans="1:5" s="17" customFormat="1" ht="16.75" customHeight="1" outlineLevel="2">
      <c r="A1003" s="1230">
        <v>476</v>
      </c>
      <c r="B1003" s="1231"/>
      <c r="C1003" s="1232"/>
      <c r="D1003" s="1233"/>
      <c r="E1003" s="587" t="e">
        <f t="shared" si="24"/>
        <v>#DIV/0!</v>
      </c>
    </row>
    <row r="1004" spans="1:5" s="17" customFormat="1" ht="16.75" customHeight="1" outlineLevel="2">
      <c r="A1004" s="1230">
        <v>477</v>
      </c>
      <c r="B1004" s="1231"/>
      <c r="C1004" s="1232"/>
      <c r="D1004" s="1233"/>
      <c r="E1004" s="587" t="e">
        <f t="shared" si="24"/>
        <v>#DIV/0!</v>
      </c>
    </row>
    <row r="1005" spans="1:5" s="17" customFormat="1" ht="16.75" customHeight="1" outlineLevel="2">
      <c r="A1005" s="1230">
        <v>478</v>
      </c>
      <c r="B1005" s="1231"/>
      <c r="C1005" s="1232"/>
      <c r="D1005" s="1233"/>
      <c r="E1005" s="587" t="e">
        <f t="shared" si="24"/>
        <v>#DIV/0!</v>
      </c>
    </row>
    <row r="1006" spans="1:5" s="17" customFormat="1" ht="16.75" customHeight="1" outlineLevel="2">
      <c r="A1006" s="1230">
        <v>479</v>
      </c>
      <c r="B1006" s="1231"/>
      <c r="C1006" s="1232"/>
      <c r="D1006" s="1233"/>
      <c r="E1006" s="587" t="e">
        <f t="shared" si="24"/>
        <v>#DIV/0!</v>
      </c>
    </row>
    <row r="1007" spans="1:5" s="17" customFormat="1" ht="16.75" customHeight="1" outlineLevel="2">
      <c r="A1007" s="1230">
        <v>480</v>
      </c>
      <c r="B1007" s="1231"/>
      <c r="C1007" s="1232"/>
      <c r="D1007" s="1233"/>
      <c r="E1007" s="587" t="e">
        <f t="shared" si="24"/>
        <v>#DIV/0!</v>
      </c>
    </row>
    <row r="1008" spans="1:5" s="17" customFormat="1" ht="16.75" customHeight="1" outlineLevel="2">
      <c r="A1008" s="1230">
        <v>481</v>
      </c>
      <c r="B1008" s="1231"/>
      <c r="C1008" s="1232"/>
      <c r="D1008" s="1233"/>
      <c r="E1008" s="587" t="e">
        <f t="shared" si="24"/>
        <v>#DIV/0!</v>
      </c>
    </row>
    <row r="1009" spans="1:5" s="17" customFormat="1" ht="16.75" customHeight="1" outlineLevel="2">
      <c r="A1009" s="1230">
        <v>482</v>
      </c>
      <c r="B1009" s="1231"/>
      <c r="C1009" s="1232"/>
      <c r="D1009" s="1233"/>
      <c r="E1009" s="587" t="e">
        <f t="shared" si="24"/>
        <v>#DIV/0!</v>
      </c>
    </row>
    <row r="1010" spans="1:5" s="17" customFormat="1" ht="16.75" customHeight="1" outlineLevel="2">
      <c r="A1010" s="1230">
        <v>483</v>
      </c>
      <c r="B1010" s="1231"/>
      <c r="C1010" s="1232"/>
      <c r="D1010" s="1233"/>
      <c r="E1010" s="587" t="e">
        <f t="shared" si="24"/>
        <v>#DIV/0!</v>
      </c>
    </row>
    <row r="1011" spans="1:5" s="17" customFormat="1" ht="16.75" customHeight="1" outlineLevel="2">
      <c r="A1011" s="1230">
        <v>484</v>
      </c>
      <c r="B1011" s="1231"/>
      <c r="C1011" s="1232"/>
      <c r="D1011" s="1233"/>
      <c r="E1011" s="587" t="e">
        <f t="shared" si="24"/>
        <v>#DIV/0!</v>
      </c>
    </row>
    <row r="1012" spans="1:5" s="17" customFormat="1" ht="16.75" customHeight="1" outlineLevel="2">
      <c r="A1012" s="1230">
        <v>485</v>
      </c>
      <c r="B1012" s="1231"/>
      <c r="C1012" s="1232"/>
      <c r="D1012" s="1233"/>
      <c r="E1012" s="587" t="e">
        <f t="shared" si="24"/>
        <v>#DIV/0!</v>
      </c>
    </row>
    <row r="1013" spans="1:5" s="17" customFormat="1" ht="16.75" customHeight="1" outlineLevel="2">
      <c r="A1013" s="1230">
        <v>486</v>
      </c>
      <c r="B1013" s="1231"/>
      <c r="C1013" s="1232"/>
      <c r="D1013" s="1233"/>
      <c r="E1013" s="587" t="e">
        <f t="shared" si="24"/>
        <v>#DIV/0!</v>
      </c>
    </row>
    <row r="1014" spans="1:5" s="17" customFormat="1" ht="16.75" customHeight="1" outlineLevel="2">
      <c r="A1014" s="1230">
        <v>487</v>
      </c>
      <c r="B1014" s="1231"/>
      <c r="C1014" s="1232"/>
      <c r="D1014" s="1233"/>
      <c r="E1014" s="587" t="e">
        <f t="shared" si="24"/>
        <v>#DIV/0!</v>
      </c>
    </row>
    <row r="1015" spans="1:5" s="17" customFormat="1" ht="16.75" customHeight="1" outlineLevel="2">
      <c r="A1015" s="1230">
        <v>488</v>
      </c>
      <c r="B1015" s="1231"/>
      <c r="C1015" s="1232"/>
      <c r="D1015" s="1233"/>
      <c r="E1015" s="587" t="e">
        <f t="shared" si="24"/>
        <v>#DIV/0!</v>
      </c>
    </row>
    <row r="1016" spans="1:5" s="17" customFormat="1" ht="16.75" customHeight="1" outlineLevel="2">
      <c r="A1016" s="1230">
        <v>489</v>
      </c>
      <c r="B1016" s="1231"/>
      <c r="C1016" s="1232"/>
      <c r="D1016" s="1233"/>
      <c r="E1016" s="587" t="e">
        <f t="shared" si="24"/>
        <v>#DIV/0!</v>
      </c>
    </row>
    <row r="1017" spans="1:5" s="17" customFormat="1" ht="16.75" customHeight="1" outlineLevel="2">
      <c r="A1017" s="1230">
        <v>490</v>
      </c>
      <c r="B1017" s="1231"/>
      <c r="C1017" s="1232"/>
      <c r="D1017" s="1233"/>
      <c r="E1017" s="587" t="e">
        <f t="shared" si="24"/>
        <v>#DIV/0!</v>
      </c>
    </row>
    <row r="1018" spans="1:5" s="17" customFormat="1" ht="16.75" customHeight="1" outlineLevel="2">
      <c r="A1018" s="1230">
        <v>491</v>
      </c>
      <c r="B1018" s="1231"/>
      <c r="C1018" s="1232"/>
      <c r="D1018" s="1233"/>
      <c r="E1018" s="587" t="e">
        <f t="shared" si="24"/>
        <v>#DIV/0!</v>
      </c>
    </row>
    <row r="1019" spans="1:5" s="17" customFormat="1" ht="16.75" customHeight="1" outlineLevel="2">
      <c r="A1019" s="1230">
        <v>492</v>
      </c>
      <c r="B1019" s="1231"/>
      <c r="C1019" s="1232"/>
      <c r="D1019" s="1233"/>
      <c r="E1019" s="587" t="e">
        <f t="shared" si="24"/>
        <v>#DIV/0!</v>
      </c>
    </row>
    <row r="1020" spans="1:5" s="17" customFormat="1" ht="16.75" customHeight="1" outlineLevel="2">
      <c r="A1020" s="1230">
        <v>493</v>
      </c>
      <c r="B1020" s="1231"/>
      <c r="C1020" s="1232"/>
      <c r="D1020" s="1233"/>
      <c r="E1020" s="587" t="e">
        <f t="shared" si="24"/>
        <v>#DIV/0!</v>
      </c>
    </row>
    <row r="1021" spans="1:5" s="17" customFormat="1" ht="16.75" customHeight="1" outlineLevel="2">
      <c r="A1021" s="1230">
        <v>494</v>
      </c>
      <c r="B1021" s="1231"/>
      <c r="C1021" s="1232"/>
      <c r="D1021" s="1233"/>
      <c r="E1021" s="587" t="e">
        <f t="shared" si="24"/>
        <v>#DIV/0!</v>
      </c>
    </row>
    <row r="1022" spans="1:5" s="17" customFormat="1" ht="16.75" customHeight="1" outlineLevel="2">
      <c r="A1022" s="1230">
        <v>495</v>
      </c>
      <c r="B1022" s="1231"/>
      <c r="C1022" s="1232"/>
      <c r="D1022" s="1233"/>
      <c r="E1022" s="587" t="e">
        <f t="shared" si="24"/>
        <v>#DIV/0!</v>
      </c>
    </row>
    <row r="1023" spans="1:5" s="17" customFormat="1" ht="16.75" customHeight="1" outlineLevel="2">
      <c r="A1023" s="1230">
        <v>496</v>
      </c>
      <c r="B1023" s="1231"/>
      <c r="C1023" s="1232"/>
      <c r="D1023" s="1233"/>
      <c r="E1023" s="587" t="e">
        <f t="shared" si="24"/>
        <v>#DIV/0!</v>
      </c>
    </row>
    <row r="1024" spans="1:5" s="17" customFormat="1" ht="16.75" customHeight="1" outlineLevel="2">
      <c r="A1024" s="1230">
        <v>497</v>
      </c>
      <c r="B1024" s="1231"/>
      <c r="C1024" s="1232"/>
      <c r="D1024" s="1233"/>
      <c r="E1024" s="587" t="e">
        <f t="shared" si="24"/>
        <v>#DIV/0!</v>
      </c>
    </row>
    <row r="1025" spans="1:5" s="17" customFormat="1" ht="16.75" customHeight="1" outlineLevel="2">
      <c r="A1025" s="1230">
        <v>498</v>
      </c>
      <c r="B1025" s="1231"/>
      <c r="C1025" s="1232"/>
      <c r="D1025" s="1233"/>
      <c r="E1025" s="587" t="e">
        <f t="shared" si="24"/>
        <v>#DIV/0!</v>
      </c>
    </row>
    <row r="1026" spans="1:5" s="17" customFormat="1" ht="16.75" customHeight="1" outlineLevel="2">
      <c r="A1026" s="1230">
        <v>499</v>
      </c>
      <c r="B1026" s="1231"/>
      <c r="C1026" s="1232"/>
      <c r="D1026" s="1233"/>
      <c r="E1026" s="587" t="e">
        <f t="shared" si="24"/>
        <v>#DIV/0!</v>
      </c>
    </row>
    <row r="1027" spans="1:5" s="17" customFormat="1" ht="16.75" customHeight="1" outlineLevel="2" thickBot="1">
      <c r="A1027" s="1249">
        <v>500</v>
      </c>
      <c r="B1027" s="1250"/>
      <c r="C1027" s="1251"/>
      <c r="D1027" s="1252"/>
      <c r="E1027" s="587" t="e">
        <f t="shared" si="24"/>
        <v>#DIV/0!</v>
      </c>
    </row>
    <row r="1028" spans="1:5" s="20" customFormat="1" ht="32.25" customHeight="1" thickBot="1">
      <c r="A1028" s="1244" t="s">
        <v>109</v>
      </c>
      <c r="B1028" s="1244"/>
      <c r="C1028" s="1244"/>
      <c r="D1028" s="1244"/>
    </row>
    <row r="1029" spans="1:5" s="17" customFormat="1" ht="16.75" customHeight="1" outlineLevel="1">
      <c r="A1029" s="1247" t="s">
        <v>20</v>
      </c>
      <c r="B1029" s="1248"/>
      <c r="C1029" s="1248"/>
      <c r="D1029" s="27">
        <f>MIN(C1040:D1539)</f>
        <v>0</v>
      </c>
    </row>
    <row r="1030" spans="1:5" s="17" customFormat="1" ht="16.75" customHeight="1" outlineLevel="1">
      <c r="A1030" s="1240" t="s">
        <v>21</v>
      </c>
      <c r="B1030" s="1241"/>
      <c r="C1030" s="1241"/>
      <c r="D1030" s="22">
        <f>MAX(C1040:D1539)</f>
        <v>0</v>
      </c>
    </row>
    <row r="1031" spans="1:5" s="17" customFormat="1" ht="16.75" customHeight="1" outlineLevel="1">
      <c r="A1031" s="1240" t="s">
        <v>22</v>
      </c>
      <c r="B1031" s="1241"/>
      <c r="C1031" s="1241"/>
      <c r="D1031" s="22" t="e">
        <f>AVERAGE(C1040:D1539)</f>
        <v>#DIV/0!</v>
      </c>
    </row>
    <row r="1032" spans="1:5" s="17" customFormat="1" ht="33.75" customHeight="1" outlineLevel="1">
      <c r="A1032" s="1242" t="s">
        <v>23</v>
      </c>
      <c r="B1032" s="1241"/>
      <c r="C1032" s="1241"/>
      <c r="D1032" s="22" t="e">
        <f>D1031*1.1</f>
        <v>#DIV/0!</v>
      </c>
    </row>
    <row r="1033" spans="1:5" s="17" customFormat="1" ht="33.75" customHeight="1" outlineLevel="1">
      <c r="A1033" s="1242" t="s">
        <v>24</v>
      </c>
      <c r="B1033" s="1241"/>
      <c r="C1033" s="1241"/>
      <c r="D1033" s="22" t="e">
        <f>D1031*0.9</f>
        <v>#DIV/0!</v>
      </c>
    </row>
    <row r="1034" spans="1:5" s="17" customFormat="1" ht="31.5" customHeight="1" outlineLevel="1">
      <c r="A1034" s="1242" t="s">
        <v>25</v>
      </c>
      <c r="B1034" s="1241"/>
      <c r="C1034" s="1241"/>
      <c r="D1034" s="23" t="e">
        <f>SUM(E1040:E1539)</f>
        <v>#DIV/0!</v>
      </c>
    </row>
    <row r="1035" spans="1:5" s="17" customFormat="1" ht="16.75" customHeight="1" outlineLevel="1">
      <c r="A1035" s="1240" t="s">
        <v>26</v>
      </c>
      <c r="B1035" s="1241"/>
      <c r="C1035" s="1241"/>
      <c r="D1035" s="88" t="e">
        <f>D1034/COUNTA(C1040:D1539)</f>
        <v>#DIV/0!</v>
      </c>
    </row>
    <row r="1036" spans="1:5" s="17" customFormat="1" ht="16.75" customHeight="1" outlineLevel="1">
      <c r="A1036" s="1240" t="s">
        <v>466</v>
      </c>
      <c r="B1036" s="1241"/>
      <c r="C1036" s="1241"/>
      <c r="D1036" s="722"/>
    </row>
    <row r="1037" spans="1:5" s="17" customFormat="1" ht="17.25" customHeight="1" outlineLevel="1" thickBot="1">
      <c r="A1037" s="1234" t="s">
        <v>407</v>
      </c>
      <c r="B1037" s="1235"/>
      <c r="C1037" s="1235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6" t="s">
        <v>27</v>
      </c>
      <c r="B1039" s="1237"/>
      <c r="C1039" s="1238" t="s">
        <v>28</v>
      </c>
      <c r="D1039" s="1239"/>
    </row>
    <row r="1040" spans="1:5" s="17" customFormat="1" ht="16.75" customHeight="1" outlineLevel="2">
      <c r="A1040" s="1230">
        <v>1</v>
      </c>
      <c r="B1040" s="1231"/>
      <c r="C1040" s="1232"/>
      <c r="D1040" s="1233"/>
      <c r="E1040" s="587" t="e">
        <f>IF(AND(C1040&gt;=D$1033,C1040&lt;=D$1032),1,0)</f>
        <v>#DIV/0!</v>
      </c>
    </row>
    <row r="1041" spans="1:5" s="17" customFormat="1" ht="16.75" customHeight="1" outlineLevel="2">
      <c r="A1041" s="1230">
        <v>2</v>
      </c>
      <c r="B1041" s="1231"/>
      <c r="C1041" s="1232"/>
      <c r="D1041" s="1233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0">
        <v>3</v>
      </c>
      <c r="B1042" s="1231"/>
      <c r="C1042" s="1232"/>
      <c r="D1042" s="1233"/>
      <c r="E1042" s="587" t="e">
        <f t="shared" si="25"/>
        <v>#DIV/0!</v>
      </c>
    </row>
    <row r="1043" spans="1:5" s="17" customFormat="1" ht="16.75" customHeight="1" outlineLevel="2">
      <c r="A1043" s="1230">
        <v>4</v>
      </c>
      <c r="B1043" s="1231"/>
      <c r="C1043" s="1232"/>
      <c r="D1043" s="1233"/>
      <c r="E1043" s="587" t="e">
        <f t="shared" si="25"/>
        <v>#DIV/0!</v>
      </c>
    </row>
    <row r="1044" spans="1:5" s="17" customFormat="1" ht="16.75" customHeight="1" outlineLevel="2">
      <c r="A1044" s="1230">
        <v>5</v>
      </c>
      <c r="B1044" s="1231"/>
      <c r="C1044" s="1232"/>
      <c r="D1044" s="1233"/>
      <c r="E1044" s="587" t="e">
        <f t="shared" si="25"/>
        <v>#DIV/0!</v>
      </c>
    </row>
    <row r="1045" spans="1:5" s="17" customFormat="1" ht="16.75" customHeight="1" outlineLevel="2">
      <c r="A1045" s="1230">
        <v>6</v>
      </c>
      <c r="B1045" s="1231"/>
      <c r="C1045" s="1232"/>
      <c r="D1045" s="1233"/>
      <c r="E1045" s="587" t="e">
        <f t="shared" si="25"/>
        <v>#DIV/0!</v>
      </c>
    </row>
    <row r="1046" spans="1:5" s="17" customFormat="1" ht="16.75" customHeight="1" outlineLevel="2">
      <c r="A1046" s="1230">
        <v>7</v>
      </c>
      <c r="B1046" s="1231"/>
      <c r="C1046" s="1232"/>
      <c r="D1046" s="1233"/>
      <c r="E1046" s="587" t="e">
        <f t="shared" si="25"/>
        <v>#DIV/0!</v>
      </c>
    </row>
    <row r="1047" spans="1:5" s="17" customFormat="1" ht="16.75" customHeight="1" outlineLevel="2">
      <c r="A1047" s="1230">
        <v>8</v>
      </c>
      <c r="B1047" s="1231"/>
      <c r="C1047" s="1232"/>
      <c r="D1047" s="1233"/>
      <c r="E1047" s="587" t="e">
        <f t="shared" si="25"/>
        <v>#DIV/0!</v>
      </c>
    </row>
    <row r="1048" spans="1:5" s="17" customFormat="1" ht="16.75" customHeight="1" outlineLevel="2">
      <c r="A1048" s="1230">
        <v>9</v>
      </c>
      <c r="B1048" s="1231"/>
      <c r="C1048" s="1232"/>
      <c r="D1048" s="1233"/>
      <c r="E1048" s="587" t="e">
        <f t="shared" si="25"/>
        <v>#DIV/0!</v>
      </c>
    </row>
    <row r="1049" spans="1:5" s="17" customFormat="1" ht="16.75" customHeight="1" outlineLevel="2">
      <c r="A1049" s="1230">
        <v>10</v>
      </c>
      <c r="B1049" s="1231"/>
      <c r="C1049" s="1232"/>
      <c r="D1049" s="1233"/>
      <c r="E1049" s="587" t="e">
        <f t="shared" si="25"/>
        <v>#DIV/0!</v>
      </c>
    </row>
    <row r="1050" spans="1:5" s="17" customFormat="1" ht="16.75" customHeight="1" outlineLevel="2">
      <c r="A1050" s="1230">
        <v>11</v>
      </c>
      <c r="B1050" s="1231"/>
      <c r="C1050" s="1232"/>
      <c r="D1050" s="1233"/>
      <c r="E1050" s="587" t="e">
        <f t="shared" si="25"/>
        <v>#DIV/0!</v>
      </c>
    </row>
    <row r="1051" spans="1:5" s="17" customFormat="1" ht="16.75" customHeight="1" outlineLevel="2">
      <c r="A1051" s="1230">
        <v>12</v>
      </c>
      <c r="B1051" s="1231"/>
      <c r="C1051" s="1232"/>
      <c r="D1051" s="1233"/>
      <c r="E1051" s="587" t="e">
        <f t="shared" si="25"/>
        <v>#DIV/0!</v>
      </c>
    </row>
    <row r="1052" spans="1:5" s="17" customFormat="1" ht="16.75" customHeight="1" outlineLevel="2">
      <c r="A1052" s="1230">
        <v>13</v>
      </c>
      <c r="B1052" s="1231"/>
      <c r="C1052" s="1232"/>
      <c r="D1052" s="1233"/>
      <c r="E1052" s="587" t="e">
        <f t="shared" si="25"/>
        <v>#DIV/0!</v>
      </c>
    </row>
    <row r="1053" spans="1:5" s="17" customFormat="1" ht="16.75" customHeight="1" outlineLevel="2">
      <c r="A1053" s="1230">
        <v>14</v>
      </c>
      <c r="B1053" s="1231"/>
      <c r="C1053" s="1232"/>
      <c r="D1053" s="1233"/>
      <c r="E1053" s="587" t="e">
        <f t="shared" si="25"/>
        <v>#DIV/0!</v>
      </c>
    </row>
    <row r="1054" spans="1:5" s="17" customFormat="1" ht="16.75" customHeight="1" outlineLevel="2">
      <c r="A1054" s="1230">
        <v>15</v>
      </c>
      <c r="B1054" s="1231"/>
      <c r="C1054" s="1232"/>
      <c r="D1054" s="1233"/>
      <c r="E1054" s="587" t="e">
        <f t="shared" si="25"/>
        <v>#DIV/0!</v>
      </c>
    </row>
    <row r="1055" spans="1:5" s="17" customFormat="1" ht="16.75" customHeight="1" outlineLevel="2">
      <c r="A1055" s="1230">
        <v>16</v>
      </c>
      <c r="B1055" s="1231"/>
      <c r="C1055" s="1232"/>
      <c r="D1055" s="1233"/>
      <c r="E1055" s="587" t="e">
        <f t="shared" si="25"/>
        <v>#DIV/0!</v>
      </c>
    </row>
    <row r="1056" spans="1:5" s="17" customFormat="1" ht="16.75" customHeight="1" outlineLevel="2">
      <c r="A1056" s="1230">
        <v>17</v>
      </c>
      <c r="B1056" s="1231"/>
      <c r="C1056" s="1232"/>
      <c r="D1056" s="1233"/>
      <c r="E1056" s="587" t="e">
        <f>IF(AND(C1056&gt;=D$1033,C1056&lt;=D$1032),1,0)</f>
        <v>#DIV/0!</v>
      </c>
    </row>
    <row r="1057" spans="1:5" s="17" customFormat="1" ht="16.75" customHeight="1" outlineLevel="2">
      <c r="A1057" s="1230">
        <v>18</v>
      </c>
      <c r="B1057" s="1231"/>
      <c r="C1057" s="1232"/>
      <c r="D1057" s="1233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0">
        <v>19</v>
      </c>
      <c r="B1058" s="1231"/>
      <c r="C1058" s="1232"/>
      <c r="D1058" s="1233"/>
      <c r="E1058" s="587" t="e">
        <f t="shared" si="26"/>
        <v>#DIV/0!</v>
      </c>
    </row>
    <row r="1059" spans="1:5" s="17" customFormat="1" ht="16.75" customHeight="1" outlineLevel="2">
      <c r="A1059" s="1230">
        <v>20</v>
      </c>
      <c r="B1059" s="1231"/>
      <c r="C1059" s="1232"/>
      <c r="D1059" s="1233"/>
      <c r="E1059" s="587" t="e">
        <f t="shared" si="26"/>
        <v>#DIV/0!</v>
      </c>
    </row>
    <row r="1060" spans="1:5" s="17" customFormat="1" ht="16.75" customHeight="1" outlineLevel="2">
      <c r="A1060" s="1230">
        <v>21</v>
      </c>
      <c r="B1060" s="1231"/>
      <c r="C1060" s="1232"/>
      <c r="D1060" s="1233"/>
      <c r="E1060" s="587" t="e">
        <f t="shared" si="26"/>
        <v>#DIV/0!</v>
      </c>
    </row>
    <row r="1061" spans="1:5" s="17" customFormat="1" ht="16.75" customHeight="1" outlineLevel="2">
      <c r="A1061" s="1230">
        <v>22</v>
      </c>
      <c r="B1061" s="1231"/>
      <c r="C1061" s="1232"/>
      <c r="D1061" s="1233"/>
      <c r="E1061" s="587" t="e">
        <f t="shared" si="26"/>
        <v>#DIV/0!</v>
      </c>
    </row>
    <row r="1062" spans="1:5" s="17" customFormat="1" ht="16.75" customHeight="1" outlineLevel="2">
      <c r="A1062" s="1230">
        <v>23</v>
      </c>
      <c r="B1062" s="1231"/>
      <c r="C1062" s="1232"/>
      <c r="D1062" s="1233"/>
      <c r="E1062" s="587" t="e">
        <f t="shared" si="26"/>
        <v>#DIV/0!</v>
      </c>
    </row>
    <row r="1063" spans="1:5" s="17" customFormat="1" ht="16.75" customHeight="1" outlineLevel="2">
      <c r="A1063" s="1230">
        <v>24</v>
      </c>
      <c r="B1063" s="1231"/>
      <c r="C1063" s="1232"/>
      <c r="D1063" s="1233"/>
      <c r="E1063" s="587" t="e">
        <f t="shared" si="26"/>
        <v>#DIV/0!</v>
      </c>
    </row>
    <row r="1064" spans="1:5" s="17" customFormat="1" ht="16.75" customHeight="1" outlineLevel="2">
      <c r="A1064" s="1230">
        <v>25</v>
      </c>
      <c r="B1064" s="1231"/>
      <c r="C1064" s="1232"/>
      <c r="D1064" s="1233"/>
      <c r="E1064" s="587" t="e">
        <f t="shared" si="26"/>
        <v>#DIV/0!</v>
      </c>
    </row>
    <row r="1065" spans="1:5" s="17" customFormat="1" ht="16.75" customHeight="1" outlineLevel="2">
      <c r="A1065" s="1230">
        <v>26</v>
      </c>
      <c r="B1065" s="1231"/>
      <c r="C1065" s="1232"/>
      <c r="D1065" s="1233"/>
      <c r="E1065" s="587" t="e">
        <f t="shared" si="26"/>
        <v>#DIV/0!</v>
      </c>
    </row>
    <row r="1066" spans="1:5" s="17" customFormat="1" ht="16.75" customHeight="1" outlineLevel="2">
      <c r="A1066" s="1230">
        <v>27</v>
      </c>
      <c r="B1066" s="1231"/>
      <c r="C1066" s="1232"/>
      <c r="D1066" s="1233"/>
      <c r="E1066" s="587" t="e">
        <f t="shared" si="26"/>
        <v>#DIV/0!</v>
      </c>
    </row>
    <row r="1067" spans="1:5" s="17" customFormat="1" ht="16.75" customHeight="1" outlineLevel="2">
      <c r="A1067" s="1230">
        <v>28</v>
      </c>
      <c r="B1067" s="1231"/>
      <c r="C1067" s="1232"/>
      <c r="D1067" s="1233"/>
      <c r="E1067" s="587" t="e">
        <f t="shared" si="26"/>
        <v>#DIV/0!</v>
      </c>
    </row>
    <row r="1068" spans="1:5" s="17" customFormat="1" ht="16.75" customHeight="1" outlineLevel="2">
      <c r="A1068" s="1230">
        <v>29</v>
      </c>
      <c r="B1068" s="1231"/>
      <c r="C1068" s="1232"/>
      <c r="D1068" s="1233"/>
      <c r="E1068" s="587" t="e">
        <f t="shared" si="26"/>
        <v>#DIV/0!</v>
      </c>
    </row>
    <row r="1069" spans="1:5" s="17" customFormat="1" ht="16.75" customHeight="1" outlineLevel="2">
      <c r="A1069" s="1230">
        <v>30</v>
      </c>
      <c r="B1069" s="1231"/>
      <c r="C1069" s="1232"/>
      <c r="D1069" s="1233"/>
      <c r="E1069" s="587" t="e">
        <f t="shared" si="26"/>
        <v>#DIV/0!</v>
      </c>
    </row>
    <row r="1070" spans="1:5" s="17" customFormat="1" ht="16.75" customHeight="1" outlineLevel="2">
      <c r="A1070" s="1230">
        <v>31</v>
      </c>
      <c r="B1070" s="1231"/>
      <c r="C1070" s="1232"/>
      <c r="D1070" s="1233"/>
      <c r="E1070" s="587" t="e">
        <f t="shared" si="26"/>
        <v>#DIV/0!</v>
      </c>
    </row>
    <row r="1071" spans="1:5" s="17" customFormat="1" ht="16.75" customHeight="1" outlineLevel="2">
      <c r="A1071" s="1230">
        <v>32</v>
      </c>
      <c r="B1071" s="1231"/>
      <c r="C1071" s="1232"/>
      <c r="D1071" s="1233"/>
      <c r="E1071" s="587" t="e">
        <f t="shared" si="26"/>
        <v>#DIV/0!</v>
      </c>
    </row>
    <row r="1072" spans="1:5" s="17" customFormat="1" ht="16.75" customHeight="1" outlineLevel="2">
      <c r="A1072" s="1230">
        <v>33</v>
      </c>
      <c r="B1072" s="1231"/>
      <c r="C1072" s="1232"/>
      <c r="D1072" s="1233"/>
      <c r="E1072" s="587" t="e">
        <f t="shared" si="26"/>
        <v>#DIV/0!</v>
      </c>
    </row>
    <row r="1073" spans="1:5" s="17" customFormat="1" ht="16.75" customHeight="1" outlineLevel="2">
      <c r="A1073" s="1230">
        <v>34</v>
      </c>
      <c r="B1073" s="1231"/>
      <c r="C1073" s="1232"/>
      <c r="D1073" s="1233"/>
      <c r="E1073" s="587" t="e">
        <f t="shared" si="26"/>
        <v>#DIV/0!</v>
      </c>
    </row>
    <row r="1074" spans="1:5" s="17" customFormat="1" ht="16.75" customHeight="1" outlineLevel="2">
      <c r="A1074" s="1230">
        <v>35</v>
      </c>
      <c r="B1074" s="1231"/>
      <c r="C1074" s="1232"/>
      <c r="D1074" s="1233"/>
      <c r="E1074" s="587" t="e">
        <f t="shared" si="26"/>
        <v>#DIV/0!</v>
      </c>
    </row>
    <row r="1075" spans="1:5" s="17" customFormat="1" ht="16.75" customHeight="1" outlineLevel="2">
      <c r="A1075" s="1230">
        <v>36</v>
      </c>
      <c r="B1075" s="1231"/>
      <c r="C1075" s="1232"/>
      <c r="D1075" s="1233"/>
      <c r="E1075" s="587" t="e">
        <f>IF(AND(C1075&gt;=D$1033,C1075&lt;=D$1032),1,0)</f>
        <v>#DIV/0!</v>
      </c>
    </row>
    <row r="1076" spans="1:5" s="17" customFormat="1" ht="16.75" customHeight="1" outlineLevel="2">
      <c r="A1076" s="1230">
        <v>37</v>
      </c>
      <c r="B1076" s="1231"/>
      <c r="C1076" s="1232"/>
      <c r="D1076" s="1233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0">
        <v>38</v>
      </c>
      <c r="B1077" s="1231"/>
      <c r="C1077" s="1232"/>
      <c r="D1077" s="1233"/>
      <c r="E1077" s="587" t="e">
        <f t="shared" si="27"/>
        <v>#DIV/0!</v>
      </c>
    </row>
    <row r="1078" spans="1:5" s="17" customFormat="1" ht="16.75" customHeight="1" outlineLevel="2">
      <c r="A1078" s="1230">
        <v>39</v>
      </c>
      <c r="B1078" s="1231"/>
      <c r="C1078" s="1232"/>
      <c r="D1078" s="1233"/>
      <c r="E1078" s="587" t="e">
        <f t="shared" si="27"/>
        <v>#DIV/0!</v>
      </c>
    </row>
    <row r="1079" spans="1:5" s="17" customFormat="1" ht="16.75" customHeight="1" outlineLevel="2">
      <c r="A1079" s="1230">
        <v>40</v>
      </c>
      <c r="B1079" s="1231"/>
      <c r="C1079" s="1232"/>
      <c r="D1079" s="1233"/>
      <c r="E1079" s="587" t="e">
        <f t="shared" si="27"/>
        <v>#DIV/0!</v>
      </c>
    </row>
    <row r="1080" spans="1:5" s="17" customFormat="1" ht="16.75" customHeight="1" outlineLevel="2">
      <c r="A1080" s="1230">
        <v>41</v>
      </c>
      <c r="B1080" s="1231"/>
      <c r="C1080" s="1232"/>
      <c r="D1080" s="1233"/>
      <c r="E1080" s="587" t="e">
        <f t="shared" si="27"/>
        <v>#DIV/0!</v>
      </c>
    </row>
    <row r="1081" spans="1:5" s="17" customFormat="1" ht="16.75" customHeight="1" outlineLevel="2">
      <c r="A1081" s="1230">
        <v>42</v>
      </c>
      <c r="B1081" s="1231"/>
      <c r="C1081" s="1232"/>
      <c r="D1081" s="1233"/>
      <c r="E1081" s="587" t="e">
        <f t="shared" si="27"/>
        <v>#DIV/0!</v>
      </c>
    </row>
    <row r="1082" spans="1:5" s="17" customFormat="1" ht="16.75" customHeight="1" outlineLevel="2">
      <c r="A1082" s="1230">
        <v>43</v>
      </c>
      <c r="B1082" s="1231"/>
      <c r="C1082" s="1232"/>
      <c r="D1082" s="1233"/>
      <c r="E1082" s="587" t="e">
        <f t="shared" si="27"/>
        <v>#DIV/0!</v>
      </c>
    </row>
    <row r="1083" spans="1:5" s="17" customFormat="1" ht="16.75" customHeight="1" outlineLevel="2">
      <c r="A1083" s="1230">
        <v>44</v>
      </c>
      <c r="B1083" s="1231"/>
      <c r="C1083" s="1232"/>
      <c r="D1083" s="1233"/>
      <c r="E1083" s="587" t="e">
        <f t="shared" si="27"/>
        <v>#DIV/0!</v>
      </c>
    </row>
    <row r="1084" spans="1:5" s="17" customFormat="1" ht="16.75" customHeight="1" outlineLevel="2">
      <c r="A1084" s="1230">
        <v>45</v>
      </c>
      <c r="B1084" s="1231"/>
      <c r="C1084" s="1232"/>
      <c r="D1084" s="1233"/>
      <c r="E1084" s="587" t="e">
        <f t="shared" si="27"/>
        <v>#DIV/0!</v>
      </c>
    </row>
    <row r="1085" spans="1:5" s="17" customFormat="1" ht="16.75" customHeight="1" outlineLevel="2">
      <c r="A1085" s="1230">
        <v>46</v>
      </c>
      <c r="B1085" s="1231"/>
      <c r="C1085" s="1232"/>
      <c r="D1085" s="1233"/>
      <c r="E1085" s="587" t="e">
        <f t="shared" si="27"/>
        <v>#DIV/0!</v>
      </c>
    </row>
    <row r="1086" spans="1:5" s="17" customFormat="1" ht="16.75" customHeight="1" outlineLevel="2">
      <c r="A1086" s="1230">
        <v>47</v>
      </c>
      <c r="B1086" s="1231"/>
      <c r="C1086" s="1232"/>
      <c r="D1086" s="1233"/>
      <c r="E1086" s="587" t="e">
        <f t="shared" si="27"/>
        <v>#DIV/0!</v>
      </c>
    </row>
    <row r="1087" spans="1:5" s="17" customFormat="1" ht="16.75" customHeight="1" outlineLevel="2">
      <c r="A1087" s="1230">
        <v>48</v>
      </c>
      <c r="B1087" s="1231"/>
      <c r="C1087" s="1232"/>
      <c r="D1087" s="1233"/>
      <c r="E1087" s="587" t="e">
        <f t="shared" si="27"/>
        <v>#DIV/0!</v>
      </c>
    </row>
    <row r="1088" spans="1:5" s="17" customFormat="1" ht="16.75" customHeight="1" outlineLevel="2">
      <c r="A1088" s="1230">
        <v>49</v>
      </c>
      <c r="B1088" s="1231"/>
      <c r="C1088" s="1232"/>
      <c r="D1088" s="1233"/>
      <c r="E1088" s="587" t="e">
        <f t="shared" si="27"/>
        <v>#DIV/0!</v>
      </c>
    </row>
    <row r="1089" spans="1:5" s="17" customFormat="1" ht="16.75" customHeight="1" outlineLevel="2">
      <c r="A1089" s="1230">
        <v>50</v>
      </c>
      <c r="B1089" s="1231"/>
      <c r="C1089" s="1232"/>
      <c r="D1089" s="1233"/>
      <c r="E1089" s="587" t="e">
        <f t="shared" si="27"/>
        <v>#DIV/0!</v>
      </c>
    </row>
    <row r="1090" spans="1:5" s="17" customFormat="1" ht="16.75" customHeight="1" outlineLevel="2">
      <c r="A1090" s="1230">
        <v>51</v>
      </c>
      <c r="B1090" s="1231"/>
      <c r="C1090" s="1232"/>
      <c r="D1090" s="1233"/>
      <c r="E1090" s="587" t="e">
        <f t="shared" si="27"/>
        <v>#DIV/0!</v>
      </c>
    </row>
    <row r="1091" spans="1:5" s="17" customFormat="1" ht="16.75" customHeight="1" outlineLevel="2">
      <c r="A1091" s="1230">
        <v>52</v>
      </c>
      <c r="B1091" s="1231"/>
      <c r="C1091" s="1232"/>
      <c r="D1091" s="1233"/>
      <c r="E1091" s="587" t="e">
        <f t="shared" si="27"/>
        <v>#DIV/0!</v>
      </c>
    </row>
    <row r="1092" spans="1:5" s="17" customFormat="1" ht="16.75" customHeight="1" outlineLevel="2">
      <c r="A1092" s="1230">
        <v>53</v>
      </c>
      <c r="B1092" s="1231"/>
      <c r="C1092" s="1232"/>
      <c r="D1092" s="1233"/>
      <c r="E1092" s="587" t="e">
        <f t="shared" si="27"/>
        <v>#DIV/0!</v>
      </c>
    </row>
    <row r="1093" spans="1:5" s="17" customFormat="1" ht="16.75" customHeight="1" outlineLevel="2">
      <c r="A1093" s="1230">
        <v>54</v>
      </c>
      <c r="B1093" s="1231"/>
      <c r="C1093" s="1232"/>
      <c r="D1093" s="1233"/>
      <c r="E1093" s="587" t="e">
        <f t="shared" si="27"/>
        <v>#DIV/0!</v>
      </c>
    </row>
    <row r="1094" spans="1:5" s="17" customFormat="1" ht="16.75" customHeight="1" outlineLevel="2">
      <c r="A1094" s="1230">
        <v>55</v>
      </c>
      <c r="B1094" s="1231"/>
      <c r="C1094" s="1232"/>
      <c r="D1094" s="1233"/>
      <c r="E1094" s="587" t="e">
        <f>IF(AND(C1094&gt;=D$1033,C1094&lt;=D$1032),1,0)</f>
        <v>#DIV/0!</v>
      </c>
    </row>
    <row r="1095" spans="1:5" s="17" customFormat="1" ht="16.75" customHeight="1" outlineLevel="2">
      <c r="A1095" s="1230">
        <v>56</v>
      </c>
      <c r="B1095" s="1231"/>
      <c r="C1095" s="1232"/>
      <c r="D1095" s="1233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0">
        <v>57</v>
      </c>
      <c r="B1096" s="1231"/>
      <c r="C1096" s="1232"/>
      <c r="D1096" s="1233"/>
      <c r="E1096" s="587" t="e">
        <f t="shared" si="28"/>
        <v>#DIV/0!</v>
      </c>
    </row>
    <row r="1097" spans="1:5" s="17" customFormat="1" ht="16.75" customHeight="1" outlineLevel="2">
      <c r="A1097" s="1230">
        <v>58</v>
      </c>
      <c r="B1097" s="1231"/>
      <c r="C1097" s="1232"/>
      <c r="D1097" s="1233"/>
      <c r="E1097" s="587" t="e">
        <f t="shared" si="28"/>
        <v>#DIV/0!</v>
      </c>
    </row>
    <row r="1098" spans="1:5" s="17" customFormat="1" ht="16.75" customHeight="1" outlineLevel="2">
      <c r="A1098" s="1230">
        <v>59</v>
      </c>
      <c r="B1098" s="1231"/>
      <c r="C1098" s="1232"/>
      <c r="D1098" s="1233"/>
      <c r="E1098" s="587" t="e">
        <f t="shared" si="28"/>
        <v>#DIV/0!</v>
      </c>
    </row>
    <row r="1099" spans="1:5" s="17" customFormat="1" ht="16.75" customHeight="1" outlineLevel="2">
      <c r="A1099" s="1230">
        <v>60</v>
      </c>
      <c r="B1099" s="1231"/>
      <c r="C1099" s="1232"/>
      <c r="D1099" s="1233"/>
      <c r="E1099" s="587" t="e">
        <f t="shared" si="28"/>
        <v>#DIV/0!</v>
      </c>
    </row>
    <row r="1100" spans="1:5" s="17" customFormat="1" ht="16.75" customHeight="1" outlineLevel="2">
      <c r="A1100" s="1230">
        <v>61</v>
      </c>
      <c r="B1100" s="1231"/>
      <c r="C1100" s="1232"/>
      <c r="D1100" s="1233"/>
      <c r="E1100" s="587" t="e">
        <f t="shared" si="28"/>
        <v>#DIV/0!</v>
      </c>
    </row>
    <row r="1101" spans="1:5" s="17" customFormat="1" ht="16.75" customHeight="1" outlineLevel="2">
      <c r="A1101" s="1230">
        <v>62</v>
      </c>
      <c r="B1101" s="1231"/>
      <c r="C1101" s="1232"/>
      <c r="D1101" s="1233"/>
      <c r="E1101" s="587" t="e">
        <f t="shared" si="28"/>
        <v>#DIV/0!</v>
      </c>
    </row>
    <row r="1102" spans="1:5" s="17" customFormat="1" ht="16.75" customHeight="1" outlineLevel="2">
      <c r="A1102" s="1230">
        <v>63</v>
      </c>
      <c r="B1102" s="1231"/>
      <c r="C1102" s="1232"/>
      <c r="D1102" s="1233"/>
      <c r="E1102" s="587" t="e">
        <f t="shared" si="28"/>
        <v>#DIV/0!</v>
      </c>
    </row>
    <row r="1103" spans="1:5" s="17" customFormat="1" ht="16.75" customHeight="1" outlineLevel="2">
      <c r="A1103" s="1230">
        <v>64</v>
      </c>
      <c r="B1103" s="1231"/>
      <c r="C1103" s="1232"/>
      <c r="D1103" s="1233"/>
      <c r="E1103" s="587" t="e">
        <f t="shared" si="28"/>
        <v>#DIV/0!</v>
      </c>
    </row>
    <row r="1104" spans="1:5" s="17" customFormat="1" ht="16.75" customHeight="1" outlineLevel="2">
      <c r="A1104" s="1230">
        <v>65</v>
      </c>
      <c r="B1104" s="1231"/>
      <c r="C1104" s="1232"/>
      <c r="D1104" s="1233"/>
      <c r="E1104" s="587" t="e">
        <f t="shared" si="28"/>
        <v>#DIV/0!</v>
      </c>
    </row>
    <row r="1105" spans="1:5" s="17" customFormat="1" ht="16.75" customHeight="1" outlineLevel="2">
      <c r="A1105" s="1230">
        <v>66</v>
      </c>
      <c r="B1105" s="1231"/>
      <c r="C1105" s="1232"/>
      <c r="D1105" s="1233"/>
      <c r="E1105" s="587" t="e">
        <f t="shared" si="28"/>
        <v>#DIV/0!</v>
      </c>
    </row>
    <row r="1106" spans="1:5" s="17" customFormat="1" ht="16.75" customHeight="1" outlineLevel="2">
      <c r="A1106" s="1230">
        <v>67</v>
      </c>
      <c r="B1106" s="1231"/>
      <c r="C1106" s="1232"/>
      <c r="D1106" s="1233"/>
      <c r="E1106" s="587" t="e">
        <f t="shared" si="28"/>
        <v>#DIV/0!</v>
      </c>
    </row>
    <row r="1107" spans="1:5" s="17" customFormat="1" ht="16.75" customHeight="1" outlineLevel="2">
      <c r="A1107" s="1230">
        <v>68</v>
      </c>
      <c r="B1107" s="1231"/>
      <c r="C1107" s="1232"/>
      <c r="D1107" s="1233"/>
      <c r="E1107" s="587" t="e">
        <f t="shared" si="28"/>
        <v>#DIV/0!</v>
      </c>
    </row>
    <row r="1108" spans="1:5" s="17" customFormat="1" ht="16.75" customHeight="1" outlineLevel="2">
      <c r="A1108" s="1230">
        <v>69</v>
      </c>
      <c r="B1108" s="1231"/>
      <c r="C1108" s="1232"/>
      <c r="D1108" s="1233"/>
      <c r="E1108" s="587" t="e">
        <f t="shared" si="28"/>
        <v>#DIV/0!</v>
      </c>
    </row>
    <row r="1109" spans="1:5" s="17" customFormat="1" ht="16.75" customHeight="1" outlineLevel="2">
      <c r="A1109" s="1230">
        <v>70</v>
      </c>
      <c r="B1109" s="1231"/>
      <c r="C1109" s="1232"/>
      <c r="D1109" s="1233"/>
      <c r="E1109" s="587" t="e">
        <f t="shared" si="28"/>
        <v>#DIV/0!</v>
      </c>
    </row>
    <row r="1110" spans="1:5" s="17" customFormat="1" ht="16.75" customHeight="1" outlineLevel="2">
      <c r="A1110" s="1230">
        <v>71</v>
      </c>
      <c r="B1110" s="1231"/>
      <c r="C1110" s="1232"/>
      <c r="D1110" s="1233"/>
      <c r="E1110" s="587" t="e">
        <f t="shared" si="28"/>
        <v>#DIV/0!</v>
      </c>
    </row>
    <row r="1111" spans="1:5" s="17" customFormat="1" ht="16.75" customHeight="1" outlineLevel="2">
      <c r="A1111" s="1230">
        <v>72</v>
      </c>
      <c r="B1111" s="1231"/>
      <c r="C1111" s="1232"/>
      <c r="D1111" s="1233"/>
      <c r="E1111" s="587" t="e">
        <f t="shared" si="28"/>
        <v>#DIV/0!</v>
      </c>
    </row>
    <row r="1112" spans="1:5" s="17" customFormat="1" ht="16.75" customHeight="1" outlineLevel="2">
      <c r="A1112" s="1230">
        <v>73</v>
      </c>
      <c r="B1112" s="1231"/>
      <c r="C1112" s="1232"/>
      <c r="D1112" s="1233"/>
      <c r="E1112" s="587" t="e">
        <f t="shared" si="28"/>
        <v>#DIV/0!</v>
      </c>
    </row>
    <row r="1113" spans="1:5" s="17" customFormat="1" ht="16.75" customHeight="1" outlineLevel="2">
      <c r="A1113" s="1230">
        <v>74</v>
      </c>
      <c r="B1113" s="1231"/>
      <c r="C1113" s="1232"/>
      <c r="D1113" s="1233"/>
      <c r="E1113" s="587" t="e">
        <f>IF(AND(C1113&gt;=D$1033,C1113&lt;=D$1032),1,0)</f>
        <v>#DIV/0!</v>
      </c>
    </row>
    <row r="1114" spans="1:5" s="17" customFormat="1" ht="16.75" customHeight="1" outlineLevel="2">
      <c r="A1114" s="1230">
        <v>75</v>
      </c>
      <c r="B1114" s="1231"/>
      <c r="C1114" s="1232"/>
      <c r="D1114" s="1233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0">
        <v>76</v>
      </c>
      <c r="B1115" s="1231"/>
      <c r="C1115" s="1232"/>
      <c r="D1115" s="1233"/>
      <c r="E1115" s="587" t="e">
        <f t="shared" si="29"/>
        <v>#DIV/0!</v>
      </c>
    </row>
    <row r="1116" spans="1:5" s="17" customFormat="1" ht="16.75" customHeight="1" outlineLevel="2">
      <c r="A1116" s="1230">
        <v>77</v>
      </c>
      <c r="B1116" s="1231"/>
      <c r="C1116" s="1232"/>
      <c r="D1116" s="1233"/>
      <c r="E1116" s="587" t="e">
        <f t="shared" si="29"/>
        <v>#DIV/0!</v>
      </c>
    </row>
    <row r="1117" spans="1:5" s="17" customFormat="1" ht="16.75" customHeight="1" outlineLevel="2">
      <c r="A1117" s="1230">
        <v>78</v>
      </c>
      <c r="B1117" s="1231"/>
      <c r="C1117" s="1232"/>
      <c r="D1117" s="1233"/>
      <c r="E1117" s="587" t="e">
        <f t="shared" si="29"/>
        <v>#DIV/0!</v>
      </c>
    </row>
    <row r="1118" spans="1:5" s="17" customFormat="1" ht="16.75" customHeight="1" outlineLevel="2">
      <c r="A1118" s="1230">
        <v>79</v>
      </c>
      <c r="B1118" s="1231"/>
      <c r="C1118" s="1232"/>
      <c r="D1118" s="1233"/>
      <c r="E1118" s="587" t="e">
        <f t="shared" si="29"/>
        <v>#DIV/0!</v>
      </c>
    </row>
    <row r="1119" spans="1:5" s="17" customFormat="1" ht="16.75" customHeight="1" outlineLevel="2">
      <c r="A1119" s="1230">
        <v>80</v>
      </c>
      <c r="B1119" s="1231"/>
      <c r="C1119" s="1232"/>
      <c r="D1119" s="1233"/>
      <c r="E1119" s="587" t="e">
        <f t="shared" si="29"/>
        <v>#DIV/0!</v>
      </c>
    </row>
    <row r="1120" spans="1:5" s="17" customFormat="1" ht="16.75" customHeight="1" outlineLevel="2">
      <c r="A1120" s="1230">
        <v>81</v>
      </c>
      <c r="B1120" s="1231"/>
      <c r="C1120" s="1232"/>
      <c r="D1120" s="1233"/>
      <c r="E1120" s="587" t="e">
        <f t="shared" si="29"/>
        <v>#DIV/0!</v>
      </c>
    </row>
    <row r="1121" spans="1:5" s="17" customFormat="1" ht="16.75" customHeight="1" outlineLevel="2">
      <c r="A1121" s="1230">
        <v>82</v>
      </c>
      <c r="B1121" s="1231"/>
      <c r="C1121" s="1232"/>
      <c r="D1121" s="1233"/>
      <c r="E1121" s="587" t="e">
        <f t="shared" si="29"/>
        <v>#DIV/0!</v>
      </c>
    </row>
    <row r="1122" spans="1:5" s="17" customFormat="1" ht="16.75" customHeight="1" outlineLevel="2">
      <c r="A1122" s="1230">
        <v>83</v>
      </c>
      <c r="B1122" s="1231"/>
      <c r="C1122" s="1232"/>
      <c r="D1122" s="1233"/>
      <c r="E1122" s="587" t="e">
        <f t="shared" si="29"/>
        <v>#DIV/0!</v>
      </c>
    </row>
    <row r="1123" spans="1:5" s="17" customFormat="1" ht="16.75" customHeight="1" outlineLevel="2">
      <c r="A1123" s="1230">
        <v>84</v>
      </c>
      <c r="B1123" s="1231"/>
      <c r="C1123" s="1232"/>
      <c r="D1123" s="1233"/>
      <c r="E1123" s="587" t="e">
        <f t="shared" si="29"/>
        <v>#DIV/0!</v>
      </c>
    </row>
    <row r="1124" spans="1:5" s="17" customFormat="1" ht="16.75" customHeight="1" outlineLevel="2">
      <c r="A1124" s="1230">
        <v>85</v>
      </c>
      <c r="B1124" s="1231"/>
      <c r="C1124" s="1232"/>
      <c r="D1124" s="1233"/>
      <c r="E1124" s="587" t="e">
        <f t="shared" si="29"/>
        <v>#DIV/0!</v>
      </c>
    </row>
    <row r="1125" spans="1:5" s="17" customFormat="1" ht="16.75" customHeight="1" outlineLevel="2">
      <c r="A1125" s="1230">
        <v>86</v>
      </c>
      <c r="B1125" s="1231"/>
      <c r="C1125" s="1232"/>
      <c r="D1125" s="1233"/>
      <c r="E1125" s="587" t="e">
        <f t="shared" si="29"/>
        <v>#DIV/0!</v>
      </c>
    </row>
    <row r="1126" spans="1:5" s="17" customFormat="1" ht="16.75" customHeight="1" outlineLevel="2">
      <c r="A1126" s="1230">
        <v>87</v>
      </c>
      <c r="B1126" s="1231"/>
      <c r="C1126" s="1232"/>
      <c r="D1126" s="1233"/>
      <c r="E1126" s="587" t="e">
        <f t="shared" si="29"/>
        <v>#DIV/0!</v>
      </c>
    </row>
    <row r="1127" spans="1:5" s="17" customFormat="1" ht="16.75" customHeight="1" outlineLevel="2">
      <c r="A1127" s="1230">
        <v>88</v>
      </c>
      <c r="B1127" s="1231"/>
      <c r="C1127" s="1232"/>
      <c r="D1127" s="1233"/>
      <c r="E1127" s="587" t="e">
        <f t="shared" si="29"/>
        <v>#DIV/0!</v>
      </c>
    </row>
    <row r="1128" spans="1:5" s="17" customFormat="1" ht="16.75" customHeight="1" outlineLevel="2">
      <c r="A1128" s="1230">
        <v>89</v>
      </c>
      <c r="B1128" s="1231"/>
      <c r="C1128" s="1232"/>
      <c r="D1128" s="1233"/>
      <c r="E1128" s="587" t="e">
        <f t="shared" si="29"/>
        <v>#DIV/0!</v>
      </c>
    </row>
    <row r="1129" spans="1:5" s="17" customFormat="1" ht="16.75" customHeight="1" outlineLevel="2">
      <c r="A1129" s="1230">
        <v>90</v>
      </c>
      <c r="B1129" s="1231"/>
      <c r="C1129" s="1232"/>
      <c r="D1129" s="1233"/>
      <c r="E1129" s="587" t="e">
        <f t="shared" si="29"/>
        <v>#DIV/0!</v>
      </c>
    </row>
    <row r="1130" spans="1:5" s="17" customFormat="1" ht="16.75" customHeight="1" outlineLevel="2">
      <c r="A1130" s="1230">
        <v>91</v>
      </c>
      <c r="B1130" s="1231"/>
      <c r="C1130" s="1232"/>
      <c r="D1130" s="1233"/>
      <c r="E1130" s="587" t="e">
        <f t="shared" si="29"/>
        <v>#DIV/0!</v>
      </c>
    </row>
    <row r="1131" spans="1:5" s="17" customFormat="1" ht="16.75" customHeight="1" outlineLevel="2">
      <c r="A1131" s="1230">
        <v>92</v>
      </c>
      <c r="B1131" s="1231"/>
      <c r="C1131" s="1232"/>
      <c r="D1131" s="1233"/>
      <c r="E1131" s="587" t="e">
        <f t="shared" si="29"/>
        <v>#DIV/0!</v>
      </c>
    </row>
    <row r="1132" spans="1:5" s="17" customFormat="1" ht="16.75" customHeight="1" outlineLevel="2">
      <c r="A1132" s="1230">
        <v>93</v>
      </c>
      <c r="B1132" s="1231"/>
      <c r="C1132" s="1232"/>
      <c r="D1132" s="1233"/>
      <c r="E1132" s="587" t="e">
        <f>IF(AND(C1132&gt;=D$1033,C1132&lt;=D$1032),1,0)</f>
        <v>#DIV/0!</v>
      </c>
    </row>
    <row r="1133" spans="1:5" s="17" customFormat="1" ht="16.75" customHeight="1" outlineLevel="2">
      <c r="A1133" s="1230">
        <v>94</v>
      </c>
      <c r="B1133" s="1231"/>
      <c r="C1133" s="1232"/>
      <c r="D1133" s="1233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0">
        <v>95</v>
      </c>
      <c r="B1134" s="1231"/>
      <c r="C1134" s="1232"/>
      <c r="D1134" s="1233"/>
      <c r="E1134" s="587" t="e">
        <f t="shared" si="30"/>
        <v>#DIV/0!</v>
      </c>
    </row>
    <row r="1135" spans="1:5" s="17" customFormat="1" ht="16.75" customHeight="1" outlineLevel="2">
      <c r="A1135" s="1230">
        <v>96</v>
      </c>
      <c r="B1135" s="1231"/>
      <c r="C1135" s="1232"/>
      <c r="D1135" s="1233"/>
      <c r="E1135" s="587" t="e">
        <f t="shared" si="30"/>
        <v>#DIV/0!</v>
      </c>
    </row>
    <row r="1136" spans="1:5" s="17" customFormat="1" ht="16.75" customHeight="1" outlineLevel="2">
      <c r="A1136" s="1230">
        <v>97</v>
      </c>
      <c r="B1136" s="1231"/>
      <c r="C1136" s="1232"/>
      <c r="D1136" s="1233"/>
      <c r="E1136" s="587" t="e">
        <f t="shared" si="30"/>
        <v>#DIV/0!</v>
      </c>
    </row>
    <row r="1137" spans="1:5" s="17" customFormat="1" ht="16.75" customHeight="1" outlineLevel="2">
      <c r="A1137" s="1230">
        <v>98</v>
      </c>
      <c r="B1137" s="1231"/>
      <c r="C1137" s="1232"/>
      <c r="D1137" s="1233"/>
      <c r="E1137" s="587" t="e">
        <f t="shared" si="30"/>
        <v>#DIV/0!</v>
      </c>
    </row>
    <row r="1138" spans="1:5" s="17" customFormat="1" ht="16.75" customHeight="1" outlineLevel="2">
      <c r="A1138" s="1230">
        <v>99</v>
      </c>
      <c r="B1138" s="1231"/>
      <c r="C1138" s="1232"/>
      <c r="D1138" s="1233"/>
      <c r="E1138" s="587" t="e">
        <f t="shared" si="30"/>
        <v>#DIV/0!</v>
      </c>
    </row>
    <row r="1139" spans="1:5" s="17" customFormat="1" ht="16.75" customHeight="1" outlineLevel="2">
      <c r="A1139" s="1230">
        <v>100</v>
      </c>
      <c r="B1139" s="1231"/>
      <c r="C1139" s="1232"/>
      <c r="D1139" s="1233"/>
      <c r="E1139" s="587" t="e">
        <f t="shared" si="30"/>
        <v>#DIV/0!</v>
      </c>
    </row>
    <row r="1140" spans="1:5" s="17" customFormat="1" ht="16.75" customHeight="1" outlineLevel="2">
      <c r="A1140" s="1230">
        <v>101</v>
      </c>
      <c r="B1140" s="1231"/>
      <c r="C1140" s="1232"/>
      <c r="D1140" s="1233"/>
      <c r="E1140" s="587" t="e">
        <f t="shared" si="30"/>
        <v>#DIV/0!</v>
      </c>
    </row>
    <row r="1141" spans="1:5" s="17" customFormat="1" ht="16.75" customHeight="1" outlineLevel="2">
      <c r="A1141" s="1230">
        <v>102</v>
      </c>
      <c r="B1141" s="1231"/>
      <c r="C1141" s="1232"/>
      <c r="D1141" s="1233"/>
      <c r="E1141" s="587" t="e">
        <f t="shared" si="30"/>
        <v>#DIV/0!</v>
      </c>
    </row>
    <row r="1142" spans="1:5" s="17" customFormat="1" ht="16.75" customHeight="1" outlineLevel="2">
      <c r="A1142" s="1230">
        <v>103</v>
      </c>
      <c r="B1142" s="1231"/>
      <c r="C1142" s="1232"/>
      <c r="D1142" s="1233"/>
      <c r="E1142" s="587" t="e">
        <f t="shared" si="30"/>
        <v>#DIV/0!</v>
      </c>
    </row>
    <row r="1143" spans="1:5" s="17" customFormat="1" ht="16.75" customHeight="1" outlineLevel="2">
      <c r="A1143" s="1230">
        <v>104</v>
      </c>
      <c r="B1143" s="1231"/>
      <c r="C1143" s="1232"/>
      <c r="D1143" s="1233"/>
      <c r="E1143" s="587" t="e">
        <f t="shared" si="30"/>
        <v>#DIV/0!</v>
      </c>
    </row>
    <row r="1144" spans="1:5" s="17" customFormat="1" ht="16.75" customHeight="1" outlineLevel="2">
      <c r="A1144" s="1230">
        <v>105</v>
      </c>
      <c r="B1144" s="1231"/>
      <c r="C1144" s="1232"/>
      <c r="D1144" s="1233"/>
      <c r="E1144" s="587" t="e">
        <f t="shared" si="30"/>
        <v>#DIV/0!</v>
      </c>
    </row>
    <row r="1145" spans="1:5" s="17" customFormat="1" ht="16.75" customHeight="1" outlineLevel="2">
      <c r="A1145" s="1230">
        <v>106</v>
      </c>
      <c r="B1145" s="1231"/>
      <c r="C1145" s="1232"/>
      <c r="D1145" s="1233"/>
      <c r="E1145" s="587" t="e">
        <f t="shared" si="30"/>
        <v>#DIV/0!</v>
      </c>
    </row>
    <row r="1146" spans="1:5" s="17" customFormat="1" ht="16.75" customHeight="1" outlineLevel="2">
      <c r="A1146" s="1230">
        <v>107</v>
      </c>
      <c r="B1146" s="1231"/>
      <c r="C1146" s="1232"/>
      <c r="D1146" s="1233"/>
      <c r="E1146" s="587" t="e">
        <f t="shared" si="30"/>
        <v>#DIV/0!</v>
      </c>
    </row>
    <row r="1147" spans="1:5" s="17" customFormat="1" ht="16.75" customHeight="1" outlineLevel="2">
      <c r="A1147" s="1230">
        <v>108</v>
      </c>
      <c r="B1147" s="1231"/>
      <c r="C1147" s="1232"/>
      <c r="D1147" s="1233"/>
      <c r="E1147" s="587" t="e">
        <f t="shared" si="30"/>
        <v>#DIV/0!</v>
      </c>
    </row>
    <row r="1148" spans="1:5" s="17" customFormat="1" ht="16.75" customHeight="1" outlineLevel="2">
      <c r="A1148" s="1230">
        <v>109</v>
      </c>
      <c r="B1148" s="1231"/>
      <c r="C1148" s="1232"/>
      <c r="D1148" s="1233"/>
      <c r="E1148" s="587" t="e">
        <f t="shared" si="30"/>
        <v>#DIV/0!</v>
      </c>
    </row>
    <row r="1149" spans="1:5" s="17" customFormat="1" ht="16.75" customHeight="1" outlineLevel="2">
      <c r="A1149" s="1230">
        <v>110</v>
      </c>
      <c r="B1149" s="1231"/>
      <c r="C1149" s="1232"/>
      <c r="D1149" s="1233"/>
      <c r="E1149" s="587" t="e">
        <f t="shared" si="30"/>
        <v>#DIV/0!</v>
      </c>
    </row>
    <row r="1150" spans="1:5" s="17" customFormat="1" ht="16.75" customHeight="1" outlineLevel="2">
      <c r="A1150" s="1230">
        <v>111</v>
      </c>
      <c r="B1150" s="1231"/>
      <c r="C1150" s="1232"/>
      <c r="D1150" s="1233"/>
      <c r="E1150" s="587" t="e">
        <f t="shared" si="30"/>
        <v>#DIV/0!</v>
      </c>
    </row>
    <row r="1151" spans="1:5" s="17" customFormat="1" ht="16.75" customHeight="1" outlineLevel="2">
      <c r="A1151" s="1230">
        <v>112</v>
      </c>
      <c r="B1151" s="1231"/>
      <c r="C1151" s="1232"/>
      <c r="D1151" s="1233"/>
      <c r="E1151" s="587" t="e">
        <f>IF(AND(C1151&gt;=D$1033,C1151&lt;=D$1032),1,0)</f>
        <v>#DIV/0!</v>
      </c>
    </row>
    <row r="1152" spans="1:5" s="17" customFormat="1" ht="16.75" customHeight="1" outlineLevel="2">
      <c r="A1152" s="1230">
        <v>113</v>
      </c>
      <c r="B1152" s="1231"/>
      <c r="C1152" s="1232"/>
      <c r="D1152" s="1233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0">
        <v>114</v>
      </c>
      <c r="B1153" s="1231"/>
      <c r="C1153" s="1232"/>
      <c r="D1153" s="1233"/>
      <c r="E1153" s="587" t="e">
        <f t="shared" si="31"/>
        <v>#DIV/0!</v>
      </c>
    </row>
    <row r="1154" spans="1:5" s="17" customFormat="1" ht="16.75" customHeight="1" outlineLevel="2">
      <c r="A1154" s="1230">
        <v>115</v>
      </c>
      <c r="B1154" s="1231"/>
      <c r="C1154" s="1232"/>
      <c r="D1154" s="1233"/>
      <c r="E1154" s="587" t="e">
        <f t="shared" si="31"/>
        <v>#DIV/0!</v>
      </c>
    </row>
    <row r="1155" spans="1:5" s="17" customFormat="1" ht="16.75" customHeight="1" outlineLevel="2">
      <c r="A1155" s="1230">
        <v>116</v>
      </c>
      <c r="B1155" s="1231"/>
      <c r="C1155" s="1232"/>
      <c r="D1155" s="1233"/>
      <c r="E1155" s="587" t="e">
        <f t="shared" si="31"/>
        <v>#DIV/0!</v>
      </c>
    </row>
    <row r="1156" spans="1:5" s="17" customFormat="1" ht="16.75" customHeight="1" outlineLevel="2">
      <c r="A1156" s="1230">
        <v>117</v>
      </c>
      <c r="B1156" s="1231"/>
      <c r="C1156" s="1232"/>
      <c r="D1156" s="1233"/>
      <c r="E1156" s="587" t="e">
        <f t="shared" si="31"/>
        <v>#DIV/0!</v>
      </c>
    </row>
    <row r="1157" spans="1:5" s="17" customFormat="1" ht="16.75" customHeight="1" outlineLevel="2">
      <c r="A1157" s="1230">
        <v>118</v>
      </c>
      <c r="B1157" s="1231"/>
      <c r="C1157" s="1232"/>
      <c r="D1157" s="1233"/>
      <c r="E1157" s="587" t="e">
        <f t="shared" si="31"/>
        <v>#DIV/0!</v>
      </c>
    </row>
    <row r="1158" spans="1:5" s="17" customFormat="1" ht="16.75" customHeight="1" outlineLevel="2">
      <c r="A1158" s="1230">
        <v>119</v>
      </c>
      <c r="B1158" s="1231"/>
      <c r="C1158" s="1232"/>
      <c r="D1158" s="1233"/>
      <c r="E1158" s="587" t="e">
        <f t="shared" si="31"/>
        <v>#DIV/0!</v>
      </c>
    </row>
    <row r="1159" spans="1:5" s="17" customFormat="1" ht="16.75" customHeight="1" outlineLevel="2">
      <c r="A1159" s="1230">
        <v>120</v>
      </c>
      <c r="B1159" s="1231"/>
      <c r="C1159" s="1232"/>
      <c r="D1159" s="1233"/>
      <c r="E1159" s="587" t="e">
        <f t="shared" si="31"/>
        <v>#DIV/0!</v>
      </c>
    </row>
    <row r="1160" spans="1:5" s="17" customFormat="1" ht="16.75" customHeight="1" outlineLevel="2">
      <c r="A1160" s="1230">
        <v>121</v>
      </c>
      <c r="B1160" s="1231"/>
      <c r="C1160" s="1232"/>
      <c r="D1160" s="1233"/>
      <c r="E1160" s="587" t="e">
        <f t="shared" si="31"/>
        <v>#DIV/0!</v>
      </c>
    </row>
    <row r="1161" spans="1:5" s="17" customFormat="1" ht="16.75" customHeight="1" outlineLevel="2">
      <c r="A1161" s="1230">
        <v>122</v>
      </c>
      <c r="B1161" s="1231"/>
      <c r="C1161" s="1232"/>
      <c r="D1161" s="1233"/>
      <c r="E1161" s="587" t="e">
        <f t="shared" si="31"/>
        <v>#DIV/0!</v>
      </c>
    </row>
    <row r="1162" spans="1:5" s="17" customFormat="1" ht="16.75" customHeight="1" outlineLevel="2">
      <c r="A1162" s="1230">
        <v>123</v>
      </c>
      <c r="B1162" s="1231"/>
      <c r="C1162" s="1232"/>
      <c r="D1162" s="1233"/>
      <c r="E1162" s="587" t="e">
        <f t="shared" si="31"/>
        <v>#DIV/0!</v>
      </c>
    </row>
    <row r="1163" spans="1:5" s="17" customFormat="1" ht="16.75" customHeight="1" outlineLevel="2">
      <c r="A1163" s="1230">
        <v>124</v>
      </c>
      <c r="B1163" s="1231"/>
      <c r="C1163" s="1232"/>
      <c r="D1163" s="1233"/>
      <c r="E1163" s="587" t="e">
        <f t="shared" si="31"/>
        <v>#DIV/0!</v>
      </c>
    </row>
    <row r="1164" spans="1:5" s="17" customFormat="1" ht="16.75" customHeight="1" outlineLevel="2">
      <c r="A1164" s="1230">
        <v>125</v>
      </c>
      <c r="B1164" s="1231"/>
      <c r="C1164" s="1232"/>
      <c r="D1164" s="1233"/>
      <c r="E1164" s="587" t="e">
        <f t="shared" si="31"/>
        <v>#DIV/0!</v>
      </c>
    </row>
    <row r="1165" spans="1:5" s="17" customFormat="1" ht="16.75" customHeight="1" outlineLevel="2">
      <c r="A1165" s="1230">
        <v>126</v>
      </c>
      <c r="B1165" s="1231"/>
      <c r="C1165" s="1232"/>
      <c r="D1165" s="1233"/>
      <c r="E1165" s="587" t="e">
        <f t="shared" si="31"/>
        <v>#DIV/0!</v>
      </c>
    </row>
    <row r="1166" spans="1:5" s="17" customFormat="1" ht="16.75" customHeight="1" outlineLevel="2">
      <c r="A1166" s="1230">
        <v>127</v>
      </c>
      <c r="B1166" s="1231"/>
      <c r="C1166" s="1232"/>
      <c r="D1166" s="1233"/>
      <c r="E1166" s="587" t="e">
        <f t="shared" si="31"/>
        <v>#DIV/0!</v>
      </c>
    </row>
    <row r="1167" spans="1:5" s="17" customFormat="1" ht="16.75" customHeight="1" outlineLevel="2">
      <c r="A1167" s="1230">
        <v>128</v>
      </c>
      <c r="B1167" s="1231"/>
      <c r="C1167" s="1232"/>
      <c r="D1167" s="1233"/>
      <c r="E1167" s="587" t="e">
        <f t="shared" si="31"/>
        <v>#DIV/0!</v>
      </c>
    </row>
    <row r="1168" spans="1:5" s="17" customFormat="1" ht="16.75" customHeight="1" outlineLevel="2">
      <c r="A1168" s="1230">
        <v>129</v>
      </c>
      <c r="B1168" s="1231"/>
      <c r="C1168" s="1232"/>
      <c r="D1168" s="1233"/>
      <c r="E1168" s="587" t="e">
        <f t="shared" si="31"/>
        <v>#DIV/0!</v>
      </c>
    </row>
    <row r="1169" spans="1:5" s="17" customFormat="1" ht="16.75" customHeight="1" outlineLevel="2">
      <c r="A1169" s="1230">
        <v>130</v>
      </c>
      <c r="B1169" s="1231"/>
      <c r="C1169" s="1232"/>
      <c r="D1169" s="1233"/>
      <c r="E1169" s="587" t="e">
        <f t="shared" si="31"/>
        <v>#DIV/0!</v>
      </c>
    </row>
    <row r="1170" spans="1:5" s="17" customFormat="1" ht="16.75" customHeight="1" outlineLevel="2">
      <c r="A1170" s="1230">
        <v>131</v>
      </c>
      <c r="B1170" s="1231"/>
      <c r="C1170" s="1232"/>
      <c r="D1170" s="1233"/>
      <c r="E1170" s="587" t="e">
        <f>IF(AND(C1170&gt;=D$1033,C1170&lt;=D$1032),1,0)</f>
        <v>#DIV/0!</v>
      </c>
    </row>
    <row r="1171" spans="1:5" s="17" customFormat="1" ht="16.75" customHeight="1" outlineLevel="2">
      <c r="A1171" s="1230">
        <v>132</v>
      </c>
      <c r="B1171" s="1231"/>
      <c r="C1171" s="1232"/>
      <c r="D1171" s="1233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0">
        <v>133</v>
      </c>
      <c r="B1172" s="1231"/>
      <c r="C1172" s="1232"/>
      <c r="D1172" s="1233"/>
      <c r="E1172" s="587" t="e">
        <f t="shared" si="32"/>
        <v>#DIV/0!</v>
      </c>
    </row>
    <row r="1173" spans="1:5" s="17" customFormat="1" ht="16.75" customHeight="1" outlineLevel="2">
      <c r="A1173" s="1230">
        <v>134</v>
      </c>
      <c r="B1173" s="1231"/>
      <c r="C1173" s="1232"/>
      <c r="D1173" s="1233"/>
      <c r="E1173" s="587" t="e">
        <f t="shared" si="32"/>
        <v>#DIV/0!</v>
      </c>
    </row>
    <row r="1174" spans="1:5" s="17" customFormat="1" ht="16.75" customHeight="1" outlineLevel="2">
      <c r="A1174" s="1230">
        <v>135</v>
      </c>
      <c r="B1174" s="1231"/>
      <c r="C1174" s="1232"/>
      <c r="D1174" s="1233"/>
      <c r="E1174" s="587" t="e">
        <f t="shared" si="32"/>
        <v>#DIV/0!</v>
      </c>
    </row>
    <row r="1175" spans="1:5" s="17" customFormat="1" ht="16.75" customHeight="1" outlineLevel="2">
      <c r="A1175" s="1230">
        <v>136</v>
      </c>
      <c r="B1175" s="1231"/>
      <c r="C1175" s="1232"/>
      <c r="D1175" s="1233"/>
      <c r="E1175" s="587" t="e">
        <f t="shared" si="32"/>
        <v>#DIV/0!</v>
      </c>
    </row>
    <row r="1176" spans="1:5" s="17" customFormat="1" ht="16.75" customHeight="1" outlineLevel="2">
      <c r="A1176" s="1230">
        <v>137</v>
      </c>
      <c r="B1176" s="1231"/>
      <c r="C1176" s="1232"/>
      <c r="D1176" s="1233"/>
      <c r="E1176" s="587" t="e">
        <f t="shared" si="32"/>
        <v>#DIV/0!</v>
      </c>
    </row>
    <row r="1177" spans="1:5" s="17" customFormat="1" ht="16.75" customHeight="1" outlineLevel="2">
      <c r="A1177" s="1230">
        <v>138</v>
      </c>
      <c r="B1177" s="1231"/>
      <c r="C1177" s="1232"/>
      <c r="D1177" s="1233"/>
      <c r="E1177" s="587" t="e">
        <f t="shared" si="32"/>
        <v>#DIV/0!</v>
      </c>
    </row>
    <row r="1178" spans="1:5" s="17" customFormat="1" ht="16.75" customHeight="1" outlineLevel="2">
      <c r="A1178" s="1230">
        <v>139</v>
      </c>
      <c r="B1178" s="1231"/>
      <c r="C1178" s="1232"/>
      <c r="D1178" s="1233"/>
      <c r="E1178" s="587" t="e">
        <f t="shared" si="32"/>
        <v>#DIV/0!</v>
      </c>
    </row>
    <row r="1179" spans="1:5" s="17" customFormat="1" ht="16.75" customHeight="1" outlineLevel="2">
      <c r="A1179" s="1230">
        <v>140</v>
      </c>
      <c r="B1179" s="1231"/>
      <c r="C1179" s="1232"/>
      <c r="D1179" s="1233"/>
      <c r="E1179" s="587" t="e">
        <f t="shared" si="32"/>
        <v>#DIV/0!</v>
      </c>
    </row>
    <row r="1180" spans="1:5" s="17" customFormat="1" ht="16.75" customHeight="1" outlineLevel="2">
      <c r="A1180" s="1230">
        <v>141</v>
      </c>
      <c r="B1180" s="1231"/>
      <c r="C1180" s="1232"/>
      <c r="D1180" s="1233"/>
      <c r="E1180" s="587" t="e">
        <f t="shared" si="32"/>
        <v>#DIV/0!</v>
      </c>
    </row>
    <row r="1181" spans="1:5" s="17" customFormat="1" ht="16.75" customHeight="1" outlineLevel="2">
      <c r="A1181" s="1230">
        <v>142</v>
      </c>
      <c r="B1181" s="1231"/>
      <c r="C1181" s="1232"/>
      <c r="D1181" s="1233"/>
      <c r="E1181" s="587" t="e">
        <f t="shared" si="32"/>
        <v>#DIV/0!</v>
      </c>
    </row>
    <row r="1182" spans="1:5" s="17" customFormat="1" ht="16.75" customHeight="1" outlineLevel="2">
      <c r="A1182" s="1230">
        <v>143</v>
      </c>
      <c r="B1182" s="1231"/>
      <c r="C1182" s="1232"/>
      <c r="D1182" s="1233"/>
      <c r="E1182" s="587" t="e">
        <f t="shared" si="32"/>
        <v>#DIV/0!</v>
      </c>
    </row>
    <row r="1183" spans="1:5" s="17" customFormat="1" ht="16.75" customHeight="1" outlineLevel="2">
      <c r="A1183" s="1230">
        <v>144</v>
      </c>
      <c r="B1183" s="1231"/>
      <c r="C1183" s="1232"/>
      <c r="D1183" s="1233"/>
      <c r="E1183" s="587" t="e">
        <f t="shared" si="32"/>
        <v>#DIV/0!</v>
      </c>
    </row>
    <row r="1184" spans="1:5" s="17" customFormat="1" ht="16.75" customHeight="1" outlineLevel="2">
      <c r="A1184" s="1230">
        <v>145</v>
      </c>
      <c r="B1184" s="1231"/>
      <c r="C1184" s="1232"/>
      <c r="D1184" s="1233"/>
      <c r="E1184" s="587" t="e">
        <f t="shared" si="32"/>
        <v>#DIV/0!</v>
      </c>
    </row>
    <row r="1185" spans="1:5" s="17" customFormat="1" ht="16.75" customHeight="1" outlineLevel="2">
      <c r="A1185" s="1230">
        <v>146</v>
      </c>
      <c r="B1185" s="1231"/>
      <c r="C1185" s="1232"/>
      <c r="D1185" s="1233"/>
      <c r="E1185" s="587" t="e">
        <f t="shared" si="32"/>
        <v>#DIV/0!</v>
      </c>
    </row>
    <row r="1186" spans="1:5" s="17" customFormat="1" ht="16.75" customHeight="1" outlineLevel="2">
      <c r="A1186" s="1230">
        <v>147</v>
      </c>
      <c r="B1186" s="1231"/>
      <c r="C1186" s="1232"/>
      <c r="D1186" s="1233"/>
      <c r="E1186" s="587" t="e">
        <f t="shared" si="25"/>
        <v>#DIV/0!</v>
      </c>
    </row>
    <row r="1187" spans="1:5" s="17" customFormat="1" ht="16.75" customHeight="1" outlineLevel="2">
      <c r="A1187" s="1230">
        <v>148</v>
      </c>
      <c r="B1187" s="1231"/>
      <c r="C1187" s="1232"/>
      <c r="D1187" s="1233"/>
      <c r="E1187" s="587" t="e">
        <f t="shared" si="25"/>
        <v>#DIV/0!</v>
      </c>
    </row>
    <row r="1188" spans="1:5" s="17" customFormat="1" ht="16.75" customHeight="1" outlineLevel="2">
      <c r="A1188" s="1230">
        <v>149</v>
      </c>
      <c r="B1188" s="1231"/>
      <c r="C1188" s="1232"/>
      <c r="D1188" s="1233"/>
      <c r="E1188" s="587" t="e">
        <f t="shared" si="25"/>
        <v>#DIV/0!</v>
      </c>
    </row>
    <row r="1189" spans="1:5" s="17" customFormat="1" ht="16.75" customHeight="1" outlineLevel="2">
      <c r="A1189" s="1230">
        <v>150</v>
      </c>
      <c r="B1189" s="1231"/>
      <c r="C1189" s="1232"/>
      <c r="D1189" s="1233"/>
      <c r="E1189" s="587" t="e">
        <f t="shared" si="25"/>
        <v>#DIV/0!</v>
      </c>
    </row>
    <row r="1190" spans="1:5" s="17" customFormat="1" ht="16.75" customHeight="1" outlineLevel="2">
      <c r="A1190" s="1230">
        <v>151</v>
      </c>
      <c r="B1190" s="1231"/>
      <c r="C1190" s="1232"/>
      <c r="D1190" s="1233"/>
      <c r="E1190" s="587" t="e">
        <f t="shared" si="25"/>
        <v>#DIV/0!</v>
      </c>
    </row>
    <row r="1191" spans="1:5" s="17" customFormat="1" ht="16.75" customHeight="1" outlineLevel="2">
      <c r="A1191" s="1230">
        <v>152</v>
      </c>
      <c r="B1191" s="1231"/>
      <c r="C1191" s="1232"/>
      <c r="D1191" s="1233"/>
      <c r="E1191" s="587" t="e">
        <f t="shared" si="25"/>
        <v>#DIV/0!</v>
      </c>
    </row>
    <row r="1192" spans="1:5" s="17" customFormat="1" ht="16.75" customHeight="1" outlineLevel="2">
      <c r="A1192" s="1230">
        <v>153</v>
      </c>
      <c r="B1192" s="1231"/>
      <c r="C1192" s="1232"/>
      <c r="D1192" s="1233"/>
      <c r="E1192" s="587" t="e">
        <f t="shared" si="25"/>
        <v>#DIV/0!</v>
      </c>
    </row>
    <row r="1193" spans="1:5" s="17" customFormat="1" ht="16.75" customHeight="1" outlineLevel="2">
      <c r="A1193" s="1230">
        <v>154</v>
      </c>
      <c r="B1193" s="1231"/>
      <c r="C1193" s="1232"/>
      <c r="D1193" s="1233"/>
      <c r="E1193" s="587" t="e">
        <f t="shared" si="25"/>
        <v>#DIV/0!</v>
      </c>
    </row>
    <row r="1194" spans="1:5" s="17" customFormat="1" ht="16.75" customHeight="1" outlineLevel="2">
      <c r="A1194" s="1230">
        <v>155</v>
      </c>
      <c r="B1194" s="1231"/>
      <c r="C1194" s="1232"/>
      <c r="D1194" s="1233"/>
      <c r="E1194" s="587" t="e">
        <f t="shared" si="25"/>
        <v>#DIV/0!</v>
      </c>
    </row>
    <row r="1195" spans="1:5" s="17" customFormat="1" ht="16.75" customHeight="1" outlineLevel="2">
      <c r="A1195" s="1230">
        <v>156</v>
      </c>
      <c r="B1195" s="1231"/>
      <c r="C1195" s="1232"/>
      <c r="D1195" s="1233"/>
      <c r="E1195" s="587" t="e">
        <f t="shared" si="25"/>
        <v>#DIV/0!</v>
      </c>
    </row>
    <row r="1196" spans="1:5" s="17" customFormat="1" ht="16.75" customHeight="1" outlineLevel="2">
      <c r="A1196" s="1230">
        <v>157</v>
      </c>
      <c r="B1196" s="1231"/>
      <c r="C1196" s="1232"/>
      <c r="D1196" s="1233"/>
      <c r="E1196" s="587" t="e">
        <f t="shared" si="25"/>
        <v>#DIV/0!</v>
      </c>
    </row>
    <row r="1197" spans="1:5" s="17" customFormat="1" ht="16.75" customHeight="1" outlineLevel="2">
      <c r="A1197" s="1230">
        <v>158</v>
      </c>
      <c r="B1197" s="1231"/>
      <c r="C1197" s="1232"/>
      <c r="D1197" s="1233"/>
      <c r="E1197" s="587" t="e">
        <f t="shared" si="25"/>
        <v>#DIV/0!</v>
      </c>
    </row>
    <row r="1198" spans="1:5" s="17" customFormat="1" ht="16.75" customHeight="1" outlineLevel="2">
      <c r="A1198" s="1230">
        <v>159</v>
      </c>
      <c r="B1198" s="1231"/>
      <c r="C1198" s="1232"/>
      <c r="D1198" s="1233"/>
      <c r="E1198" s="587" t="e">
        <f t="shared" si="25"/>
        <v>#DIV/0!</v>
      </c>
    </row>
    <row r="1199" spans="1:5" s="17" customFormat="1" ht="16.75" customHeight="1" outlineLevel="2">
      <c r="A1199" s="1230">
        <v>160</v>
      </c>
      <c r="B1199" s="1231"/>
      <c r="C1199" s="1232"/>
      <c r="D1199" s="1233"/>
      <c r="E1199" s="587" t="e">
        <f t="shared" si="25"/>
        <v>#DIV/0!</v>
      </c>
    </row>
    <row r="1200" spans="1:5" s="17" customFormat="1" ht="16.75" customHeight="1" outlineLevel="2">
      <c r="A1200" s="1230">
        <v>161</v>
      </c>
      <c r="B1200" s="1231"/>
      <c r="C1200" s="1232"/>
      <c r="D1200" s="1233"/>
      <c r="E1200" s="587" t="e">
        <f t="shared" si="25"/>
        <v>#DIV/0!</v>
      </c>
    </row>
    <row r="1201" spans="1:5" s="17" customFormat="1" ht="16.75" customHeight="1" outlineLevel="2">
      <c r="A1201" s="1230">
        <v>162</v>
      </c>
      <c r="B1201" s="1231"/>
      <c r="C1201" s="1232"/>
      <c r="D1201" s="1233"/>
      <c r="E1201" s="587" t="e">
        <f t="shared" si="25"/>
        <v>#DIV/0!</v>
      </c>
    </row>
    <row r="1202" spans="1:5" s="17" customFormat="1" ht="16.75" customHeight="1" outlineLevel="2">
      <c r="A1202" s="1230">
        <v>163</v>
      </c>
      <c r="B1202" s="1231"/>
      <c r="C1202" s="1232"/>
      <c r="D1202" s="1233"/>
      <c r="E1202" s="587" t="e">
        <f t="shared" si="25"/>
        <v>#DIV/0!</v>
      </c>
    </row>
    <row r="1203" spans="1:5" s="17" customFormat="1" ht="16.75" customHeight="1" outlineLevel="2">
      <c r="A1203" s="1230">
        <v>164</v>
      </c>
      <c r="B1203" s="1231"/>
      <c r="C1203" s="1232"/>
      <c r="D1203" s="1233"/>
      <c r="E1203" s="587" t="e">
        <f t="shared" si="25"/>
        <v>#DIV/0!</v>
      </c>
    </row>
    <row r="1204" spans="1:5" s="17" customFormat="1" ht="16.75" customHeight="1" outlineLevel="2">
      <c r="A1204" s="1230">
        <v>165</v>
      </c>
      <c r="B1204" s="1231"/>
      <c r="C1204" s="1232"/>
      <c r="D1204" s="1233"/>
      <c r="E1204" s="587" t="e">
        <f t="shared" si="25"/>
        <v>#DIV/0!</v>
      </c>
    </row>
    <row r="1205" spans="1:5" s="17" customFormat="1" ht="16.75" customHeight="1" outlineLevel="2">
      <c r="A1205" s="1230">
        <v>166</v>
      </c>
      <c r="B1205" s="1231"/>
      <c r="C1205" s="1232"/>
      <c r="D1205" s="1233"/>
      <c r="E1205" s="587" t="e">
        <f t="shared" si="25"/>
        <v>#DIV/0!</v>
      </c>
    </row>
    <row r="1206" spans="1:5" s="17" customFormat="1" ht="16.75" customHeight="1" outlineLevel="2">
      <c r="A1206" s="1230">
        <v>167</v>
      </c>
      <c r="B1206" s="1231"/>
      <c r="C1206" s="1232"/>
      <c r="D1206" s="1233"/>
      <c r="E1206" s="587" t="e">
        <f t="shared" si="25"/>
        <v>#DIV/0!</v>
      </c>
    </row>
    <row r="1207" spans="1:5" s="17" customFormat="1" ht="16.75" customHeight="1" outlineLevel="2">
      <c r="A1207" s="1230">
        <v>168</v>
      </c>
      <c r="B1207" s="1231"/>
      <c r="C1207" s="1232"/>
      <c r="D1207" s="1233"/>
      <c r="E1207" s="587" t="e">
        <f t="shared" si="25"/>
        <v>#DIV/0!</v>
      </c>
    </row>
    <row r="1208" spans="1:5" s="17" customFormat="1" ht="16.75" customHeight="1" outlineLevel="2">
      <c r="A1208" s="1230">
        <v>169</v>
      </c>
      <c r="B1208" s="1231"/>
      <c r="C1208" s="1232"/>
      <c r="D1208" s="1233"/>
      <c r="E1208" s="587" t="e">
        <f t="shared" si="25"/>
        <v>#DIV/0!</v>
      </c>
    </row>
    <row r="1209" spans="1:5" s="17" customFormat="1" ht="16.75" customHeight="1" outlineLevel="2">
      <c r="A1209" s="1230">
        <v>170</v>
      </c>
      <c r="B1209" s="1231"/>
      <c r="C1209" s="1232"/>
      <c r="D1209" s="1233"/>
      <c r="E1209" s="587" t="e">
        <f t="shared" si="25"/>
        <v>#DIV/0!</v>
      </c>
    </row>
    <row r="1210" spans="1:5" s="17" customFormat="1" ht="16.75" customHeight="1" outlineLevel="2">
      <c r="A1210" s="1230">
        <v>171</v>
      </c>
      <c r="B1210" s="1231"/>
      <c r="C1210" s="1232"/>
      <c r="D1210" s="1233"/>
      <c r="E1210" s="587" t="e">
        <f t="shared" si="25"/>
        <v>#DIV/0!</v>
      </c>
    </row>
    <row r="1211" spans="1:5" s="17" customFormat="1" ht="16.75" customHeight="1" outlineLevel="2">
      <c r="A1211" s="1230">
        <v>172</v>
      </c>
      <c r="B1211" s="1231"/>
      <c r="C1211" s="1232"/>
      <c r="D1211" s="1233"/>
      <c r="E1211" s="587" t="e">
        <f t="shared" si="25"/>
        <v>#DIV/0!</v>
      </c>
    </row>
    <row r="1212" spans="1:5" s="17" customFormat="1" ht="16.75" customHeight="1" outlineLevel="2">
      <c r="A1212" s="1230">
        <v>173</v>
      </c>
      <c r="B1212" s="1231"/>
      <c r="C1212" s="1232"/>
      <c r="D1212" s="1233"/>
      <c r="E1212" s="587" t="e">
        <f t="shared" si="25"/>
        <v>#DIV/0!</v>
      </c>
    </row>
    <row r="1213" spans="1:5" s="17" customFormat="1" ht="16.75" customHeight="1" outlineLevel="2">
      <c r="A1213" s="1230">
        <v>174</v>
      </c>
      <c r="B1213" s="1231"/>
      <c r="C1213" s="1232"/>
      <c r="D1213" s="1233"/>
      <c r="E1213" s="587" t="e">
        <f t="shared" si="25"/>
        <v>#DIV/0!</v>
      </c>
    </row>
    <row r="1214" spans="1:5" s="17" customFormat="1" ht="16.75" customHeight="1" outlineLevel="2">
      <c r="A1214" s="1230">
        <v>175</v>
      </c>
      <c r="B1214" s="1231"/>
      <c r="C1214" s="1232"/>
      <c r="D1214" s="1233"/>
      <c r="E1214" s="587" t="e">
        <f t="shared" si="25"/>
        <v>#DIV/0!</v>
      </c>
    </row>
    <row r="1215" spans="1:5" s="17" customFormat="1" ht="16.75" customHeight="1" outlineLevel="2">
      <c r="A1215" s="1230">
        <v>176</v>
      </c>
      <c r="B1215" s="1231"/>
      <c r="C1215" s="1232"/>
      <c r="D1215" s="1233"/>
      <c r="E1215" s="587" t="e">
        <f t="shared" si="25"/>
        <v>#DIV/0!</v>
      </c>
    </row>
    <row r="1216" spans="1:5" s="17" customFormat="1" ht="16.75" customHeight="1" outlineLevel="2">
      <c r="A1216" s="1230">
        <v>177</v>
      </c>
      <c r="B1216" s="1231"/>
      <c r="C1216" s="1232"/>
      <c r="D1216" s="1233"/>
      <c r="E1216" s="587" t="e">
        <f t="shared" si="25"/>
        <v>#DIV/0!</v>
      </c>
    </row>
    <row r="1217" spans="1:5" s="17" customFormat="1" ht="16.75" customHeight="1" outlineLevel="2">
      <c r="A1217" s="1230">
        <v>178</v>
      </c>
      <c r="B1217" s="1231"/>
      <c r="C1217" s="1232"/>
      <c r="D1217" s="1233"/>
      <c r="E1217" s="587" t="e">
        <f t="shared" si="25"/>
        <v>#DIV/0!</v>
      </c>
    </row>
    <row r="1218" spans="1:5" s="17" customFormat="1" ht="16.75" customHeight="1" outlineLevel="2">
      <c r="A1218" s="1230">
        <v>179</v>
      </c>
      <c r="B1218" s="1231"/>
      <c r="C1218" s="1232"/>
      <c r="D1218" s="1233"/>
      <c r="E1218" s="587" t="e">
        <f t="shared" si="25"/>
        <v>#DIV/0!</v>
      </c>
    </row>
    <row r="1219" spans="1:5" s="17" customFormat="1" ht="16.75" customHeight="1" outlineLevel="2">
      <c r="A1219" s="1230">
        <v>180</v>
      </c>
      <c r="B1219" s="1231"/>
      <c r="C1219" s="1232"/>
      <c r="D1219" s="1233"/>
      <c r="E1219" s="587" t="e">
        <f t="shared" si="25"/>
        <v>#DIV/0!</v>
      </c>
    </row>
    <row r="1220" spans="1:5" s="17" customFormat="1" ht="16.75" customHeight="1" outlineLevel="2">
      <c r="A1220" s="1230">
        <v>181</v>
      </c>
      <c r="B1220" s="1231"/>
      <c r="C1220" s="1232"/>
      <c r="D1220" s="1233"/>
      <c r="E1220" s="587" t="e">
        <f t="shared" si="25"/>
        <v>#DIV/0!</v>
      </c>
    </row>
    <row r="1221" spans="1:5" s="17" customFormat="1" ht="16.75" customHeight="1" outlineLevel="2">
      <c r="A1221" s="1230">
        <v>182</v>
      </c>
      <c r="B1221" s="1231"/>
      <c r="C1221" s="1232"/>
      <c r="D1221" s="1233"/>
      <c r="E1221" s="587" t="e">
        <f t="shared" si="25"/>
        <v>#DIV/0!</v>
      </c>
    </row>
    <row r="1222" spans="1:5" s="17" customFormat="1" ht="16.75" customHeight="1" outlineLevel="2">
      <c r="A1222" s="1230">
        <v>183</v>
      </c>
      <c r="B1222" s="1231"/>
      <c r="C1222" s="1232"/>
      <c r="D1222" s="1233"/>
      <c r="E1222" s="587" t="e">
        <f t="shared" si="25"/>
        <v>#DIV/0!</v>
      </c>
    </row>
    <row r="1223" spans="1:5" s="17" customFormat="1" ht="16.75" customHeight="1" outlineLevel="2">
      <c r="A1223" s="1230">
        <v>184</v>
      </c>
      <c r="B1223" s="1231"/>
      <c r="C1223" s="1232"/>
      <c r="D1223" s="1233"/>
      <c r="E1223" s="587" t="e">
        <f t="shared" si="25"/>
        <v>#DIV/0!</v>
      </c>
    </row>
    <row r="1224" spans="1:5" s="17" customFormat="1" ht="16.75" customHeight="1" outlineLevel="2">
      <c r="A1224" s="1230">
        <v>185</v>
      </c>
      <c r="B1224" s="1231"/>
      <c r="C1224" s="1232"/>
      <c r="D1224" s="1233"/>
      <c r="E1224" s="587" t="e">
        <f t="shared" si="25"/>
        <v>#DIV/0!</v>
      </c>
    </row>
    <row r="1225" spans="1:5" s="17" customFormat="1" ht="16.75" customHeight="1" outlineLevel="2">
      <c r="A1225" s="1230">
        <v>186</v>
      </c>
      <c r="B1225" s="1231"/>
      <c r="C1225" s="1232"/>
      <c r="D1225" s="1233"/>
      <c r="E1225" s="587" t="e">
        <f t="shared" si="25"/>
        <v>#DIV/0!</v>
      </c>
    </row>
    <row r="1226" spans="1:5" s="17" customFormat="1" ht="16.75" customHeight="1" outlineLevel="2">
      <c r="A1226" s="1230">
        <v>187</v>
      </c>
      <c r="B1226" s="1231"/>
      <c r="C1226" s="1232"/>
      <c r="D1226" s="1233"/>
      <c r="E1226" s="587" t="e">
        <f t="shared" si="25"/>
        <v>#DIV/0!</v>
      </c>
    </row>
    <row r="1227" spans="1:5" s="17" customFormat="1" ht="16.75" customHeight="1" outlineLevel="2">
      <c r="A1227" s="1230">
        <v>188</v>
      </c>
      <c r="B1227" s="1231"/>
      <c r="C1227" s="1232"/>
      <c r="D1227" s="1233"/>
      <c r="E1227" s="587" t="e">
        <f t="shared" si="25"/>
        <v>#DIV/0!</v>
      </c>
    </row>
    <row r="1228" spans="1:5" s="17" customFormat="1" ht="16.75" customHeight="1" outlineLevel="2">
      <c r="A1228" s="1230">
        <v>189</v>
      </c>
      <c r="B1228" s="1231"/>
      <c r="C1228" s="1232"/>
      <c r="D1228" s="1233"/>
      <c r="E1228" s="587" t="e">
        <f t="shared" si="25"/>
        <v>#DIV/0!</v>
      </c>
    </row>
    <row r="1229" spans="1:5" s="17" customFormat="1" ht="16.75" customHeight="1" outlineLevel="2">
      <c r="A1229" s="1230">
        <v>190</v>
      </c>
      <c r="B1229" s="1231"/>
      <c r="C1229" s="1232"/>
      <c r="D1229" s="1233"/>
      <c r="E1229" s="587" t="e">
        <f t="shared" si="25"/>
        <v>#DIV/0!</v>
      </c>
    </row>
    <row r="1230" spans="1:5" s="17" customFormat="1" ht="16.75" customHeight="1" outlineLevel="2">
      <c r="A1230" s="1230">
        <v>191</v>
      </c>
      <c r="B1230" s="1231"/>
      <c r="C1230" s="1232"/>
      <c r="D1230" s="1233"/>
      <c r="E1230" s="587" t="e">
        <f t="shared" si="25"/>
        <v>#DIV/0!</v>
      </c>
    </row>
    <row r="1231" spans="1:5" s="17" customFormat="1" ht="16.75" customHeight="1" outlineLevel="2">
      <c r="A1231" s="1230">
        <v>192</v>
      </c>
      <c r="B1231" s="1231"/>
      <c r="C1231" s="1232"/>
      <c r="D1231" s="1233"/>
      <c r="E1231" s="587" t="e">
        <f t="shared" si="25"/>
        <v>#DIV/0!</v>
      </c>
    </row>
    <row r="1232" spans="1:5" s="17" customFormat="1" ht="16.75" customHeight="1" outlineLevel="2">
      <c r="A1232" s="1230">
        <v>193</v>
      </c>
      <c r="B1232" s="1231"/>
      <c r="C1232" s="1232"/>
      <c r="D1232" s="1233"/>
      <c r="E1232" s="587" t="e">
        <f t="shared" si="25"/>
        <v>#DIV/0!</v>
      </c>
    </row>
    <row r="1233" spans="1:5" s="17" customFormat="1" ht="16.75" customHeight="1" outlineLevel="2">
      <c r="A1233" s="1230">
        <v>194</v>
      </c>
      <c r="B1233" s="1231"/>
      <c r="C1233" s="1232"/>
      <c r="D1233" s="1233"/>
      <c r="E1233" s="587" t="e">
        <f t="shared" si="25"/>
        <v>#DIV/0!</v>
      </c>
    </row>
    <row r="1234" spans="1:5" s="17" customFormat="1" ht="16.75" customHeight="1" outlineLevel="2">
      <c r="A1234" s="1230">
        <v>195</v>
      </c>
      <c r="B1234" s="1231"/>
      <c r="C1234" s="1232"/>
      <c r="D1234" s="1233"/>
      <c r="E1234" s="587" t="e">
        <f t="shared" si="25"/>
        <v>#DIV/0!</v>
      </c>
    </row>
    <row r="1235" spans="1:5" s="17" customFormat="1" ht="16.75" customHeight="1" outlineLevel="2">
      <c r="A1235" s="1230">
        <v>196</v>
      </c>
      <c r="B1235" s="1231"/>
      <c r="C1235" s="1232"/>
      <c r="D1235" s="1233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0">
        <v>197</v>
      </c>
      <c r="B1236" s="1231"/>
      <c r="C1236" s="1232"/>
      <c r="D1236" s="1233"/>
      <c r="E1236" s="587" t="e">
        <f t="shared" si="33"/>
        <v>#DIV/0!</v>
      </c>
    </row>
    <row r="1237" spans="1:5" s="17" customFormat="1" ht="16.75" customHeight="1" outlineLevel="2">
      <c r="A1237" s="1230">
        <v>198</v>
      </c>
      <c r="B1237" s="1231"/>
      <c r="C1237" s="1232"/>
      <c r="D1237" s="1233"/>
      <c r="E1237" s="587" t="e">
        <f t="shared" si="33"/>
        <v>#DIV/0!</v>
      </c>
    </row>
    <row r="1238" spans="1:5" s="17" customFormat="1" ht="16.75" customHeight="1" outlineLevel="2">
      <c r="A1238" s="1230">
        <v>199</v>
      </c>
      <c r="B1238" s="1231"/>
      <c r="C1238" s="1232"/>
      <c r="D1238" s="1233"/>
      <c r="E1238" s="587" t="e">
        <f t="shared" si="33"/>
        <v>#DIV/0!</v>
      </c>
    </row>
    <row r="1239" spans="1:5" s="17" customFormat="1" ht="16.75" customHeight="1" outlineLevel="2">
      <c r="A1239" s="1230">
        <v>200</v>
      </c>
      <c r="B1239" s="1231"/>
      <c r="C1239" s="1232"/>
      <c r="D1239" s="1233"/>
      <c r="E1239" s="587" t="e">
        <f t="shared" si="33"/>
        <v>#DIV/0!</v>
      </c>
    </row>
    <row r="1240" spans="1:5" s="17" customFormat="1" ht="16.75" customHeight="1" outlineLevel="2">
      <c r="A1240" s="1230">
        <v>201</v>
      </c>
      <c r="B1240" s="1231"/>
      <c r="C1240" s="1232"/>
      <c r="D1240" s="1233"/>
      <c r="E1240" s="587" t="e">
        <f t="shared" si="33"/>
        <v>#DIV/0!</v>
      </c>
    </row>
    <row r="1241" spans="1:5" s="17" customFormat="1" ht="16.75" customHeight="1" outlineLevel="2">
      <c r="A1241" s="1230">
        <v>202</v>
      </c>
      <c r="B1241" s="1231"/>
      <c r="C1241" s="1232"/>
      <c r="D1241" s="1233"/>
      <c r="E1241" s="587" t="e">
        <f t="shared" si="33"/>
        <v>#DIV/0!</v>
      </c>
    </row>
    <row r="1242" spans="1:5" s="17" customFormat="1" ht="16.75" customHeight="1" outlineLevel="2">
      <c r="A1242" s="1230">
        <v>203</v>
      </c>
      <c r="B1242" s="1231"/>
      <c r="C1242" s="1232"/>
      <c r="D1242" s="1233"/>
      <c r="E1242" s="587" t="e">
        <f t="shared" si="33"/>
        <v>#DIV/0!</v>
      </c>
    </row>
    <row r="1243" spans="1:5" s="17" customFormat="1" ht="16.75" customHeight="1" outlineLevel="2">
      <c r="A1243" s="1230">
        <v>204</v>
      </c>
      <c r="B1243" s="1231"/>
      <c r="C1243" s="1232"/>
      <c r="D1243" s="1233"/>
      <c r="E1243" s="587" t="e">
        <f t="shared" si="33"/>
        <v>#DIV/0!</v>
      </c>
    </row>
    <row r="1244" spans="1:5" s="17" customFormat="1" ht="16.75" customHeight="1" outlineLevel="2">
      <c r="A1244" s="1230">
        <v>205</v>
      </c>
      <c r="B1244" s="1231"/>
      <c r="C1244" s="1232"/>
      <c r="D1244" s="1233"/>
      <c r="E1244" s="587" t="e">
        <f t="shared" si="33"/>
        <v>#DIV/0!</v>
      </c>
    </row>
    <row r="1245" spans="1:5" s="17" customFormat="1" ht="16.75" customHeight="1" outlineLevel="2">
      <c r="A1245" s="1230">
        <v>206</v>
      </c>
      <c r="B1245" s="1231"/>
      <c r="C1245" s="1232"/>
      <c r="D1245" s="1233"/>
      <c r="E1245" s="587" t="e">
        <f t="shared" si="33"/>
        <v>#DIV/0!</v>
      </c>
    </row>
    <row r="1246" spans="1:5" s="17" customFormat="1" ht="16.75" customHeight="1" outlineLevel="2">
      <c r="A1246" s="1230">
        <v>207</v>
      </c>
      <c r="B1246" s="1231"/>
      <c r="C1246" s="1232"/>
      <c r="D1246" s="1233"/>
      <c r="E1246" s="587" t="e">
        <f t="shared" si="33"/>
        <v>#DIV/0!</v>
      </c>
    </row>
    <row r="1247" spans="1:5" s="17" customFormat="1" ht="16.75" customHeight="1" outlineLevel="2">
      <c r="A1247" s="1230">
        <v>208</v>
      </c>
      <c r="B1247" s="1231"/>
      <c r="C1247" s="1232"/>
      <c r="D1247" s="1233"/>
      <c r="E1247" s="587" t="e">
        <f t="shared" si="33"/>
        <v>#DIV/0!</v>
      </c>
    </row>
    <row r="1248" spans="1:5" s="17" customFormat="1" ht="16.75" customHeight="1" outlineLevel="2">
      <c r="A1248" s="1230">
        <v>209</v>
      </c>
      <c r="B1248" s="1231"/>
      <c r="C1248" s="1232"/>
      <c r="D1248" s="1233"/>
      <c r="E1248" s="587" t="e">
        <f t="shared" si="33"/>
        <v>#DIV/0!</v>
      </c>
    </row>
    <row r="1249" spans="1:5" s="17" customFormat="1" ht="16.75" customHeight="1" outlineLevel="2">
      <c r="A1249" s="1230">
        <v>210</v>
      </c>
      <c r="B1249" s="1231"/>
      <c r="C1249" s="1232"/>
      <c r="D1249" s="1233"/>
      <c r="E1249" s="587" t="e">
        <f t="shared" si="33"/>
        <v>#DIV/0!</v>
      </c>
    </row>
    <row r="1250" spans="1:5" s="17" customFormat="1" ht="16.75" customHeight="1" outlineLevel="2">
      <c r="A1250" s="1230">
        <v>211</v>
      </c>
      <c r="B1250" s="1231"/>
      <c r="C1250" s="1232"/>
      <c r="D1250" s="1233"/>
      <c r="E1250" s="587" t="e">
        <f t="shared" si="33"/>
        <v>#DIV/0!</v>
      </c>
    </row>
    <row r="1251" spans="1:5" s="17" customFormat="1" ht="16.75" customHeight="1" outlineLevel="2">
      <c r="A1251" s="1230">
        <v>212</v>
      </c>
      <c r="B1251" s="1231"/>
      <c r="C1251" s="1232"/>
      <c r="D1251" s="1233"/>
      <c r="E1251" s="587" t="e">
        <f t="shared" si="33"/>
        <v>#DIV/0!</v>
      </c>
    </row>
    <row r="1252" spans="1:5" s="17" customFormat="1" ht="16.75" customHeight="1" outlineLevel="2">
      <c r="A1252" s="1230">
        <v>213</v>
      </c>
      <c r="B1252" s="1231"/>
      <c r="C1252" s="1232"/>
      <c r="D1252" s="1233"/>
      <c r="E1252" s="587" t="e">
        <f t="shared" si="33"/>
        <v>#DIV/0!</v>
      </c>
    </row>
    <row r="1253" spans="1:5" s="17" customFormat="1" ht="16.75" customHeight="1" outlineLevel="2">
      <c r="A1253" s="1230">
        <v>214</v>
      </c>
      <c r="B1253" s="1231"/>
      <c r="C1253" s="1232"/>
      <c r="D1253" s="1233"/>
      <c r="E1253" s="587" t="e">
        <f t="shared" si="33"/>
        <v>#DIV/0!</v>
      </c>
    </row>
    <row r="1254" spans="1:5" s="17" customFormat="1" ht="16.75" customHeight="1" outlineLevel="2">
      <c r="A1254" s="1230">
        <v>215</v>
      </c>
      <c r="B1254" s="1231"/>
      <c r="C1254" s="1232"/>
      <c r="D1254" s="1233"/>
      <c r="E1254" s="587" t="e">
        <f t="shared" si="33"/>
        <v>#DIV/0!</v>
      </c>
    </row>
    <row r="1255" spans="1:5" s="17" customFormat="1" ht="16.75" customHeight="1" outlineLevel="2">
      <c r="A1255" s="1230">
        <v>216</v>
      </c>
      <c r="B1255" s="1231"/>
      <c r="C1255" s="1232"/>
      <c r="D1255" s="1233"/>
      <c r="E1255" s="587" t="e">
        <f t="shared" si="33"/>
        <v>#DIV/0!</v>
      </c>
    </row>
    <row r="1256" spans="1:5" s="17" customFormat="1" ht="16.75" customHeight="1" outlineLevel="2">
      <c r="A1256" s="1230">
        <v>217</v>
      </c>
      <c r="B1256" s="1231"/>
      <c r="C1256" s="1232"/>
      <c r="D1256" s="1233"/>
      <c r="E1256" s="587" t="e">
        <f t="shared" si="33"/>
        <v>#DIV/0!</v>
      </c>
    </row>
    <row r="1257" spans="1:5" s="17" customFormat="1" ht="16.75" customHeight="1" outlineLevel="2">
      <c r="A1257" s="1230">
        <v>218</v>
      </c>
      <c r="B1257" s="1231"/>
      <c r="C1257" s="1232"/>
      <c r="D1257" s="1233"/>
      <c r="E1257" s="587" t="e">
        <f t="shared" si="33"/>
        <v>#DIV/0!</v>
      </c>
    </row>
    <row r="1258" spans="1:5" s="17" customFormat="1" ht="16.75" customHeight="1" outlineLevel="2">
      <c r="A1258" s="1230">
        <v>219</v>
      </c>
      <c r="B1258" s="1231"/>
      <c r="C1258" s="1232"/>
      <c r="D1258" s="1233"/>
      <c r="E1258" s="587" t="e">
        <f t="shared" si="33"/>
        <v>#DIV/0!</v>
      </c>
    </row>
    <row r="1259" spans="1:5" s="17" customFormat="1" ht="16.75" customHeight="1" outlineLevel="2">
      <c r="A1259" s="1230">
        <v>220</v>
      </c>
      <c r="B1259" s="1231"/>
      <c r="C1259" s="1232"/>
      <c r="D1259" s="1233"/>
      <c r="E1259" s="587" t="e">
        <f t="shared" si="33"/>
        <v>#DIV/0!</v>
      </c>
    </row>
    <row r="1260" spans="1:5" s="17" customFormat="1" ht="16.75" customHeight="1" outlineLevel="2">
      <c r="A1260" s="1230">
        <v>221</v>
      </c>
      <c r="B1260" s="1231"/>
      <c r="C1260" s="1232"/>
      <c r="D1260" s="1233"/>
      <c r="E1260" s="587" t="e">
        <f t="shared" si="33"/>
        <v>#DIV/0!</v>
      </c>
    </row>
    <row r="1261" spans="1:5" s="17" customFormat="1" ht="16.75" customHeight="1" outlineLevel="2">
      <c r="A1261" s="1230">
        <v>222</v>
      </c>
      <c r="B1261" s="1231"/>
      <c r="C1261" s="1232"/>
      <c r="D1261" s="1233"/>
      <c r="E1261" s="587" t="e">
        <f t="shared" si="33"/>
        <v>#DIV/0!</v>
      </c>
    </row>
    <row r="1262" spans="1:5" s="17" customFormat="1" ht="16.75" customHeight="1" outlineLevel="2">
      <c r="A1262" s="1230">
        <v>223</v>
      </c>
      <c r="B1262" s="1231"/>
      <c r="C1262" s="1232"/>
      <c r="D1262" s="1233"/>
      <c r="E1262" s="587" t="e">
        <f t="shared" si="33"/>
        <v>#DIV/0!</v>
      </c>
    </row>
    <row r="1263" spans="1:5" s="17" customFormat="1" ht="16.75" customHeight="1" outlineLevel="2">
      <c r="A1263" s="1230">
        <v>224</v>
      </c>
      <c r="B1263" s="1231"/>
      <c r="C1263" s="1232"/>
      <c r="D1263" s="1233"/>
      <c r="E1263" s="587" t="e">
        <f t="shared" si="33"/>
        <v>#DIV/0!</v>
      </c>
    </row>
    <row r="1264" spans="1:5" s="17" customFormat="1" ht="16.75" customHeight="1" outlineLevel="2">
      <c r="A1264" s="1230">
        <v>225</v>
      </c>
      <c r="B1264" s="1231"/>
      <c r="C1264" s="1232"/>
      <c r="D1264" s="1233"/>
      <c r="E1264" s="587" t="e">
        <f t="shared" si="33"/>
        <v>#DIV/0!</v>
      </c>
    </row>
    <row r="1265" spans="1:5" s="17" customFormat="1" ht="16.75" customHeight="1" outlineLevel="2">
      <c r="A1265" s="1230">
        <v>226</v>
      </c>
      <c r="B1265" s="1231"/>
      <c r="C1265" s="1232"/>
      <c r="D1265" s="1233"/>
      <c r="E1265" s="587" t="e">
        <f t="shared" si="33"/>
        <v>#DIV/0!</v>
      </c>
    </row>
    <row r="1266" spans="1:5" s="17" customFormat="1" ht="16.75" customHeight="1" outlineLevel="2">
      <c r="A1266" s="1230">
        <v>227</v>
      </c>
      <c r="B1266" s="1231"/>
      <c r="C1266" s="1232"/>
      <c r="D1266" s="1233"/>
      <c r="E1266" s="587" t="e">
        <f t="shared" si="33"/>
        <v>#DIV/0!</v>
      </c>
    </row>
    <row r="1267" spans="1:5" s="17" customFormat="1" ht="16.75" customHeight="1" outlineLevel="2">
      <c r="A1267" s="1230">
        <v>228</v>
      </c>
      <c r="B1267" s="1231"/>
      <c r="C1267" s="1232"/>
      <c r="D1267" s="1233"/>
      <c r="E1267" s="587" t="e">
        <f t="shared" si="33"/>
        <v>#DIV/0!</v>
      </c>
    </row>
    <row r="1268" spans="1:5" s="17" customFormat="1" ht="16.75" customHeight="1" outlineLevel="2">
      <c r="A1268" s="1230">
        <v>229</v>
      </c>
      <c r="B1268" s="1231"/>
      <c r="C1268" s="1232"/>
      <c r="D1268" s="1233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0">
        <v>230</v>
      </c>
      <c r="B1269" s="1231"/>
      <c r="C1269" s="1232"/>
      <c r="D1269" s="1233"/>
      <c r="E1269" s="587" t="e">
        <f t="shared" si="34"/>
        <v>#DIV/0!</v>
      </c>
    </row>
    <row r="1270" spans="1:5" s="17" customFormat="1" ht="16.75" customHeight="1" outlineLevel="2">
      <c r="A1270" s="1230">
        <v>231</v>
      </c>
      <c r="B1270" s="1231"/>
      <c r="C1270" s="1232"/>
      <c r="D1270" s="1233"/>
      <c r="E1270" s="587" t="e">
        <f t="shared" si="34"/>
        <v>#DIV/0!</v>
      </c>
    </row>
    <row r="1271" spans="1:5" s="17" customFormat="1" ht="16.75" customHeight="1" outlineLevel="2">
      <c r="A1271" s="1230">
        <v>232</v>
      </c>
      <c r="B1271" s="1231"/>
      <c r="C1271" s="1232"/>
      <c r="D1271" s="1233"/>
      <c r="E1271" s="587" t="e">
        <f t="shared" si="34"/>
        <v>#DIV/0!</v>
      </c>
    </row>
    <row r="1272" spans="1:5" s="17" customFormat="1" ht="16.75" customHeight="1" outlineLevel="2">
      <c r="A1272" s="1230">
        <v>233</v>
      </c>
      <c r="B1272" s="1231"/>
      <c r="C1272" s="1232"/>
      <c r="D1272" s="1233"/>
      <c r="E1272" s="587" t="e">
        <f t="shared" si="34"/>
        <v>#DIV/0!</v>
      </c>
    </row>
    <row r="1273" spans="1:5" s="17" customFormat="1" ht="16.75" customHeight="1" outlineLevel="2">
      <c r="A1273" s="1230">
        <v>234</v>
      </c>
      <c r="B1273" s="1231"/>
      <c r="C1273" s="1232"/>
      <c r="D1273" s="1233"/>
      <c r="E1273" s="587" t="e">
        <f t="shared" si="34"/>
        <v>#DIV/0!</v>
      </c>
    </row>
    <row r="1274" spans="1:5" s="17" customFormat="1" ht="16.75" customHeight="1" outlineLevel="2">
      <c r="A1274" s="1230">
        <v>235</v>
      </c>
      <c r="B1274" s="1231"/>
      <c r="C1274" s="1232"/>
      <c r="D1274" s="1233"/>
      <c r="E1274" s="587" t="e">
        <f t="shared" si="34"/>
        <v>#DIV/0!</v>
      </c>
    </row>
    <row r="1275" spans="1:5" s="17" customFormat="1" ht="16.75" customHeight="1" outlineLevel="2">
      <c r="A1275" s="1230">
        <v>236</v>
      </c>
      <c r="B1275" s="1231"/>
      <c r="C1275" s="1232"/>
      <c r="D1275" s="1233"/>
      <c r="E1275" s="587" t="e">
        <f t="shared" si="34"/>
        <v>#DIV/0!</v>
      </c>
    </row>
    <row r="1276" spans="1:5" s="17" customFormat="1" ht="16.75" customHeight="1" outlineLevel="2">
      <c r="A1276" s="1230">
        <v>237</v>
      </c>
      <c r="B1276" s="1231"/>
      <c r="C1276" s="1232"/>
      <c r="D1276" s="1233"/>
      <c r="E1276" s="587" t="e">
        <f t="shared" si="34"/>
        <v>#DIV/0!</v>
      </c>
    </row>
    <row r="1277" spans="1:5" s="17" customFormat="1" ht="16.75" customHeight="1" outlineLevel="2">
      <c r="A1277" s="1230">
        <v>238</v>
      </c>
      <c r="B1277" s="1231"/>
      <c r="C1277" s="1232"/>
      <c r="D1277" s="1233"/>
      <c r="E1277" s="587" t="e">
        <f t="shared" si="34"/>
        <v>#DIV/0!</v>
      </c>
    </row>
    <row r="1278" spans="1:5" s="17" customFormat="1" ht="16.75" customHeight="1" outlineLevel="2">
      <c r="A1278" s="1230">
        <v>239</v>
      </c>
      <c r="B1278" s="1231"/>
      <c r="C1278" s="1232"/>
      <c r="D1278" s="1233"/>
      <c r="E1278" s="587" t="e">
        <f t="shared" si="34"/>
        <v>#DIV/0!</v>
      </c>
    </row>
    <row r="1279" spans="1:5" s="17" customFormat="1" ht="16.75" customHeight="1" outlineLevel="2">
      <c r="A1279" s="1230">
        <v>240</v>
      </c>
      <c r="B1279" s="1231"/>
      <c r="C1279" s="1232"/>
      <c r="D1279" s="1233"/>
      <c r="E1279" s="587" t="e">
        <f t="shared" si="34"/>
        <v>#DIV/0!</v>
      </c>
    </row>
    <row r="1280" spans="1:5" s="17" customFormat="1" ht="16.75" customHeight="1" outlineLevel="2">
      <c r="A1280" s="1230">
        <v>241</v>
      </c>
      <c r="B1280" s="1231"/>
      <c r="C1280" s="1232"/>
      <c r="D1280" s="1233"/>
      <c r="E1280" s="587" t="e">
        <f t="shared" si="34"/>
        <v>#DIV/0!</v>
      </c>
    </row>
    <row r="1281" spans="1:5" s="17" customFormat="1" ht="16.75" customHeight="1" outlineLevel="2">
      <c r="A1281" s="1230">
        <v>242</v>
      </c>
      <c r="B1281" s="1231"/>
      <c r="C1281" s="1232"/>
      <c r="D1281" s="1233"/>
      <c r="E1281" s="587" t="e">
        <f t="shared" si="34"/>
        <v>#DIV/0!</v>
      </c>
    </row>
    <row r="1282" spans="1:5" s="17" customFormat="1" ht="16.75" customHeight="1" outlineLevel="2">
      <c r="A1282" s="1230">
        <v>243</v>
      </c>
      <c r="B1282" s="1231"/>
      <c r="C1282" s="1232"/>
      <c r="D1282" s="1233"/>
      <c r="E1282" s="587" t="e">
        <f t="shared" si="34"/>
        <v>#DIV/0!</v>
      </c>
    </row>
    <row r="1283" spans="1:5" s="17" customFormat="1" ht="16.75" customHeight="1" outlineLevel="2">
      <c r="A1283" s="1230">
        <v>244</v>
      </c>
      <c r="B1283" s="1231"/>
      <c r="C1283" s="1232"/>
      <c r="D1283" s="1233"/>
      <c r="E1283" s="587" t="e">
        <f t="shared" si="34"/>
        <v>#DIV/0!</v>
      </c>
    </row>
    <row r="1284" spans="1:5" s="17" customFormat="1" ht="16.75" customHeight="1" outlineLevel="2">
      <c r="A1284" s="1230">
        <v>245</v>
      </c>
      <c r="B1284" s="1231"/>
      <c r="C1284" s="1232"/>
      <c r="D1284" s="1233"/>
      <c r="E1284" s="587" t="e">
        <f t="shared" si="34"/>
        <v>#DIV/0!</v>
      </c>
    </row>
    <row r="1285" spans="1:5" s="17" customFormat="1" ht="16.75" customHeight="1" outlineLevel="2">
      <c r="A1285" s="1230">
        <v>246</v>
      </c>
      <c r="B1285" s="1231"/>
      <c r="C1285" s="1232"/>
      <c r="D1285" s="1233"/>
      <c r="E1285" s="587" t="e">
        <f t="shared" si="34"/>
        <v>#DIV/0!</v>
      </c>
    </row>
    <row r="1286" spans="1:5" s="17" customFormat="1" ht="16.75" customHeight="1" outlineLevel="2">
      <c r="A1286" s="1230">
        <v>247</v>
      </c>
      <c r="B1286" s="1231"/>
      <c r="C1286" s="1232"/>
      <c r="D1286" s="1233"/>
      <c r="E1286" s="587" t="e">
        <f t="shared" si="34"/>
        <v>#DIV/0!</v>
      </c>
    </row>
    <row r="1287" spans="1:5" s="17" customFormat="1" ht="16.75" customHeight="1" outlineLevel="2">
      <c r="A1287" s="1230">
        <v>248</v>
      </c>
      <c r="B1287" s="1231"/>
      <c r="C1287" s="1232"/>
      <c r="D1287" s="1233"/>
      <c r="E1287" s="587" t="e">
        <f t="shared" si="34"/>
        <v>#DIV/0!</v>
      </c>
    </row>
    <row r="1288" spans="1:5" s="17" customFormat="1" ht="16.75" customHeight="1" outlineLevel="2">
      <c r="A1288" s="1230">
        <v>249</v>
      </c>
      <c r="B1288" s="1231"/>
      <c r="C1288" s="1232"/>
      <c r="D1288" s="1233"/>
      <c r="E1288" s="587" t="e">
        <f t="shared" si="34"/>
        <v>#DIV/0!</v>
      </c>
    </row>
    <row r="1289" spans="1:5" s="17" customFormat="1" ht="16.75" customHeight="1" outlineLevel="2">
      <c r="A1289" s="1230">
        <v>250</v>
      </c>
      <c r="B1289" s="1231"/>
      <c r="C1289" s="1232"/>
      <c r="D1289" s="1233"/>
      <c r="E1289" s="587" t="e">
        <f t="shared" si="34"/>
        <v>#DIV/0!</v>
      </c>
    </row>
    <row r="1290" spans="1:5" s="17" customFormat="1" ht="16.75" customHeight="1" outlineLevel="2">
      <c r="A1290" s="1230">
        <v>251</v>
      </c>
      <c r="B1290" s="1231"/>
      <c r="C1290" s="1232"/>
      <c r="D1290" s="1233"/>
      <c r="E1290" s="587" t="e">
        <f t="shared" si="34"/>
        <v>#DIV/0!</v>
      </c>
    </row>
    <row r="1291" spans="1:5" s="17" customFormat="1" ht="16.75" customHeight="1" outlineLevel="2">
      <c r="A1291" s="1230">
        <v>252</v>
      </c>
      <c r="B1291" s="1231"/>
      <c r="C1291" s="1232"/>
      <c r="D1291" s="1233"/>
      <c r="E1291" s="587" t="e">
        <f t="shared" si="34"/>
        <v>#DIV/0!</v>
      </c>
    </row>
    <row r="1292" spans="1:5" s="17" customFormat="1" ht="16.75" customHeight="1" outlineLevel="2">
      <c r="A1292" s="1230">
        <v>253</v>
      </c>
      <c r="B1292" s="1231"/>
      <c r="C1292" s="1232"/>
      <c r="D1292" s="1233"/>
      <c r="E1292" s="587" t="e">
        <f t="shared" si="34"/>
        <v>#DIV/0!</v>
      </c>
    </row>
    <row r="1293" spans="1:5" s="17" customFormat="1" ht="16.75" customHeight="1" outlineLevel="2">
      <c r="A1293" s="1230">
        <v>254</v>
      </c>
      <c r="B1293" s="1231"/>
      <c r="C1293" s="1232"/>
      <c r="D1293" s="1233"/>
      <c r="E1293" s="587" t="e">
        <f t="shared" si="34"/>
        <v>#DIV/0!</v>
      </c>
    </row>
    <row r="1294" spans="1:5" s="17" customFormat="1" ht="16.75" customHeight="1" outlineLevel="2">
      <c r="A1294" s="1230">
        <v>255</v>
      </c>
      <c r="B1294" s="1231"/>
      <c r="C1294" s="1232"/>
      <c r="D1294" s="1233"/>
      <c r="E1294" s="587" t="e">
        <f t="shared" si="33"/>
        <v>#DIV/0!</v>
      </c>
    </row>
    <row r="1295" spans="1:5" s="17" customFormat="1" ht="16.75" customHeight="1" outlineLevel="2">
      <c r="A1295" s="1230">
        <v>256</v>
      </c>
      <c r="B1295" s="1231"/>
      <c r="C1295" s="1232"/>
      <c r="D1295" s="1233"/>
      <c r="E1295" s="587" t="e">
        <f t="shared" si="33"/>
        <v>#DIV/0!</v>
      </c>
    </row>
    <row r="1296" spans="1:5" s="17" customFormat="1" ht="16.75" customHeight="1" outlineLevel="2">
      <c r="A1296" s="1230">
        <v>257</v>
      </c>
      <c r="B1296" s="1231"/>
      <c r="C1296" s="1232"/>
      <c r="D1296" s="1233"/>
      <c r="E1296" s="587" t="e">
        <f t="shared" si="33"/>
        <v>#DIV/0!</v>
      </c>
    </row>
    <row r="1297" spans="1:5" s="17" customFormat="1" ht="16.75" customHeight="1" outlineLevel="2">
      <c r="A1297" s="1230">
        <v>258</v>
      </c>
      <c r="B1297" s="1231"/>
      <c r="C1297" s="1232"/>
      <c r="D1297" s="1233"/>
      <c r="E1297" s="587" t="e">
        <f t="shared" si="33"/>
        <v>#DIV/0!</v>
      </c>
    </row>
    <row r="1298" spans="1:5" s="17" customFormat="1" ht="16.75" customHeight="1" outlineLevel="2">
      <c r="A1298" s="1230">
        <v>259</v>
      </c>
      <c r="B1298" s="1231"/>
      <c r="C1298" s="1232"/>
      <c r="D1298" s="1233"/>
      <c r="E1298" s="587" t="e">
        <f t="shared" si="33"/>
        <v>#DIV/0!</v>
      </c>
    </row>
    <row r="1299" spans="1:5" s="17" customFormat="1" ht="16.75" customHeight="1" outlineLevel="2">
      <c r="A1299" s="1230">
        <v>260</v>
      </c>
      <c r="B1299" s="1231"/>
      <c r="C1299" s="1232"/>
      <c r="D1299" s="1233"/>
      <c r="E1299" s="587" t="e">
        <f t="shared" si="33"/>
        <v>#DIV/0!</v>
      </c>
    </row>
    <row r="1300" spans="1:5" s="17" customFormat="1" ht="16.75" customHeight="1" outlineLevel="2">
      <c r="A1300" s="1230">
        <v>261</v>
      </c>
      <c r="B1300" s="1231"/>
      <c r="C1300" s="1232"/>
      <c r="D1300" s="1233"/>
      <c r="E1300" s="587" t="e">
        <f t="shared" si="33"/>
        <v>#DIV/0!</v>
      </c>
    </row>
    <row r="1301" spans="1:5" s="17" customFormat="1" ht="16.75" customHeight="1" outlineLevel="2">
      <c r="A1301" s="1230">
        <v>262</v>
      </c>
      <c r="B1301" s="1231"/>
      <c r="C1301" s="1232"/>
      <c r="D1301" s="1233"/>
      <c r="E1301" s="587" t="e">
        <f t="shared" si="33"/>
        <v>#DIV/0!</v>
      </c>
    </row>
    <row r="1302" spans="1:5" s="17" customFormat="1" ht="16.75" customHeight="1" outlineLevel="2">
      <c r="A1302" s="1230">
        <v>263</v>
      </c>
      <c r="B1302" s="1231"/>
      <c r="C1302" s="1232"/>
      <c r="D1302" s="1233"/>
      <c r="E1302" s="587" t="e">
        <f t="shared" si="33"/>
        <v>#DIV/0!</v>
      </c>
    </row>
    <row r="1303" spans="1:5" s="17" customFormat="1" ht="16.75" customHeight="1" outlineLevel="2">
      <c r="A1303" s="1230">
        <v>264</v>
      </c>
      <c r="B1303" s="1231"/>
      <c r="C1303" s="1232"/>
      <c r="D1303" s="1233"/>
      <c r="E1303" s="587" t="e">
        <f t="shared" si="33"/>
        <v>#DIV/0!</v>
      </c>
    </row>
    <row r="1304" spans="1:5" s="17" customFormat="1" ht="16.75" customHeight="1" outlineLevel="2">
      <c r="A1304" s="1230">
        <v>265</v>
      </c>
      <c r="B1304" s="1231"/>
      <c r="C1304" s="1232"/>
      <c r="D1304" s="1233"/>
      <c r="E1304" s="587" t="e">
        <f t="shared" si="33"/>
        <v>#DIV/0!</v>
      </c>
    </row>
    <row r="1305" spans="1:5" s="17" customFormat="1" ht="16.75" customHeight="1" outlineLevel="2">
      <c r="A1305" s="1230">
        <v>266</v>
      </c>
      <c r="B1305" s="1231"/>
      <c r="C1305" s="1232"/>
      <c r="D1305" s="1233"/>
      <c r="E1305" s="587" t="e">
        <f t="shared" si="33"/>
        <v>#DIV/0!</v>
      </c>
    </row>
    <row r="1306" spans="1:5" s="17" customFormat="1" ht="16.75" customHeight="1" outlineLevel="2">
      <c r="A1306" s="1230">
        <v>267</v>
      </c>
      <c r="B1306" s="1231"/>
      <c r="C1306" s="1232"/>
      <c r="D1306" s="1233"/>
      <c r="E1306" s="587" t="e">
        <f t="shared" si="33"/>
        <v>#DIV/0!</v>
      </c>
    </row>
    <row r="1307" spans="1:5" s="17" customFormat="1" ht="16.75" customHeight="1" outlineLevel="2">
      <c r="A1307" s="1230">
        <v>268</v>
      </c>
      <c r="B1307" s="1231"/>
      <c r="C1307" s="1232"/>
      <c r="D1307" s="1233"/>
      <c r="E1307" s="587" t="e">
        <f t="shared" si="33"/>
        <v>#DIV/0!</v>
      </c>
    </row>
    <row r="1308" spans="1:5" s="17" customFormat="1" ht="16.75" customHeight="1" outlineLevel="2">
      <c r="A1308" s="1230">
        <v>269</v>
      </c>
      <c r="B1308" s="1231"/>
      <c r="C1308" s="1232"/>
      <c r="D1308" s="1233"/>
      <c r="E1308" s="587" t="e">
        <f t="shared" si="33"/>
        <v>#DIV/0!</v>
      </c>
    </row>
    <row r="1309" spans="1:5" s="17" customFormat="1" ht="16.75" customHeight="1" outlineLevel="2">
      <c r="A1309" s="1230">
        <v>270</v>
      </c>
      <c r="B1309" s="1231"/>
      <c r="C1309" s="1232"/>
      <c r="D1309" s="1233"/>
      <c r="E1309" s="587" t="e">
        <f t="shared" si="33"/>
        <v>#DIV/0!</v>
      </c>
    </row>
    <row r="1310" spans="1:5" s="17" customFormat="1" ht="16.75" customHeight="1" outlineLevel="2">
      <c r="A1310" s="1230">
        <v>271</v>
      </c>
      <c r="B1310" s="1231"/>
      <c r="C1310" s="1232"/>
      <c r="D1310" s="1233"/>
      <c r="E1310" s="587" t="e">
        <f t="shared" si="33"/>
        <v>#DIV/0!</v>
      </c>
    </row>
    <row r="1311" spans="1:5" s="17" customFormat="1" ht="16.75" customHeight="1" outlineLevel="2">
      <c r="A1311" s="1230">
        <v>272</v>
      </c>
      <c r="B1311" s="1231"/>
      <c r="C1311" s="1232"/>
      <c r="D1311" s="1233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0">
        <v>273</v>
      </c>
      <c r="B1312" s="1231"/>
      <c r="C1312" s="1232"/>
      <c r="D1312" s="1233"/>
      <c r="E1312" s="587" t="e">
        <f t="shared" si="35"/>
        <v>#DIV/0!</v>
      </c>
    </row>
    <row r="1313" spans="1:5" s="17" customFormat="1" ht="16.75" customHeight="1" outlineLevel="2">
      <c r="A1313" s="1230">
        <v>274</v>
      </c>
      <c r="B1313" s="1231"/>
      <c r="C1313" s="1232"/>
      <c r="D1313" s="1233"/>
      <c r="E1313" s="587" t="e">
        <f t="shared" si="35"/>
        <v>#DIV/0!</v>
      </c>
    </row>
    <row r="1314" spans="1:5" s="17" customFormat="1" ht="16.75" customHeight="1" outlineLevel="2">
      <c r="A1314" s="1230">
        <v>275</v>
      </c>
      <c r="B1314" s="1231"/>
      <c r="C1314" s="1232"/>
      <c r="D1314" s="1233"/>
      <c r="E1314" s="587" t="e">
        <f t="shared" si="35"/>
        <v>#DIV/0!</v>
      </c>
    </row>
    <row r="1315" spans="1:5" s="17" customFormat="1" ht="16.75" customHeight="1" outlineLevel="2">
      <c r="A1315" s="1230">
        <v>276</v>
      </c>
      <c r="B1315" s="1231"/>
      <c r="C1315" s="1232"/>
      <c r="D1315" s="1233"/>
      <c r="E1315" s="587" t="e">
        <f t="shared" si="35"/>
        <v>#DIV/0!</v>
      </c>
    </row>
    <row r="1316" spans="1:5" s="17" customFormat="1" ht="16.75" customHeight="1" outlineLevel="2">
      <c r="A1316" s="1230">
        <v>277</v>
      </c>
      <c r="B1316" s="1231"/>
      <c r="C1316" s="1232"/>
      <c r="D1316" s="1233"/>
      <c r="E1316" s="587" t="e">
        <f t="shared" si="35"/>
        <v>#DIV/0!</v>
      </c>
    </row>
    <row r="1317" spans="1:5" s="17" customFormat="1" ht="16.75" customHeight="1" outlineLevel="2">
      <c r="A1317" s="1230">
        <v>278</v>
      </c>
      <c r="B1317" s="1231"/>
      <c r="C1317" s="1232"/>
      <c r="D1317" s="1233"/>
      <c r="E1317" s="587" t="e">
        <f t="shared" si="35"/>
        <v>#DIV/0!</v>
      </c>
    </row>
    <row r="1318" spans="1:5" s="17" customFormat="1" ht="16.75" customHeight="1" outlineLevel="2">
      <c r="A1318" s="1230">
        <v>279</v>
      </c>
      <c r="B1318" s="1231"/>
      <c r="C1318" s="1232"/>
      <c r="D1318" s="1233"/>
      <c r="E1318" s="587" t="e">
        <f t="shared" si="35"/>
        <v>#DIV/0!</v>
      </c>
    </row>
    <row r="1319" spans="1:5" s="17" customFormat="1" ht="16.75" customHeight="1" outlineLevel="2">
      <c r="A1319" s="1230">
        <v>280</v>
      </c>
      <c r="B1319" s="1231"/>
      <c r="C1319" s="1232"/>
      <c r="D1319" s="1233"/>
      <c r="E1319" s="587" t="e">
        <f t="shared" si="35"/>
        <v>#DIV/0!</v>
      </c>
    </row>
    <row r="1320" spans="1:5" s="17" customFormat="1" ht="16.75" customHeight="1" outlineLevel="2">
      <c r="A1320" s="1230">
        <v>281</v>
      </c>
      <c r="B1320" s="1231"/>
      <c r="C1320" s="1232"/>
      <c r="D1320" s="1233"/>
      <c r="E1320" s="587" t="e">
        <f t="shared" si="35"/>
        <v>#DIV/0!</v>
      </c>
    </row>
    <row r="1321" spans="1:5" s="17" customFormat="1" ht="16.75" customHeight="1" outlineLevel="2">
      <c r="A1321" s="1230">
        <v>282</v>
      </c>
      <c r="B1321" s="1231"/>
      <c r="C1321" s="1232"/>
      <c r="D1321" s="1233"/>
      <c r="E1321" s="587" t="e">
        <f t="shared" si="35"/>
        <v>#DIV/0!</v>
      </c>
    </row>
    <row r="1322" spans="1:5" s="17" customFormat="1" ht="16.75" customHeight="1" outlineLevel="2">
      <c r="A1322" s="1230">
        <v>283</v>
      </c>
      <c r="B1322" s="1231"/>
      <c r="C1322" s="1232"/>
      <c r="D1322" s="1233"/>
      <c r="E1322" s="587" t="e">
        <f t="shared" si="35"/>
        <v>#DIV/0!</v>
      </c>
    </row>
    <row r="1323" spans="1:5" s="17" customFormat="1" ht="16.75" customHeight="1" outlineLevel="2">
      <c r="A1323" s="1230">
        <v>284</v>
      </c>
      <c r="B1323" s="1231"/>
      <c r="C1323" s="1232"/>
      <c r="D1323" s="1233"/>
      <c r="E1323" s="587" t="e">
        <f t="shared" si="35"/>
        <v>#DIV/0!</v>
      </c>
    </row>
    <row r="1324" spans="1:5" s="17" customFormat="1" ht="16.75" customHeight="1" outlineLevel="2">
      <c r="A1324" s="1230">
        <v>285</v>
      </c>
      <c r="B1324" s="1231"/>
      <c r="C1324" s="1232"/>
      <c r="D1324" s="1233"/>
      <c r="E1324" s="587" t="e">
        <f t="shared" si="35"/>
        <v>#DIV/0!</v>
      </c>
    </row>
    <row r="1325" spans="1:5" s="17" customFormat="1" ht="16.75" customHeight="1" outlineLevel="2">
      <c r="A1325" s="1230">
        <v>286</v>
      </c>
      <c r="B1325" s="1231"/>
      <c r="C1325" s="1232"/>
      <c r="D1325" s="1233"/>
      <c r="E1325" s="587" t="e">
        <f t="shared" si="35"/>
        <v>#DIV/0!</v>
      </c>
    </row>
    <row r="1326" spans="1:5" s="17" customFormat="1" ht="16.75" customHeight="1" outlineLevel="2">
      <c r="A1326" s="1230">
        <v>287</v>
      </c>
      <c r="B1326" s="1231"/>
      <c r="C1326" s="1232"/>
      <c r="D1326" s="1233"/>
      <c r="E1326" s="587" t="e">
        <f t="shared" si="35"/>
        <v>#DIV/0!</v>
      </c>
    </row>
    <row r="1327" spans="1:5" s="17" customFormat="1" ht="16.75" customHeight="1" outlineLevel="2">
      <c r="A1327" s="1230">
        <v>288</v>
      </c>
      <c r="B1327" s="1231"/>
      <c r="C1327" s="1232"/>
      <c r="D1327" s="1233"/>
      <c r="E1327" s="587" t="e">
        <f t="shared" si="35"/>
        <v>#DIV/0!</v>
      </c>
    </row>
    <row r="1328" spans="1:5" s="17" customFormat="1" ht="16.75" customHeight="1" outlineLevel="2">
      <c r="A1328" s="1230">
        <v>289</v>
      </c>
      <c r="B1328" s="1231"/>
      <c r="C1328" s="1232"/>
      <c r="D1328" s="1233"/>
      <c r="E1328" s="587" t="e">
        <f t="shared" si="35"/>
        <v>#DIV/0!</v>
      </c>
    </row>
    <row r="1329" spans="1:5" s="17" customFormat="1" ht="16.75" customHeight="1" outlineLevel="2">
      <c r="A1329" s="1230">
        <v>290</v>
      </c>
      <c r="B1329" s="1231"/>
      <c r="C1329" s="1232"/>
      <c r="D1329" s="1233"/>
      <c r="E1329" s="587" t="e">
        <f t="shared" si="35"/>
        <v>#DIV/0!</v>
      </c>
    </row>
    <row r="1330" spans="1:5" s="17" customFormat="1" ht="16.75" customHeight="1" outlineLevel="2">
      <c r="A1330" s="1230">
        <v>291</v>
      </c>
      <c r="B1330" s="1231"/>
      <c r="C1330" s="1232"/>
      <c r="D1330" s="1233"/>
      <c r="E1330" s="587" t="e">
        <f t="shared" si="35"/>
        <v>#DIV/0!</v>
      </c>
    </row>
    <row r="1331" spans="1:5" s="17" customFormat="1" ht="16.75" customHeight="1" outlineLevel="2">
      <c r="A1331" s="1230">
        <v>292</v>
      </c>
      <c r="B1331" s="1231"/>
      <c r="C1331" s="1232"/>
      <c r="D1331" s="1233"/>
      <c r="E1331" s="587" t="e">
        <f t="shared" si="35"/>
        <v>#DIV/0!</v>
      </c>
    </row>
    <row r="1332" spans="1:5" s="17" customFormat="1" ht="16.75" customHeight="1" outlineLevel="2">
      <c r="A1332" s="1230">
        <v>293</v>
      </c>
      <c r="B1332" s="1231"/>
      <c r="C1332" s="1232"/>
      <c r="D1332" s="1233"/>
      <c r="E1332" s="587" t="e">
        <f t="shared" si="35"/>
        <v>#DIV/0!</v>
      </c>
    </row>
    <row r="1333" spans="1:5" s="17" customFormat="1" ht="16.75" customHeight="1" outlineLevel="2">
      <c r="A1333" s="1230">
        <v>294</v>
      </c>
      <c r="B1333" s="1231"/>
      <c r="C1333" s="1232"/>
      <c r="D1333" s="1233"/>
      <c r="E1333" s="587" t="e">
        <f t="shared" si="35"/>
        <v>#DIV/0!</v>
      </c>
    </row>
    <row r="1334" spans="1:5" s="17" customFormat="1" ht="16.75" customHeight="1" outlineLevel="2">
      <c r="A1334" s="1230">
        <v>295</v>
      </c>
      <c r="B1334" s="1231"/>
      <c r="C1334" s="1232"/>
      <c r="D1334" s="1233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0">
        <v>296</v>
      </c>
      <c r="B1335" s="1231"/>
      <c r="C1335" s="1232"/>
      <c r="D1335" s="1233"/>
      <c r="E1335" s="587" t="e">
        <f t="shared" si="36"/>
        <v>#DIV/0!</v>
      </c>
    </row>
    <row r="1336" spans="1:5" s="17" customFormat="1" ht="16.75" customHeight="1" outlineLevel="2">
      <c r="A1336" s="1230">
        <v>297</v>
      </c>
      <c r="B1336" s="1231"/>
      <c r="C1336" s="1232"/>
      <c r="D1336" s="1233"/>
      <c r="E1336" s="587" t="e">
        <f t="shared" si="36"/>
        <v>#DIV/0!</v>
      </c>
    </row>
    <row r="1337" spans="1:5" s="17" customFormat="1" ht="16.75" customHeight="1" outlineLevel="2">
      <c r="A1337" s="1230">
        <v>298</v>
      </c>
      <c r="B1337" s="1231"/>
      <c r="C1337" s="1232"/>
      <c r="D1337" s="1233"/>
      <c r="E1337" s="587" t="e">
        <f t="shared" si="36"/>
        <v>#DIV/0!</v>
      </c>
    </row>
    <row r="1338" spans="1:5" s="17" customFormat="1" ht="16.75" customHeight="1" outlineLevel="2">
      <c r="A1338" s="1230">
        <v>299</v>
      </c>
      <c r="B1338" s="1231"/>
      <c r="C1338" s="1232"/>
      <c r="D1338" s="1233"/>
      <c r="E1338" s="587" t="e">
        <f t="shared" si="36"/>
        <v>#DIV/0!</v>
      </c>
    </row>
    <row r="1339" spans="1:5" s="17" customFormat="1" ht="16.75" customHeight="1" outlineLevel="2">
      <c r="A1339" s="1230">
        <v>300</v>
      </c>
      <c r="B1339" s="1231"/>
      <c r="C1339" s="1232"/>
      <c r="D1339" s="1233"/>
      <c r="E1339" s="587" t="e">
        <f t="shared" si="36"/>
        <v>#DIV/0!</v>
      </c>
    </row>
    <row r="1340" spans="1:5" s="17" customFormat="1" ht="16.75" customHeight="1" outlineLevel="2">
      <c r="A1340" s="1230">
        <v>301</v>
      </c>
      <c r="B1340" s="1231"/>
      <c r="C1340" s="1232"/>
      <c r="D1340" s="1233"/>
      <c r="E1340" s="587" t="e">
        <f t="shared" si="36"/>
        <v>#DIV/0!</v>
      </c>
    </row>
    <row r="1341" spans="1:5" s="17" customFormat="1" ht="16.75" customHeight="1" outlineLevel="2">
      <c r="A1341" s="1230">
        <v>302</v>
      </c>
      <c r="B1341" s="1231"/>
      <c r="C1341" s="1232"/>
      <c r="D1341" s="1233"/>
      <c r="E1341" s="587" t="e">
        <f t="shared" si="36"/>
        <v>#DIV/0!</v>
      </c>
    </row>
    <row r="1342" spans="1:5" s="17" customFormat="1" ht="16.75" customHeight="1" outlineLevel="2">
      <c r="A1342" s="1230">
        <v>303</v>
      </c>
      <c r="B1342" s="1231"/>
      <c r="C1342" s="1232"/>
      <c r="D1342" s="1233"/>
      <c r="E1342" s="587" t="e">
        <f t="shared" si="36"/>
        <v>#DIV/0!</v>
      </c>
    </row>
    <row r="1343" spans="1:5" s="17" customFormat="1" ht="16.75" customHeight="1" outlineLevel="2">
      <c r="A1343" s="1230">
        <v>304</v>
      </c>
      <c r="B1343" s="1231"/>
      <c r="C1343" s="1232"/>
      <c r="D1343" s="1233"/>
      <c r="E1343" s="587" t="e">
        <f t="shared" si="36"/>
        <v>#DIV/0!</v>
      </c>
    </row>
    <row r="1344" spans="1:5" s="17" customFormat="1" ht="16.75" customHeight="1" outlineLevel="2">
      <c r="A1344" s="1230">
        <v>305</v>
      </c>
      <c r="B1344" s="1231"/>
      <c r="C1344" s="1232"/>
      <c r="D1344" s="1233"/>
      <c r="E1344" s="587" t="e">
        <f t="shared" si="36"/>
        <v>#DIV/0!</v>
      </c>
    </row>
    <row r="1345" spans="1:5" s="17" customFormat="1" ht="16.75" customHeight="1" outlineLevel="2">
      <c r="A1345" s="1230">
        <v>306</v>
      </c>
      <c r="B1345" s="1231"/>
      <c r="C1345" s="1232"/>
      <c r="D1345" s="1233"/>
      <c r="E1345" s="587" t="e">
        <f t="shared" si="36"/>
        <v>#DIV/0!</v>
      </c>
    </row>
    <row r="1346" spans="1:5" s="17" customFormat="1" ht="16.75" customHeight="1" outlineLevel="2">
      <c r="A1346" s="1230">
        <v>307</v>
      </c>
      <c r="B1346" s="1231"/>
      <c r="C1346" s="1232"/>
      <c r="D1346" s="1233"/>
      <c r="E1346" s="587" t="e">
        <f t="shared" si="36"/>
        <v>#DIV/0!</v>
      </c>
    </row>
    <row r="1347" spans="1:5" s="17" customFormat="1" ht="16.75" customHeight="1" outlineLevel="2">
      <c r="A1347" s="1230">
        <v>308</v>
      </c>
      <c r="B1347" s="1231"/>
      <c r="C1347" s="1232"/>
      <c r="D1347" s="1233"/>
      <c r="E1347" s="587" t="e">
        <f t="shared" si="36"/>
        <v>#DIV/0!</v>
      </c>
    </row>
    <row r="1348" spans="1:5" s="17" customFormat="1" ht="16.75" customHeight="1" outlineLevel="2">
      <c r="A1348" s="1230">
        <v>309</v>
      </c>
      <c r="B1348" s="1231"/>
      <c r="C1348" s="1232"/>
      <c r="D1348" s="1233"/>
      <c r="E1348" s="587" t="e">
        <f t="shared" si="36"/>
        <v>#DIV/0!</v>
      </c>
    </row>
    <row r="1349" spans="1:5" s="17" customFormat="1" ht="16.75" customHeight="1" outlineLevel="2">
      <c r="A1349" s="1230">
        <v>310</v>
      </c>
      <c r="B1349" s="1231"/>
      <c r="C1349" s="1232"/>
      <c r="D1349" s="1233"/>
      <c r="E1349" s="587" t="e">
        <f t="shared" si="36"/>
        <v>#DIV/0!</v>
      </c>
    </row>
    <row r="1350" spans="1:5" s="17" customFormat="1" ht="16.75" customHeight="1" outlineLevel="2">
      <c r="A1350" s="1230">
        <v>311</v>
      </c>
      <c r="B1350" s="1231"/>
      <c r="C1350" s="1232"/>
      <c r="D1350" s="1233"/>
      <c r="E1350" s="587" t="e">
        <f t="shared" si="36"/>
        <v>#DIV/0!</v>
      </c>
    </row>
    <row r="1351" spans="1:5" s="17" customFormat="1" ht="16.75" customHeight="1" outlineLevel="2">
      <c r="A1351" s="1230">
        <v>312</v>
      </c>
      <c r="B1351" s="1231"/>
      <c r="C1351" s="1232"/>
      <c r="D1351" s="1233"/>
      <c r="E1351" s="587" t="e">
        <f t="shared" si="36"/>
        <v>#DIV/0!</v>
      </c>
    </row>
    <row r="1352" spans="1:5" s="17" customFormat="1" ht="16.75" customHeight="1" outlineLevel="2">
      <c r="A1352" s="1230">
        <v>313</v>
      </c>
      <c r="B1352" s="1231"/>
      <c r="C1352" s="1232"/>
      <c r="D1352" s="1233"/>
      <c r="E1352" s="587" t="e">
        <f t="shared" si="36"/>
        <v>#DIV/0!</v>
      </c>
    </row>
    <row r="1353" spans="1:5" s="17" customFormat="1" ht="16.75" customHeight="1" outlineLevel="2">
      <c r="A1353" s="1230">
        <v>314</v>
      </c>
      <c r="B1353" s="1231"/>
      <c r="C1353" s="1232"/>
      <c r="D1353" s="1233"/>
      <c r="E1353" s="587" t="e">
        <f t="shared" si="36"/>
        <v>#DIV/0!</v>
      </c>
    </row>
    <row r="1354" spans="1:5" s="17" customFormat="1" ht="16.75" customHeight="1" outlineLevel="2">
      <c r="A1354" s="1230">
        <v>315</v>
      </c>
      <c r="B1354" s="1231"/>
      <c r="C1354" s="1232"/>
      <c r="D1354" s="1233"/>
      <c r="E1354" s="587" t="e">
        <f t="shared" si="36"/>
        <v>#DIV/0!</v>
      </c>
    </row>
    <row r="1355" spans="1:5" s="17" customFormat="1" ht="16.75" customHeight="1" outlineLevel="2">
      <c r="A1355" s="1230">
        <v>316</v>
      </c>
      <c r="B1355" s="1231"/>
      <c r="C1355" s="1232"/>
      <c r="D1355" s="1233"/>
      <c r="E1355" s="587" t="e">
        <f t="shared" si="36"/>
        <v>#DIV/0!</v>
      </c>
    </row>
    <row r="1356" spans="1:5" s="17" customFormat="1" ht="16.75" customHeight="1" outlineLevel="2">
      <c r="A1356" s="1230">
        <v>317</v>
      </c>
      <c r="B1356" s="1231"/>
      <c r="C1356" s="1232"/>
      <c r="D1356" s="1233"/>
      <c r="E1356" s="587" t="e">
        <f t="shared" si="36"/>
        <v>#DIV/0!</v>
      </c>
    </row>
    <row r="1357" spans="1:5" s="17" customFormat="1" ht="16.75" customHeight="1" outlineLevel="2">
      <c r="A1357" s="1230">
        <v>318</v>
      </c>
      <c r="B1357" s="1231"/>
      <c r="C1357" s="1232"/>
      <c r="D1357" s="1233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0">
        <v>319</v>
      </c>
      <c r="B1358" s="1231"/>
      <c r="C1358" s="1232"/>
      <c r="D1358" s="1233"/>
      <c r="E1358" s="587" t="e">
        <f t="shared" si="37"/>
        <v>#DIV/0!</v>
      </c>
    </row>
    <row r="1359" spans="1:5" s="17" customFormat="1" ht="16.75" customHeight="1" outlineLevel="2">
      <c r="A1359" s="1230">
        <v>320</v>
      </c>
      <c r="B1359" s="1231"/>
      <c r="C1359" s="1232"/>
      <c r="D1359" s="1233"/>
      <c r="E1359" s="587" t="e">
        <f t="shared" si="37"/>
        <v>#DIV/0!</v>
      </c>
    </row>
    <row r="1360" spans="1:5" s="17" customFormat="1" ht="16.75" customHeight="1" outlineLevel="2">
      <c r="A1360" s="1230">
        <v>321</v>
      </c>
      <c r="B1360" s="1231"/>
      <c r="C1360" s="1232"/>
      <c r="D1360" s="1233"/>
      <c r="E1360" s="587" t="e">
        <f t="shared" si="37"/>
        <v>#DIV/0!</v>
      </c>
    </row>
    <row r="1361" spans="1:5" s="17" customFormat="1" ht="16.75" customHeight="1" outlineLevel="2">
      <c r="A1361" s="1230">
        <v>322</v>
      </c>
      <c r="B1361" s="1231"/>
      <c r="C1361" s="1232"/>
      <c r="D1361" s="1233"/>
      <c r="E1361" s="587" t="e">
        <f t="shared" si="37"/>
        <v>#DIV/0!</v>
      </c>
    </row>
    <row r="1362" spans="1:5" s="17" customFormat="1" ht="16.75" customHeight="1" outlineLevel="2">
      <c r="A1362" s="1230">
        <v>323</v>
      </c>
      <c r="B1362" s="1231"/>
      <c r="C1362" s="1232"/>
      <c r="D1362" s="1233"/>
      <c r="E1362" s="587" t="e">
        <f t="shared" si="37"/>
        <v>#DIV/0!</v>
      </c>
    </row>
    <row r="1363" spans="1:5" s="17" customFormat="1" ht="16.75" customHeight="1" outlineLevel="2">
      <c r="A1363" s="1230">
        <v>324</v>
      </c>
      <c r="B1363" s="1231"/>
      <c r="C1363" s="1232"/>
      <c r="D1363" s="1233"/>
      <c r="E1363" s="587" t="e">
        <f t="shared" si="37"/>
        <v>#DIV/0!</v>
      </c>
    </row>
    <row r="1364" spans="1:5" s="17" customFormat="1" ht="16.75" customHeight="1" outlineLevel="2">
      <c r="A1364" s="1230">
        <v>325</v>
      </c>
      <c r="B1364" s="1231"/>
      <c r="C1364" s="1232"/>
      <c r="D1364" s="1233"/>
      <c r="E1364" s="587" t="e">
        <f t="shared" si="37"/>
        <v>#DIV/0!</v>
      </c>
    </row>
    <row r="1365" spans="1:5" s="17" customFormat="1" ht="16.75" customHeight="1" outlineLevel="2">
      <c r="A1365" s="1230">
        <v>326</v>
      </c>
      <c r="B1365" s="1231"/>
      <c r="C1365" s="1232"/>
      <c r="D1365" s="1233"/>
      <c r="E1365" s="587" t="e">
        <f t="shared" si="37"/>
        <v>#DIV/0!</v>
      </c>
    </row>
    <row r="1366" spans="1:5" s="17" customFormat="1" ht="16.75" customHeight="1" outlineLevel="2">
      <c r="A1366" s="1230">
        <v>327</v>
      </c>
      <c r="B1366" s="1231"/>
      <c r="C1366" s="1232"/>
      <c r="D1366" s="1233"/>
      <c r="E1366" s="587" t="e">
        <f t="shared" si="37"/>
        <v>#DIV/0!</v>
      </c>
    </row>
    <row r="1367" spans="1:5" s="17" customFormat="1" ht="16.75" customHeight="1" outlineLevel="2">
      <c r="A1367" s="1230">
        <v>328</v>
      </c>
      <c r="B1367" s="1231"/>
      <c r="C1367" s="1232"/>
      <c r="D1367" s="1233"/>
      <c r="E1367" s="587" t="e">
        <f t="shared" si="37"/>
        <v>#DIV/0!</v>
      </c>
    </row>
    <row r="1368" spans="1:5" s="17" customFormat="1" ht="16.75" customHeight="1" outlineLevel="2">
      <c r="A1368" s="1230">
        <v>329</v>
      </c>
      <c r="B1368" s="1231"/>
      <c r="C1368" s="1232"/>
      <c r="D1368" s="1233"/>
      <c r="E1368" s="587" t="e">
        <f t="shared" si="37"/>
        <v>#DIV/0!</v>
      </c>
    </row>
    <row r="1369" spans="1:5" s="17" customFormat="1" ht="16.75" customHeight="1" outlineLevel="2">
      <c r="A1369" s="1230">
        <v>330</v>
      </c>
      <c r="B1369" s="1231"/>
      <c r="C1369" s="1232"/>
      <c r="D1369" s="1233"/>
      <c r="E1369" s="587" t="e">
        <f t="shared" si="37"/>
        <v>#DIV/0!</v>
      </c>
    </row>
    <row r="1370" spans="1:5" s="17" customFormat="1" ht="16.75" customHeight="1" outlineLevel="2">
      <c r="A1370" s="1230">
        <v>331</v>
      </c>
      <c r="B1370" s="1231"/>
      <c r="C1370" s="1232"/>
      <c r="D1370" s="1233"/>
      <c r="E1370" s="587" t="e">
        <f t="shared" si="37"/>
        <v>#DIV/0!</v>
      </c>
    </row>
    <row r="1371" spans="1:5" s="17" customFormat="1" ht="16.75" customHeight="1" outlineLevel="2">
      <c r="A1371" s="1230">
        <v>332</v>
      </c>
      <c r="B1371" s="1231"/>
      <c r="C1371" s="1232"/>
      <c r="D1371" s="1233"/>
      <c r="E1371" s="587" t="e">
        <f t="shared" si="37"/>
        <v>#DIV/0!</v>
      </c>
    </row>
    <row r="1372" spans="1:5" s="17" customFormat="1" ht="16.75" customHeight="1" outlineLevel="2">
      <c r="A1372" s="1230">
        <v>333</v>
      </c>
      <c r="B1372" s="1231"/>
      <c r="C1372" s="1232"/>
      <c r="D1372" s="1233"/>
      <c r="E1372" s="587" t="e">
        <f t="shared" si="37"/>
        <v>#DIV/0!</v>
      </c>
    </row>
    <row r="1373" spans="1:5" s="17" customFormat="1" ht="16.75" customHeight="1" outlineLevel="2">
      <c r="A1373" s="1230">
        <v>334</v>
      </c>
      <c r="B1373" s="1231"/>
      <c r="C1373" s="1232"/>
      <c r="D1373" s="1233"/>
      <c r="E1373" s="587" t="e">
        <f t="shared" si="37"/>
        <v>#DIV/0!</v>
      </c>
    </row>
    <row r="1374" spans="1:5" s="17" customFormat="1" ht="16.75" customHeight="1" outlineLevel="2">
      <c r="A1374" s="1230">
        <v>335</v>
      </c>
      <c r="B1374" s="1231"/>
      <c r="C1374" s="1232"/>
      <c r="D1374" s="1233"/>
      <c r="E1374" s="587" t="e">
        <f t="shared" si="37"/>
        <v>#DIV/0!</v>
      </c>
    </row>
    <row r="1375" spans="1:5" s="17" customFormat="1" ht="16.75" customHeight="1" outlineLevel="2">
      <c r="A1375" s="1230">
        <v>336</v>
      </c>
      <c r="B1375" s="1231"/>
      <c r="C1375" s="1232"/>
      <c r="D1375" s="1233"/>
      <c r="E1375" s="587" t="e">
        <f t="shared" si="37"/>
        <v>#DIV/0!</v>
      </c>
    </row>
    <row r="1376" spans="1:5" s="17" customFormat="1" ht="16.75" customHeight="1" outlineLevel="2">
      <c r="A1376" s="1230">
        <v>337</v>
      </c>
      <c r="B1376" s="1231"/>
      <c r="C1376" s="1232"/>
      <c r="D1376" s="1233"/>
      <c r="E1376" s="587" t="e">
        <f t="shared" si="37"/>
        <v>#DIV/0!</v>
      </c>
    </row>
    <row r="1377" spans="1:5" s="17" customFormat="1" ht="16.75" customHeight="1" outlineLevel="2">
      <c r="A1377" s="1230">
        <v>338</v>
      </c>
      <c r="B1377" s="1231"/>
      <c r="C1377" s="1232"/>
      <c r="D1377" s="1233"/>
      <c r="E1377" s="587" t="e">
        <f t="shared" si="37"/>
        <v>#DIV/0!</v>
      </c>
    </row>
    <row r="1378" spans="1:5" s="17" customFormat="1" ht="16.75" customHeight="1" outlineLevel="2">
      <c r="A1378" s="1230">
        <v>339</v>
      </c>
      <c r="B1378" s="1231"/>
      <c r="C1378" s="1232"/>
      <c r="D1378" s="1233"/>
      <c r="E1378" s="587" t="e">
        <f t="shared" si="37"/>
        <v>#DIV/0!</v>
      </c>
    </row>
    <row r="1379" spans="1:5" s="17" customFormat="1" ht="16.75" customHeight="1" outlineLevel="2">
      <c r="A1379" s="1230">
        <v>340</v>
      </c>
      <c r="B1379" s="1231"/>
      <c r="C1379" s="1232"/>
      <c r="D1379" s="1233"/>
      <c r="E1379" s="587" t="e">
        <f t="shared" si="37"/>
        <v>#DIV/0!</v>
      </c>
    </row>
    <row r="1380" spans="1:5" s="17" customFormat="1" ht="16.75" customHeight="1" outlineLevel="2">
      <c r="A1380" s="1230">
        <v>341</v>
      </c>
      <c r="B1380" s="1231"/>
      <c r="C1380" s="1232"/>
      <c r="D1380" s="1233"/>
      <c r="E1380" s="587" t="e">
        <f t="shared" si="33"/>
        <v>#DIV/0!</v>
      </c>
    </row>
    <row r="1381" spans="1:5" s="17" customFormat="1" ht="16.75" customHeight="1" outlineLevel="2">
      <c r="A1381" s="1230">
        <v>342</v>
      </c>
      <c r="B1381" s="1231"/>
      <c r="C1381" s="1232"/>
      <c r="D1381" s="1233"/>
      <c r="E1381" s="587" t="e">
        <f t="shared" si="33"/>
        <v>#DIV/0!</v>
      </c>
    </row>
    <row r="1382" spans="1:5" s="17" customFormat="1" ht="16.75" customHeight="1" outlineLevel="2">
      <c r="A1382" s="1230">
        <v>343</v>
      </c>
      <c r="B1382" s="1231"/>
      <c r="C1382" s="1232"/>
      <c r="D1382" s="1233"/>
      <c r="E1382" s="587" t="e">
        <f t="shared" si="33"/>
        <v>#DIV/0!</v>
      </c>
    </row>
    <row r="1383" spans="1:5" s="17" customFormat="1" ht="16.75" customHeight="1" outlineLevel="2">
      <c r="A1383" s="1230">
        <v>344</v>
      </c>
      <c r="B1383" s="1231"/>
      <c r="C1383" s="1232"/>
      <c r="D1383" s="1233"/>
      <c r="E1383" s="587" t="e">
        <f t="shared" si="33"/>
        <v>#DIV/0!</v>
      </c>
    </row>
    <row r="1384" spans="1:5" s="17" customFormat="1" ht="16.75" customHeight="1" outlineLevel="2">
      <c r="A1384" s="1230">
        <v>345</v>
      </c>
      <c r="B1384" s="1231"/>
      <c r="C1384" s="1232"/>
      <c r="D1384" s="1233"/>
      <c r="E1384" s="587" t="e">
        <f t="shared" si="33"/>
        <v>#DIV/0!</v>
      </c>
    </row>
    <row r="1385" spans="1:5" s="17" customFormat="1" ht="16.75" customHeight="1" outlineLevel="2">
      <c r="A1385" s="1230">
        <v>346</v>
      </c>
      <c r="B1385" s="1231"/>
      <c r="C1385" s="1232"/>
      <c r="D1385" s="1233"/>
      <c r="E1385" s="587" t="e">
        <f t="shared" si="33"/>
        <v>#DIV/0!</v>
      </c>
    </row>
    <row r="1386" spans="1:5" s="17" customFormat="1" ht="16.75" customHeight="1" outlineLevel="2">
      <c r="A1386" s="1230">
        <v>347</v>
      </c>
      <c r="B1386" s="1231"/>
      <c r="C1386" s="1232"/>
      <c r="D1386" s="1233"/>
      <c r="E1386" s="587" t="e">
        <f t="shared" si="33"/>
        <v>#DIV/0!</v>
      </c>
    </row>
    <row r="1387" spans="1:5" s="17" customFormat="1" ht="16.75" customHeight="1" outlineLevel="2">
      <c r="A1387" s="1230">
        <v>348</v>
      </c>
      <c r="B1387" s="1231"/>
      <c r="C1387" s="1232"/>
      <c r="D1387" s="1233"/>
      <c r="E1387" s="587" t="e">
        <f t="shared" si="33"/>
        <v>#DIV/0!</v>
      </c>
    </row>
    <row r="1388" spans="1:5" s="17" customFormat="1" ht="16.75" customHeight="1" outlineLevel="2">
      <c r="A1388" s="1230">
        <v>349</v>
      </c>
      <c r="B1388" s="1231"/>
      <c r="C1388" s="1232"/>
      <c r="D1388" s="1233"/>
      <c r="E1388" s="587" t="e">
        <f t="shared" si="33"/>
        <v>#DIV/0!</v>
      </c>
    </row>
    <row r="1389" spans="1:5" s="17" customFormat="1" ht="16.75" customHeight="1" outlineLevel="2">
      <c r="A1389" s="1230">
        <v>350</v>
      </c>
      <c r="B1389" s="1231"/>
      <c r="C1389" s="1232"/>
      <c r="D1389" s="1233"/>
      <c r="E1389" s="587" t="e">
        <f t="shared" si="33"/>
        <v>#DIV/0!</v>
      </c>
    </row>
    <row r="1390" spans="1:5" s="17" customFormat="1" ht="16.75" customHeight="1" outlineLevel="2">
      <c r="A1390" s="1230">
        <v>351</v>
      </c>
      <c r="B1390" s="1231"/>
      <c r="C1390" s="1232"/>
      <c r="D1390" s="1233"/>
      <c r="E1390" s="587" t="e">
        <f t="shared" si="33"/>
        <v>#DIV/0!</v>
      </c>
    </row>
    <row r="1391" spans="1:5" s="17" customFormat="1" ht="16.75" customHeight="1" outlineLevel="2">
      <c r="A1391" s="1230">
        <v>352</v>
      </c>
      <c r="B1391" s="1231"/>
      <c r="C1391" s="1232"/>
      <c r="D1391" s="1233"/>
      <c r="E1391" s="587" t="e">
        <f t="shared" si="33"/>
        <v>#DIV/0!</v>
      </c>
    </row>
    <row r="1392" spans="1:5" s="17" customFormat="1" ht="16.75" customHeight="1" outlineLevel="2">
      <c r="A1392" s="1230">
        <v>353</v>
      </c>
      <c r="B1392" s="1231"/>
      <c r="C1392" s="1232"/>
      <c r="D1392" s="1233"/>
      <c r="E1392" s="587" t="e">
        <f t="shared" si="33"/>
        <v>#DIV/0!</v>
      </c>
    </row>
    <row r="1393" spans="1:5" s="17" customFormat="1" ht="16.75" customHeight="1" outlineLevel="2">
      <c r="A1393" s="1230">
        <v>354</v>
      </c>
      <c r="B1393" s="1231"/>
      <c r="C1393" s="1232"/>
      <c r="D1393" s="1233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0">
        <v>355</v>
      </c>
      <c r="B1394" s="1231"/>
      <c r="C1394" s="1232"/>
      <c r="D1394" s="1233"/>
      <c r="E1394" s="587" t="e">
        <f t="shared" si="38"/>
        <v>#DIV/0!</v>
      </c>
    </row>
    <row r="1395" spans="1:5" s="17" customFormat="1" ht="16.75" customHeight="1" outlineLevel="2">
      <c r="A1395" s="1230">
        <v>356</v>
      </c>
      <c r="B1395" s="1231"/>
      <c r="C1395" s="1232"/>
      <c r="D1395" s="1233"/>
      <c r="E1395" s="587" t="e">
        <f t="shared" si="38"/>
        <v>#DIV/0!</v>
      </c>
    </row>
    <row r="1396" spans="1:5" s="17" customFormat="1" ht="16.75" customHeight="1" outlineLevel="2">
      <c r="A1396" s="1230">
        <v>357</v>
      </c>
      <c r="B1396" s="1231"/>
      <c r="C1396" s="1232"/>
      <c r="D1396" s="1233"/>
      <c r="E1396" s="587" t="e">
        <f t="shared" si="38"/>
        <v>#DIV/0!</v>
      </c>
    </row>
    <row r="1397" spans="1:5" s="17" customFormat="1" ht="16.75" customHeight="1" outlineLevel="2">
      <c r="A1397" s="1230">
        <v>358</v>
      </c>
      <c r="B1397" s="1231"/>
      <c r="C1397" s="1232"/>
      <c r="D1397" s="1233"/>
      <c r="E1397" s="587" t="e">
        <f t="shared" si="38"/>
        <v>#DIV/0!</v>
      </c>
    </row>
    <row r="1398" spans="1:5" s="17" customFormat="1" ht="16.75" customHeight="1" outlineLevel="2">
      <c r="A1398" s="1230">
        <v>359</v>
      </c>
      <c r="B1398" s="1231"/>
      <c r="C1398" s="1232"/>
      <c r="D1398" s="1233"/>
      <c r="E1398" s="587" t="e">
        <f t="shared" si="38"/>
        <v>#DIV/0!</v>
      </c>
    </row>
    <row r="1399" spans="1:5" s="17" customFormat="1" ht="16.75" customHeight="1" outlineLevel="2">
      <c r="A1399" s="1230">
        <v>360</v>
      </c>
      <c r="B1399" s="1231"/>
      <c r="C1399" s="1232"/>
      <c r="D1399" s="1233"/>
      <c r="E1399" s="587" t="e">
        <f t="shared" si="38"/>
        <v>#DIV/0!</v>
      </c>
    </row>
    <row r="1400" spans="1:5" s="17" customFormat="1" ht="16.75" customHeight="1" outlineLevel="2">
      <c r="A1400" s="1230">
        <v>361</v>
      </c>
      <c r="B1400" s="1231"/>
      <c r="C1400" s="1232"/>
      <c r="D1400" s="1233"/>
      <c r="E1400" s="587" t="e">
        <f t="shared" si="38"/>
        <v>#DIV/0!</v>
      </c>
    </row>
    <row r="1401" spans="1:5" s="17" customFormat="1" ht="16.75" customHeight="1" outlineLevel="2">
      <c r="A1401" s="1230">
        <v>362</v>
      </c>
      <c r="B1401" s="1231"/>
      <c r="C1401" s="1232"/>
      <c r="D1401" s="1233"/>
      <c r="E1401" s="587" t="e">
        <f t="shared" si="38"/>
        <v>#DIV/0!</v>
      </c>
    </row>
    <row r="1402" spans="1:5" s="17" customFormat="1" ht="16.75" customHeight="1" outlineLevel="2">
      <c r="A1402" s="1230">
        <v>363</v>
      </c>
      <c r="B1402" s="1231"/>
      <c r="C1402" s="1232"/>
      <c r="D1402" s="1233"/>
      <c r="E1402" s="587" t="e">
        <f t="shared" si="38"/>
        <v>#DIV/0!</v>
      </c>
    </row>
    <row r="1403" spans="1:5" s="17" customFormat="1" ht="16.75" customHeight="1" outlineLevel="2">
      <c r="A1403" s="1230">
        <v>364</v>
      </c>
      <c r="B1403" s="1231"/>
      <c r="C1403" s="1232"/>
      <c r="D1403" s="1233"/>
      <c r="E1403" s="587" t="e">
        <f t="shared" si="38"/>
        <v>#DIV/0!</v>
      </c>
    </row>
    <row r="1404" spans="1:5" s="17" customFormat="1" ht="16.75" customHeight="1" outlineLevel="2">
      <c r="A1404" s="1230">
        <v>365</v>
      </c>
      <c r="B1404" s="1231"/>
      <c r="C1404" s="1232"/>
      <c r="D1404" s="1233"/>
      <c r="E1404" s="587" t="e">
        <f t="shared" si="38"/>
        <v>#DIV/0!</v>
      </c>
    </row>
    <row r="1405" spans="1:5" s="17" customFormat="1" ht="16.75" customHeight="1" outlineLevel="2">
      <c r="A1405" s="1230">
        <v>366</v>
      </c>
      <c r="B1405" s="1231"/>
      <c r="C1405" s="1232"/>
      <c r="D1405" s="1233"/>
      <c r="E1405" s="587" t="e">
        <f t="shared" si="38"/>
        <v>#DIV/0!</v>
      </c>
    </row>
    <row r="1406" spans="1:5" s="17" customFormat="1" ht="16.75" customHeight="1" outlineLevel="2">
      <c r="A1406" s="1230">
        <v>367</v>
      </c>
      <c r="B1406" s="1231"/>
      <c r="C1406" s="1232"/>
      <c r="D1406" s="1233"/>
      <c r="E1406" s="587" t="e">
        <f t="shared" si="38"/>
        <v>#DIV/0!</v>
      </c>
    </row>
    <row r="1407" spans="1:5" s="17" customFormat="1" ht="16.75" customHeight="1" outlineLevel="2">
      <c r="A1407" s="1230">
        <v>368</v>
      </c>
      <c r="B1407" s="1231"/>
      <c r="C1407" s="1232"/>
      <c r="D1407" s="1233"/>
      <c r="E1407" s="587" t="e">
        <f t="shared" si="38"/>
        <v>#DIV/0!</v>
      </c>
    </row>
    <row r="1408" spans="1:5" s="17" customFormat="1" ht="16.75" customHeight="1" outlineLevel="2">
      <c r="A1408" s="1230">
        <v>369</v>
      </c>
      <c r="B1408" s="1231"/>
      <c r="C1408" s="1232"/>
      <c r="D1408" s="1233"/>
      <c r="E1408" s="587" t="e">
        <f t="shared" si="38"/>
        <v>#DIV/0!</v>
      </c>
    </row>
    <row r="1409" spans="1:5" s="17" customFormat="1" ht="16.75" customHeight="1" outlineLevel="2">
      <c r="A1409" s="1230">
        <v>370</v>
      </c>
      <c r="B1409" s="1231"/>
      <c r="C1409" s="1232"/>
      <c r="D1409" s="1233"/>
      <c r="E1409" s="587" t="e">
        <f t="shared" si="38"/>
        <v>#DIV/0!</v>
      </c>
    </row>
    <row r="1410" spans="1:5" s="17" customFormat="1" ht="16.75" customHeight="1" outlineLevel="2">
      <c r="A1410" s="1230">
        <v>371</v>
      </c>
      <c r="B1410" s="1231"/>
      <c r="C1410" s="1232"/>
      <c r="D1410" s="1233"/>
      <c r="E1410" s="587" t="e">
        <f t="shared" si="33"/>
        <v>#DIV/0!</v>
      </c>
    </row>
    <row r="1411" spans="1:5" s="17" customFormat="1" ht="16.75" customHeight="1" outlineLevel="2">
      <c r="A1411" s="1230">
        <v>372</v>
      </c>
      <c r="B1411" s="1231"/>
      <c r="C1411" s="1232"/>
      <c r="D1411" s="1233"/>
      <c r="E1411" s="587" t="e">
        <f t="shared" si="33"/>
        <v>#DIV/0!</v>
      </c>
    </row>
    <row r="1412" spans="1:5" s="17" customFormat="1" ht="16.75" customHeight="1" outlineLevel="2">
      <c r="A1412" s="1230">
        <v>373</v>
      </c>
      <c r="B1412" s="1231"/>
      <c r="C1412" s="1232"/>
      <c r="D1412" s="1233"/>
      <c r="E1412" s="587" t="e">
        <f t="shared" si="33"/>
        <v>#DIV/0!</v>
      </c>
    </row>
    <row r="1413" spans="1:5" s="17" customFormat="1" ht="16.75" customHeight="1" outlineLevel="2">
      <c r="A1413" s="1230">
        <v>374</v>
      </c>
      <c r="B1413" s="1231"/>
      <c r="C1413" s="1232"/>
      <c r="D1413" s="1233"/>
      <c r="E1413" s="587" t="e">
        <f t="shared" si="33"/>
        <v>#DIV/0!</v>
      </c>
    </row>
    <row r="1414" spans="1:5" s="17" customFormat="1" ht="16.75" customHeight="1" outlineLevel="2">
      <c r="A1414" s="1230">
        <v>375</v>
      </c>
      <c r="B1414" s="1231"/>
      <c r="C1414" s="1232"/>
      <c r="D1414" s="1233"/>
      <c r="E1414" s="587" t="e">
        <f t="shared" si="33"/>
        <v>#DIV/0!</v>
      </c>
    </row>
    <row r="1415" spans="1:5" s="17" customFormat="1" ht="16.75" customHeight="1" outlineLevel="2">
      <c r="A1415" s="1230">
        <v>376</v>
      </c>
      <c r="B1415" s="1231"/>
      <c r="C1415" s="1232"/>
      <c r="D1415" s="1233"/>
      <c r="E1415" s="587" t="e">
        <f t="shared" si="33"/>
        <v>#DIV/0!</v>
      </c>
    </row>
    <row r="1416" spans="1:5" s="17" customFormat="1" ht="16.75" customHeight="1" outlineLevel="2">
      <c r="A1416" s="1230">
        <v>377</v>
      </c>
      <c r="B1416" s="1231"/>
      <c r="C1416" s="1232"/>
      <c r="D1416" s="1233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0">
        <v>378</v>
      </c>
      <c r="B1417" s="1231"/>
      <c r="C1417" s="1232"/>
      <c r="D1417" s="1233"/>
      <c r="E1417" s="587" t="e">
        <f t="shared" si="39"/>
        <v>#DIV/0!</v>
      </c>
    </row>
    <row r="1418" spans="1:5" s="17" customFormat="1" ht="16.75" customHeight="1" outlineLevel="2">
      <c r="A1418" s="1230">
        <v>379</v>
      </c>
      <c r="B1418" s="1231"/>
      <c r="C1418" s="1232"/>
      <c r="D1418" s="1233"/>
      <c r="E1418" s="587" t="e">
        <f t="shared" si="39"/>
        <v>#DIV/0!</v>
      </c>
    </row>
    <row r="1419" spans="1:5" s="17" customFormat="1" ht="16.75" customHeight="1" outlineLevel="2">
      <c r="A1419" s="1230">
        <v>380</v>
      </c>
      <c r="B1419" s="1231"/>
      <c r="C1419" s="1232"/>
      <c r="D1419" s="1233"/>
      <c r="E1419" s="587" t="e">
        <f t="shared" si="39"/>
        <v>#DIV/0!</v>
      </c>
    </row>
    <row r="1420" spans="1:5" s="17" customFormat="1" ht="16.75" customHeight="1" outlineLevel="2">
      <c r="A1420" s="1230">
        <v>381</v>
      </c>
      <c r="B1420" s="1231"/>
      <c r="C1420" s="1232"/>
      <c r="D1420" s="1233"/>
      <c r="E1420" s="587" t="e">
        <f t="shared" si="39"/>
        <v>#DIV/0!</v>
      </c>
    </row>
    <row r="1421" spans="1:5" s="17" customFormat="1" ht="16.75" customHeight="1" outlineLevel="2">
      <c r="A1421" s="1230">
        <v>382</v>
      </c>
      <c r="B1421" s="1231"/>
      <c r="C1421" s="1232"/>
      <c r="D1421" s="1233"/>
      <c r="E1421" s="587" t="e">
        <f t="shared" si="39"/>
        <v>#DIV/0!</v>
      </c>
    </row>
    <row r="1422" spans="1:5" s="17" customFormat="1" ht="16.75" customHeight="1" outlineLevel="2">
      <c r="A1422" s="1230">
        <v>383</v>
      </c>
      <c r="B1422" s="1231"/>
      <c r="C1422" s="1232"/>
      <c r="D1422" s="1233"/>
      <c r="E1422" s="587" t="e">
        <f t="shared" si="39"/>
        <v>#DIV/0!</v>
      </c>
    </row>
    <row r="1423" spans="1:5" s="17" customFormat="1" ht="16.75" customHeight="1" outlineLevel="2">
      <c r="A1423" s="1230">
        <v>384</v>
      </c>
      <c r="B1423" s="1231"/>
      <c r="C1423" s="1232"/>
      <c r="D1423" s="1233"/>
      <c r="E1423" s="587" t="e">
        <f t="shared" si="33"/>
        <v>#DIV/0!</v>
      </c>
    </row>
    <row r="1424" spans="1:5" s="17" customFormat="1" ht="16.75" customHeight="1" outlineLevel="2">
      <c r="A1424" s="1230">
        <v>385</v>
      </c>
      <c r="B1424" s="1231"/>
      <c r="C1424" s="1232"/>
      <c r="D1424" s="1233"/>
      <c r="E1424" s="587" t="e">
        <f t="shared" si="33"/>
        <v>#DIV/0!</v>
      </c>
    </row>
    <row r="1425" spans="1:5" s="17" customFormat="1" ht="16.75" customHeight="1" outlineLevel="2">
      <c r="A1425" s="1230">
        <v>386</v>
      </c>
      <c r="B1425" s="1231"/>
      <c r="C1425" s="1232"/>
      <c r="D1425" s="1233"/>
      <c r="E1425" s="587" t="e">
        <f t="shared" si="33"/>
        <v>#DIV/0!</v>
      </c>
    </row>
    <row r="1426" spans="1:5" s="17" customFormat="1" ht="16.75" customHeight="1" outlineLevel="2">
      <c r="A1426" s="1230">
        <v>387</v>
      </c>
      <c r="B1426" s="1231"/>
      <c r="C1426" s="1232"/>
      <c r="D1426" s="1233"/>
      <c r="E1426" s="587" t="e">
        <f t="shared" si="33"/>
        <v>#DIV/0!</v>
      </c>
    </row>
    <row r="1427" spans="1:5" s="17" customFormat="1" ht="16.75" customHeight="1" outlineLevel="2">
      <c r="A1427" s="1230">
        <v>388</v>
      </c>
      <c r="B1427" s="1231"/>
      <c r="C1427" s="1232"/>
      <c r="D1427" s="1233"/>
      <c r="E1427" s="587" t="e">
        <f t="shared" si="33"/>
        <v>#DIV/0!</v>
      </c>
    </row>
    <row r="1428" spans="1:5" s="17" customFormat="1" ht="16.75" customHeight="1" outlineLevel="2">
      <c r="A1428" s="1230">
        <v>389</v>
      </c>
      <c r="B1428" s="1231"/>
      <c r="C1428" s="1232"/>
      <c r="D1428" s="1233"/>
      <c r="E1428" s="587" t="e">
        <f t="shared" si="33"/>
        <v>#DIV/0!</v>
      </c>
    </row>
    <row r="1429" spans="1:5" s="17" customFormat="1" ht="16.75" customHeight="1" outlineLevel="2">
      <c r="A1429" s="1230">
        <v>390</v>
      </c>
      <c r="B1429" s="1231"/>
      <c r="C1429" s="1232"/>
      <c r="D1429" s="1233"/>
      <c r="E1429" s="587" t="e">
        <f t="shared" si="33"/>
        <v>#DIV/0!</v>
      </c>
    </row>
    <row r="1430" spans="1:5" s="17" customFormat="1" ht="16.75" customHeight="1" outlineLevel="2">
      <c r="A1430" s="1230">
        <v>391</v>
      </c>
      <c r="B1430" s="1231"/>
      <c r="C1430" s="1232"/>
      <c r="D1430" s="1233"/>
      <c r="E1430" s="587" t="e">
        <f t="shared" si="33"/>
        <v>#DIV/0!</v>
      </c>
    </row>
    <row r="1431" spans="1:5" s="17" customFormat="1" ht="16.75" customHeight="1" outlineLevel="2">
      <c r="A1431" s="1230">
        <v>392</v>
      </c>
      <c r="B1431" s="1231"/>
      <c r="C1431" s="1232"/>
      <c r="D1431" s="1233"/>
      <c r="E1431" s="587" t="e">
        <f t="shared" si="33"/>
        <v>#DIV/0!</v>
      </c>
    </row>
    <row r="1432" spans="1:5" s="17" customFormat="1" ht="16.75" customHeight="1" outlineLevel="2">
      <c r="A1432" s="1230">
        <v>393</v>
      </c>
      <c r="B1432" s="1231"/>
      <c r="C1432" s="1232"/>
      <c r="D1432" s="1233"/>
      <c r="E1432" s="587" t="e">
        <f t="shared" si="33"/>
        <v>#DIV/0!</v>
      </c>
    </row>
    <row r="1433" spans="1:5" s="17" customFormat="1" ht="16.75" customHeight="1" outlineLevel="2">
      <c r="A1433" s="1230">
        <v>394</v>
      </c>
      <c r="B1433" s="1231"/>
      <c r="C1433" s="1232"/>
      <c r="D1433" s="1233"/>
      <c r="E1433" s="587" t="e">
        <f t="shared" si="33"/>
        <v>#DIV/0!</v>
      </c>
    </row>
    <row r="1434" spans="1:5" s="17" customFormat="1" ht="16.75" customHeight="1" outlineLevel="2">
      <c r="A1434" s="1230">
        <v>395</v>
      </c>
      <c r="B1434" s="1231"/>
      <c r="C1434" s="1232"/>
      <c r="D1434" s="1233"/>
      <c r="E1434" s="587" t="e">
        <f t="shared" si="33"/>
        <v>#DIV/0!</v>
      </c>
    </row>
    <row r="1435" spans="1:5" s="17" customFormat="1" ht="16.75" customHeight="1" outlineLevel="2">
      <c r="A1435" s="1230">
        <v>396</v>
      </c>
      <c r="B1435" s="1231"/>
      <c r="C1435" s="1232"/>
      <c r="D1435" s="1233"/>
      <c r="E1435" s="587" t="e">
        <f t="shared" si="33"/>
        <v>#DIV/0!</v>
      </c>
    </row>
    <row r="1436" spans="1:5" s="17" customFormat="1" ht="16.75" customHeight="1" outlineLevel="2">
      <c r="A1436" s="1230">
        <v>397</v>
      </c>
      <c r="B1436" s="1231"/>
      <c r="C1436" s="1232"/>
      <c r="D1436" s="1233"/>
      <c r="E1436" s="587" t="e">
        <f t="shared" si="33"/>
        <v>#DIV/0!</v>
      </c>
    </row>
    <row r="1437" spans="1:5" s="17" customFormat="1" ht="16.75" customHeight="1" outlineLevel="2">
      <c r="A1437" s="1230">
        <v>398</v>
      </c>
      <c r="B1437" s="1231"/>
      <c r="C1437" s="1232"/>
      <c r="D1437" s="1233"/>
      <c r="E1437" s="587" t="e">
        <f t="shared" si="33"/>
        <v>#DIV/0!</v>
      </c>
    </row>
    <row r="1438" spans="1:5" s="17" customFormat="1" ht="16.75" customHeight="1" outlineLevel="2">
      <c r="A1438" s="1230">
        <v>399</v>
      </c>
      <c r="B1438" s="1231"/>
      <c r="C1438" s="1232"/>
      <c r="D1438" s="1233"/>
      <c r="E1438" s="587" t="e">
        <f t="shared" si="33"/>
        <v>#DIV/0!</v>
      </c>
    </row>
    <row r="1439" spans="1:5" s="17" customFormat="1" ht="16.75" customHeight="1" outlineLevel="2">
      <c r="A1439" s="1230">
        <v>400</v>
      </c>
      <c r="B1439" s="1231"/>
      <c r="C1439" s="1232"/>
      <c r="D1439" s="1233"/>
      <c r="E1439" s="587" t="e">
        <f t="shared" si="33"/>
        <v>#DIV/0!</v>
      </c>
    </row>
    <row r="1440" spans="1:5" s="17" customFormat="1" ht="16.75" customHeight="1" outlineLevel="2">
      <c r="A1440" s="1230">
        <v>401</v>
      </c>
      <c r="B1440" s="1231"/>
      <c r="C1440" s="1232"/>
      <c r="D1440" s="1233"/>
      <c r="E1440" s="587" t="e">
        <f t="shared" si="33"/>
        <v>#DIV/0!</v>
      </c>
    </row>
    <row r="1441" spans="1:5" s="17" customFormat="1" ht="16.75" customHeight="1" outlineLevel="2">
      <c r="A1441" s="1230">
        <v>402</v>
      </c>
      <c r="B1441" s="1231"/>
      <c r="C1441" s="1232"/>
      <c r="D1441" s="1233"/>
      <c r="E1441" s="587" t="e">
        <f t="shared" si="33"/>
        <v>#DIV/0!</v>
      </c>
    </row>
    <row r="1442" spans="1:5" s="17" customFormat="1" ht="16.75" customHeight="1" outlineLevel="2">
      <c r="A1442" s="1230">
        <v>403</v>
      </c>
      <c r="B1442" s="1231"/>
      <c r="C1442" s="1232"/>
      <c r="D1442" s="1233"/>
      <c r="E1442" s="587" t="e">
        <f t="shared" si="33"/>
        <v>#DIV/0!</v>
      </c>
    </row>
    <row r="1443" spans="1:5" s="17" customFormat="1" ht="16.75" customHeight="1" outlineLevel="2">
      <c r="A1443" s="1230">
        <v>404</v>
      </c>
      <c r="B1443" s="1231"/>
      <c r="C1443" s="1232"/>
      <c r="D1443" s="1233"/>
      <c r="E1443" s="587" t="e">
        <f t="shared" si="33"/>
        <v>#DIV/0!</v>
      </c>
    </row>
    <row r="1444" spans="1:5" s="17" customFormat="1" ht="16.75" customHeight="1" outlineLevel="2">
      <c r="A1444" s="1230">
        <v>405</v>
      </c>
      <c r="B1444" s="1231"/>
      <c r="C1444" s="1232"/>
      <c r="D1444" s="1233"/>
      <c r="E1444" s="587" t="e">
        <f t="shared" si="33"/>
        <v>#DIV/0!</v>
      </c>
    </row>
    <row r="1445" spans="1:5" s="17" customFormat="1" ht="16.75" customHeight="1" outlineLevel="2">
      <c r="A1445" s="1230">
        <v>406</v>
      </c>
      <c r="B1445" s="1231"/>
      <c r="C1445" s="1232"/>
      <c r="D1445" s="1233"/>
      <c r="E1445" s="587" t="e">
        <f t="shared" si="33"/>
        <v>#DIV/0!</v>
      </c>
    </row>
    <row r="1446" spans="1:5" s="17" customFormat="1" ht="16.75" customHeight="1" outlineLevel="2">
      <c r="A1446" s="1230">
        <v>407</v>
      </c>
      <c r="B1446" s="1231"/>
      <c r="C1446" s="1232"/>
      <c r="D1446" s="1233"/>
      <c r="E1446" s="587" t="e">
        <f t="shared" si="33"/>
        <v>#DIV/0!</v>
      </c>
    </row>
    <row r="1447" spans="1:5" s="17" customFormat="1" ht="16.75" customHeight="1" outlineLevel="2">
      <c r="A1447" s="1230">
        <v>408</v>
      </c>
      <c r="B1447" s="1231"/>
      <c r="C1447" s="1232"/>
      <c r="D1447" s="1233"/>
      <c r="E1447" s="587" t="e">
        <f t="shared" si="33"/>
        <v>#DIV/0!</v>
      </c>
    </row>
    <row r="1448" spans="1:5" s="17" customFormat="1" ht="16.75" customHeight="1" outlineLevel="2">
      <c r="A1448" s="1230">
        <v>409</v>
      </c>
      <c r="B1448" s="1231"/>
      <c r="C1448" s="1232"/>
      <c r="D1448" s="1233"/>
      <c r="E1448" s="587" t="e">
        <f t="shared" si="33"/>
        <v>#DIV/0!</v>
      </c>
    </row>
    <row r="1449" spans="1:5" s="17" customFormat="1" ht="16.75" customHeight="1" outlineLevel="2">
      <c r="A1449" s="1230">
        <v>410</v>
      </c>
      <c r="B1449" s="1231"/>
      <c r="C1449" s="1232"/>
      <c r="D1449" s="1233"/>
      <c r="E1449" s="587" t="e">
        <f t="shared" si="33"/>
        <v>#DIV/0!</v>
      </c>
    </row>
    <row r="1450" spans="1:5" s="17" customFormat="1" ht="16.75" customHeight="1" outlineLevel="2">
      <c r="A1450" s="1230">
        <v>411</v>
      </c>
      <c r="B1450" s="1231"/>
      <c r="C1450" s="1232"/>
      <c r="D1450" s="1233"/>
      <c r="E1450" s="587" t="e">
        <f t="shared" si="33"/>
        <v>#DIV/0!</v>
      </c>
    </row>
    <row r="1451" spans="1:5" s="17" customFormat="1" ht="16.75" customHeight="1" outlineLevel="2">
      <c r="A1451" s="1230">
        <v>412</v>
      </c>
      <c r="B1451" s="1231"/>
      <c r="C1451" s="1232"/>
      <c r="D1451" s="1233"/>
      <c r="E1451" s="587" t="e">
        <f t="shared" si="33"/>
        <v>#DIV/0!</v>
      </c>
    </row>
    <row r="1452" spans="1:5" s="17" customFormat="1" ht="16.75" customHeight="1" outlineLevel="2">
      <c r="A1452" s="1230">
        <v>413</v>
      </c>
      <c r="B1452" s="1231"/>
      <c r="C1452" s="1232"/>
      <c r="D1452" s="1233"/>
      <c r="E1452" s="587" t="e">
        <f t="shared" si="33"/>
        <v>#DIV/0!</v>
      </c>
    </row>
    <row r="1453" spans="1:5" s="17" customFormat="1" ht="16.75" customHeight="1" outlineLevel="2">
      <c r="A1453" s="1230">
        <v>414</v>
      </c>
      <c r="B1453" s="1231"/>
      <c r="C1453" s="1232"/>
      <c r="D1453" s="1233"/>
      <c r="E1453" s="587" t="e">
        <f t="shared" si="33"/>
        <v>#DIV/0!</v>
      </c>
    </row>
    <row r="1454" spans="1:5" s="17" customFormat="1" ht="16.75" customHeight="1" outlineLevel="2">
      <c r="A1454" s="1230">
        <v>415</v>
      </c>
      <c r="B1454" s="1231"/>
      <c r="C1454" s="1232"/>
      <c r="D1454" s="1233"/>
      <c r="E1454" s="587" t="e">
        <f t="shared" si="33"/>
        <v>#DIV/0!</v>
      </c>
    </row>
    <row r="1455" spans="1:5" s="17" customFormat="1" ht="16.75" customHeight="1" outlineLevel="2">
      <c r="A1455" s="1230">
        <v>416</v>
      </c>
      <c r="B1455" s="1231"/>
      <c r="C1455" s="1232"/>
      <c r="D1455" s="1233"/>
      <c r="E1455" s="587" t="e">
        <f t="shared" si="33"/>
        <v>#DIV/0!</v>
      </c>
    </row>
    <row r="1456" spans="1:5" s="17" customFormat="1" ht="16.75" customHeight="1" outlineLevel="2">
      <c r="A1456" s="1230">
        <v>417</v>
      </c>
      <c r="B1456" s="1231"/>
      <c r="C1456" s="1232"/>
      <c r="D1456" s="1233"/>
      <c r="E1456" s="587" t="e">
        <f t="shared" si="33"/>
        <v>#DIV/0!</v>
      </c>
    </row>
    <row r="1457" spans="1:5" s="17" customFormat="1" ht="16.75" customHeight="1" outlineLevel="2">
      <c r="A1457" s="1230">
        <v>418</v>
      </c>
      <c r="B1457" s="1231"/>
      <c r="C1457" s="1232"/>
      <c r="D1457" s="1233"/>
      <c r="E1457" s="587" t="e">
        <f t="shared" si="33"/>
        <v>#DIV/0!</v>
      </c>
    </row>
    <row r="1458" spans="1:5" s="17" customFormat="1" ht="16.75" customHeight="1" outlineLevel="2">
      <c r="A1458" s="1230">
        <v>419</v>
      </c>
      <c r="B1458" s="1231"/>
      <c r="C1458" s="1232"/>
      <c r="D1458" s="1233"/>
      <c r="E1458" s="587" t="e">
        <f t="shared" si="33"/>
        <v>#DIV/0!</v>
      </c>
    </row>
    <row r="1459" spans="1:5" s="17" customFormat="1" ht="16.75" customHeight="1" outlineLevel="2">
      <c r="A1459" s="1230">
        <v>420</v>
      </c>
      <c r="B1459" s="1231"/>
      <c r="C1459" s="1232"/>
      <c r="D1459" s="1233"/>
      <c r="E1459" s="587" t="e">
        <f t="shared" si="33"/>
        <v>#DIV/0!</v>
      </c>
    </row>
    <row r="1460" spans="1:5" s="17" customFormat="1" ht="16.75" customHeight="1" outlineLevel="2">
      <c r="A1460" s="1230">
        <v>421</v>
      </c>
      <c r="B1460" s="1231"/>
      <c r="C1460" s="1232"/>
      <c r="D1460" s="1233"/>
      <c r="E1460" s="587" t="e">
        <f t="shared" si="33"/>
        <v>#DIV/0!</v>
      </c>
    </row>
    <row r="1461" spans="1:5" s="17" customFormat="1" ht="16.75" customHeight="1" outlineLevel="2">
      <c r="A1461" s="1230">
        <v>422</v>
      </c>
      <c r="B1461" s="1231"/>
      <c r="C1461" s="1232"/>
      <c r="D1461" s="1233"/>
      <c r="E1461" s="587" t="e">
        <f t="shared" si="33"/>
        <v>#DIV/0!</v>
      </c>
    </row>
    <row r="1462" spans="1:5" s="17" customFormat="1" ht="16.75" customHeight="1" outlineLevel="2">
      <c r="A1462" s="1230">
        <v>423</v>
      </c>
      <c r="B1462" s="1231"/>
      <c r="C1462" s="1232"/>
      <c r="D1462" s="1233"/>
      <c r="E1462" s="587" t="e">
        <f t="shared" si="33"/>
        <v>#DIV/0!</v>
      </c>
    </row>
    <row r="1463" spans="1:5" s="17" customFormat="1" ht="16.75" customHeight="1" outlineLevel="2">
      <c r="A1463" s="1230">
        <v>424</v>
      </c>
      <c r="B1463" s="1231"/>
      <c r="C1463" s="1232"/>
      <c r="D1463" s="1233"/>
      <c r="E1463" s="587" t="e">
        <f t="shared" si="33"/>
        <v>#DIV/0!</v>
      </c>
    </row>
    <row r="1464" spans="1:5" s="17" customFormat="1" ht="16.75" customHeight="1" outlineLevel="2">
      <c r="A1464" s="1230">
        <v>425</v>
      </c>
      <c r="B1464" s="1231"/>
      <c r="C1464" s="1232"/>
      <c r="D1464" s="1233"/>
      <c r="E1464" s="587" t="e">
        <f t="shared" si="33"/>
        <v>#DIV/0!</v>
      </c>
    </row>
    <row r="1465" spans="1:5" s="17" customFormat="1" ht="16.75" customHeight="1" outlineLevel="2">
      <c r="A1465" s="1230">
        <v>426</v>
      </c>
      <c r="B1465" s="1231"/>
      <c r="C1465" s="1232"/>
      <c r="D1465" s="1233"/>
      <c r="E1465" s="587" t="e">
        <f t="shared" si="33"/>
        <v>#DIV/0!</v>
      </c>
    </row>
    <row r="1466" spans="1:5" s="17" customFormat="1" ht="16.75" customHeight="1" outlineLevel="2">
      <c r="A1466" s="1230">
        <v>427</v>
      </c>
      <c r="B1466" s="1231"/>
      <c r="C1466" s="1232"/>
      <c r="D1466" s="1233"/>
      <c r="E1466" s="587" t="e">
        <f t="shared" si="33"/>
        <v>#DIV/0!</v>
      </c>
    </row>
    <row r="1467" spans="1:5" s="17" customFormat="1" ht="16.75" customHeight="1" outlineLevel="2">
      <c r="A1467" s="1230">
        <v>428</v>
      </c>
      <c r="B1467" s="1231"/>
      <c r="C1467" s="1232"/>
      <c r="D1467" s="1233"/>
      <c r="E1467" s="587" t="e">
        <f t="shared" si="33"/>
        <v>#DIV/0!</v>
      </c>
    </row>
    <row r="1468" spans="1:5" s="17" customFormat="1" ht="16.75" customHeight="1" outlineLevel="2">
      <c r="A1468" s="1230">
        <v>429</v>
      </c>
      <c r="B1468" s="1231"/>
      <c r="C1468" s="1232"/>
      <c r="D1468" s="1233"/>
      <c r="E1468" s="587" t="e">
        <f t="shared" si="33"/>
        <v>#DIV/0!</v>
      </c>
    </row>
    <row r="1469" spans="1:5" s="17" customFormat="1" ht="16.75" customHeight="1" outlineLevel="2">
      <c r="A1469" s="1230">
        <v>430</v>
      </c>
      <c r="B1469" s="1231"/>
      <c r="C1469" s="1232"/>
      <c r="D1469" s="1233"/>
      <c r="E1469" s="587" t="e">
        <f t="shared" si="33"/>
        <v>#DIV/0!</v>
      </c>
    </row>
    <row r="1470" spans="1:5" s="17" customFormat="1" ht="16.75" customHeight="1" outlineLevel="2">
      <c r="A1470" s="1230">
        <v>431</v>
      </c>
      <c r="B1470" s="1231"/>
      <c r="C1470" s="1232"/>
      <c r="D1470" s="1233"/>
      <c r="E1470" s="587" t="e">
        <f t="shared" si="33"/>
        <v>#DIV/0!</v>
      </c>
    </row>
    <row r="1471" spans="1:5" s="17" customFormat="1" ht="16.75" customHeight="1" outlineLevel="2">
      <c r="A1471" s="1230">
        <v>432</v>
      </c>
      <c r="B1471" s="1231"/>
      <c r="C1471" s="1232"/>
      <c r="D1471" s="1233"/>
      <c r="E1471" s="587" t="e">
        <f t="shared" si="33"/>
        <v>#DIV/0!</v>
      </c>
    </row>
    <row r="1472" spans="1:5" s="17" customFormat="1" ht="16.75" customHeight="1" outlineLevel="2">
      <c r="A1472" s="1230">
        <v>433</v>
      </c>
      <c r="B1472" s="1231"/>
      <c r="C1472" s="1232"/>
      <c r="D1472" s="1233"/>
      <c r="E1472" s="587" t="e">
        <f t="shared" si="33"/>
        <v>#DIV/0!</v>
      </c>
    </row>
    <row r="1473" spans="1:5" s="17" customFormat="1" ht="16.75" customHeight="1" outlineLevel="2">
      <c r="A1473" s="1230">
        <v>434</v>
      </c>
      <c r="B1473" s="1231"/>
      <c r="C1473" s="1232"/>
      <c r="D1473" s="1233"/>
      <c r="E1473" s="587" t="e">
        <f t="shared" si="33"/>
        <v>#DIV/0!</v>
      </c>
    </row>
    <row r="1474" spans="1:5" s="17" customFormat="1" ht="16.75" customHeight="1" outlineLevel="2">
      <c r="A1474" s="1230">
        <v>435</v>
      </c>
      <c r="B1474" s="1231"/>
      <c r="C1474" s="1232"/>
      <c r="D1474" s="1233"/>
      <c r="E1474" s="587" t="e">
        <f t="shared" si="33"/>
        <v>#DIV/0!</v>
      </c>
    </row>
    <row r="1475" spans="1:5" s="17" customFormat="1" ht="16.75" customHeight="1" outlineLevel="2">
      <c r="A1475" s="1230">
        <v>436</v>
      </c>
      <c r="B1475" s="1231"/>
      <c r="C1475" s="1232"/>
      <c r="D1475" s="1233"/>
      <c r="E1475" s="587" t="e">
        <f t="shared" si="33"/>
        <v>#DIV/0!</v>
      </c>
    </row>
    <row r="1476" spans="1:5" s="17" customFormat="1" ht="16.75" customHeight="1" outlineLevel="2">
      <c r="A1476" s="1230">
        <v>437</v>
      </c>
      <c r="B1476" s="1231"/>
      <c r="C1476" s="1232"/>
      <c r="D1476" s="1233"/>
      <c r="E1476" s="587" t="e">
        <f t="shared" si="33"/>
        <v>#DIV/0!</v>
      </c>
    </row>
    <row r="1477" spans="1:5" s="17" customFormat="1" ht="16.75" customHeight="1" outlineLevel="2">
      <c r="A1477" s="1230">
        <v>438</v>
      </c>
      <c r="B1477" s="1231"/>
      <c r="C1477" s="1232"/>
      <c r="D1477" s="1233"/>
      <c r="E1477" s="587" t="e">
        <f t="shared" si="33"/>
        <v>#DIV/0!</v>
      </c>
    </row>
    <row r="1478" spans="1:5" s="17" customFormat="1" ht="16.75" customHeight="1" outlineLevel="2">
      <c r="A1478" s="1230">
        <v>439</v>
      </c>
      <c r="B1478" s="1231"/>
      <c r="C1478" s="1232"/>
      <c r="D1478" s="1233"/>
      <c r="E1478" s="587" t="e">
        <f t="shared" si="33"/>
        <v>#DIV/0!</v>
      </c>
    </row>
    <row r="1479" spans="1:5" s="17" customFormat="1" ht="16.75" customHeight="1" outlineLevel="2">
      <c r="A1479" s="1230">
        <v>440</v>
      </c>
      <c r="B1479" s="1231"/>
      <c r="C1479" s="1232"/>
      <c r="D1479" s="1233"/>
      <c r="E1479" s="587" t="e">
        <f t="shared" si="33"/>
        <v>#DIV/0!</v>
      </c>
    </row>
    <row r="1480" spans="1:5" s="17" customFormat="1" ht="16.75" customHeight="1" outlineLevel="2">
      <c r="A1480" s="1230">
        <v>441</v>
      </c>
      <c r="B1480" s="1231"/>
      <c r="C1480" s="1232"/>
      <c r="D1480" s="1233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0">
        <v>442</v>
      </c>
      <c r="B1481" s="1231"/>
      <c r="C1481" s="1232"/>
      <c r="D1481" s="1233"/>
      <c r="E1481" s="587" t="e">
        <f t="shared" si="40"/>
        <v>#DIV/0!</v>
      </c>
    </row>
    <row r="1482" spans="1:5" s="17" customFormat="1" ht="16.75" customHeight="1" outlineLevel="2">
      <c r="A1482" s="1230">
        <v>443</v>
      </c>
      <c r="B1482" s="1231"/>
      <c r="C1482" s="1232"/>
      <c r="D1482" s="1233"/>
      <c r="E1482" s="587" t="e">
        <f t="shared" si="40"/>
        <v>#DIV/0!</v>
      </c>
    </row>
    <row r="1483" spans="1:5" s="17" customFormat="1" ht="16.75" customHeight="1" outlineLevel="2">
      <c r="A1483" s="1230">
        <v>444</v>
      </c>
      <c r="B1483" s="1231"/>
      <c r="C1483" s="1232"/>
      <c r="D1483" s="1233"/>
      <c r="E1483" s="587" t="e">
        <f t="shared" si="40"/>
        <v>#DIV/0!</v>
      </c>
    </row>
    <row r="1484" spans="1:5" s="17" customFormat="1" ht="16.75" customHeight="1" outlineLevel="2">
      <c r="A1484" s="1230">
        <v>445</v>
      </c>
      <c r="B1484" s="1231"/>
      <c r="C1484" s="1232"/>
      <c r="D1484" s="1233"/>
      <c r="E1484" s="587" t="e">
        <f t="shared" si="40"/>
        <v>#DIV/0!</v>
      </c>
    </row>
    <row r="1485" spans="1:5" s="17" customFormat="1" ht="16.75" customHeight="1" outlineLevel="2">
      <c r="A1485" s="1230">
        <v>446</v>
      </c>
      <c r="B1485" s="1231"/>
      <c r="C1485" s="1232"/>
      <c r="D1485" s="1233"/>
      <c r="E1485" s="587" t="e">
        <f t="shared" si="40"/>
        <v>#DIV/0!</v>
      </c>
    </row>
    <row r="1486" spans="1:5" s="17" customFormat="1" ht="16.75" customHeight="1" outlineLevel="2">
      <c r="A1486" s="1230">
        <v>447</v>
      </c>
      <c r="B1486" s="1231"/>
      <c r="C1486" s="1232"/>
      <c r="D1486" s="1233"/>
      <c r="E1486" s="587" t="e">
        <f t="shared" si="40"/>
        <v>#DIV/0!</v>
      </c>
    </row>
    <row r="1487" spans="1:5" s="17" customFormat="1" ht="16.75" customHeight="1" outlineLevel="2">
      <c r="A1487" s="1230">
        <v>448</v>
      </c>
      <c r="B1487" s="1231"/>
      <c r="C1487" s="1232"/>
      <c r="D1487" s="1233"/>
      <c r="E1487" s="587" t="e">
        <f t="shared" si="40"/>
        <v>#DIV/0!</v>
      </c>
    </row>
    <row r="1488" spans="1:5" s="17" customFormat="1" ht="16.75" customHeight="1" outlineLevel="2">
      <c r="A1488" s="1230">
        <v>449</v>
      </c>
      <c r="B1488" s="1231"/>
      <c r="C1488" s="1232"/>
      <c r="D1488" s="1233"/>
      <c r="E1488" s="587" t="e">
        <f t="shared" si="40"/>
        <v>#DIV/0!</v>
      </c>
    </row>
    <row r="1489" spans="1:5" s="17" customFormat="1" ht="16.75" customHeight="1" outlineLevel="2">
      <c r="A1489" s="1230">
        <v>450</v>
      </c>
      <c r="B1489" s="1231"/>
      <c r="C1489" s="1232"/>
      <c r="D1489" s="1233"/>
      <c r="E1489" s="587" t="e">
        <f t="shared" si="40"/>
        <v>#DIV/0!</v>
      </c>
    </row>
    <row r="1490" spans="1:5" s="17" customFormat="1" ht="16.75" customHeight="1" outlineLevel="2">
      <c r="A1490" s="1230">
        <v>451</v>
      </c>
      <c r="B1490" s="1231"/>
      <c r="C1490" s="1232"/>
      <c r="D1490" s="1233"/>
      <c r="E1490" s="587" t="e">
        <f t="shared" si="40"/>
        <v>#DIV/0!</v>
      </c>
    </row>
    <row r="1491" spans="1:5" s="17" customFormat="1" ht="16.75" customHeight="1" outlineLevel="2">
      <c r="A1491" s="1230">
        <v>452</v>
      </c>
      <c r="B1491" s="1231"/>
      <c r="C1491" s="1232"/>
      <c r="D1491" s="1233"/>
      <c r="E1491" s="587" t="e">
        <f t="shared" si="40"/>
        <v>#DIV/0!</v>
      </c>
    </row>
    <row r="1492" spans="1:5" s="17" customFormat="1" ht="16.75" customHeight="1" outlineLevel="2">
      <c r="A1492" s="1230">
        <v>453</v>
      </c>
      <c r="B1492" s="1231"/>
      <c r="C1492" s="1232"/>
      <c r="D1492" s="1233"/>
      <c r="E1492" s="587" t="e">
        <f t="shared" si="40"/>
        <v>#DIV/0!</v>
      </c>
    </row>
    <row r="1493" spans="1:5" s="17" customFormat="1" ht="16.75" customHeight="1" outlineLevel="2">
      <c r="A1493" s="1230">
        <v>454</v>
      </c>
      <c r="B1493" s="1231"/>
      <c r="C1493" s="1232"/>
      <c r="D1493" s="1233"/>
      <c r="E1493" s="587" t="e">
        <f t="shared" si="40"/>
        <v>#DIV/0!</v>
      </c>
    </row>
    <row r="1494" spans="1:5" s="17" customFormat="1" ht="16.75" customHeight="1" outlineLevel="2">
      <c r="A1494" s="1230">
        <v>455</v>
      </c>
      <c r="B1494" s="1231"/>
      <c r="C1494" s="1232"/>
      <c r="D1494" s="1233"/>
      <c r="E1494" s="587" t="e">
        <f t="shared" si="40"/>
        <v>#DIV/0!</v>
      </c>
    </row>
    <row r="1495" spans="1:5" s="17" customFormat="1" ht="16.75" customHeight="1" outlineLevel="2">
      <c r="A1495" s="1230">
        <v>456</v>
      </c>
      <c r="B1495" s="1231"/>
      <c r="C1495" s="1232"/>
      <c r="D1495" s="1233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0">
        <v>457</v>
      </c>
      <c r="B1496" s="1231"/>
      <c r="C1496" s="1232"/>
      <c r="D1496" s="1233"/>
      <c r="E1496" s="587" t="e">
        <f t="shared" si="41"/>
        <v>#DIV/0!</v>
      </c>
    </row>
    <row r="1497" spans="1:5" s="17" customFormat="1" ht="16.75" customHeight="1" outlineLevel="2">
      <c r="A1497" s="1230">
        <v>458</v>
      </c>
      <c r="B1497" s="1231"/>
      <c r="C1497" s="1232"/>
      <c r="D1497" s="1233"/>
      <c r="E1497" s="587" t="e">
        <f t="shared" si="41"/>
        <v>#DIV/0!</v>
      </c>
    </row>
    <row r="1498" spans="1:5" s="17" customFormat="1" ht="16.75" customHeight="1" outlineLevel="2">
      <c r="A1498" s="1230">
        <v>459</v>
      </c>
      <c r="B1498" s="1231"/>
      <c r="C1498" s="1232"/>
      <c r="D1498" s="1233"/>
      <c r="E1498" s="587" t="e">
        <f t="shared" si="41"/>
        <v>#DIV/0!</v>
      </c>
    </row>
    <row r="1499" spans="1:5" s="17" customFormat="1" ht="16.75" customHeight="1" outlineLevel="2">
      <c r="A1499" s="1230">
        <v>460</v>
      </c>
      <c r="B1499" s="1231"/>
      <c r="C1499" s="1232"/>
      <c r="D1499" s="1233"/>
      <c r="E1499" s="587" t="e">
        <f t="shared" si="41"/>
        <v>#DIV/0!</v>
      </c>
    </row>
    <row r="1500" spans="1:5" s="17" customFormat="1" ht="16.75" customHeight="1" outlineLevel="2">
      <c r="A1500" s="1230">
        <v>461</v>
      </c>
      <c r="B1500" s="1231"/>
      <c r="C1500" s="1232"/>
      <c r="D1500" s="1233"/>
      <c r="E1500" s="587" t="e">
        <f t="shared" si="41"/>
        <v>#DIV/0!</v>
      </c>
    </row>
    <row r="1501" spans="1:5" s="17" customFormat="1" ht="16.75" customHeight="1" outlineLevel="2">
      <c r="A1501" s="1230">
        <v>462</v>
      </c>
      <c r="B1501" s="1231"/>
      <c r="C1501" s="1232"/>
      <c r="D1501" s="1233"/>
      <c r="E1501" s="587" t="e">
        <f t="shared" si="41"/>
        <v>#DIV/0!</v>
      </c>
    </row>
    <row r="1502" spans="1:5" s="17" customFormat="1" ht="16.75" customHeight="1" outlineLevel="2">
      <c r="A1502" s="1230">
        <v>463</v>
      </c>
      <c r="B1502" s="1231"/>
      <c r="C1502" s="1232"/>
      <c r="D1502" s="1233"/>
      <c r="E1502" s="587" t="e">
        <f t="shared" si="41"/>
        <v>#DIV/0!</v>
      </c>
    </row>
    <row r="1503" spans="1:5" s="17" customFormat="1" ht="16.75" customHeight="1" outlineLevel="2">
      <c r="A1503" s="1230">
        <v>464</v>
      </c>
      <c r="B1503" s="1231"/>
      <c r="C1503" s="1232"/>
      <c r="D1503" s="1233"/>
      <c r="E1503" s="587" t="e">
        <f t="shared" si="41"/>
        <v>#DIV/0!</v>
      </c>
    </row>
    <row r="1504" spans="1:5" s="17" customFormat="1" ht="16.75" customHeight="1" outlineLevel="2">
      <c r="A1504" s="1230">
        <v>465</v>
      </c>
      <c r="B1504" s="1231"/>
      <c r="C1504" s="1232"/>
      <c r="D1504" s="1233"/>
      <c r="E1504" s="587" t="e">
        <f t="shared" si="41"/>
        <v>#DIV/0!</v>
      </c>
    </row>
    <row r="1505" spans="1:5" s="17" customFormat="1" ht="16.75" customHeight="1" outlineLevel="2">
      <c r="A1505" s="1230">
        <v>466</v>
      </c>
      <c r="B1505" s="1231"/>
      <c r="C1505" s="1232"/>
      <c r="D1505" s="1233"/>
      <c r="E1505" s="587" t="e">
        <f t="shared" si="41"/>
        <v>#DIV/0!</v>
      </c>
    </row>
    <row r="1506" spans="1:5" s="17" customFormat="1" ht="16.75" customHeight="1" outlineLevel="2">
      <c r="A1506" s="1230">
        <v>467</v>
      </c>
      <c r="B1506" s="1231"/>
      <c r="C1506" s="1232"/>
      <c r="D1506" s="1233"/>
      <c r="E1506" s="587" t="e">
        <f t="shared" si="41"/>
        <v>#DIV/0!</v>
      </c>
    </row>
    <row r="1507" spans="1:5" s="17" customFormat="1" ht="16.75" customHeight="1" outlineLevel="2">
      <c r="A1507" s="1230">
        <v>468</v>
      </c>
      <c r="B1507" s="1231"/>
      <c r="C1507" s="1232"/>
      <c r="D1507" s="1233"/>
      <c r="E1507" s="587" t="e">
        <f t="shared" si="41"/>
        <v>#DIV/0!</v>
      </c>
    </row>
    <row r="1508" spans="1:5" s="17" customFormat="1" ht="16.75" customHeight="1" outlineLevel="2">
      <c r="A1508" s="1230">
        <v>469</v>
      </c>
      <c r="B1508" s="1231"/>
      <c r="C1508" s="1232"/>
      <c r="D1508" s="1233"/>
      <c r="E1508" s="587" t="e">
        <f t="shared" si="41"/>
        <v>#DIV/0!</v>
      </c>
    </row>
    <row r="1509" spans="1:5" s="17" customFormat="1" ht="16.75" customHeight="1" outlineLevel="2">
      <c r="A1509" s="1230">
        <v>470</v>
      </c>
      <c r="B1509" s="1231"/>
      <c r="C1509" s="1232"/>
      <c r="D1509" s="1233"/>
      <c r="E1509" s="587" t="e">
        <f t="shared" si="41"/>
        <v>#DIV/0!</v>
      </c>
    </row>
    <row r="1510" spans="1:5" s="17" customFormat="1" ht="16.75" customHeight="1" outlineLevel="2">
      <c r="A1510" s="1230">
        <v>471</v>
      </c>
      <c r="B1510" s="1231"/>
      <c r="C1510" s="1232"/>
      <c r="D1510" s="1233"/>
      <c r="E1510" s="587" t="e">
        <f t="shared" si="41"/>
        <v>#DIV/0!</v>
      </c>
    </row>
    <row r="1511" spans="1:5" s="17" customFormat="1" ht="16.75" customHeight="1" outlineLevel="2">
      <c r="A1511" s="1230">
        <v>472</v>
      </c>
      <c r="B1511" s="1231"/>
      <c r="C1511" s="1232"/>
      <c r="D1511" s="1233"/>
      <c r="E1511" s="587" t="e">
        <f t="shared" si="41"/>
        <v>#DIV/0!</v>
      </c>
    </row>
    <row r="1512" spans="1:5" s="17" customFormat="1" ht="16.75" customHeight="1" outlineLevel="2">
      <c r="A1512" s="1230">
        <v>473</v>
      </c>
      <c r="B1512" s="1231"/>
      <c r="C1512" s="1232"/>
      <c r="D1512" s="1233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0">
        <v>474</v>
      </c>
      <c r="B1513" s="1231"/>
      <c r="C1513" s="1232"/>
      <c r="D1513" s="1233"/>
      <c r="E1513" s="587" t="e">
        <f t="shared" si="41"/>
        <v>#DIV/0!</v>
      </c>
    </row>
    <row r="1514" spans="1:5" s="17" customFormat="1" ht="16.75" customHeight="1" outlineLevel="2">
      <c r="A1514" s="1230">
        <v>475</v>
      </c>
      <c r="B1514" s="1231"/>
      <c r="C1514" s="1232"/>
      <c r="D1514" s="1233"/>
      <c r="E1514" s="587" t="e">
        <f t="shared" si="41"/>
        <v>#DIV/0!</v>
      </c>
    </row>
    <row r="1515" spans="1:5" s="17" customFormat="1" ht="16.75" customHeight="1" outlineLevel="2">
      <c r="A1515" s="1230">
        <v>476</v>
      </c>
      <c r="B1515" s="1231"/>
      <c r="C1515" s="1232"/>
      <c r="D1515" s="1233"/>
      <c r="E1515" s="587" t="e">
        <f t="shared" si="41"/>
        <v>#DIV/0!</v>
      </c>
    </row>
    <row r="1516" spans="1:5" s="17" customFormat="1" ht="16.75" customHeight="1" outlineLevel="2">
      <c r="A1516" s="1230">
        <v>477</v>
      </c>
      <c r="B1516" s="1231"/>
      <c r="C1516" s="1232"/>
      <c r="D1516" s="1233"/>
      <c r="E1516" s="587" t="e">
        <f t="shared" si="41"/>
        <v>#DIV/0!</v>
      </c>
    </row>
    <row r="1517" spans="1:5" s="17" customFormat="1" ht="16.75" customHeight="1" outlineLevel="2">
      <c r="A1517" s="1230">
        <v>478</v>
      </c>
      <c r="B1517" s="1231"/>
      <c r="C1517" s="1232"/>
      <c r="D1517" s="1233"/>
      <c r="E1517" s="587" t="e">
        <f t="shared" si="41"/>
        <v>#DIV/0!</v>
      </c>
    </row>
    <row r="1518" spans="1:5" s="17" customFormat="1" ht="16.75" customHeight="1" outlineLevel="2">
      <c r="A1518" s="1230">
        <v>479</v>
      </c>
      <c r="B1518" s="1231"/>
      <c r="C1518" s="1232"/>
      <c r="D1518" s="1233"/>
      <c r="E1518" s="587" t="e">
        <f t="shared" si="41"/>
        <v>#DIV/0!</v>
      </c>
    </row>
    <row r="1519" spans="1:5" s="17" customFormat="1" ht="16.75" customHeight="1" outlineLevel="2">
      <c r="A1519" s="1230">
        <v>480</v>
      </c>
      <c r="B1519" s="1231"/>
      <c r="C1519" s="1232"/>
      <c r="D1519" s="1233"/>
      <c r="E1519" s="587" t="e">
        <f t="shared" si="41"/>
        <v>#DIV/0!</v>
      </c>
    </row>
    <row r="1520" spans="1:5" s="17" customFormat="1" ht="16.75" customHeight="1" outlineLevel="2">
      <c r="A1520" s="1230">
        <v>481</v>
      </c>
      <c r="B1520" s="1231"/>
      <c r="C1520" s="1232"/>
      <c r="D1520" s="1233"/>
      <c r="E1520" s="587" t="e">
        <f t="shared" si="41"/>
        <v>#DIV/0!</v>
      </c>
    </row>
    <row r="1521" spans="1:5" s="17" customFormat="1" ht="16.75" customHeight="1" outlineLevel="2">
      <c r="A1521" s="1230">
        <v>482</v>
      </c>
      <c r="B1521" s="1231"/>
      <c r="C1521" s="1232"/>
      <c r="D1521" s="1233"/>
      <c r="E1521" s="587" t="e">
        <f t="shared" si="41"/>
        <v>#DIV/0!</v>
      </c>
    </row>
    <row r="1522" spans="1:5" s="17" customFormat="1" ht="16.75" customHeight="1" outlineLevel="2">
      <c r="A1522" s="1230">
        <v>483</v>
      </c>
      <c r="B1522" s="1231"/>
      <c r="C1522" s="1232"/>
      <c r="D1522" s="1233"/>
      <c r="E1522" s="587" t="e">
        <f t="shared" si="41"/>
        <v>#DIV/0!</v>
      </c>
    </row>
    <row r="1523" spans="1:5" s="17" customFormat="1" ht="16.75" customHeight="1" outlineLevel="2">
      <c r="A1523" s="1230">
        <v>484</v>
      </c>
      <c r="B1523" s="1231"/>
      <c r="C1523" s="1232"/>
      <c r="D1523" s="1233"/>
      <c r="E1523" s="587" t="e">
        <f t="shared" si="41"/>
        <v>#DIV/0!</v>
      </c>
    </row>
    <row r="1524" spans="1:5" s="17" customFormat="1" ht="16.75" customHeight="1" outlineLevel="2">
      <c r="A1524" s="1230">
        <v>485</v>
      </c>
      <c r="B1524" s="1231"/>
      <c r="C1524" s="1232"/>
      <c r="D1524" s="1233"/>
      <c r="E1524" s="587" t="e">
        <f t="shared" si="41"/>
        <v>#DIV/0!</v>
      </c>
    </row>
    <row r="1525" spans="1:5" s="17" customFormat="1" ht="16.75" customHeight="1" outlineLevel="2">
      <c r="A1525" s="1230">
        <v>486</v>
      </c>
      <c r="B1525" s="1231"/>
      <c r="C1525" s="1232"/>
      <c r="D1525" s="1233"/>
      <c r="E1525" s="587" t="e">
        <f t="shared" si="41"/>
        <v>#DIV/0!</v>
      </c>
    </row>
    <row r="1526" spans="1:5" s="17" customFormat="1" ht="16.75" customHeight="1" outlineLevel="2">
      <c r="A1526" s="1230">
        <v>487</v>
      </c>
      <c r="B1526" s="1231"/>
      <c r="C1526" s="1232"/>
      <c r="D1526" s="1233"/>
      <c r="E1526" s="587" t="e">
        <f t="shared" si="40"/>
        <v>#DIV/0!</v>
      </c>
    </row>
    <row r="1527" spans="1:5" s="17" customFormat="1" ht="16.75" customHeight="1" outlineLevel="2">
      <c r="A1527" s="1230">
        <v>488</v>
      </c>
      <c r="B1527" s="1231"/>
      <c r="C1527" s="1232"/>
      <c r="D1527" s="1233"/>
      <c r="E1527" s="587" t="e">
        <f t="shared" si="40"/>
        <v>#DIV/0!</v>
      </c>
    </row>
    <row r="1528" spans="1:5" s="17" customFormat="1" ht="16.75" customHeight="1" outlineLevel="2">
      <c r="A1528" s="1230">
        <v>489</v>
      </c>
      <c r="B1528" s="1231"/>
      <c r="C1528" s="1232"/>
      <c r="D1528" s="1233"/>
      <c r="E1528" s="587" t="e">
        <f t="shared" si="40"/>
        <v>#DIV/0!</v>
      </c>
    </row>
    <row r="1529" spans="1:5" s="17" customFormat="1" ht="16.75" customHeight="1" outlineLevel="2">
      <c r="A1529" s="1230">
        <v>490</v>
      </c>
      <c r="B1529" s="1231"/>
      <c r="C1529" s="1232"/>
      <c r="D1529" s="1233"/>
      <c r="E1529" s="587" t="e">
        <f t="shared" si="40"/>
        <v>#DIV/0!</v>
      </c>
    </row>
    <row r="1530" spans="1:5" s="17" customFormat="1" ht="16.75" customHeight="1" outlineLevel="2">
      <c r="A1530" s="1230">
        <v>491</v>
      </c>
      <c r="B1530" s="1231"/>
      <c r="C1530" s="1232"/>
      <c r="D1530" s="1233"/>
      <c r="E1530" s="587" t="e">
        <f t="shared" si="40"/>
        <v>#DIV/0!</v>
      </c>
    </row>
    <row r="1531" spans="1:5" s="17" customFormat="1" ht="16.75" customHeight="1" outlineLevel="2">
      <c r="A1531" s="1230">
        <v>492</v>
      </c>
      <c r="B1531" s="1231"/>
      <c r="C1531" s="1232"/>
      <c r="D1531" s="1233"/>
      <c r="E1531" s="587" t="e">
        <f t="shared" si="40"/>
        <v>#DIV/0!</v>
      </c>
    </row>
    <row r="1532" spans="1:5" s="17" customFormat="1" ht="16.75" customHeight="1" outlineLevel="2">
      <c r="A1532" s="1230">
        <v>493</v>
      </c>
      <c r="B1532" s="1231"/>
      <c r="C1532" s="1232"/>
      <c r="D1532" s="1233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0">
        <v>494</v>
      </c>
      <c r="B1533" s="1231"/>
      <c r="C1533" s="1232"/>
      <c r="D1533" s="1233"/>
      <c r="E1533" s="587" t="e">
        <f t="shared" si="43"/>
        <v>#DIV/0!</v>
      </c>
    </row>
    <row r="1534" spans="1:5" s="17" customFormat="1" ht="16.75" customHeight="1" outlineLevel="2">
      <c r="A1534" s="1230">
        <v>495</v>
      </c>
      <c r="B1534" s="1231"/>
      <c r="C1534" s="1232"/>
      <c r="D1534" s="1233"/>
      <c r="E1534" s="587" t="e">
        <f t="shared" si="43"/>
        <v>#DIV/0!</v>
      </c>
    </row>
    <row r="1535" spans="1:5" s="17" customFormat="1" ht="16.75" customHeight="1" outlineLevel="2">
      <c r="A1535" s="1230">
        <v>496</v>
      </c>
      <c r="B1535" s="1231"/>
      <c r="C1535" s="1232"/>
      <c r="D1535" s="1233"/>
      <c r="E1535" s="587" t="e">
        <f t="shared" si="43"/>
        <v>#DIV/0!</v>
      </c>
    </row>
    <row r="1536" spans="1:5" s="17" customFormat="1" ht="16.75" customHeight="1" outlineLevel="2">
      <c r="A1536" s="1230">
        <v>497</v>
      </c>
      <c r="B1536" s="1231"/>
      <c r="C1536" s="1232"/>
      <c r="D1536" s="1233"/>
      <c r="E1536" s="587" t="e">
        <f t="shared" si="43"/>
        <v>#DIV/0!</v>
      </c>
    </row>
    <row r="1537" spans="1:5" s="17" customFormat="1" ht="16.75" customHeight="1" outlineLevel="2">
      <c r="A1537" s="1230">
        <v>498</v>
      </c>
      <c r="B1537" s="1231"/>
      <c r="C1537" s="1232"/>
      <c r="D1537" s="1233"/>
      <c r="E1537" s="587" t="e">
        <f t="shared" si="43"/>
        <v>#DIV/0!</v>
      </c>
    </row>
    <row r="1538" spans="1:5" s="17" customFormat="1" ht="16.75" customHeight="1" outlineLevel="2">
      <c r="A1538" s="1230">
        <v>499</v>
      </c>
      <c r="B1538" s="1231"/>
      <c r="C1538" s="1232"/>
      <c r="D1538" s="1233"/>
      <c r="E1538" s="587" t="e">
        <f t="shared" si="43"/>
        <v>#DIV/0!</v>
      </c>
    </row>
    <row r="1539" spans="1:5" s="17" customFormat="1" ht="16.75" customHeight="1" outlineLevel="2" thickBot="1">
      <c r="A1539" s="1249">
        <v>500</v>
      </c>
      <c r="B1539" s="1250"/>
      <c r="C1539" s="1251"/>
      <c r="D1539" s="1252"/>
      <c r="E1539" s="587" t="e">
        <f t="shared" si="43"/>
        <v>#DIV/0!</v>
      </c>
    </row>
    <row r="1540" spans="1:5" s="20" customFormat="1" ht="32.25" customHeight="1" thickBot="1">
      <c r="A1540" s="1244" t="s">
        <v>29</v>
      </c>
      <c r="B1540" s="1244"/>
      <c r="C1540" s="1244"/>
      <c r="D1540" s="1244"/>
    </row>
    <row r="1541" spans="1:5" s="17" customFormat="1" ht="16.75" customHeight="1" outlineLevel="1">
      <c r="A1541" s="1247" t="s">
        <v>20</v>
      </c>
      <c r="B1541" s="1248"/>
      <c r="C1541" s="1248"/>
      <c r="D1541" s="27">
        <f>MIN(C1552:D2051)</f>
        <v>0</v>
      </c>
    </row>
    <row r="1542" spans="1:5" s="17" customFormat="1" ht="16.75" customHeight="1" outlineLevel="1">
      <c r="A1542" s="1240" t="s">
        <v>21</v>
      </c>
      <c r="B1542" s="1241"/>
      <c r="C1542" s="1241"/>
      <c r="D1542" s="22">
        <f>MAX(C1552:D2051)</f>
        <v>0</v>
      </c>
    </row>
    <row r="1543" spans="1:5" s="17" customFormat="1" ht="16.75" customHeight="1" outlineLevel="1">
      <c r="A1543" s="1240" t="s">
        <v>22</v>
      </c>
      <c r="B1543" s="1241"/>
      <c r="C1543" s="1241"/>
      <c r="D1543" s="22" t="e">
        <f>AVERAGE(C1552:D2051)</f>
        <v>#DIV/0!</v>
      </c>
    </row>
    <row r="1544" spans="1:5" s="17" customFormat="1" ht="33.75" customHeight="1" outlineLevel="1">
      <c r="A1544" s="1242" t="s">
        <v>23</v>
      </c>
      <c r="B1544" s="1241"/>
      <c r="C1544" s="1241"/>
      <c r="D1544" s="22" t="e">
        <f>D1543*1.1</f>
        <v>#DIV/0!</v>
      </c>
    </row>
    <row r="1545" spans="1:5" s="17" customFormat="1" ht="33.75" customHeight="1" outlineLevel="1">
      <c r="A1545" s="1242" t="s">
        <v>24</v>
      </c>
      <c r="B1545" s="1241"/>
      <c r="C1545" s="1241"/>
      <c r="D1545" s="22" t="e">
        <f>D1543*0.9</f>
        <v>#DIV/0!</v>
      </c>
    </row>
    <row r="1546" spans="1:5" s="17" customFormat="1" ht="31.5" customHeight="1" outlineLevel="1">
      <c r="A1546" s="1242" t="s">
        <v>25</v>
      </c>
      <c r="B1546" s="1241"/>
      <c r="C1546" s="1241"/>
      <c r="D1546" s="23" t="e">
        <f>SUM(E1552:E2051)</f>
        <v>#DIV/0!</v>
      </c>
    </row>
    <row r="1547" spans="1:5" s="17" customFormat="1" ht="16.75" customHeight="1" outlineLevel="1">
      <c r="A1547" s="1240" t="s">
        <v>26</v>
      </c>
      <c r="B1547" s="1241"/>
      <c r="C1547" s="1241"/>
      <c r="D1547" s="23" t="e">
        <f>D1546/COUNTA(C1552:D2051)</f>
        <v>#DIV/0!</v>
      </c>
    </row>
    <row r="1548" spans="1:5" s="17" customFormat="1" ht="16.75" customHeight="1" outlineLevel="1">
      <c r="A1548" s="1240" t="s">
        <v>466</v>
      </c>
      <c r="B1548" s="1241"/>
      <c r="C1548" s="1241"/>
      <c r="D1548" s="722"/>
    </row>
    <row r="1549" spans="1:5" s="17" customFormat="1" ht="17.25" customHeight="1" outlineLevel="1" thickBot="1">
      <c r="A1549" s="1234" t="s">
        <v>407</v>
      </c>
      <c r="B1549" s="1235"/>
      <c r="C1549" s="1235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6" t="s">
        <v>27</v>
      </c>
      <c r="B1551" s="1237"/>
      <c r="C1551" s="1238" t="s">
        <v>28</v>
      </c>
      <c r="D1551" s="1239"/>
    </row>
    <row r="1552" spans="1:5" s="17" customFormat="1" ht="16.75" customHeight="1" outlineLevel="2">
      <c r="A1552" s="1230">
        <v>1</v>
      </c>
      <c r="B1552" s="1231"/>
      <c r="C1552" s="1232"/>
      <c r="D1552" s="1233"/>
      <c r="E1552" s="587" t="e">
        <f>IF(AND(C1552&gt;=D$1545,C1552&lt;=D$1544),1,0)</f>
        <v>#DIV/0!</v>
      </c>
    </row>
    <row r="1553" spans="1:5" s="17" customFormat="1" ht="16.75" customHeight="1" outlineLevel="2">
      <c r="A1553" s="1230">
        <v>2</v>
      </c>
      <c r="B1553" s="1231"/>
      <c r="C1553" s="1232"/>
      <c r="D1553" s="1233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0">
        <v>3</v>
      </c>
      <c r="B1554" s="1231"/>
      <c r="C1554" s="1232"/>
      <c r="D1554" s="1233"/>
      <c r="E1554" s="587" t="e">
        <f t="shared" si="44"/>
        <v>#DIV/0!</v>
      </c>
    </row>
    <row r="1555" spans="1:5" s="17" customFormat="1" ht="16.75" customHeight="1" outlineLevel="2">
      <c r="A1555" s="1230">
        <v>4</v>
      </c>
      <c r="B1555" s="1231"/>
      <c r="C1555" s="1232"/>
      <c r="D1555" s="1233"/>
      <c r="E1555" s="587" t="e">
        <f t="shared" si="44"/>
        <v>#DIV/0!</v>
      </c>
    </row>
    <row r="1556" spans="1:5" s="17" customFormat="1" ht="16.75" customHeight="1" outlineLevel="2">
      <c r="A1556" s="1230">
        <v>5</v>
      </c>
      <c r="B1556" s="1231"/>
      <c r="C1556" s="1232"/>
      <c r="D1556" s="1233"/>
      <c r="E1556" s="587" t="e">
        <f t="shared" si="44"/>
        <v>#DIV/0!</v>
      </c>
    </row>
    <row r="1557" spans="1:5" s="17" customFormat="1" ht="16.75" customHeight="1" outlineLevel="2">
      <c r="A1557" s="1230">
        <v>6</v>
      </c>
      <c r="B1557" s="1231"/>
      <c r="C1557" s="1232"/>
      <c r="D1557" s="1233"/>
      <c r="E1557" s="587" t="e">
        <f t="shared" si="44"/>
        <v>#DIV/0!</v>
      </c>
    </row>
    <row r="1558" spans="1:5" s="17" customFormat="1" ht="16.75" customHeight="1" outlineLevel="2">
      <c r="A1558" s="1230">
        <v>7</v>
      </c>
      <c r="B1558" s="1231"/>
      <c r="C1558" s="1232"/>
      <c r="D1558" s="1233"/>
      <c r="E1558" s="587" t="e">
        <f t="shared" si="44"/>
        <v>#DIV/0!</v>
      </c>
    </row>
    <row r="1559" spans="1:5" s="17" customFormat="1" ht="16.75" customHeight="1" outlineLevel="2">
      <c r="A1559" s="1230">
        <v>8</v>
      </c>
      <c r="B1559" s="1231"/>
      <c r="C1559" s="1232"/>
      <c r="D1559" s="1233"/>
      <c r="E1559" s="587" t="e">
        <f t="shared" si="44"/>
        <v>#DIV/0!</v>
      </c>
    </row>
    <row r="1560" spans="1:5" s="17" customFormat="1" ht="16.75" customHeight="1" outlineLevel="2">
      <c r="A1560" s="1230">
        <v>9</v>
      </c>
      <c r="B1560" s="1231"/>
      <c r="C1560" s="1232"/>
      <c r="D1560" s="1233"/>
      <c r="E1560" s="587" t="e">
        <f t="shared" si="44"/>
        <v>#DIV/0!</v>
      </c>
    </row>
    <row r="1561" spans="1:5" s="17" customFormat="1" ht="16.75" customHeight="1" outlineLevel="2">
      <c r="A1561" s="1230">
        <v>10</v>
      </c>
      <c r="B1561" s="1231"/>
      <c r="C1561" s="1232"/>
      <c r="D1561" s="1233"/>
      <c r="E1561" s="587" t="e">
        <f t="shared" si="44"/>
        <v>#DIV/0!</v>
      </c>
    </row>
    <row r="1562" spans="1:5" s="17" customFormat="1" ht="16.75" customHeight="1" outlineLevel="2">
      <c r="A1562" s="1230">
        <v>11</v>
      </c>
      <c r="B1562" s="1231"/>
      <c r="C1562" s="1232"/>
      <c r="D1562" s="1233"/>
      <c r="E1562" s="587" t="e">
        <f t="shared" si="44"/>
        <v>#DIV/0!</v>
      </c>
    </row>
    <row r="1563" spans="1:5" s="17" customFormat="1" ht="16.75" customHeight="1" outlineLevel="2">
      <c r="A1563" s="1230">
        <v>12</v>
      </c>
      <c r="B1563" s="1231"/>
      <c r="C1563" s="1232"/>
      <c r="D1563" s="1233"/>
      <c r="E1563" s="587" t="e">
        <f t="shared" si="44"/>
        <v>#DIV/0!</v>
      </c>
    </row>
    <row r="1564" spans="1:5" s="17" customFormat="1" ht="16.75" customHeight="1" outlineLevel="2">
      <c r="A1564" s="1230">
        <v>13</v>
      </c>
      <c r="B1564" s="1231"/>
      <c r="C1564" s="1232"/>
      <c r="D1564" s="1233"/>
      <c r="E1564" s="587" t="e">
        <f t="shared" si="44"/>
        <v>#DIV/0!</v>
      </c>
    </row>
    <row r="1565" spans="1:5" s="17" customFormat="1" ht="16.75" customHeight="1" outlineLevel="2">
      <c r="A1565" s="1230">
        <v>14</v>
      </c>
      <c r="B1565" s="1231"/>
      <c r="C1565" s="1232"/>
      <c r="D1565" s="1233"/>
      <c r="E1565" s="587" t="e">
        <f t="shared" si="44"/>
        <v>#DIV/0!</v>
      </c>
    </row>
    <row r="1566" spans="1:5" s="17" customFormat="1" ht="16.75" customHeight="1" outlineLevel="2">
      <c r="A1566" s="1230">
        <v>15</v>
      </c>
      <c r="B1566" s="1231"/>
      <c r="C1566" s="1232"/>
      <c r="D1566" s="1233"/>
      <c r="E1566" s="587" t="e">
        <f t="shared" si="44"/>
        <v>#DIV/0!</v>
      </c>
    </row>
    <row r="1567" spans="1:5" s="17" customFormat="1" ht="16.75" customHeight="1" outlineLevel="2">
      <c r="A1567" s="1230">
        <v>16</v>
      </c>
      <c r="B1567" s="1231"/>
      <c r="C1567" s="1232"/>
      <c r="D1567" s="1233"/>
      <c r="E1567" s="587" t="e">
        <f t="shared" si="44"/>
        <v>#DIV/0!</v>
      </c>
    </row>
    <row r="1568" spans="1:5" s="17" customFormat="1" ht="16.75" customHeight="1" outlineLevel="2">
      <c r="A1568" s="1230">
        <v>17</v>
      </c>
      <c r="B1568" s="1231"/>
      <c r="C1568" s="1232"/>
      <c r="D1568" s="1233"/>
      <c r="E1568" s="587" t="e">
        <f t="shared" si="44"/>
        <v>#DIV/0!</v>
      </c>
    </row>
    <row r="1569" spans="1:5" s="17" customFormat="1" ht="16.75" customHeight="1" outlineLevel="2">
      <c r="A1569" s="1230">
        <v>18</v>
      </c>
      <c r="B1569" s="1231"/>
      <c r="C1569" s="1232"/>
      <c r="D1569" s="1233"/>
      <c r="E1569" s="587" t="e">
        <f t="shared" si="44"/>
        <v>#DIV/0!</v>
      </c>
    </row>
    <row r="1570" spans="1:5" s="17" customFormat="1" ht="16.75" customHeight="1" outlineLevel="2">
      <c r="A1570" s="1230">
        <v>19</v>
      </c>
      <c r="B1570" s="1231"/>
      <c r="C1570" s="1232"/>
      <c r="D1570" s="1233"/>
      <c r="E1570" s="587" t="e">
        <f t="shared" si="44"/>
        <v>#DIV/0!</v>
      </c>
    </row>
    <row r="1571" spans="1:5" s="17" customFormat="1" ht="16.75" customHeight="1" outlineLevel="2">
      <c r="A1571" s="1230">
        <v>20</v>
      </c>
      <c r="B1571" s="1231"/>
      <c r="C1571" s="1232"/>
      <c r="D1571" s="1233"/>
      <c r="E1571" s="587" t="e">
        <f t="shared" si="44"/>
        <v>#DIV/0!</v>
      </c>
    </row>
    <row r="1572" spans="1:5" s="17" customFormat="1" ht="16.75" customHeight="1" outlineLevel="2">
      <c r="A1572" s="1230">
        <v>21</v>
      </c>
      <c r="B1572" s="1231"/>
      <c r="C1572" s="1232"/>
      <c r="D1572" s="1233"/>
      <c r="E1572" s="587" t="e">
        <f t="shared" si="44"/>
        <v>#DIV/0!</v>
      </c>
    </row>
    <row r="1573" spans="1:5" s="17" customFormat="1" ht="16.75" customHeight="1" outlineLevel="2">
      <c r="A1573" s="1230">
        <v>22</v>
      </c>
      <c r="B1573" s="1231"/>
      <c r="C1573" s="1232"/>
      <c r="D1573" s="1233"/>
      <c r="E1573" s="587" t="e">
        <f t="shared" si="44"/>
        <v>#DIV/0!</v>
      </c>
    </row>
    <row r="1574" spans="1:5" s="17" customFormat="1" ht="16.75" customHeight="1" outlineLevel="2">
      <c r="A1574" s="1230">
        <v>23</v>
      </c>
      <c r="B1574" s="1231"/>
      <c r="C1574" s="1232"/>
      <c r="D1574" s="1233"/>
      <c r="E1574" s="587" t="e">
        <f t="shared" si="44"/>
        <v>#DIV/0!</v>
      </c>
    </row>
    <row r="1575" spans="1:5" s="17" customFormat="1" ht="16.75" customHeight="1" outlineLevel="2">
      <c r="A1575" s="1230">
        <v>24</v>
      </c>
      <c r="B1575" s="1231"/>
      <c r="C1575" s="1232"/>
      <c r="D1575" s="1233"/>
      <c r="E1575" s="587" t="e">
        <f t="shared" si="44"/>
        <v>#DIV/0!</v>
      </c>
    </row>
    <row r="1576" spans="1:5" s="17" customFormat="1" ht="16.75" customHeight="1" outlineLevel="2">
      <c r="A1576" s="1230">
        <v>25</v>
      </c>
      <c r="B1576" s="1231"/>
      <c r="C1576" s="1232"/>
      <c r="D1576" s="1233"/>
      <c r="E1576" s="587" t="e">
        <f t="shared" si="44"/>
        <v>#DIV/0!</v>
      </c>
    </row>
    <row r="1577" spans="1:5" s="17" customFormat="1" ht="16.75" customHeight="1" outlineLevel="2">
      <c r="A1577" s="1230">
        <v>26</v>
      </c>
      <c r="B1577" s="1231"/>
      <c r="C1577" s="1232"/>
      <c r="D1577" s="1233"/>
      <c r="E1577" s="587" t="e">
        <f t="shared" si="44"/>
        <v>#DIV/0!</v>
      </c>
    </row>
    <row r="1578" spans="1:5" s="17" customFormat="1" ht="16.75" customHeight="1" outlineLevel="2">
      <c r="A1578" s="1230">
        <v>27</v>
      </c>
      <c r="B1578" s="1231"/>
      <c r="C1578" s="1232"/>
      <c r="D1578" s="1233"/>
      <c r="E1578" s="587" t="e">
        <f t="shared" si="44"/>
        <v>#DIV/0!</v>
      </c>
    </row>
    <row r="1579" spans="1:5" s="17" customFormat="1" ht="16.75" customHeight="1" outlineLevel="2">
      <c r="A1579" s="1230">
        <v>28</v>
      </c>
      <c r="B1579" s="1231"/>
      <c r="C1579" s="1232"/>
      <c r="D1579" s="1233"/>
      <c r="E1579" s="587" t="e">
        <f t="shared" si="44"/>
        <v>#DIV/0!</v>
      </c>
    </row>
    <row r="1580" spans="1:5" s="17" customFormat="1" ht="16.75" customHeight="1" outlineLevel="2">
      <c r="A1580" s="1230">
        <v>29</v>
      </c>
      <c r="B1580" s="1231"/>
      <c r="C1580" s="1232"/>
      <c r="D1580" s="1233"/>
      <c r="E1580" s="587" t="e">
        <f t="shared" si="44"/>
        <v>#DIV/0!</v>
      </c>
    </row>
    <row r="1581" spans="1:5" s="17" customFormat="1" ht="16.75" customHeight="1" outlineLevel="2">
      <c r="A1581" s="1230">
        <v>30</v>
      </c>
      <c r="B1581" s="1231"/>
      <c r="C1581" s="1232"/>
      <c r="D1581" s="1233"/>
      <c r="E1581" s="587" t="e">
        <f t="shared" si="44"/>
        <v>#DIV/0!</v>
      </c>
    </row>
    <row r="1582" spans="1:5" s="17" customFormat="1" ht="16.75" customHeight="1" outlineLevel="2">
      <c r="A1582" s="1230">
        <v>31</v>
      </c>
      <c r="B1582" s="1231"/>
      <c r="C1582" s="1232"/>
      <c r="D1582" s="1233"/>
      <c r="E1582" s="587" t="e">
        <f t="shared" si="44"/>
        <v>#DIV/0!</v>
      </c>
    </row>
    <row r="1583" spans="1:5" s="17" customFormat="1" ht="16.75" customHeight="1" outlineLevel="2">
      <c r="A1583" s="1230">
        <v>32</v>
      </c>
      <c r="B1583" s="1231"/>
      <c r="C1583" s="1232"/>
      <c r="D1583" s="1233"/>
      <c r="E1583" s="587" t="e">
        <f t="shared" si="44"/>
        <v>#DIV/0!</v>
      </c>
    </row>
    <row r="1584" spans="1:5" s="17" customFormat="1" ht="16.75" customHeight="1" outlineLevel="2">
      <c r="A1584" s="1230">
        <v>33</v>
      </c>
      <c r="B1584" s="1231"/>
      <c r="C1584" s="1232"/>
      <c r="D1584" s="1233"/>
      <c r="E1584" s="587" t="e">
        <f t="shared" si="44"/>
        <v>#DIV/0!</v>
      </c>
    </row>
    <row r="1585" spans="1:5" s="17" customFormat="1" ht="16.75" customHeight="1" outlineLevel="2">
      <c r="A1585" s="1230">
        <v>34</v>
      </c>
      <c r="B1585" s="1231"/>
      <c r="C1585" s="1232"/>
      <c r="D1585" s="1233"/>
      <c r="E1585" s="587" t="e">
        <f t="shared" si="44"/>
        <v>#DIV/0!</v>
      </c>
    </row>
    <row r="1586" spans="1:5" s="17" customFormat="1" ht="16.75" customHeight="1" outlineLevel="2">
      <c r="A1586" s="1230">
        <v>35</v>
      </c>
      <c r="B1586" s="1231"/>
      <c r="C1586" s="1232"/>
      <c r="D1586" s="1233"/>
      <c r="E1586" s="587" t="e">
        <f t="shared" si="44"/>
        <v>#DIV/0!</v>
      </c>
    </row>
    <row r="1587" spans="1:5" s="17" customFormat="1" ht="16.75" customHeight="1" outlineLevel="2">
      <c r="A1587" s="1230">
        <v>36</v>
      </c>
      <c r="B1587" s="1231"/>
      <c r="C1587" s="1232"/>
      <c r="D1587" s="1233"/>
      <c r="E1587" s="587" t="e">
        <f t="shared" si="44"/>
        <v>#DIV/0!</v>
      </c>
    </row>
    <row r="1588" spans="1:5" s="17" customFormat="1" ht="16.75" customHeight="1" outlineLevel="2">
      <c r="A1588" s="1230">
        <v>37</v>
      </c>
      <c r="B1588" s="1231"/>
      <c r="C1588" s="1232"/>
      <c r="D1588" s="1233"/>
      <c r="E1588" s="587" t="e">
        <f t="shared" si="44"/>
        <v>#DIV/0!</v>
      </c>
    </row>
    <row r="1589" spans="1:5" s="17" customFormat="1" ht="16.75" customHeight="1" outlineLevel="2">
      <c r="A1589" s="1230">
        <v>38</v>
      </c>
      <c r="B1589" s="1231"/>
      <c r="C1589" s="1232"/>
      <c r="D1589" s="1233"/>
      <c r="E1589" s="587" t="e">
        <f t="shared" si="44"/>
        <v>#DIV/0!</v>
      </c>
    </row>
    <row r="1590" spans="1:5" s="17" customFormat="1" ht="16.75" customHeight="1" outlineLevel="2">
      <c r="A1590" s="1230">
        <v>39</v>
      </c>
      <c r="B1590" s="1231"/>
      <c r="C1590" s="1232"/>
      <c r="D1590" s="1233"/>
      <c r="E1590" s="587" t="e">
        <f t="shared" si="44"/>
        <v>#DIV/0!</v>
      </c>
    </row>
    <row r="1591" spans="1:5" s="17" customFormat="1" ht="16.75" customHeight="1" outlineLevel="2">
      <c r="A1591" s="1230">
        <v>40</v>
      </c>
      <c r="B1591" s="1231"/>
      <c r="C1591" s="1232"/>
      <c r="D1591" s="1233"/>
      <c r="E1591" s="587" t="e">
        <f t="shared" si="44"/>
        <v>#DIV/0!</v>
      </c>
    </row>
    <row r="1592" spans="1:5" s="17" customFormat="1" ht="16.75" customHeight="1" outlineLevel="2">
      <c r="A1592" s="1230">
        <v>41</v>
      </c>
      <c r="B1592" s="1231"/>
      <c r="C1592" s="1232"/>
      <c r="D1592" s="1233"/>
      <c r="E1592" s="587" t="e">
        <f t="shared" si="44"/>
        <v>#DIV/0!</v>
      </c>
    </row>
    <row r="1593" spans="1:5" s="17" customFormat="1" ht="16.75" customHeight="1" outlineLevel="2">
      <c r="A1593" s="1230">
        <v>42</v>
      </c>
      <c r="B1593" s="1231"/>
      <c r="C1593" s="1232"/>
      <c r="D1593" s="1233"/>
      <c r="E1593" s="587" t="e">
        <f t="shared" si="44"/>
        <v>#DIV/0!</v>
      </c>
    </row>
    <row r="1594" spans="1:5" s="17" customFormat="1" ht="16.75" customHeight="1" outlineLevel="2">
      <c r="A1594" s="1230">
        <v>43</v>
      </c>
      <c r="B1594" s="1231"/>
      <c r="C1594" s="1232"/>
      <c r="D1594" s="1233"/>
      <c r="E1594" s="587" t="e">
        <f t="shared" si="44"/>
        <v>#DIV/0!</v>
      </c>
    </row>
    <row r="1595" spans="1:5" s="17" customFormat="1" ht="16.75" customHeight="1" outlineLevel="2">
      <c r="A1595" s="1230">
        <v>44</v>
      </c>
      <c r="B1595" s="1231"/>
      <c r="C1595" s="1232"/>
      <c r="D1595" s="1233"/>
      <c r="E1595" s="587" t="e">
        <f t="shared" si="44"/>
        <v>#DIV/0!</v>
      </c>
    </row>
    <row r="1596" spans="1:5" s="17" customFormat="1" ht="16.75" customHeight="1" outlineLevel="2">
      <c r="A1596" s="1230">
        <v>45</v>
      </c>
      <c r="B1596" s="1231"/>
      <c r="C1596" s="1232"/>
      <c r="D1596" s="1233"/>
      <c r="E1596" s="587" t="e">
        <f t="shared" si="44"/>
        <v>#DIV/0!</v>
      </c>
    </row>
    <row r="1597" spans="1:5" s="17" customFormat="1" ht="16.75" customHeight="1" outlineLevel="2">
      <c r="A1597" s="1230">
        <v>46</v>
      </c>
      <c r="B1597" s="1231"/>
      <c r="C1597" s="1232"/>
      <c r="D1597" s="1233"/>
      <c r="E1597" s="587" t="e">
        <f t="shared" si="44"/>
        <v>#DIV/0!</v>
      </c>
    </row>
    <row r="1598" spans="1:5" s="17" customFormat="1" ht="16.75" customHeight="1" outlineLevel="2">
      <c r="A1598" s="1230">
        <v>47</v>
      </c>
      <c r="B1598" s="1231"/>
      <c r="C1598" s="1232"/>
      <c r="D1598" s="1233"/>
      <c r="E1598" s="587" t="e">
        <f t="shared" si="44"/>
        <v>#DIV/0!</v>
      </c>
    </row>
    <row r="1599" spans="1:5" s="17" customFormat="1" ht="16.75" customHeight="1" outlineLevel="2">
      <c r="A1599" s="1230">
        <v>48</v>
      </c>
      <c r="B1599" s="1231"/>
      <c r="C1599" s="1232"/>
      <c r="D1599" s="1233"/>
      <c r="E1599" s="587" t="e">
        <f t="shared" si="44"/>
        <v>#DIV/0!</v>
      </c>
    </row>
    <row r="1600" spans="1:5" s="17" customFormat="1" ht="16.75" customHeight="1" outlineLevel="2">
      <c r="A1600" s="1230">
        <v>49</v>
      </c>
      <c r="B1600" s="1231"/>
      <c r="C1600" s="1232"/>
      <c r="D1600" s="1233"/>
      <c r="E1600" s="587" t="e">
        <f t="shared" si="44"/>
        <v>#DIV/0!</v>
      </c>
    </row>
    <row r="1601" spans="1:5" s="17" customFormat="1" ht="16.75" customHeight="1" outlineLevel="2">
      <c r="A1601" s="1230">
        <v>50</v>
      </c>
      <c r="B1601" s="1231"/>
      <c r="C1601" s="1232"/>
      <c r="D1601" s="1233"/>
      <c r="E1601" s="587" t="e">
        <f t="shared" si="44"/>
        <v>#DIV/0!</v>
      </c>
    </row>
    <row r="1602" spans="1:5" s="17" customFormat="1" ht="16.75" customHeight="1" outlineLevel="2">
      <c r="A1602" s="1230">
        <v>51</v>
      </c>
      <c r="B1602" s="1231"/>
      <c r="C1602" s="1232"/>
      <c r="D1602" s="1233"/>
      <c r="E1602" s="587" t="e">
        <f t="shared" si="44"/>
        <v>#DIV/0!</v>
      </c>
    </row>
    <row r="1603" spans="1:5" s="17" customFormat="1" ht="16.75" customHeight="1" outlineLevel="2">
      <c r="A1603" s="1230">
        <v>52</v>
      </c>
      <c r="B1603" s="1231"/>
      <c r="C1603" s="1232"/>
      <c r="D1603" s="1233"/>
      <c r="E1603" s="587" t="e">
        <f t="shared" si="44"/>
        <v>#DIV/0!</v>
      </c>
    </row>
    <row r="1604" spans="1:5" s="17" customFormat="1" ht="16.75" customHeight="1" outlineLevel="2">
      <c r="A1604" s="1230">
        <v>53</v>
      </c>
      <c r="B1604" s="1231"/>
      <c r="C1604" s="1232"/>
      <c r="D1604" s="1233"/>
      <c r="E1604" s="587" t="e">
        <f t="shared" si="44"/>
        <v>#DIV/0!</v>
      </c>
    </row>
    <row r="1605" spans="1:5" s="17" customFormat="1" ht="16.75" customHeight="1" outlineLevel="2">
      <c r="A1605" s="1230">
        <v>54</v>
      </c>
      <c r="B1605" s="1231"/>
      <c r="C1605" s="1232"/>
      <c r="D1605" s="1233"/>
      <c r="E1605" s="587" t="e">
        <f t="shared" si="44"/>
        <v>#DIV/0!</v>
      </c>
    </row>
    <row r="1606" spans="1:5" s="17" customFormat="1" ht="16.75" customHeight="1" outlineLevel="2">
      <c r="A1606" s="1230">
        <v>55</v>
      </c>
      <c r="B1606" s="1231"/>
      <c r="C1606" s="1232"/>
      <c r="D1606" s="1233"/>
      <c r="E1606" s="587" t="e">
        <f t="shared" si="44"/>
        <v>#DIV/0!</v>
      </c>
    </row>
    <row r="1607" spans="1:5" s="17" customFormat="1" ht="16.75" customHeight="1" outlineLevel="2">
      <c r="A1607" s="1230">
        <v>56</v>
      </c>
      <c r="B1607" s="1231"/>
      <c r="C1607" s="1232"/>
      <c r="D1607" s="1233"/>
      <c r="E1607" s="587" t="e">
        <f t="shared" si="44"/>
        <v>#DIV/0!</v>
      </c>
    </row>
    <row r="1608" spans="1:5" s="17" customFormat="1" ht="16.75" customHeight="1" outlineLevel="2">
      <c r="A1608" s="1230">
        <v>57</v>
      </c>
      <c r="B1608" s="1231"/>
      <c r="C1608" s="1232"/>
      <c r="D1608" s="1233"/>
      <c r="E1608" s="587" t="e">
        <f t="shared" si="44"/>
        <v>#DIV/0!</v>
      </c>
    </row>
    <row r="1609" spans="1:5" s="17" customFormat="1" ht="16.75" customHeight="1" outlineLevel="2">
      <c r="A1609" s="1230">
        <v>58</v>
      </c>
      <c r="B1609" s="1231"/>
      <c r="C1609" s="1232"/>
      <c r="D1609" s="1233"/>
      <c r="E1609" s="587" t="e">
        <f t="shared" si="44"/>
        <v>#DIV/0!</v>
      </c>
    </row>
    <row r="1610" spans="1:5" s="17" customFormat="1" ht="16.75" customHeight="1" outlineLevel="2">
      <c r="A1610" s="1230">
        <v>59</v>
      </c>
      <c r="B1610" s="1231"/>
      <c r="C1610" s="1232"/>
      <c r="D1610" s="1233"/>
      <c r="E1610" s="587" t="e">
        <f t="shared" si="44"/>
        <v>#DIV/0!</v>
      </c>
    </row>
    <row r="1611" spans="1:5" s="17" customFormat="1" ht="16.75" customHeight="1" outlineLevel="2">
      <c r="A1611" s="1230">
        <v>60</v>
      </c>
      <c r="B1611" s="1231"/>
      <c r="C1611" s="1232"/>
      <c r="D1611" s="1233"/>
      <c r="E1611" s="587" t="e">
        <f t="shared" si="44"/>
        <v>#DIV/0!</v>
      </c>
    </row>
    <row r="1612" spans="1:5" s="17" customFormat="1" ht="16.75" customHeight="1" outlineLevel="2">
      <c r="A1612" s="1230">
        <v>61</v>
      </c>
      <c r="B1612" s="1231"/>
      <c r="C1612" s="1232"/>
      <c r="D1612" s="1233"/>
      <c r="E1612" s="587" t="e">
        <f t="shared" si="44"/>
        <v>#DIV/0!</v>
      </c>
    </row>
    <row r="1613" spans="1:5" s="17" customFormat="1" ht="16.75" customHeight="1" outlineLevel="2">
      <c r="A1613" s="1230">
        <v>62</v>
      </c>
      <c r="B1613" s="1231"/>
      <c r="C1613" s="1232"/>
      <c r="D1613" s="1233"/>
      <c r="E1613" s="587" t="e">
        <f t="shared" si="44"/>
        <v>#DIV/0!</v>
      </c>
    </row>
    <row r="1614" spans="1:5" s="17" customFormat="1" ht="16.75" customHeight="1" outlineLevel="2">
      <c r="A1614" s="1230">
        <v>63</v>
      </c>
      <c r="B1614" s="1231"/>
      <c r="C1614" s="1232"/>
      <c r="D1614" s="1233"/>
      <c r="E1614" s="587" t="e">
        <f t="shared" si="44"/>
        <v>#DIV/0!</v>
      </c>
    </row>
    <row r="1615" spans="1:5" s="17" customFormat="1" ht="16.75" customHeight="1" outlineLevel="2">
      <c r="A1615" s="1230">
        <v>64</v>
      </c>
      <c r="B1615" s="1231"/>
      <c r="C1615" s="1232"/>
      <c r="D1615" s="1233"/>
      <c r="E1615" s="587" t="e">
        <f t="shared" si="44"/>
        <v>#DIV/0!</v>
      </c>
    </row>
    <row r="1616" spans="1:5" s="17" customFormat="1" ht="16.75" customHeight="1" outlineLevel="2">
      <c r="A1616" s="1230">
        <v>65</v>
      </c>
      <c r="B1616" s="1231"/>
      <c r="C1616" s="1232"/>
      <c r="D1616" s="1233"/>
      <c r="E1616" s="587" t="e">
        <f t="shared" si="44"/>
        <v>#DIV/0!</v>
      </c>
    </row>
    <row r="1617" spans="1:5" s="17" customFormat="1" ht="16.75" customHeight="1" outlineLevel="2">
      <c r="A1617" s="1230">
        <v>66</v>
      </c>
      <c r="B1617" s="1231"/>
      <c r="C1617" s="1232"/>
      <c r="D1617" s="1233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0">
        <v>67</v>
      </c>
      <c r="B1618" s="1231"/>
      <c r="C1618" s="1232"/>
      <c r="D1618" s="1233"/>
      <c r="E1618" s="587" t="e">
        <f t="shared" si="45"/>
        <v>#DIV/0!</v>
      </c>
    </row>
    <row r="1619" spans="1:5" s="17" customFormat="1" ht="16.75" customHeight="1" outlineLevel="2">
      <c r="A1619" s="1230">
        <v>68</v>
      </c>
      <c r="B1619" s="1231"/>
      <c r="C1619" s="1232"/>
      <c r="D1619" s="1233"/>
      <c r="E1619" s="587" t="e">
        <f t="shared" si="45"/>
        <v>#DIV/0!</v>
      </c>
    </row>
    <row r="1620" spans="1:5" s="17" customFormat="1" ht="16.75" customHeight="1" outlineLevel="2">
      <c r="A1620" s="1230">
        <v>69</v>
      </c>
      <c r="B1620" s="1231"/>
      <c r="C1620" s="1232"/>
      <c r="D1620" s="1233"/>
      <c r="E1620" s="587" t="e">
        <f t="shared" si="45"/>
        <v>#DIV/0!</v>
      </c>
    </row>
    <row r="1621" spans="1:5" s="17" customFormat="1" ht="16.75" customHeight="1" outlineLevel="2">
      <c r="A1621" s="1230">
        <v>70</v>
      </c>
      <c r="B1621" s="1231"/>
      <c r="C1621" s="1232"/>
      <c r="D1621" s="1233"/>
      <c r="E1621" s="587" t="e">
        <f t="shared" si="45"/>
        <v>#DIV/0!</v>
      </c>
    </row>
    <row r="1622" spans="1:5" s="17" customFormat="1" ht="16.75" customHeight="1" outlineLevel="2">
      <c r="A1622" s="1230">
        <v>71</v>
      </c>
      <c r="B1622" s="1231"/>
      <c r="C1622" s="1232"/>
      <c r="D1622" s="1233"/>
      <c r="E1622" s="587" t="e">
        <f t="shared" si="45"/>
        <v>#DIV/0!</v>
      </c>
    </row>
    <row r="1623" spans="1:5" s="17" customFormat="1" ht="16.75" customHeight="1" outlineLevel="2">
      <c r="A1623" s="1230">
        <v>72</v>
      </c>
      <c r="B1623" s="1231"/>
      <c r="C1623" s="1232"/>
      <c r="D1623" s="1233"/>
      <c r="E1623" s="587" t="e">
        <f t="shared" si="45"/>
        <v>#DIV/0!</v>
      </c>
    </row>
    <row r="1624" spans="1:5" s="17" customFormat="1" ht="16.75" customHeight="1" outlineLevel="2">
      <c r="A1624" s="1230">
        <v>73</v>
      </c>
      <c r="B1624" s="1231"/>
      <c r="C1624" s="1232"/>
      <c r="D1624" s="1233"/>
      <c r="E1624" s="587" t="e">
        <f t="shared" si="45"/>
        <v>#DIV/0!</v>
      </c>
    </row>
    <row r="1625" spans="1:5" s="17" customFormat="1" ht="16.75" customHeight="1" outlineLevel="2">
      <c r="A1625" s="1230">
        <v>74</v>
      </c>
      <c r="B1625" s="1231"/>
      <c r="C1625" s="1232"/>
      <c r="D1625" s="1233"/>
      <c r="E1625" s="587" t="e">
        <f t="shared" si="45"/>
        <v>#DIV/0!</v>
      </c>
    </row>
    <row r="1626" spans="1:5" s="17" customFormat="1" ht="16.75" customHeight="1" outlineLevel="2">
      <c r="A1626" s="1230">
        <v>75</v>
      </c>
      <c r="B1626" s="1231"/>
      <c r="C1626" s="1232"/>
      <c r="D1626" s="1233"/>
      <c r="E1626" s="587" t="e">
        <f t="shared" si="45"/>
        <v>#DIV/0!</v>
      </c>
    </row>
    <row r="1627" spans="1:5" s="17" customFormat="1" ht="16.75" customHeight="1" outlineLevel="2">
      <c r="A1627" s="1230">
        <v>76</v>
      </c>
      <c r="B1627" s="1231"/>
      <c r="C1627" s="1232"/>
      <c r="D1627" s="1233"/>
      <c r="E1627" s="587" t="e">
        <f t="shared" si="45"/>
        <v>#DIV/0!</v>
      </c>
    </row>
    <row r="1628" spans="1:5" s="17" customFormat="1" ht="16.75" customHeight="1" outlineLevel="2">
      <c r="A1628" s="1230">
        <v>77</v>
      </c>
      <c r="B1628" s="1231"/>
      <c r="C1628" s="1232"/>
      <c r="D1628" s="1233"/>
      <c r="E1628" s="587" t="e">
        <f t="shared" si="45"/>
        <v>#DIV/0!</v>
      </c>
    </row>
    <row r="1629" spans="1:5" s="17" customFormat="1" ht="16.75" customHeight="1" outlineLevel="2">
      <c r="A1629" s="1230">
        <v>78</v>
      </c>
      <c r="B1629" s="1231"/>
      <c r="C1629" s="1232"/>
      <c r="D1629" s="1233"/>
      <c r="E1629" s="587" t="e">
        <f t="shared" si="45"/>
        <v>#DIV/0!</v>
      </c>
    </row>
    <row r="1630" spans="1:5" s="17" customFormat="1" ht="16.75" customHeight="1" outlineLevel="2">
      <c r="A1630" s="1230">
        <v>79</v>
      </c>
      <c r="B1630" s="1231"/>
      <c r="C1630" s="1232"/>
      <c r="D1630" s="1233"/>
      <c r="E1630" s="587" t="e">
        <f t="shared" si="45"/>
        <v>#DIV/0!</v>
      </c>
    </row>
    <row r="1631" spans="1:5" s="17" customFormat="1" ht="16.75" customHeight="1" outlineLevel="2">
      <c r="A1631" s="1230">
        <v>80</v>
      </c>
      <c r="B1631" s="1231"/>
      <c r="C1631" s="1232"/>
      <c r="D1631" s="1233"/>
      <c r="E1631" s="587" t="e">
        <f t="shared" si="45"/>
        <v>#DIV/0!</v>
      </c>
    </row>
    <row r="1632" spans="1:5" s="17" customFormat="1" ht="16.75" customHeight="1" outlineLevel="2">
      <c r="A1632" s="1230">
        <v>81</v>
      </c>
      <c r="B1632" s="1231"/>
      <c r="C1632" s="1232"/>
      <c r="D1632" s="1233"/>
      <c r="E1632" s="587" t="e">
        <f t="shared" si="45"/>
        <v>#DIV/0!</v>
      </c>
    </row>
    <row r="1633" spans="1:5" s="17" customFormat="1" ht="16.75" customHeight="1" outlineLevel="2">
      <c r="A1633" s="1230">
        <v>82</v>
      </c>
      <c r="B1633" s="1231"/>
      <c r="C1633" s="1232"/>
      <c r="D1633" s="1233"/>
      <c r="E1633" s="587" t="e">
        <f t="shared" si="45"/>
        <v>#DIV/0!</v>
      </c>
    </row>
    <row r="1634" spans="1:5" s="17" customFormat="1" ht="16.75" customHeight="1" outlineLevel="2">
      <c r="A1634" s="1230">
        <v>83</v>
      </c>
      <c r="B1634" s="1231"/>
      <c r="C1634" s="1232"/>
      <c r="D1634" s="1233"/>
      <c r="E1634" s="587" t="e">
        <f t="shared" si="45"/>
        <v>#DIV/0!</v>
      </c>
    </row>
    <row r="1635" spans="1:5" s="17" customFormat="1" ht="16.75" customHeight="1" outlineLevel="2">
      <c r="A1635" s="1230">
        <v>84</v>
      </c>
      <c r="B1635" s="1231"/>
      <c r="C1635" s="1232"/>
      <c r="D1635" s="1233"/>
      <c r="E1635" s="587" t="e">
        <f t="shared" si="45"/>
        <v>#DIV/0!</v>
      </c>
    </row>
    <row r="1636" spans="1:5" s="17" customFormat="1" ht="16.75" customHeight="1" outlineLevel="2">
      <c r="A1636" s="1230">
        <v>85</v>
      </c>
      <c r="B1636" s="1231"/>
      <c r="C1636" s="1232"/>
      <c r="D1636" s="1233"/>
      <c r="E1636" s="587" t="e">
        <f t="shared" si="45"/>
        <v>#DIV/0!</v>
      </c>
    </row>
    <row r="1637" spans="1:5" s="17" customFormat="1" ht="16.75" customHeight="1" outlineLevel="2">
      <c r="A1637" s="1230">
        <v>86</v>
      </c>
      <c r="B1637" s="1231"/>
      <c r="C1637" s="1232"/>
      <c r="D1637" s="1233"/>
      <c r="E1637" s="587" t="e">
        <f t="shared" si="45"/>
        <v>#DIV/0!</v>
      </c>
    </row>
    <row r="1638" spans="1:5" s="17" customFormat="1" ht="16.75" customHeight="1" outlineLevel="2">
      <c r="A1638" s="1230">
        <v>87</v>
      </c>
      <c r="B1638" s="1231"/>
      <c r="C1638" s="1232"/>
      <c r="D1638" s="1233"/>
      <c r="E1638" s="587" t="e">
        <f t="shared" si="45"/>
        <v>#DIV/0!</v>
      </c>
    </row>
    <row r="1639" spans="1:5" s="17" customFormat="1" ht="16.75" customHeight="1" outlineLevel="2">
      <c r="A1639" s="1230">
        <v>88</v>
      </c>
      <c r="B1639" s="1231"/>
      <c r="C1639" s="1232"/>
      <c r="D1639" s="1233"/>
      <c r="E1639" s="587" t="e">
        <f t="shared" si="45"/>
        <v>#DIV/0!</v>
      </c>
    </row>
    <row r="1640" spans="1:5" s="17" customFormat="1" ht="16.75" customHeight="1" outlineLevel="2">
      <c r="A1640" s="1230">
        <v>89</v>
      </c>
      <c r="B1640" s="1231"/>
      <c r="C1640" s="1232"/>
      <c r="D1640" s="1233"/>
      <c r="E1640" s="587" t="e">
        <f t="shared" si="45"/>
        <v>#DIV/0!</v>
      </c>
    </row>
    <row r="1641" spans="1:5" s="17" customFormat="1" ht="16.75" customHeight="1" outlineLevel="2">
      <c r="A1641" s="1230">
        <v>90</v>
      </c>
      <c r="B1641" s="1231"/>
      <c r="C1641" s="1232"/>
      <c r="D1641" s="1233"/>
      <c r="E1641" s="587" t="e">
        <f t="shared" si="45"/>
        <v>#DIV/0!</v>
      </c>
    </row>
    <row r="1642" spans="1:5" s="17" customFormat="1" ht="16.75" customHeight="1" outlineLevel="2">
      <c r="A1642" s="1230">
        <v>91</v>
      </c>
      <c r="B1642" s="1231"/>
      <c r="C1642" s="1232"/>
      <c r="D1642" s="1233"/>
      <c r="E1642" s="587" t="e">
        <f t="shared" si="45"/>
        <v>#DIV/0!</v>
      </c>
    </row>
    <row r="1643" spans="1:5" s="17" customFormat="1" ht="16.75" customHeight="1" outlineLevel="2">
      <c r="A1643" s="1230">
        <v>92</v>
      </c>
      <c r="B1643" s="1231"/>
      <c r="C1643" s="1232"/>
      <c r="D1643" s="1233"/>
      <c r="E1643" s="587" t="e">
        <f t="shared" si="45"/>
        <v>#DIV/0!</v>
      </c>
    </row>
    <row r="1644" spans="1:5" s="17" customFormat="1" ht="16.75" customHeight="1" outlineLevel="2">
      <c r="A1644" s="1230">
        <v>93</v>
      </c>
      <c r="B1644" s="1231"/>
      <c r="C1644" s="1232"/>
      <c r="D1644" s="1233"/>
      <c r="E1644" s="587" t="e">
        <f t="shared" si="45"/>
        <v>#DIV/0!</v>
      </c>
    </row>
    <row r="1645" spans="1:5" s="17" customFormat="1" ht="16.75" customHeight="1" outlineLevel="2">
      <c r="A1645" s="1230">
        <v>94</v>
      </c>
      <c r="B1645" s="1231"/>
      <c r="C1645" s="1232"/>
      <c r="D1645" s="1233"/>
      <c r="E1645" s="587" t="e">
        <f t="shared" si="45"/>
        <v>#DIV/0!</v>
      </c>
    </row>
    <row r="1646" spans="1:5" s="17" customFormat="1" ht="16.75" customHeight="1" outlineLevel="2">
      <c r="A1646" s="1230">
        <v>95</v>
      </c>
      <c r="B1646" s="1231"/>
      <c r="C1646" s="1232"/>
      <c r="D1646" s="1233"/>
      <c r="E1646" s="587" t="e">
        <f t="shared" si="45"/>
        <v>#DIV/0!</v>
      </c>
    </row>
    <row r="1647" spans="1:5" s="17" customFormat="1" ht="16.75" customHeight="1" outlineLevel="2">
      <c r="A1647" s="1230">
        <v>96</v>
      </c>
      <c r="B1647" s="1231"/>
      <c r="C1647" s="1232"/>
      <c r="D1647" s="1233"/>
      <c r="E1647" s="587" t="e">
        <f t="shared" si="45"/>
        <v>#DIV/0!</v>
      </c>
    </row>
    <row r="1648" spans="1:5" s="17" customFormat="1" ht="16.75" customHeight="1" outlineLevel="2">
      <c r="A1648" s="1230">
        <v>97</v>
      </c>
      <c r="B1648" s="1231"/>
      <c r="C1648" s="1232"/>
      <c r="D1648" s="1233"/>
      <c r="E1648" s="587" t="e">
        <f t="shared" si="45"/>
        <v>#DIV/0!</v>
      </c>
    </row>
    <row r="1649" spans="1:5" s="17" customFormat="1" ht="16.75" customHeight="1" outlineLevel="2">
      <c r="A1649" s="1230">
        <v>98</v>
      </c>
      <c r="B1649" s="1231"/>
      <c r="C1649" s="1232"/>
      <c r="D1649" s="1233"/>
      <c r="E1649" s="587" t="e">
        <f t="shared" si="45"/>
        <v>#DIV/0!</v>
      </c>
    </row>
    <row r="1650" spans="1:5" s="17" customFormat="1" ht="16.75" customHeight="1" outlineLevel="2">
      <c r="A1650" s="1230">
        <v>99</v>
      </c>
      <c r="B1650" s="1231"/>
      <c r="C1650" s="1232"/>
      <c r="D1650" s="1233"/>
      <c r="E1650" s="587" t="e">
        <f t="shared" si="45"/>
        <v>#DIV/0!</v>
      </c>
    </row>
    <row r="1651" spans="1:5" s="17" customFormat="1" ht="16.75" customHeight="1" outlineLevel="2">
      <c r="A1651" s="1230">
        <v>100</v>
      </c>
      <c r="B1651" s="1231"/>
      <c r="C1651" s="1232"/>
      <c r="D1651" s="1233"/>
      <c r="E1651" s="587" t="e">
        <f t="shared" si="45"/>
        <v>#DIV/0!</v>
      </c>
    </row>
    <row r="1652" spans="1:5" s="17" customFormat="1" ht="16.75" customHeight="1" outlineLevel="2">
      <c r="A1652" s="1230">
        <v>101</v>
      </c>
      <c r="B1652" s="1231"/>
      <c r="C1652" s="1232"/>
      <c r="D1652" s="1233"/>
      <c r="E1652" s="587" t="e">
        <f t="shared" si="45"/>
        <v>#DIV/0!</v>
      </c>
    </row>
    <row r="1653" spans="1:5" s="17" customFormat="1" ht="16.75" customHeight="1" outlineLevel="2">
      <c r="A1653" s="1230">
        <v>102</v>
      </c>
      <c r="B1653" s="1231"/>
      <c r="C1653" s="1232"/>
      <c r="D1653" s="1233"/>
      <c r="E1653" s="587" t="e">
        <f t="shared" si="45"/>
        <v>#DIV/0!</v>
      </c>
    </row>
    <row r="1654" spans="1:5" s="17" customFormat="1" ht="16.75" customHeight="1" outlineLevel="2">
      <c r="A1654" s="1230">
        <v>103</v>
      </c>
      <c r="B1654" s="1231"/>
      <c r="C1654" s="1232"/>
      <c r="D1654" s="1233"/>
      <c r="E1654" s="587" t="e">
        <f t="shared" si="45"/>
        <v>#DIV/0!</v>
      </c>
    </row>
    <row r="1655" spans="1:5" s="17" customFormat="1" ht="16.75" customHeight="1" outlineLevel="2">
      <c r="A1655" s="1230">
        <v>104</v>
      </c>
      <c r="B1655" s="1231"/>
      <c r="C1655" s="1232"/>
      <c r="D1655" s="1233"/>
      <c r="E1655" s="587" t="e">
        <f t="shared" si="45"/>
        <v>#DIV/0!</v>
      </c>
    </row>
    <row r="1656" spans="1:5" s="17" customFormat="1" ht="16.75" customHeight="1" outlineLevel="2">
      <c r="A1656" s="1230">
        <v>105</v>
      </c>
      <c r="B1656" s="1231"/>
      <c r="C1656" s="1232"/>
      <c r="D1656" s="1233"/>
      <c r="E1656" s="587" t="e">
        <f t="shared" si="45"/>
        <v>#DIV/0!</v>
      </c>
    </row>
    <row r="1657" spans="1:5" s="17" customFormat="1" ht="16.75" customHeight="1" outlineLevel="2">
      <c r="A1657" s="1230">
        <v>106</v>
      </c>
      <c r="B1657" s="1231"/>
      <c r="C1657" s="1232"/>
      <c r="D1657" s="1233"/>
      <c r="E1657" s="587" t="e">
        <f t="shared" si="45"/>
        <v>#DIV/0!</v>
      </c>
    </row>
    <row r="1658" spans="1:5" s="17" customFormat="1" ht="16.75" customHeight="1" outlineLevel="2">
      <c r="A1658" s="1230">
        <v>107</v>
      </c>
      <c r="B1658" s="1231"/>
      <c r="C1658" s="1232"/>
      <c r="D1658" s="1233"/>
      <c r="E1658" s="587" t="e">
        <f t="shared" si="45"/>
        <v>#DIV/0!</v>
      </c>
    </row>
    <row r="1659" spans="1:5" s="17" customFormat="1" ht="16.75" customHeight="1" outlineLevel="2">
      <c r="A1659" s="1230">
        <v>108</v>
      </c>
      <c r="B1659" s="1231"/>
      <c r="C1659" s="1232"/>
      <c r="D1659" s="1233"/>
      <c r="E1659" s="587" t="e">
        <f t="shared" si="45"/>
        <v>#DIV/0!</v>
      </c>
    </row>
    <row r="1660" spans="1:5" s="17" customFormat="1" ht="16.75" customHeight="1" outlineLevel="2">
      <c r="A1660" s="1230">
        <v>109</v>
      </c>
      <c r="B1660" s="1231"/>
      <c r="C1660" s="1232"/>
      <c r="D1660" s="1233"/>
      <c r="E1660" s="587" t="e">
        <f t="shared" si="45"/>
        <v>#DIV/0!</v>
      </c>
    </row>
    <row r="1661" spans="1:5" s="17" customFormat="1" ht="16.75" customHeight="1" outlineLevel="2">
      <c r="A1661" s="1230">
        <v>110</v>
      </c>
      <c r="B1661" s="1231"/>
      <c r="C1661" s="1232"/>
      <c r="D1661" s="1233"/>
      <c r="E1661" s="587" t="e">
        <f t="shared" si="45"/>
        <v>#DIV/0!</v>
      </c>
    </row>
    <row r="1662" spans="1:5" s="17" customFormat="1" ht="16.75" customHeight="1" outlineLevel="2">
      <c r="A1662" s="1230">
        <v>111</v>
      </c>
      <c r="B1662" s="1231"/>
      <c r="C1662" s="1232"/>
      <c r="D1662" s="1233"/>
      <c r="E1662" s="587" t="e">
        <f t="shared" si="45"/>
        <v>#DIV/0!</v>
      </c>
    </row>
    <row r="1663" spans="1:5" s="17" customFormat="1" ht="16.75" customHeight="1" outlineLevel="2">
      <c r="A1663" s="1230">
        <v>112</v>
      </c>
      <c r="B1663" s="1231"/>
      <c r="C1663" s="1232"/>
      <c r="D1663" s="1233"/>
      <c r="E1663" s="587" t="e">
        <f t="shared" si="45"/>
        <v>#DIV/0!</v>
      </c>
    </row>
    <row r="1664" spans="1:5" s="17" customFormat="1" ht="16.75" customHeight="1" outlineLevel="2">
      <c r="A1664" s="1230">
        <v>113</v>
      </c>
      <c r="B1664" s="1231"/>
      <c r="C1664" s="1232"/>
      <c r="D1664" s="1233"/>
      <c r="E1664" s="587" t="e">
        <f t="shared" si="45"/>
        <v>#DIV/0!</v>
      </c>
    </row>
    <row r="1665" spans="1:5" s="17" customFormat="1" ht="16.75" customHeight="1" outlineLevel="2">
      <c r="A1665" s="1230">
        <v>114</v>
      </c>
      <c r="B1665" s="1231"/>
      <c r="C1665" s="1232"/>
      <c r="D1665" s="1233"/>
      <c r="E1665" s="587" t="e">
        <f t="shared" si="45"/>
        <v>#DIV/0!</v>
      </c>
    </row>
    <row r="1666" spans="1:5" s="17" customFormat="1" ht="16.75" customHeight="1" outlineLevel="2">
      <c r="A1666" s="1230">
        <v>115</v>
      </c>
      <c r="B1666" s="1231"/>
      <c r="C1666" s="1232"/>
      <c r="D1666" s="1233"/>
      <c r="E1666" s="587" t="e">
        <f t="shared" si="45"/>
        <v>#DIV/0!</v>
      </c>
    </row>
    <row r="1667" spans="1:5" s="17" customFormat="1" ht="16.75" customHeight="1" outlineLevel="2">
      <c r="A1667" s="1230">
        <v>116</v>
      </c>
      <c r="B1667" s="1231"/>
      <c r="C1667" s="1232"/>
      <c r="D1667" s="1233"/>
      <c r="E1667" s="587" t="e">
        <f t="shared" si="45"/>
        <v>#DIV/0!</v>
      </c>
    </row>
    <row r="1668" spans="1:5" s="17" customFormat="1" ht="16.75" customHeight="1" outlineLevel="2">
      <c r="A1668" s="1230">
        <v>117</v>
      </c>
      <c r="B1668" s="1231"/>
      <c r="C1668" s="1232"/>
      <c r="D1668" s="1233"/>
      <c r="E1668" s="587" t="e">
        <f t="shared" si="45"/>
        <v>#DIV/0!</v>
      </c>
    </row>
    <row r="1669" spans="1:5" s="17" customFormat="1" ht="16.75" customHeight="1" outlineLevel="2">
      <c r="A1669" s="1230">
        <v>118</v>
      </c>
      <c r="B1669" s="1231"/>
      <c r="C1669" s="1232"/>
      <c r="D1669" s="1233"/>
      <c r="E1669" s="587" t="e">
        <f t="shared" si="45"/>
        <v>#DIV/0!</v>
      </c>
    </row>
    <row r="1670" spans="1:5" s="17" customFormat="1" ht="16.75" customHeight="1" outlineLevel="2">
      <c r="A1670" s="1230">
        <v>119</v>
      </c>
      <c r="B1670" s="1231"/>
      <c r="C1670" s="1232"/>
      <c r="D1670" s="1233"/>
      <c r="E1670" s="587" t="e">
        <f t="shared" si="45"/>
        <v>#DIV/0!</v>
      </c>
    </row>
    <row r="1671" spans="1:5" s="17" customFormat="1" ht="16.75" customHeight="1" outlineLevel="2">
      <c r="A1671" s="1230">
        <v>120</v>
      </c>
      <c r="B1671" s="1231"/>
      <c r="C1671" s="1232"/>
      <c r="D1671" s="1233"/>
      <c r="E1671" s="587" t="e">
        <f t="shared" si="45"/>
        <v>#DIV/0!</v>
      </c>
    </row>
    <row r="1672" spans="1:5" s="17" customFormat="1" ht="16.75" customHeight="1" outlineLevel="2">
      <c r="A1672" s="1230">
        <v>121</v>
      </c>
      <c r="B1672" s="1231"/>
      <c r="C1672" s="1232"/>
      <c r="D1672" s="1233"/>
      <c r="E1672" s="587" t="e">
        <f t="shared" si="45"/>
        <v>#DIV/0!</v>
      </c>
    </row>
    <row r="1673" spans="1:5" s="17" customFormat="1" ht="16.75" customHeight="1" outlineLevel="2">
      <c r="A1673" s="1230">
        <v>122</v>
      </c>
      <c r="B1673" s="1231"/>
      <c r="C1673" s="1232"/>
      <c r="D1673" s="1233"/>
      <c r="E1673" s="587" t="e">
        <f t="shared" si="45"/>
        <v>#DIV/0!</v>
      </c>
    </row>
    <row r="1674" spans="1:5" s="17" customFormat="1" ht="16.75" customHeight="1" outlineLevel="2">
      <c r="A1674" s="1230">
        <v>123</v>
      </c>
      <c r="B1674" s="1231"/>
      <c r="C1674" s="1232"/>
      <c r="D1674" s="1233"/>
      <c r="E1674" s="587" t="e">
        <f t="shared" si="45"/>
        <v>#DIV/0!</v>
      </c>
    </row>
    <row r="1675" spans="1:5" s="17" customFormat="1" ht="16.75" customHeight="1" outlineLevel="2">
      <c r="A1675" s="1230">
        <v>124</v>
      </c>
      <c r="B1675" s="1231"/>
      <c r="C1675" s="1232"/>
      <c r="D1675" s="1233"/>
      <c r="E1675" s="587" t="e">
        <f t="shared" si="45"/>
        <v>#DIV/0!</v>
      </c>
    </row>
    <row r="1676" spans="1:5" s="17" customFormat="1" ht="16.75" customHeight="1" outlineLevel="2">
      <c r="A1676" s="1230">
        <v>125</v>
      </c>
      <c r="B1676" s="1231"/>
      <c r="C1676" s="1232"/>
      <c r="D1676" s="1233"/>
      <c r="E1676" s="587" t="e">
        <f t="shared" si="45"/>
        <v>#DIV/0!</v>
      </c>
    </row>
    <row r="1677" spans="1:5" s="17" customFormat="1" ht="16.75" customHeight="1" outlineLevel="2">
      <c r="A1677" s="1230">
        <v>126</v>
      </c>
      <c r="B1677" s="1231"/>
      <c r="C1677" s="1232"/>
      <c r="D1677" s="1233"/>
      <c r="E1677" s="587" t="e">
        <f t="shared" si="45"/>
        <v>#DIV/0!</v>
      </c>
    </row>
    <row r="1678" spans="1:5" s="17" customFormat="1" ht="16.75" customHeight="1" outlineLevel="2">
      <c r="A1678" s="1230">
        <v>127</v>
      </c>
      <c r="B1678" s="1231"/>
      <c r="C1678" s="1232"/>
      <c r="D1678" s="1233"/>
      <c r="E1678" s="587" t="e">
        <f t="shared" si="45"/>
        <v>#DIV/0!</v>
      </c>
    </row>
    <row r="1679" spans="1:5" s="17" customFormat="1" ht="16.75" customHeight="1" outlineLevel="2">
      <c r="A1679" s="1230">
        <v>128</v>
      </c>
      <c r="B1679" s="1231"/>
      <c r="C1679" s="1232"/>
      <c r="D1679" s="1233"/>
      <c r="E1679" s="587" t="e">
        <f t="shared" si="45"/>
        <v>#DIV/0!</v>
      </c>
    </row>
    <row r="1680" spans="1:5" s="17" customFormat="1" ht="16.75" customHeight="1" outlineLevel="2">
      <c r="A1680" s="1230">
        <v>129</v>
      </c>
      <c r="B1680" s="1231"/>
      <c r="C1680" s="1232"/>
      <c r="D1680" s="1233"/>
      <c r="E1680" s="587" t="e">
        <f t="shared" si="45"/>
        <v>#DIV/0!</v>
      </c>
    </row>
    <row r="1681" spans="1:5" s="17" customFormat="1" ht="16.75" customHeight="1" outlineLevel="2">
      <c r="A1681" s="1230">
        <v>130</v>
      </c>
      <c r="B1681" s="1231"/>
      <c r="C1681" s="1232"/>
      <c r="D1681" s="1233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0">
        <v>131</v>
      </c>
      <c r="B1682" s="1231"/>
      <c r="C1682" s="1232"/>
      <c r="D1682" s="1233"/>
      <c r="E1682" s="587" t="e">
        <f t="shared" si="46"/>
        <v>#DIV/0!</v>
      </c>
    </row>
    <row r="1683" spans="1:5" s="17" customFormat="1" ht="16.75" customHeight="1" outlineLevel="2">
      <c r="A1683" s="1230">
        <v>132</v>
      </c>
      <c r="B1683" s="1231"/>
      <c r="C1683" s="1232"/>
      <c r="D1683" s="1233"/>
      <c r="E1683" s="587" t="e">
        <f t="shared" si="46"/>
        <v>#DIV/0!</v>
      </c>
    </row>
    <row r="1684" spans="1:5" s="17" customFormat="1" ht="16.75" customHeight="1" outlineLevel="2">
      <c r="A1684" s="1230">
        <v>133</v>
      </c>
      <c r="B1684" s="1231"/>
      <c r="C1684" s="1232"/>
      <c r="D1684" s="1233"/>
      <c r="E1684" s="587" t="e">
        <f t="shared" si="46"/>
        <v>#DIV/0!</v>
      </c>
    </row>
    <row r="1685" spans="1:5" s="17" customFormat="1" ht="16.75" customHeight="1" outlineLevel="2">
      <c r="A1685" s="1230">
        <v>134</v>
      </c>
      <c r="B1685" s="1231"/>
      <c r="C1685" s="1232"/>
      <c r="D1685" s="1233"/>
      <c r="E1685" s="587" t="e">
        <f t="shared" si="46"/>
        <v>#DIV/0!</v>
      </c>
    </row>
    <row r="1686" spans="1:5" s="17" customFormat="1" ht="16.75" customHeight="1" outlineLevel="2">
      <c r="A1686" s="1230">
        <v>135</v>
      </c>
      <c r="B1686" s="1231"/>
      <c r="C1686" s="1232"/>
      <c r="D1686" s="1233"/>
      <c r="E1686" s="587" t="e">
        <f t="shared" si="46"/>
        <v>#DIV/0!</v>
      </c>
    </row>
    <row r="1687" spans="1:5" s="17" customFormat="1" ht="16.75" customHeight="1" outlineLevel="2">
      <c r="A1687" s="1230">
        <v>136</v>
      </c>
      <c r="B1687" s="1231"/>
      <c r="C1687" s="1232"/>
      <c r="D1687" s="1233"/>
      <c r="E1687" s="587" t="e">
        <f t="shared" si="46"/>
        <v>#DIV/0!</v>
      </c>
    </row>
    <row r="1688" spans="1:5" s="17" customFormat="1" ht="16.75" customHeight="1" outlineLevel="2">
      <c r="A1688" s="1230">
        <v>137</v>
      </c>
      <c r="B1688" s="1231"/>
      <c r="C1688" s="1232"/>
      <c r="D1688" s="1233"/>
      <c r="E1688" s="587" t="e">
        <f t="shared" si="46"/>
        <v>#DIV/0!</v>
      </c>
    </row>
    <row r="1689" spans="1:5" s="17" customFormat="1" ht="16.75" customHeight="1" outlineLevel="2">
      <c r="A1689" s="1230">
        <v>138</v>
      </c>
      <c r="B1689" s="1231"/>
      <c r="C1689" s="1232"/>
      <c r="D1689" s="1233"/>
      <c r="E1689" s="587" t="e">
        <f t="shared" si="46"/>
        <v>#DIV/0!</v>
      </c>
    </row>
    <row r="1690" spans="1:5" s="17" customFormat="1" ht="16.75" customHeight="1" outlineLevel="2">
      <c r="A1690" s="1230">
        <v>139</v>
      </c>
      <c r="B1690" s="1231"/>
      <c r="C1690" s="1232"/>
      <c r="D1690" s="1233"/>
      <c r="E1690" s="587" t="e">
        <f t="shared" si="46"/>
        <v>#DIV/0!</v>
      </c>
    </row>
    <row r="1691" spans="1:5" s="17" customFormat="1" ht="16.75" customHeight="1" outlineLevel="2">
      <c r="A1691" s="1230">
        <v>140</v>
      </c>
      <c r="B1691" s="1231"/>
      <c r="C1691" s="1232"/>
      <c r="D1691" s="1233"/>
      <c r="E1691" s="587" t="e">
        <f t="shared" si="46"/>
        <v>#DIV/0!</v>
      </c>
    </row>
    <row r="1692" spans="1:5" s="17" customFormat="1" ht="16.75" customHeight="1" outlineLevel="2">
      <c r="A1692" s="1230">
        <v>141</v>
      </c>
      <c r="B1692" s="1231"/>
      <c r="C1692" s="1232"/>
      <c r="D1692" s="1233"/>
      <c r="E1692" s="587" t="e">
        <f t="shared" si="46"/>
        <v>#DIV/0!</v>
      </c>
    </row>
    <row r="1693" spans="1:5" s="17" customFormat="1" ht="16.75" customHeight="1" outlineLevel="2">
      <c r="A1693" s="1230">
        <v>142</v>
      </c>
      <c r="B1693" s="1231"/>
      <c r="C1693" s="1232"/>
      <c r="D1693" s="1233"/>
      <c r="E1693" s="587" t="e">
        <f t="shared" si="46"/>
        <v>#DIV/0!</v>
      </c>
    </row>
    <row r="1694" spans="1:5" s="17" customFormat="1" ht="16.75" customHeight="1" outlineLevel="2">
      <c r="A1694" s="1230">
        <v>143</v>
      </c>
      <c r="B1694" s="1231"/>
      <c r="C1694" s="1232"/>
      <c r="D1694" s="1233"/>
      <c r="E1694" s="587" t="e">
        <f t="shared" si="46"/>
        <v>#DIV/0!</v>
      </c>
    </row>
    <row r="1695" spans="1:5" s="17" customFormat="1" ht="16.75" customHeight="1" outlineLevel="2">
      <c r="A1695" s="1230">
        <v>144</v>
      </c>
      <c r="B1695" s="1231"/>
      <c r="C1695" s="1232"/>
      <c r="D1695" s="1233"/>
      <c r="E1695" s="587" t="e">
        <f>IF(AND(C1695&gt;=D$1545,C1695&lt;=D$1544),1,0)</f>
        <v>#DIV/0!</v>
      </c>
    </row>
    <row r="1696" spans="1:5" s="17" customFormat="1" ht="16.75" customHeight="1" outlineLevel="2">
      <c r="A1696" s="1230">
        <v>145</v>
      </c>
      <c r="B1696" s="1231"/>
      <c r="C1696" s="1232"/>
      <c r="D1696" s="1233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0">
        <v>146</v>
      </c>
      <c r="B1697" s="1231"/>
      <c r="C1697" s="1232"/>
      <c r="D1697" s="1233"/>
      <c r="E1697" s="587" t="e">
        <f t="shared" si="47"/>
        <v>#DIV/0!</v>
      </c>
    </row>
    <row r="1698" spans="1:5" s="17" customFormat="1" ht="16.75" customHeight="1" outlineLevel="2">
      <c r="A1698" s="1230">
        <v>147</v>
      </c>
      <c r="B1698" s="1231"/>
      <c r="C1698" s="1232"/>
      <c r="D1698" s="1233"/>
      <c r="E1698" s="587" t="e">
        <f t="shared" si="47"/>
        <v>#DIV/0!</v>
      </c>
    </row>
    <row r="1699" spans="1:5" s="17" customFormat="1" ht="16.75" customHeight="1" outlineLevel="2">
      <c r="A1699" s="1230">
        <v>148</v>
      </c>
      <c r="B1699" s="1231"/>
      <c r="C1699" s="1232"/>
      <c r="D1699" s="1233"/>
      <c r="E1699" s="587" t="e">
        <f t="shared" si="47"/>
        <v>#DIV/0!</v>
      </c>
    </row>
    <row r="1700" spans="1:5" s="17" customFormat="1" ht="16.75" customHeight="1" outlineLevel="2">
      <c r="A1700" s="1230">
        <v>149</v>
      </c>
      <c r="B1700" s="1231"/>
      <c r="C1700" s="1232"/>
      <c r="D1700" s="1233"/>
      <c r="E1700" s="587" t="e">
        <f t="shared" si="47"/>
        <v>#DIV/0!</v>
      </c>
    </row>
    <row r="1701" spans="1:5" s="17" customFormat="1" ht="16.75" customHeight="1" outlineLevel="2">
      <c r="A1701" s="1230">
        <v>150</v>
      </c>
      <c r="B1701" s="1231"/>
      <c r="C1701" s="1232"/>
      <c r="D1701" s="1233"/>
      <c r="E1701" s="587" t="e">
        <f t="shared" si="47"/>
        <v>#DIV/0!</v>
      </c>
    </row>
    <row r="1702" spans="1:5" s="17" customFormat="1" ht="16.75" customHeight="1" outlineLevel="2">
      <c r="A1702" s="1230">
        <v>151</v>
      </c>
      <c r="B1702" s="1231"/>
      <c r="C1702" s="1232"/>
      <c r="D1702" s="1233"/>
      <c r="E1702" s="587" t="e">
        <f t="shared" si="47"/>
        <v>#DIV/0!</v>
      </c>
    </row>
    <row r="1703" spans="1:5" s="17" customFormat="1" ht="16.75" customHeight="1" outlineLevel="2">
      <c r="A1703" s="1230">
        <v>152</v>
      </c>
      <c r="B1703" s="1231"/>
      <c r="C1703" s="1232"/>
      <c r="D1703" s="1233"/>
      <c r="E1703" s="587" t="e">
        <f t="shared" si="47"/>
        <v>#DIV/0!</v>
      </c>
    </row>
    <row r="1704" spans="1:5" s="17" customFormat="1" ht="16.75" customHeight="1" outlineLevel="2">
      <c r="A1704" s="1230">
        <v>153</v>
      </c>
      <c r="B1704" s="1231"/>
      <c r="C1704" s="1232"/>
      <c r="D1704" s="1233"/>
      <c r="E1704" s="587" t="e">
        <f t="shared" si="47"/>
        <v>#DIV/0!</v>
      </c>
    </row>
    <row r="1705" spans="1:5" s="17" customFormat="1" ht="16.75" customHeight="1" outlineLevel="2">
      <c r="A1705" s="1230">
        <v>154</v>
      </c>
      <c r="B1705" s="1231"/>
      <c r="C1705" s="1232"/>
      <c r="D1705" s="1233"/>
      <c r="E1705" s="587" t="e">
        <f t="shared" si="47"/>
        <v>#DIV/0!</v>
      </c>
    </row>
    <row r="1706" spans="1:5" s="17" customFormat="1" ht="16.75" customHeight="1" outlineLevel="2">
      <c r="A1706" s="1230">
        <v>155</v>
      </c>
      <c r="B1706" s="1231"/>
      <c r="C1706" s="1232"/>
      <c r="D1706" s="1233"/>
      <c r="E1706" s="587" t="e">
        <f t="shared" si="47"/>
        <v>#DIV/0!</v>
      </c>
    </row>
    <row r="1707" spans="1:5" s="17" customFormat="1" ht="16.75" customHeight="1" outlineLevel="2">
      <c r="A1707" s="1230">
        <v>156</v>
      </c>
      <c r="B1707" s="1231"/>
      <c r="C1707" s="1232"/>
      <c r="D1707" s="1233"/>
      <c r="E1707" s="587" t="e">
        <f t="shared" si="47"/>
        <v>#DIV/0!</v>
      </c>
    </row>
    <row r="1708" spans="1:5" s="17" customFormat="1" ht="16.75" customHeight="1" outlineLevel="2">
      <c r="A1708" s="1230">
        <v>157</v>
      </c>
      <c r="B1708" s="1231"/>
      <c r="C1708" s="1232"/>
      <c r="D1708" s="1233"/>
      <c r="E1708" s="587" t="e">
        <f t="shared" si="47"/>
        <v>#DIV/0!</v>
      </c>
    </row>
    <row r="1709" spans="1:5" s="17" customFormat="1" ht="16.75" customHeight="1" outlineLevel="2">
      <c r="A1709" s="1230">
        <v>158</v>
      </c>
      <c r="B1709" s="1231"/>
      <c r="C1709" s="1232"/>
      <c r="D1709" s="1233"/>
      <c r="E1709" s="587" t="e">
        <f t="shared" si="47"/>
        <v>#DIV/0!</v>
      </c>
    </row>
    <row r="1710" spans="1:5" s="17" customFormat="1" ht="16.75" customHeight="1" outlineLevel="2">
      <c r="A1710" s="1230">
        <v>159</v>
      </c>
      <c r="B1710" s="1231"/>
      <c r="C1710" s="1232"/>
      <c r="D1710" s="1233"/>
      <c r="E1710" s="587" t="e">
        <f t="shared" si="47"/>
        <v>#DIV/0!</v>
      </c>
    </row>
    <row r="1711" spans="1:5" s="17" customFormat="1" ht="16.75" customHeight="1" outlineLevel="2">
      <c r="A1711" s="1230">
        <v>160</v>
      </c>
      <c r="B1711" s="1231"/>
      <c r="C1711" s="1232"/>
      <c r="D1711" s="1233"/>
      <c r="E1711" s="587" t="e">
        <f t="shared" si="47"/>
        <v>#DIV/0!</v>
      </c>
    </row>
    <row r="1712" spans="1:5" s="17" customFormat="1" ht="16.75" customHeight="1" outlineLevel="2">
      <c r="A1712" s="1230">
        <v>161</v>
      </c>
      <c r="B1712" s="1231"/>
      <c r="C1712" s="1232"/>
      <c r="D1712" s="1233"/>
      <c r="E1712" s="587" t="e">
        <f t="shared" si="47"/>
        <v>#DIV/0!</v>
      </c>
    </row>
    <row r="1713" spans="1:5" s="17" customFormat="1" ht="16.75" customHeight="1" outlineLevel="2">
      <c r="A1713" s="1230">
        <v>162</v>
      </c>
      <c r="B1713" s="1231"/>
      <c r="C1713" s="1232"/>
      <c r="D1713" s="1233"/>
      <c r="E1713" s="587" t="e">
        <f t="shared" si="47"/>
        <v>#DIV/0!</v>
      </c>
    </row>
    <row r="1714" spans="1:5" s="17" customFormat="1" ht="16.75" customHeight="1" outlineLevel="2">
      <c r="A1714" s="1230">
        <v>163</v>
      </c>
      <c r="B1714" s="1231"/>
      <c r="C1714" s="1232"/>
      <c r="D1714" s="1233"/>
      <c r="E1714" s="587" t="e">
        <f t="shared" si="47"/>
        <v>#DIV/0!</v>
      </c>
    </row>
    <row r="1715" spans="1:5" s="17" customFormat="1" ht="16.75" customHeight="1" outlineLevel="2">
      <c r="A1715" s="1230">
        <v>164</v>
      </c>
      <c r="B1715" s="1231"/>
      <c r="C1715" s="1232"/>
      <c r="D1715" s="1233"/>
      <c r="E1715" s="587" t="e">
        <f t="shared" si="47"/>
        <v>#DIV/0!</v>
      </c>
    </row>
    <row r="1716" spans="1:5" s="17" customFormat="1" ht="16.75" customHeight="1" outlineLevel="2">
      <c r="A1716" s="1230">
        <v>165</v>
      </c>
      <c r="B1716" s="1231"/>
      <c r="C1716" s="1232"/>
      <c r="D1716" s="1233"/>
      <c r="E1716" s="587" t="e">
        <f t="shared" si="47"/>
        <v>#DIV/0!</v>
      </c>
    </row>
    <row r="1717" spans="1:5" s="17" customFormat="1" ht="16.75" customHeight="1" outlineLevel="2">
      <c r="A1717" s="1230">
        <v>166</v>
      </c>
      <c r="B1717" s="1231"/>
      <c r="C1717" s="1232"/>
      <c r="D1717" s="1233"/>
      <c r="E1717" s="587" t="e">
        <f t="shared" si="47"/>
        <v>#DIV/0!</v>
      </c>
    </row>
    <row r="1718" spans="1:5" s="17" customFormat="1" ht="16.75" customHeight="1" outlineLevel="2">
      <c r="A1718" s="1230">
        <v>167</v>
      </c>
      <c r="B1718" s="1231"/>
      <c r="C1718" s="1232"/>
      <c r="D1718" s="1233"/>
      <c r="E1718" s="587" t="e">
        <f t="shared" si="47"/>
        <v>#DIV/0!</v>
      </c>
    </row>
    <row r="1719" spans="1:5" s="17" customFormat="1" ht="16.75" customHeight="1" outlineLevel="2">
      <c r="A1719" s="1230">
        <v>168</v>
      </c>
      <c r="B1719" s="1231"/>
      <c r="C1719" s="1232"/>
      <c r="D1719" s="1233"/>
      <c r="E1719" s="587" t="e">
        <f t="shared" si="47"/>
        <v>#DIV/0!</v>
      </c>
    </row>
    <row r="1720" spans="1:5" s="17" customFormat="1" ht="16.75" customHeight="1" outlineLevel="2">
      <c r="A1720" s="1230">
        <v>169</v>
      </c>
      <c r="B1720" s="1231"/>
      <c r="C1720" s="1232"/>
      <c r="D1720" s="1233"/>
      <c r="E1720" s="587" t="e">
        <f t="shared" si="47"/>
        <v>#DIV/0!</v>
      </c>
    </row>
    <row r="1721" spans="1:5" s="17" customFormat="1" ht="16.75" customHeight="1" outlineLevel="2">
      <c r="A1721" s="1230">
        <v>170</v>
      </c>
      <c r="B1721" s="1231"/>
      <c r="C1721" s="1232"/>
      <c r="D1721" s="1233"/>
      <c r="E1721" s="587" t="e">
        <f>IF(AND(C1721&gt;=D$1545,C1721&lt;=D$1544),1,0)</f>
        <v>#DIV/0!</v>
      </c>
    </row>
    <row r="1722" spans="1:5" s="17" customFormat="1" ht="16.75" customHeight="1" outlineLevel="2">
      <c r="A1722" s="1230">
        <v>171</v>
      </c>
      <c r="B1722" s="1231"/>
      <c r="C1722" s="1232"/>
      <c r="D1722" s="1233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0">
        <v>172</v>
      </c>
      <c r="B1723" s="1231"/>
      <c r="C1723" s="1232"/>
      <c r="D1723" s="1233"/>
      <c r="E1723" s="587" t="e">
        <f t="shared" si="48"/>
        <v>#DIV/0!</v>
      </c>
    </row>
    <row r="1724" spans="1:5" s="17" customFormat="1" ht="16.75" customHeight="1" outlineLevel="2">
      <c r="A1724" s="1230">
        <v>173</v>
      </c>
      <c r="B1724" s="1231"/>
      <c r="C1724" s="1232"/>
      <c r="D1724" s="1233"/>
      <c r="E1724" s="587" t="e">
        <f t="shared" si="48"/>
        <v>#DIV/0!</v>
      </c>
    </row>
    <row r="1725" spans="1:5" s="17" customFormat="1" ht="16.75" customHeight="1" outlineLevel="2">
      <c r="A1725" s="1230">
        <v>174</v>
      </c>
      <c r="B1725" s="1231"/>
      <c r="C1725" s="1232"/>
      <c r="D1725" s="1233"/>
      <c r="E1725" s="587" t="e">
        <f t="shared" si="48"/>
        <v>#DIV/0!</v>
      </c>
    </row>
    <row r="1726" spans="1:5" s="17" customFormat="1" ht="16.75" customHeight="1" outlineLevel="2">
      <c r="A1726" s="1230">
        <v>175</v>
      </c>
      <c r="B1726" s="1231"/>
      <c r="C1726" s="1232"/>
      <c r="D1726" s="1233"/>
      <c r="E1726" s="587" t="e">
        <f t="shared" si="48"/>
        <v>#DIV/0!</v>
      </c>
    </row>
    <row r="1727" spans="1:5" s="17" customFormat="1" ht="16.75" customHeight="1" outlineLevel="2">
      <c r="A1727" s="1230">
        <v>176</v>
      </c>
      <c r="B1727" s="1231"/>
      <c r="C1727" s="1232"/>
      <c r="D1727" s="1233"/>
      <c r="E1727" s="587" t="e">
        <f t="shared" si="48"/>
        <v>#DIV/0!</v>
      </c>
    </row>
    <row r="1728" spans="1:5" s="17" customFormat="1" ht="16.75" customHeight="1" outlineLevel="2">
      <c r="A1728" s="1230">
        <v>177</v>
      </c>
      <c r="B1728" s="1231"/>
      <c r="C1728" s="1232"/>
      <c r="D1728" s="1233"/>
      <c r="E1728" s="587" t="e">
        <f t="shared" si="48"/>
        <v>#DIV/0!</v>
      </c>
    </row>
    <row r="1729" spans="1:5" s="17" customFormat="1" ht="16.75" customHeight="1" outlineLevel="2">
      <c r="A1729" s="1230">
        <v>178</v>
      </c>
      <c r="B1729" s="1231"/>
      <c r="C1729" s="1232"/>
      <c r="D1729" s="1233"/>
      <c r="E1729" s="587" t="e">
        <f t="shared" si="48"/>
        <v>#DIV/0!</v>
      </c>
    </row>
    <row r="1730" spans="1:5" s="17" customFormat="1" ht="16.75" customHeight="1" outlineLevel="2">
      <c r="A1730" s="1230">
        <v>179</v>
      </c>
      <c r="B1730" s="1231"/>
      <c r="C1730" s="1232"/>
      <c r="D1730" s="1233"/>
      <c r="E1730" s="587" t="e">
        <f t="shared" si="48"/>
        <v>#DIV/0!</v>
      </c>
    </row>
    <row r="1731" spans="1:5" s="17" customFormat="1" ht="16.75" customHeight="1" outlineLevel="2">
      <c r="A1731" s="1230">
        <v>180</v>
      </c>
      <c r="B1731" s="1231"/>
      <c r="C1731" s="1232"/>
      <c r="D1731" s="1233"/>
      <c r="E1731" s="587" t="e">
        <f t="shared" si="48"/>
        <v>#DIV/0!</v>
      </c>
    </row>
    <row r="1732" spans="1:5" s="17" customFormat="1" ht="16.75" customHeight="1" outlineLevel="2">
      <c r="A1732" s="1230">
        <v>181</v>
      </c>
      <c r="B1732" s="1231"/>
      <c r="C1732" s="1232"/>
      <c r="D1732" s="1233"/>
      <c r="E1732" s="587" t="e">
        <f t="shared" si="48"/>
        <v>#DIV/0!</v>
      </c>
    </row>
    <row r="1733" spans="1:5" s="17" customFormat="1" ht="16.75" customHeight="1" outlineLevel="2">
      <c r="A1733" s="1230">
        <v>182</v>
      </c>
      <c r="B1733" s="1231"/>
      <c r="C1733" s="1232"/>
      <c r="D1733" s="1233"/>
      <c r="E1733" s="587" t="e">
        <f t="shared" si="48"/>
        <v>#DIV/0!</v>
      </c>
    </row>
    <row r="1734" spans="1:5" s="17" customFormat="1" ht="16.75" customHeight="1" outlineLevel="2">
      <c r="A1734" s="1230">
        <v>183</v>
      </c>
      <c r="B1734" s="1231"/>
      <c r="C1734" s="1232"/>
      <c r="D1734" s="1233"/>
      <c r="E1734" s="587" t="e">
        <f t="shared" si="48"/>
        <v>#DIV/0!</v>
      </c>
    </row>
    <row r="1735" spans="1:5" s="17" customFormat="1" ht="16.75" customHeight="1" outlineLevel="2">
      <c r="A1735" s="1230">
        <v>184</v>
      </c>
      <c r="B1735" s="1231"/>
      <c r="C1735" s="1232"/>
      <c r="D1735" s="1233"/>
      <c r="E1735" s="587" t="e">
        <f t="shared" si="48"/>
        <v>#DIV/0!</v>
      </c>
    </row>
    <row r="1736" spans="1:5" s="17" customFormat="1" ht="16.75" customHeight="1" outlineLevel="2">
      <c r="A1736" s="1230">
        <v>185</v>
      </c>
      <c r="B1736" s="1231"/>
      <c r="C1736" s="1232"/>
      <c r="D1736" s="1233"/>
      <c r="E1736" s="587" t="e">
        <f t="shared" si="48"/>
        <v>#DIV/0!</v>
      </c>
    </row>
    <row r="1737" spans="1:5" s="17" customFormat="1" ht="16.75" customHeight="1" outlineLevel="2">
      <c r="A1737" s="1230">
        <v>186</v>
      </c>
      <c r="B1737" s="1231"/>
      <c r="C1737" s="1232"/>
      <c r="D1737" s="1233"/>
      <c r="E1737" s="587" t="e">
        <f t="shared" si="48"/>
        <v>#DIV/0!</v>
      </c>
    </row>
    <row r="1738" spans="1:5" s="17" customFormat="1" ht="16.75" customHeight="1" outlineLevel="2">
      <c r="A1738" s="1230">
        <v>187</v>
      </c>
      <c r="B1738" s="1231"/>
      <c r="C1738" s="1232"/>
      <c r="D1738" s="1233"/>
      <c r="E1738" s="587" t="e">
        <f t="shared" si="48"/>
        <v>#DIV/0!</v>
      </c>
    </row>
    <row r="1739" spans="1:5" s="17" customFormat="1" ht="16.75" customHeight="1" outlineLevel="2">
      <c r="A1739" s="1230">
        <v>188</v>
      </c>
      <c r="B1739" s="1231"/>
      <c r="C1739" s="1232"/>
      <c r="D1739" s="1233"/>
      <c r="E1739" s="587" t="e">
        <f t="shared" si="48"/>
        <v>#DIV/0!</v>
      </c>
    </row>
    <row r="1740" spans="1:5" s="17" customFormat="1" ht="16.75" customHeight="1" outlineLevel="2">
      <c r="A1740" s="1230">
        <v>189</v>
      </c>
      <c r="B1740" s="1231"/>
      <c r="C1740" s="1232"/>
      <c r="D1740" s="1233"/>
      <c r="E1740" s="587" t="e">
        <f t="shared" si="48"/>
        <v>#DIV/0!</v>
      </c>
    </row>
    <row r="1741" spans="1:5" s="17" customFormat="1" ht="16.75" customHeight="1" outlineLevel="2">
      <c r="A1741" s="1230">
        <v>190</v>
      </c>
      <c r="B1741" s="1231"/>
      <c r="C1741" s="1232"/>
      <c r="D1741" s="1233"/>
      <c r="E1741" s="587" t="e">
        <f>IF(AND(C1741&gt;=D$1545,C1741&lt;=D$1544),1,0)</f>
        <v>#DIV/0!</v>
      </c>
    </row>
    <row r="1742" spans="1:5" s="17" customFormat="1" ht="16.75" customHeight="1" outlineLevel="2">
      <c r="A1742" s="1230">
        <v>191</v>
      </c>
      <c r="B1742" s="1231"/>
      <c r="C1742" s="1232"/>
      <c r="D1742" s="1233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0">
        <v>192</v>
      </c>
      <c r="B1743" s="1231"/>
      <c r="C1743" s="1232"/>
      <c r="D1743" s="1233"/>
      <c r="E1743" s="587" t="e">
        <f t="shared" si="49"/>
        <v>#DIV/0!</v>
      </c>
    </row>
    <row r="1744" spans="1:5" s="17" customFormat="1" ht="16.75" customHeight="1" outlineLevel="2">
      <c r="A1744" s="1230">
        <v>193</v>
      </c>
      <c r="B1744" s="1231"/>
      <c r="C1744" s="1232"/>
      <c r="D1744" s="1233"/>
      <c r="E1744" s="587" t="e">
        <f t="shared" si="49"/>
        <v>#DIV/0!</v>
      </c>
    </row>
    <row r="1745" spans="1:5" s="17" customFormat="1" ht="16.75" customHeight="1" outlineLevel="2">
      <c r="A1745" s="1230">
        <v>194</v>
      </c>
      <c r="B1745" s="1231"/>
      <c r="C1745" s="1232"/>
      <c r="D1745" s="1233"/>
      <c r="E1745" s="587" t="e">
        <f t="shared" si="49"/>
        <v>#DIV/0!</v>
      </c>
    </row>
    <row r="1746" spans="1:5" s="17" customFormat="1" ht="16.75" customHeight="1" outlineLevel="2">
      <c r="A1746" s="1230">
        <v>195</v>
      </c>
      <c r="B1746" s="1231"/>
      <c r="C1746" s="1232"/>
      <c r="D1746" s="1233"/>
      <c r="E1746" s="587" t="e">
        <f t="shared" si="49"/>
        <v>#DIV/0!</v>
      </c>
    </row>
    <row r="1747" spans="1:5" s="17" customFormat="1" ht="16.75" customHeight="1" outlineLevel="2">
      <c r="A1747" s="1230">
        <v>196</v>
      </c>
      <c r="B1747" s="1231"/>
      <c r="C1747" s="1232"/>
      <c r="D1747" s="1233"/>
      <c r="E1747" s="587" t="e">
        <f t="shared" si="49"/>
        <v>#DIV/0!</v>
      </c>
    </row>
    <row r="1748" spans="1:5" s="17" customFormat="1" ht="16.75" customHeight="1" outlineLevel="2">
      <c r="A1748" s="1230">
        <v>197</v>
      </c>
      <c r="B1748" s="1231"/>
      <c r="C1748" s="1232"/>
      <c r="D1748" s="1233"/>
      <c r="E1748" s="587" t="e">
        <f t="shared" si="49"/>
        <v>#DIV/0!</v>
      </c>
    </row>
    <row r="1749" spans="1:5" s="17" customFormat="1" ht="16.75" customHeight="1" outlineLevel="2">
      <c r="A1749" s="1230">
        <v>198</v>
      </c>
      <c r="B1749" s="1231"/>
      <c r="C1749" s="1232"/>
      <c r="D1749" s="1233"/>
      <c r="E1749" s="587" t="e">
        <f t="shared" si="49"/>
        <v>#DIV/0!</v>
      </c>
    </row>
    <row r="1750" spans="1:5" s="17" customFormat="1" ht="16.75" customHeight="1" outlineLevel="2">
      <c r="A1750" s="1230">
        <v>199</v>
      </c>
      <c r="B1750" s="1231"/>
      <c r="C1750" s="1232"/>
      <c r="D1750" s="1233"/>
      <c r="E1750" s="587" t="e">
        <f t="shared" si="49"/>
        <v>#DIV/0!</v>
      </c>
    </row>
    <row r="1751" spans="1:5" s="17" customFormat="1" ht="16.75" customHeight="1" outlineLevel="2">
      <c r="A1751" s="1230">
        <v>200</v>
      </c>
      <c r="B1751" s="1231"/>
      <c r="C1751" s="1232"/>
      <c r="D1751" s="1233"/>
      <c r="E1751" s="587" t="e">
        <f t="shared" si="49"/>
        <v>#DIV/0!</v>
      </c>
    </row>
    <row r="1752" spans="1:5" s="17" customFormat="1" ht="16.75" customHeight="1" outlineLevel="2">
      <c r="A1752" s="1230">
        <v>201</v>
      </c>
      <c r="B1752" s="1231"/>
      <c r="C1752" s="1232"/>
      <c r="D1752" s="1233"/>
      <c r="E1752" s="587" t="e">
        <f t="shared" si="49"/>
        <v>#DIV/0!</v>
      </c>
    </row>
    <row r="1753" spans="1:5" s="17" customFormat="1" ht="16.75" customHeight="1" outlineLevel="2">
      <c r="A1753" s="1230">
        <v>202</v>
      </c>
      <c r="B1753" s="1231"/>
      <c r="C1753" s="1232"/>
      <c r="D1753" s="1233"/>
      <c r="E1753" s="587" t="e">
        <f t="shared" si="49"/>
        <v>#DIV/0!</v>
      </c>
    </row>
    <row r="1754" spans="1:5" s="17" customFormat="1" ht="16.75" customHeight="1" outlineLevel="2">
      <c r="A1754" s="1230">
        <v>203</v>
      </c>
      <c r="B1754" s="1231"/>
      <c r="C1754" s="1232"/>
      <c r="D1754" s="1233"/>
      <c r="E1754" s="587" t="e">
        <f t="shared" si="49"/>
        <v>#DIV/0!</v>
      </c>
    </row>
    <row r="1755" spans="1:5" s="17" customFormat="1" ht="16.75" customHeight="1" outlineLevel="2">
      <c r="A1755" s="1230">
        <v>204</v>
      </c>
      <c r="B1755" s="1231"/>
      <c r="C1755" s="1232"/>
      <c r="D1755" s="1233"/>
      <c r="E1755" s="587" t="e">
        <f t="shared" si="49"/>
        <v>#DIV/0!</v>
      </c>
    </row>
    <row r="1756" spans="1:5" s="17" customFormat="1" ht="16.75" customHeight="1" outlineLevel="2">
      <c r="A1756" s="1230">
        <v>205</v>
      </c>
      <c r="B1756" s="1231"/>
      <c r="C1756" s="1232"/>
      <c r="D1756" s="1233"/>
      <c r="E1756" s="587" t="e">
        <f t="shared" si="49"/>
        <v>#DIV/0!</v>
      </c>
    </row>
    <row r="1757" spans="1:5" s="17" customFormat="1" ht="16.75" customHeight="1" outlineLevel="2">
      <c r="A1757" s="1230">
        <v>206</v>
      </c>
      <c r="B1757" s="1231"/>
      <c r="C1757" s="1232"/>
      <c r="D1757" s="1233"/>
      <c r="E1757" s="587" t="e">
        <f t="shared" si="49"/>
        <v>#DIV/0!</v>
      </c>
    </row>
    <row r="1758" spans="1:5" s="17" customFormat="1" ht="16.75" customHeight="1" outlineLevel="2">
      <c r="A1758" s="1230">
        <v>207</v>
      </c>
      <c r="B1758" s="1231"/>
      <c r="C1758" s="1232"/>
      <c r="D1758" s="1233"/>
      <c r="E1758" s="587" t="e">
        <f t="shared" si="49"/>
        <v>#DIV/0!</v>
      </c>
    </row>
    <row r="1759" spans="1:5" s="17" customFormat="1" ht="16.75" customHeight="1" outlineLevel="2">
      <c r="A1759" s="1230">
        <v>208</v>
      </c>
      <c r="B1759" s="1231"/>
      <c r="C1759" s="1232"/>
      <c r="D1759" s="1233"/>
      <c r="E1759" s="587" t="e">
        <f t="shared" si="49"/>
        <v>#DIV/0!</v>
      </c>
    </row>
    <row r="1760" spans="1:5" s="17" customFormat="1" ht="16.75" customHeight="1" outlineLevel="2">
      <c r="A1760" s="1230">
        <v>209</v>
      </c>
      <c r="B1760" s="1231"/>
      <c r="C1760" s="1232"/>
      <c r="D1760" s="1233"/>
      <c r="E1760" s="587" t="e">
        <f t="shared" si="49"/>
        <v>#DIV/0!</v>
      </c>
    </row>
    <row r="1761" spans="1:5" s="17" customFormat="1" ht="16.75" customHeight="1" outlineLevel="2">
      <c r="A1761" s="1230">
        <v>210</v>
      </c>
      <c r="B1761" s="1231"/>
      <c r="C1761" s="1232"/>
      <c r="D1761" s="1233"/>
      <c r="E1761" s="587" t="e">
        <f t="shared" si="49"/>
        <v>#DIV/0!</v>
      </c>
    </row>
    <row r="1762" spans="1:5" s="17" customFormat="1" ht="16.75" customHeight="1" outlineLevel="2">
      <c r="A1762" s="1230">
        <v>211</v>
      </c>
      <c r="B1762" s="1231"/>
      <c r="C1762" s="1232"/>
      <c r="D1762" s="1233"/>
      <c r="E1762" s="587" t="e">
        <f t="shared" si="49"/>
        <v>#DIV/0!</v>
      </c>
    </row>
    <row r="1763" spans="1:5" s="17" customFormat="1" ht="16.75" customHeight="1" outlineLevel="2">
      <c r="A1763" s="1230">
        <v>212</v>
      </c>
      <c r="B1763" s="1231"/>
      <c r="C1763" s="1232"/>
      <c r="D1763" s="1233"/>
      <c r="E1763" s="587" t="e">
        <f t="shared" si="49"/>
        <v>#DIV/0!</v>
      </c>
    </row>
    <row r="1764" spans="1:5" s="17" customFormat="1" ht="16.75" customHeight="1" outlineLevel="2">
      <c r="A1764" s="1230">
        <v>213</v>
      </c>
      <c r="B1764" s="1231"/>
      <c r="C1764" s="1232"/>
      <c r="D1764" s="1233"/>
      <c r="E1764" s="587" t="e">
        <f t="shared" si="49"/>
        <v>#DIV/0!</v>
      </c>
    </row>
    <row r="1765" spans="1:5" s="17" customFormat="1" ht="16.75" customHeight="1" outlineLevel="2">
      <c r="A1765" s="1230">
        <v>214</v>
      </c>
      <c r="B1765" s="1231"/>
      <c r="C1765" s="1232"/>
      <c r="D1765" s="1233"/>
      <c r="E1765" s="587" t="e">
        <f t="shared" si="49"/>
        <v>#DIV/0!</v>
      </c>
    </row>
    <row r="1766" spans="1:5" s="17" customFormat="1" ht="16.75" customHeight="1" outlineLevel="2">
      <c r="A1766" s="1230">
        <v>215</v>
      </c>
      <c r="B1766" s="1231"/>
      <c r="C1766" s="1232"/>
      <c r="D1766" s="1233"/>
      <c r="E1766" s="587" t="e">
        <f t="shared" si="49"/>
        <v>#DIV/0!</v>
      </c>
    </row>
    <row r="1767" spans="1:5" s="17" customFormat="1" ht="16.75" customHeight="1" outlineLevel="2">
      <c r="A1767" s="1230">
        <v>216</v>
      </c>
      <c r="B1767" s="1231"/>
      <c r="C1767" s="1232"/>
      <c r="D1767" s="1233"/>
      <c r="E1767" s="587" t="e">
        <f>IF(AND(C1767&gt;=D$1545,C1767&lt;=D$1544),1,0)</f>
        <v>#DIV/0!</v>
      </c>
    </row>
    <row r="1768" spans="1:5" s="17" customFormat="1" ht="16.75" customHeight="1" outlineLevel="2">
      <c r="A1768" s="1230">
        <v>217</v>
      </c>
      <c r="B1768" s="1231"/>
      <c r="C1768" s="1232"/>
      <c r="D1768" s="1233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0">
        <v>218</v>
      </c>
      <c r="B1769" s="1231"/>
      <c r="C1769" s="1232"/>
      <c r="D1769" s="1233"/>
      <c r="E1769" s="587" t="e">
        <f t="shared" si="50"/>
        <v>#DIV/0!</v>
      </c>
    </row>
    <row r="1770" spans="1:5" s="17" customFormat="1" ht="16.75" customHeight="1" outlineLevel="2">
      <c r="A1770" s="1230">
        <v>219</v>
      </c>
      <c r="B1770" s="1231"/>
      <c r="C1770" s="1232"/>
      <c r="D1770" s="1233"/>
      <c r="E1770" s="587" t="e">
        <f t="shared" si="50"/>
        <v>#DIV/0!</v>
      </c>
    </row>
    <row r="1771" spans="1:5" s="17" customFormat="1" ht="16.75" customHeight="1" outlineLevel="2">
      <c r="A1771" s="1230">
        <v>220</v>
      </c>
      <c r="B1771" s="1231"/>
      <c r="C1771" s="1232"/>
      <c r="D1771" s="1233"/>
      <c r="E1771" s="587" t="e">
        <f t="shared" si="50"/>
        <v>#DIV/0!</v>
      </c>
    </row>
    <row r="1772" spans="1:5" s="17" customFormat="1" ht="16.75" customHeight="1" outlineLevel="2">
      <c r="A1772" s="1230">
        <v>221</v>
      </c>
      <c r="B1772" s="1231"/>
      <c r="C1772" s="1232"/>
      <c r="D1772" s="1233"/>
      <c r="E1772" s="587" t="e">
        <f t="shared" si="50"/>
        <v>#DIV/0!</v>
      </c>
    </row>
    <row r="1773" spans="1:5" s="17" customFormat="1" ht="16.75" customHeight="1" outlineLevel="2">
      <c r="A1773" s="1230">
        <v>222</v>
      </c>
      <c r="B1773" s="1231"/>
      <c r="C1773" s="1232"/>
      <c r="D1773" s="1233"/>
      <c r="E1773" s="587" t="e">
        <f t="shared" si="50"/>
        <v>#DIV/0!</v>
      </c>
    </row>
    <row r="1774" spans="1:5" s="17" customFormat="1" ht="16.75" customHeight="1" outlineLevel="2">
      <c r="A1774" s="1230">
        <v>223</v>
      </c>
      <c r="B1774" s="1231"/>
      <c r="C1774" s="1232"/>
      <c r="D1774" s="1233"/>
      <c r="E1774" s="587" t="e">
        <f t="shared" si="50"/>
        <v>#DIV/0!</v>
      </c>
    </row>
    <row r="1775" spans="1:5" s="17" customFormat="1" ht="16.75" customHeight="1" outlineLevel="2">
      <c r="A1775" s="1230">
        <v>224</v>
      </c>
      <c r="B1775" s="1231"/>
      <c r="C1775" s="1232"/>
      <c r="D1775" s="1233"/>
      <c r="E1775" s="587" t="e">
        <f t="shared" si="50"/>
        <v>#DIV/0!</v>
      </c>
    </row>
    <row r="1776" spans="1:5" s="17" customFormat="1" ht="16.75" customHeight="1" outlineLevel="2">
      <c r="A1776" s="1230">
        <v>225</v>
      </c>
      <c r="B1776" s="1231"/>
      <c r="C1776" s="1232"/>
      <c r="D1776" s="1233"/>
      <c r="E1776" s="587" t="e">
        <f t="shared" si="50"/>
        <v>#DIV/0!</v>
      </c>
    </row>
    <row r="1777" spans="1:5" s="17" customFormat="1" ht="16.75" customHeight="1" outlineLevel="2">
      <c r="A1777" s="1230">
        <v>226</v>
      </c>
      <c r="B1777" s="1231"/>
      <c r="C1777" s="1232"/>
      <c r="D1777" s="1233"/>
      <c r="E1777" s="587" t="e">
        <f t="shared" si="50"/>
        <v>#DIV/0!</v>
      </c>
    </row>
    <row r="1778" spans="1:5" s="17" customFormat="1" ht="16.75" customHeight="1" outlineLevel="2">
      <c r="A1778" s="1230">
        <v>227</v>
      </c>
      <c r="B1778" s="1231"/>
      <c r="C1778" s="1232"/>
      <c r="D1778" s="1233"/>
      <c r="E1778" s="587" t="e">
        <f t="shared" si="49"/>
        <v>#DIV/0!</v>
      </c>
    </row>
    <row r="1779" spans="1:5" s="17" customFormat="1" ht="16.75" customHeight="1" outlineLevel="2">
      <c r="A1779" s="1230">
        <v>228</v>
      </c>
      <c r="B1779" s="1231"/>
      <c r="C1779" s="1232"/>
      <c r="D1779" s="1233"/>
      <c r="E1779" s="587" t="e">
        <f t="shared" si="49"/>
        <v>#DIV/0!</v>
      </c>
    </row>
    <row r="1780" spans="1:5" s="17" customFormat="1" ht="16.75" customHeight="1" outlineLevel="2">
      <c r="A1780" s="1230">
        <v>229</v>
      </c>
      <c r="B1780" s="1231"/>
      <c r="C1780" s="1232"/>
      <c r="D1780" s="1233"/>
      <c r="E1780" s="587" t="e">
        <f t="shared" si="49"/>
        <v>#DIV/0!</v>
      </c>
    </row>
    <row r="1781" spans="1:5" s="17" customFormat="1" ht="16.75" customHeight="1" outlineLevel="2">
      <c r="A1781" s="1230">
        <v>230</v>
      </c>
      <c r="B1781" s="1231"/>
      <c r="C1781" s="1232"/>
      <c r="D1781" s="1233"/>
      <c r="E1781" s="587" t="e">
        <f t="shared" si="49"/>
        <v>#DIV/0!</v>
      </c>
    </row>
    <row r="1782" spans="1:5" s="17" customFormat="1" ht="16.75" customHeight="1" outlineLevel="2">
      <c r="A1782" s="1230">
        <v>231</v>
      </c>
      <c r="B1782" s="1231"/>
      <c r="C1782" s="1232"/>
      <c r="D1782" s="1233"/>
      <c r="E1782" s="587" t="e">
        <f t="shared" si="49"/>
        <v>#DIV/0!</v>
      </c>
    </row>
    <row r="1783" spans="1:5" s="17" customFormat="1" ht="16.75" customHeight="1" outlineLevel="2">
      <c r="A1783" s="1230">
        <v>232</v>
      </c>
      <c r="B1783" s="1231"/>
      <c r="C1783" s="1232"/>
      <c r="D1783" s="1233"/>
      <c r="E1783" s="587" t="e">
        <f t="shared" si="49"/>
        <v>#DIV/0!</v>
      </c>
    </row>
    <row r="1784" spans="1:5" s="17" customFormat="1" ht="16.75" customHeight="1" outlineLevel="2">
      <c r="A1784" s="1230">
        <v>233</v>
      </c>
      <c r="B1784" s="1231"/>
      <c r="C1784" s="1232"/>
      <c r="D1784" s="1233"/>
      <c r="E1784" s="587" t="e">
        <f t="shared" si="49"/>
        <v>#DIV/0!</v>
      </c>
    </row>
    <row r="1785" spans="1:5" s="17" customFormat="1" ht="16.75" customHeight="1" outlineLevel="2">
      <c r="A1785" s="1230">
        <v>234</v>
      </c>
      <c r="B1785" s="1231"/>
      <c r="C1785" s="1232"/>
      <c r="D1785" s="1233"/>
      <c r="E1785" s="587" t="e">
        <f t="shared" si="49"/>
        <v>#DIV/0!</v>
      </c>
    </row>
    <row r="1786" spans="1:5" s="17" customFormat="1" ht="16.75" customHeight="1" outlineLevel="2">
      <c r="A1786" s="1230">
        <v>235</v>
      </c>
      <c r="B1786" s="1231"/>
      <c r="C1786" s="1232"/>
      <c r="D1786" s="1233"/>
      <c r="E1786" s="587" t="e">
        <f t="shared" si="49"/>
        <v>#DIV/0!</v>
      </c>
    </row>
    <row r="1787" spans="1:5" s="17" customFormat="1" ht="16.75" customHeight="1" outlineLevel="2">
      <c r="A1787" s="1230">
        <v>236</v>
      </c>
      <c r="B1787" s="1231"/>
      <c r="C1787" s="1232"/>
      <c r="D1787" s="1233"/>
      <c r="E1787" s="587" t="e">
        <f t="shared" si="49"/>
        <v>#DIV/0!</v>
      </c>
    </row>
    <row r="1788" spans="1:5" s="17" customFormat="1" ht="16.75" customHeight="1" outlineLevel="2">
      <c r="A1788" s="1230">
        <v>237</v>
      </c>
      <c r="B1788" s="1231"/>
      <c r="C1788" s="1232"/>
      <c r="D1788" s="1233"/>
      <c r="E1788" s="587" t="e">
        <f t="shared" si="49"/>
        <v>#DIV/0!</v>
      </c>
    </row>
    <row r="1789" spans="1:5" s="17" customFormat="1" ht="16.75" customHeight="1" outlineLevel="2">
      <c r="A1789" s="1230">
        <v>238</v>
      </c>
      <c r="B1789" s="1231"/>
      <c r="C1789" s="1232"/>
      <c r="D1789" s="1233"/>
      <c r="E1789" s="587" t="e">
        <f t="shared" si="49"/>
        <v>#DIV/0!</v>
      </c>
    </row>
    <row r="1790" spans="1:5" s="17" customFormat="1" ht="16.75" customHeight="1" outlineLevel="2">
      <c r="A1790" s="1230">
        <v>239</v>
      </c>
      <c r="B1790" s="1231"/>
      <c r="C1790" s="1232"/>
      <c r="D1790" s="1233"/>
      <c r="E1790" s="587" t="e">
        <f t="shared" si="49"/>
        <v>#DIV/0!</v>
      </c>
    </row>
    <row r="1791" spans="1:5" s="17" customFormat="1" ht="16.75" customHeight="1" outlineLevel="2">
      <c r="A1791" s="1230">
        <v>240</v>
      </c>
      <c r="B1791" s="1231"/>
      <c r="C1791" s="1232"/>
      <c r="D1791" s="1233"/>
      <c r="E1791" s="587" t="e">
        <f t="shared" si="49"/>
        <v>#DIV/0!</v>
      </c>
    </row>
    <row r="1792" spans="1:5" s="17" customFormat="1" ht="16.75" customHeight="1" outlineLevel="2">
      <c r="A1792" s="1230">
        <v>241</v>
      </c>
      <c r="B1792" s="1231"/>
      <c r="C1792" s="1232"/>
      <c r="D1792" s="1233"/>
      <c r="E1792" s="587" t="e">
        <f t="shared" si="49"/>
        <v>#DIV/0!</v>
      </c>
    </row>
    <row r="1793" spans="1:5" s="17" customFormat="1" ht="16.75" customHeight="1" outlineLevel="2">
      <c r="A1793" s="1230">
        <v>242</v>
      </c>
      <c r="B1793" s="1231"/>
      <c r="C1793" s="1232"/>
      <c r="D1793" s="1233"/>
      <c r="E1793" s="587" t="e">
        <f t="shared" si="49"/>
        <v>#DIV/0!</v>
      </c>
    </row>
    <row r="1794" spans="1:5" s="17" customFormat="1" ht="16.75" customHeight="1" outlineLevel="2">
      <c r="A1794" s="1230">
        <v>243</v>
      </c>
      <c r="B1794" s="1231"/>
      <c r="C1794" s="1232"/>
      <c r="D1794" s="1233"/>
      <c r="E1794" s="587" t="e">
        <f>IF(AND(C1794&gt;=D$1545,C1794&lt;=D$1544),1,0)</f>
        <v>#DIV/0!</v>
      </c>
    </row>
    <row r="1795" spans="1:5" s="17" customFormat="1" ht="16.75" customHeight="1" outlineLevel="2">
      <c r="A1795" s="1230">
        <v>244</v>
      </c>
      <c r="B1795" s="1231"/>
      <c r="C1795" s="1232"/>
      <c r="D1795" s="1233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0">
        <v>245</v>
      </c>
      <c r="B1796" s="1231"/>
      <c r="C1796" s="1232"/>
      <c r="D1796" s="1233"/>
      <c r="E1796" s="587" t="e">
        <f t="shared" si="51"/>
        <v>#DIV/0!</v>
      </c>
    </row>
    <row r="1797" spans="1:5" s="17" customFormat="1" ht="16.75" customHeight="1" outlineLevel="2">
      <c r="A1797" s="1230">
        <v>246</v>
      </c>
      <c r="B1797" s="1231"/>
      <c r="C1797" s="1232"/>
      <c r="D1797" s="1233"/>
      <c r="E1797" s="587" t="e">
        <f t="shared" si="51"/>
        <v>#DIV/0!</v>
      </c>
    </row>
    <row r="1798" spans="1:5" s="17" customFormat="1" ht="16.75" customHeight="1" outlineLevel="2">
      <c r="A1798" s="1230">
        <v>247</v>
      </c>
      <c r="B1798" s="1231"/>
      <c r="C1798" s="1232"/>
      <c r="D1798" s="1233"/>
      <c r="E1798" s="587" t="e">
        <f t="shared" si="51"/>
        <v>#DIV/0!</v>
      </c>
    </row>
    <row r="1799" spans="1:5" s="17" customFormat="1" ht="16.75" customHeight="1" outlineLevel="2">
      <c r="A1799" s="1230">
        <v>248</v>
      </c>
      <c r="B1799" s="1231"/>
      <c r="C1799" s="1232"/>
      <c r="D1799" s="1233"/>
      <c r="E1799" s="587" t="e">
        <f t="shared" si="51"/>
        <v>#DIV/0!</v>
      </c>
    </row>
    <row r="1800" spans="1:5" s="17" customFormat="1" ht="16.75" customHeight="1" outlineLevel="2">
      <c r="A1800" s="1230">
        <v>249</v>
      </c>
      <c r="B1800" s="1231"/>
      <c r="C1800" s="1232"/>
      <c r="D1800" s="1233"/>
      <c r="E1800" s="587" t="e">
        <f t="shared" si="51"/>
        <v>#DIV/0!</v>
      </c>
    </row>
    <row r="1801" spans="1:5" s="17" customFormat="1" ht="16.75" customHeight="1" outlineLevel="2">
      <c r="A1801" s="1230">
        <v>250</v>
      </c>
      <c r="B1801" s="1231"/>
      <c r="C1801" s="1232"/>
      <c r="D1801" s="1233"/>
      <c r="E1801" s="587" t="e">
        <f t="shared" si="51"/>
        <v>#DIV/0!</v>
      </c>
    </row>
    <row r="1802" spans="1:5" s="17" customFormat="1" ht="16.75" customHeight="1" outlineLevel="2">
      <c r="A1802" s="1230">
        <v>251</v>
      </c>
      <c r="B1802" s="1231"/>
      <c r="C1802" s="1232"/>
      <c r="D1802" s="1233"/>
      <c r="E1802" s="587" t="e">
        <f t="shared" si="51"/>
        <v>#DIV/0!</v>
      </c>
    </row>
    <row r="1803" spans="1:5" s="17" customFormat="1" ht="16.75" customHeight="1" outlineLevel="2">
      <c r="A1803" s="1230">
        <v>252</v>
      </c>
      <c r="B1803" s="1231"/>
      <c r="C1803" s="1232"/>
      <c r="D1803" s="1233"/>
      <c r="E1803" s="587" t="e">
        <f t="shared" si="51"/>
        <v>#DIV/0!</v>
      </c>
    </row>
    <row r="1804" spans="1:5" s="17" customFormat="1" ht="16.75" customHeight="1" outlineLevel="2">
      <c r="A1804" s="1230">
        <v>253</v>
      </c>
      <c r="B1804" s="1231"/>
      <c r="C1804" s="1232"/>
      <c r="D1804" s="1233"/>
      <c r="E1804" s="587" t="e">
        <f t="shared" si="49"/>
        <v>#DIV/0!</v>
      </c>
    </row>
    <row r="1805" spans="1:5" s="17" customFormat="1" ht="16.75" customHeight="1" outlineLevel="2">
      <c r="A1805" s="1230">
        <v>254</v>
      </c>
      <c r="B1805" s="1231"/>
      <c r="C1805" s="1232"/>
      <c r="D1805" s="1233"/>
      <c r="E1805" s="587" t="e">
        <f t="shared" si="49"/>
        <v>#DIV/0!</v>
      </c>
    </row>
    <row r="1806" spans="1:5" s="17" customFormat="1" ht="16.75" customHeight="1" outlineLevel="2">
      <c r="A1806" s="1230">
        <v>255</v>
      </c>
      <c r="B1806" s="1231"/>
      <c r="C1806" s="1232"/>
      <c r="D1806" s="1233"/>
      <c r="E1806" s="587" t="e">
        <f t="shared" si="49"/>
        <v>#DIV/0!</v>
      </c>
    </row>
    <row r="1807" spans="1:5" s="17" customFormat="1" ht="16.75" customHeight="1" outlineLevel="2">
      <c r="A1807" s="1230">
        <v>256</v>
      </c>
      <c r="B1807" s="1231"/>
      <c r="C1807" s="1232"/>
      <c r="D1807" s="1233"/>
      <c r="E1807" s="587" t="e">
        <f t="shared" si="49"/>
        <v>#DIV/0!</v>
      </c>
    </row>
    <row r="1808" spans="1:5" s="17" customFormat="1" ht="16.75" customHeight="1" outlineLevel="2">
      <c r="A1808" s="1230">
        <v>257</v>
      </c>
      <c r="B1808" s="1231"/>
      <c r="C1808" s="1232"/>
      <c r="D1808" s="1233"/>
      <c r="E1808" s="587" t="e">
        <f t="shared" si="49"/>
        <v>#DIV/0!</v>
      </c>
    </row>
    <row r="1809" spans="1:5" s="17" customFormat="1" ht="16.75" customHeight="1" outlineLevel="2">
      <c r="A1809" s="1230">
        <v>258</v>
      </c>
      <c r="B1809" s="1231"/>
      <c r="C1809" s="1232"/>
      <c r="D1809" s="1233"/>
      <c r="E1809" s="587" t="e">
        <f t="shared" si="49"/>
        <v>#DIV/0!</v>
      </c>
    </row>
    <row r="1810" spans="1:5" s="17" customFormat="1" ht="16.75" customHeight="1" outlineLevel="2">
      <c r="A1810" s="1230">
        <v>259</v>
      </c>
      <c r="B1810" s="1231"/>
      <c r="C1810" s="1232"/>
      <c r="D1810" s="1233"/>
      <c r="E1810" s="587" t="e">
        <f t="shared" si="49"/>
        <v>#DIV/0!</v>
      </c>
    </row>
    <row r="1811" spans="1:5" s="17" customFormat="1" ht="16.75" customHeight="1" outlineLevel="2">
      <c r="A1811" s="1230">
        <v>260</v>
      </c>
      <c r="B1811" s="1231"/>
      <c r="C1811" s="1232"/>
      <c r="D1811" s="1233"/>
      <c r="E1811" s="587" t="e">
        <f t="shared" si="49"/>
        <v>#DIV/0!</v>
      </c>
    </row>
    <row r="1812" spans="1:5" s="17" customFormat="1" ht="16.75" customHeight="1" outlineLevel="2">
      <c r="A1812" s="1230">
        <v>261</v>
      </c>
      <c r="B1812" s="1231"/>
      <c r="C1812" s="1232"/>
      <c r="D1812" s="1233"/>
      <c r="E1812" s="587" t="e">
        <f t="shared" si="49"/>
        <v>#DIV/0!</v>
      </c>
    </row>
    <row r="1813" spans="1:5" s="17" customFormat="1" ht="16.75" customHeight="1" outlineLevel="2">
      <c r="A1813" s="1230">
        <v>262</v>
      </c>
      <c r="B1813" s="1231"/>
      <c r="C1813" s="1232"/>
      <c r="D1813" s="1233"/>
      <c r="E1813" s="587" t="e">
        <f t="shared" si="49"/>
        <v>#DIV/0!</v>
      </c>
    </row>
    <row r="1814" spans="1:5" s="17" customFormat="1" ht="16.75" customHeight="1" outlineLevel="2">
      <c r="A1814" s="1230">
        <v>263</v>
      </c>
      <c r="B1814" s="1231"/>
      <c r="C1814" s="1232"/>
      <c r="D1814" s="1233"/>
      <c r="E1814" s="587" t="e">
        <f t="shared" si="49"/>
        <v>#DIV/0!</v>
      </c>
    </row>
    <row r="1815" spans="1:5" s="17" customFormat="1" ht="16.75" customHeight="1" outlineLevel="2">
      <c r="A1815" s="1230">
        <v>264</v>
      </c>
      <c r="B1815" s="1231"/>
      <c r="C1815" s="1232"/>
      <c r="D1815" s="1233"/>
      <c r="E1815" s="587" t="e">
        <f>IF(AND(C1815&gt;=D$1545,C1815&lt;=D$1544),1,0)</f>
        <v>#DIV/0!</v>
      </c>
    </row>
    <row r="1816" spans="1:5" s="17" customFormat="1" ht="16.75" customHeight="1" outlineLevel="2">
      <c r="A1816" s="1230">
        <v>265</v>
      </c>
      <c r="B1816" s="1231"/>
      <c r="C1816" s="1232"/>
      <c r="D1816" s="1233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0">
        <v>266</v>
      </c>
      <c r="B1817" s="1231"/>
      <c r="C1817" s="1232"/>
      <c r="D1817" s="1233"/>
      <c r="E1817" s="587" t="e">
        <f t="shared" si="52"/>
        <v>#DIV/0!</v>
      </c>
    </row>
    <row r="1818" spans="1:5" s="17" customFormat="1" ht="16.75" customHeight="1" outlineLevel="2">
      <c r="A1818" s="1230">
        <v>267</v>
      </c>
      <c r="B1818" s="1231"/>
      <c r="C1818" s="1232"/>
      <c r="D1818" s="1233"/>
      <c r="E1818" s="587" t="e">
        <f t="shared" si="52"/>
        <v>#DIV/0!</v>
      </c>
    </row>
    <row r="1819" spans="1:5" s="17" customFormat="1" ht="16.75" customHeight="1" outlineLevel="2">
      <c r="A1819" s="1230">
        <v>268</v>
      </c>
      <c r="B1819" s="1231"/>
      <c r="C1819" s="1232"/>
      <c r="D1819" s="1233"/>
      <c r="E1819" s="587" t="e">
        <f t="shared" si="49"/>
        <v>#DIV/0!</v>
      </c>
    </row>
    <row r="1820" spans="1:5" s="17" customFormat="1" ht="16.75" customHeight="1" outlineLevel="2">
      <c r="A1820" s="1230">
        <v>269</v>
      </c>
      <c r="B1820" s="1231"/>
      <c r="C1820" s="1232"/>
      <c r="D1820" s="1233"/>
      <c r="E1820" s="587" t="e">
        <f t="shared" si="49"/>
        <v>#DIV/0!</v>
      </c>
    </row>
    <row r="1821" spans="1:5" s="17" customFormat="1" ht="16.75" customHeight="1" outlineLevel="2">
      <c r="A1821" s="1230">
        <v>270</v>
      </c>
      <c r="B1821" s="1231"/>
      <c r="C1821" s="1232"/>
      <c r="D1821" s="1233"/>
      <c r="E1821" s="587" t="e">
        <f t="shared" si="49"/>
        <v>#DIV/0!</v>
      </c>
    </row>
    <row r="1822" spans="1:5" s="17" customFormat="1" ht="16.75" customHeight="1" outlineLevel="2">
      <c r="A1822" s="1230">
        <v>271</v>
      </c>
      <c r="B1822" s="1231"/>
      <c r="C1822" s="1232"/>
      <c r="D1822" s="1233"/>
      <c r="E1822" s="587" t="e">
        <f t="shared" si="49"/>
        <v>#DIV/0!</v>
      </c>
    </row>
    <row r="1823" spans="1:5" s="17" customFormat="1" ht="16.75" customHeight="1" outlineLevel="2">
      <c r="A1823" s="1230">
        <v>272</v>
      </c>
      <c r="B1823" s="1231"/>
      <c r="C1823" s="1232"/>
      <c r="D1823" s="1233"/>
      <c r="E1823" s="587" t="e">
        <f t="shared" si="49"/>
        <v>#DIV/0!</v>
      </c>
    </row>
    <row r="1824" spans="1:5" s="17" customFormat="1" ht="16.75" customHeight="1" outlineLevel="2">
      <c r="A1824" s="1230">
        <v>273</v>
      </c>
      <c r="B1824" s="1231"/>
      <c r="C1824" s="1232"/>
      <c r="D1824" s="1233"/>
      <c r="E1824" s="587" t="e">
        <f t="shared" si="49"/>
        <v>#DIV/0!</v>
      </c>
    </row>
    <row r="1825" spans="1:5" s="17" customFormat="1" ht="16.75" customHeight="1" outlineLevel="2">
      <c r="A1825" s="1230">
        <v>274</v>
      </c>
      <c r="B1825" s="1231"/>
      <c r="C1825" s="1232"/>
      <c r="D1825" s="1233"/>
      <c r="E1825" s="587" t="e">
        <f t="shared" si="49"/>
        <v>#DIV/0!</v>
      </c>
    </row>
    <row r="1826" spans="1:5" s="17" customFormat="1" ht="16.75" customHeight="1" outlineLevel="2">
      <c r="A1826" s="1230">
        <v>275</v>
      </c>
      <c r="B1826" s="1231"/>
      <c r="C1826" s="1232"/>
      <c r="D1826" s="1233"/>
      <c r="E1826" s="587" t="e">
        <f t="shared" si="49"/>
        <v>#DIV/0!</v>
      </c>
    </row>
    <row r="1827" spans="1:5" s="17" customFormat="1" ht="16.75" customHeight="1" outlineLevel="2">
      <c r="A1827" s="1230">
        <v>276</v>
      </c>
      <c r="B1827" s="1231"/>
      <c r="C1827" s="1232"/>
      <c r="D1827" s="1233"/>
      <c r="E1827" s="587" t="e">
        <f t="shared" si="49"/>
        <v>#DIV/0!</v>
      </c>
    </row>
    <row r="1828" spans="1:5" s="17" customFormat="1" ht="16.75" customHeight="1" outlineLevel="2">
      <c r="A1828" s="1230">
        <v>277</v>
      </c>
      <c r="B1828" s="1231"/>
      <c r="C1828" s="1232"/>
      <c r="D1828" s="1233"/>
      <c r="E1828" s="587" t="e">
        <f t="shared" si="48"/>
        <v>#DIV/0!</v>
      </c>
    </row>
    <row r="1829" spans="1:5" s="17" customFormat="1" ht="16.75" customHeight="1" outlineLevel="2">
      <c r="A1829" s="1230">
        <v>278</v>
      </c>
      <c r="B1829" s="1231"/>
      <c r="C1829" s="1232"/>
      <c r="D1829" s="1233"/>
      <c r="E1829" s="587" t="e">
        <f t="shared" si="48"/>
        <v>#DIV/0!</v>
      </c>
    </row>
    <row r="1830" spans="1:5" s="17" customFormat="1" ht="16.75" customHeight="1" outlineLevel="2">
      <c r="A1830" s="1230">
        <v>279</v>
      </c>
      <c r="B1830" s="1231"/>
      <c r="C1830" s="1232"/>
      <c r="D1830" s="1233"/>
      <c r="E1830" s="587" t="e">
        <f t="shared" si="48"/>
        <v>#DIV/0!</v>
      </c>
    </row>
    <row r="1831" spans="1:5" s="17" customFormat="1" ht="16.75" customHeight="1" outlineLevel="2">
      <c r="A1831" s="1230">
        <v>280</v>
      </c>
      <c r="B1831" s="1231"/>
      <c r="C1831" s="1232"/>
      <c r="D1831" s="1233"/>
      <c r="E1831" s="587" t="e">
        <f t="shared" si="48"/>
        <v>#DIV/0!</v>
      </c>
    </row>
    <row r="1832" spans="1:5" s="17" customFormat="1" ht="16.75" customHeight="1" outlineLevel="2">
      <c r="A1832" s="1230">
        <v>281</v>
      </c>
      <c r="B1832" s="1231"/>
      <c r="C1832" s="1232"/>
      <c r="D1832" s="1233"/>
      <c r="E1832" s="587" t="e">
        <f t="shared" si="48"/>
        <v>#DIV/0!</v>
      </c>
    </row>
    <row r="1833" spans="1:5" s="17" customFormat="1" ht="16.75" customHeight="1" outlineLevel="2">
      <c r="A1833" s="1230">
        <v>282</v>
      </c>
      <c r="B1833" s="1231"/>
      <c r="C1833" s="1232"/>
      <c r="D1833" s="1233"/>
      <c r="E1833" s="587" t="e">
        <f t="shared" si="48"/>
        <v>#DIV/0!</v>
      </c>
    </row>
    <row r="1834" spans="1:5" s="17" customFormat="1" ht="16.75" customHeight="1" outlineLevel="2">
      <c r="A1834" s="1230">
        <v>283</v>
      </c>
      <c r="B1834" s="1231"/>
      <c r="C1834" s="1232"/>
      <c r="D1834" s="1233"/>
      <c r="E1834" s="587" t="e">
        <f t="shared" si="47"/>
        <v>#DIV/0!</v>
      </c>
    </row>
    <row r="1835" spans="1:5" s="17" customFormat="1" ht="16.75" customHeight="1" outlineLevel="2">
      <c r="A1835" s="1230">
        <v>284</v>
      </c>
      <c r="B1835" s="1231"/>
      <c r="C1835" s="1232"/>
      <c r="D1835" s="1233"/>
      <c r="E1835" s="587" t="e">
        <f t="shared" si="47"/>
        <v>#DIV/0!</v>
      </c>
    </row>
    <row r="1836" spans="1:5" s="17" customFormat="1" ht="16.75" customHeight="1" outlineLevel="2">
      <c r="A1836" s="1230">
        <v>285</v>
      </c>
      <c r="B1836" s="1231"/>
      <c r="C1836" s="1232"/>
      <c r="D1836" s="1233"/>
      <c r="E1836" s="587" t="e">
        <f t="shared" si="47"/>
        <v>#DIV/0!</v>
      </c>
    </row>
    <row r="1837" spans="1:5" s="17" customFormat="1" ht="16.75" customHeight="1" outlineLevel="2">
      <c r="A1837" s="1230">
        <v>286</v>
      </c>
      <c r="B1837" s="1231"/>
      <c r="C1837" s="1232"/>
      <c r="D1837" s="1233"/>
      <c r="E1837" s="587" t="e">
        <f t="shared" si="47"/>
        <v>#DIV/0!</v>
      </c>
    </row>
    <row r="1838" spans="1:5" s="17" customFormat="1" ht="16.75" customHeight="1" outlineLevel="2">
      <c r="A1838" s="1230">
        <v>287</v>
      </c>
      <c r="B1838" s="1231"/>
      <c r="C1838" s="1232"/>
      <c r="D1838" s="1233"/>
      <c r="E1838" s="587" t="e">
        <f t="shared" si="47"/>
        <v>#DIV/0!</v>
      </c>
    </row>
    <row r="1839" spans="1:5" s="17" customFormat="1" ht="16.75" customHeight="1" outlineLevel="2">
      <c r="A1839" s="1230">
        <v>288</v>
      </c>
      <c r="B1839" s="1231"/>
      <c r="C1839" s="1232"/>
      <c r="D1839" s="1233"/>
      <c r="E1839" s="587" t="e">
        <f t="shared" si="47"/>
        <v>#DIV/0!</v>
      </c>
    </row>
    <row r="1840" spans="1:5" s="17" customFormat="1" ht="16.75" customHeight="1" outlineLevel="2">
      <c r="A1840" s="1230">
        <v>289</v>
      </c>
      <c r="B1840" s="1231"/>
      <c r="C1840" s="1232"/>
      <c r="D1840" s="1233"/>
      <c r="E1840" s="587" t="e">
        <f t="shared" si="47"/>
        <v>#DIV/0!</v>
      </c>
    </row>
    <row r="1841" spans="1:5" s="17" customFormat="1" ht="16.75" customHeight="1" outlineLevel="2">
      <c r="A1841" s="1230">
        <v>290</v>
      </c>
      <c r="B1841" s="1231"/>
      <c r="C1841" s="1232"/>
      <c r="D1841" s="1233"/>
      <c r="E1841" s="587" t="e">
        <f t="shared" si="47"/>
        <v>#DIV/0!</v>
      </c>
    </row>
    <row r="1842" spans="1:5" s="17" customFormat="1" ht="16.75" customHeight="1" outlineLevel="2">
      <c r="A1842" s="1230">
        <v>291</v>
      </c>
      <c r="B1842" s="1231"/>
      <c r="C1842" s="1232"/>
      <c r="D1842" s="1233"/>
      <c r="E1842" s="587" t="e">
        <f t="shared" si="47"/>
        <v>#DIV/0!</v>
      </c>
    </row>
    <row r="1843" spans="1:5" s="17" customFormat="1" ht="16.75" customHeight="1" outlineLevel="2">
      <c r="A1843" s="1230">
        <v>292</v>
      </c>
      <c r="B1843" s="1231"/>
      <c r="C1843" s="1232"/>
      <c r="D1843" s="1233"/>
      <c r="E1843" s="587" t="e">
        <f t="shared" si="47"/>
        <v>#DIV/0!</v>
      </c>
    </row>
    <row r="1844" spans="1:5" s="17" customFormat="1" ht="16.75" customHeight="1" outlineLevel="2">
      <c r="A1844" s="1230">
        <v>293</v>
      </c>
      <c r="B1844" s="1231"/>
      <c r="C1844" s="1232"/>
      <c r="D1844" s="1233"/>
      <c r="E1844" s="587" t="e">
        <f t="shared" si="47"/>
        <v>#DIV/0!</v>
      </c>
    </row>
    <row r="1845" spans="1:5" s="17" customFormat="1" ht="16.75" customHeight="1" outlineLevel="2">
      <c r="A1845" s="1230">
        <v>294</v>
      </c>
      <c r="B1845" s="1231"/>
      <c r="C1845" s="1232"/>
      <c r="D1845" s="1233"/>
      <c r="E1845" s="587" t="e">
        <f t="shared" si="47"/>
        <v>#DIV/0!</v>
      </c>
    </row>
    <row r="1846" spans="1:5" s="17" customFormat="1" ht="16.75" customHeight="1" outlineLevel="2">
      <c r="A1846" s="1230">
        <v>295</v>
      </c>
      <c r="B1846" s="1231"/>
      <c r="C1846" s="1232"/>
      <c r="D1846" s="1233"/>
      <c r="E1846" s="587" t="e">
        <f t="shared" si="47"/>
        <v>#DIV/0!</v>
      </c>
    </row>
    <row r="1847" spans="1:5" s="17" customFormat="1" ht="16.75" customHeight="1" outlineLevel="2">
      <c r="A1847" s="1230">
        <v>296</v>
      </c>
      <c r="B1847" s="1231"/>
      <c r="C1847" s="1232"/>
      <c r="D1847" s="1233"/>
      <c r="E1847" s="587" t="e">
        <f t="shared" si="47"/>
        <v>#DIV/0!</v>
      </c>
    </row>
    <row r="1848" spans="1:5" s="17" customFormat="1" ht="16.75" customHeight="1" outlineLevel="2">
      <c r="A1848" s="1230">
        <v>297</v>
      </c>
      <c r="B1848" s="1231"/>
      <c r="C1848" s="1232"/>
      <c r="D1848" s="1233"/>
      <c r="E1848" s="587" t="e">
        <f t="shared" si="47"/>
        <v>#DIV/0!</v>
      </c>
    </row>
    <row r="1849" spans="1:5" s="17" customFormat="1" ht="16.75" customHeight="1" outlineLevel="2">
      <c r="A1849" s="1230">
        <v>298</v>
      </c>
      <c r="B1849" s="1231"/>
      <c r="C1849" s="1232"/>
      <c r="D1849" s="1233"/>
      <c r="E1849" s="587" t="e">
        <f t="shared" si="47"/>
        <v>#DIV/0!</v>
      </c>
    </row>
    <row r="1850" spans="1:5" s="17" customFormat="1" ht="16.75" customHeight="1" outlineLevel="2">
      <c r="A1850" s="1230">
        <v>299</v>
      </c>
      <c r="B1850" s="1231"/>
      <c r="C1850" s="1232"/>
      <c r="D1850" s="1233"/>
      <c r="E1850" s="587" t="e">
        <f t="shared" si="47"/>
        <v>#DIV/0!</v>
      </c>
    </row>
    <row r="1851" spans="1:5" s="17" customFormat="1" ht="16.75" customHeight="1" outlineLevel="2">
      <c r="A1851" s="1230">
        <v>300</v>
      </c>
      <c r="B1851" s="1231"/>
      <c r="C1851" s="1232"/>
      <c r="D1851" s="1233"/>
      <c r="E1851" s="587" t="e">
        <f t="shared" si="47"/>
        <v>#DIV/0!</v>
      </c>
    </row>
    <row r="1852" spans="1:5" s="17" customFormat="1" ht="16.75" customHeight="1" outlineLevel="2">
      <c r="A1852" s="1230">
        <v>301</v>
      </c>
      <c r="B1852" s="1231"/>
      <c r="C1852" s="1232"/>
      <c r="D1852" s="1233"/>
      <c r="E1852" s="587" t="e">
        <f t="shared" si="47"/>
        <v>#DIV/0!</v>
      </c>
    </row>
    <row r="1853" spans="1:5" s="17" customFormat="1" ht="16.75" customHeight="1" outlineLevel="2">
      <c r="A1853" s="1230">
        <v>302</v>
      </c>
      <c r="B1853" s="1231"/>
      <c r="C1853" s="1232"/>
      <c r="D1853" s="1233"/>
      <c r="E1853" s="587" t="e">
        <f t="shared" si="47"/>
        <v>#DIV/0!</v>
      </c>
    </row>
    <row r="1854" spans="1:5" s="17" customFormat="1" ht="16.75" customHeight="1" outlineLevel="2">
      <c r="A1854" s="1230">
        <v>303</v>
      </c>
      <c r="B1854" s="1231"/>
      <c r="C1854" s="1232"/>
      <c r="D1854" s="1233"/>
      <c r="E1854" s="587" t="e">
        <f t="shared" si="47"/>
        <v>#DIV/0!</v>
      </c>
    </row>
    <row r="1855" spans="1:5" s="17" customFormat="1" ht="16.75" customHeight="1" outlineLevel="2">
      <c r="A1855" s="1230">
        <v>304</v>
      </c>
      <c r="B1855" s="1231"/>
      <c r="C1855" s="1232"/>
      <c r="D1855" s="1233"/>
      <c r="E1855" s="587" t="e">
        <f t="shared" si="47"/>
        <v>#DIV/0!</v>
      </c>
    </row>
    <row r="1856" spans="1:5" s="17" customFormat="1" ht="16.75" customHeight="1" outlineLevel="2">
      <c r="A1856" s="1230">
        <v>305</v>
      </c>
      <c r="B1856" s="1231"/>
      <c r="C1856" s="1232"/>
      <c r="D1856" s="1233"/>
      <c r="E1856" s="587" t="e">
        <f t="shared" si="47"/>
        <v>#DIV/0!</v>
      </c>
    </row>
    <row r="1857" spans="1:5" s="17" customFormat="1" ht="16.75" customHeight="1" outlineLevel="2">
      <c r="A1857" s="1230">
        <v>306</v>
      </c>
      <c r="B1857" s="1231"/>
      <c r="C1857" s="1232"/>
      <c r="D1857" s="1233"/>
      <c r="E1857" s="587" t="e">
        <f t="shared" si="47"/>
        <v>#DIV/0!</v>
      </c>
    </row>
    <row r="1858" spans="1:5" s="17" customFormat="1" ht="16.75" customHeight="1" outlineLevel="2">
      <c r="A1858" s="1230">
        <v>307</v>
      </c>
      <c r="B1858" s="1231"/>
      <c r="C1858" s="1232"/>
      <c r="D1858" s="1233"/>
      <c r="E1858" s="587" t="e">
        <f t="shared" si="47"/>
        <v>#DIV/0!</v>
      </c>
    </row>
    <row r="1859" spans="1:5" s="17" customFormat="1" ht="16.75" customHeight="1" outlineLevel="2">
      <c r="A1859" s="1230">
        <v>308</v>
      </c>
      <c r="B1859" s="1231"/>
      <c r="C1859" s="1232"/>
      <c r="D1859" s="1233"/>
      <c r="E1859" s="587" t="e">
        <f t="shared" si="47"/>
        <v>#DIV/0!</v>
      </c>
    </row>
    <row r="1860" spans="1:5" s="17" customFormat="1" ht="16.75" customHeight="1" outlineLevel="2">
      <c r="A1860" s="1230">
        <v>309</v>
      </c>
      <c r="B1860" s="1231"/>
      <c r="C1860" s="1232"/>
      <c r="D1860" s="1233"/>
      <c r="E1860" s="587" t="e">
        <f t="shared" si="47"/>
        <v>#DIV/0!</v>
      </c>
    </row>
    <row r="1861" spans="1:5" s="17" customFormat="1" ht="16.75" customHeight="1" outlineLevel="2">
      <c r="A1861" s="1230">
        <v>310</v>
      </c>
      <c r="B1861" s="1231"/>
      <c r="C1861" s="1232"/>
      <c r="D1861" s="1233"/>
      <c r="E1861" s="587" t="e">
        <f t="shared" si="47"/>
        <v>#DIV/0!</v>
      </c>
    </row>
    <row r="1862" spans="1:5" s="17" customFormat="1" ht="16.75" customHeight="1" outlineLevel="2">
      <c r="A1862" s="1230">
        <v>311</v>
      </c>
      <c r="B1862" s="1231"/>
      <c r="C1862" s="1232"/>
      <c r="D1862" s="1233"/>
      <c r="E1862" s="587" t="e">
        <f t="shared" si="47"/>
        <v>#DIV/0!</v>
      </c>
    </row>
    <row r="1863" spans="1:5" s="17" customFormat="1" ht="16.75" customHeight="1" outlineLevel="2">
      <c r="A1863" s="1230">
        <v>312</v>
      </c>
      <c r="B1863" s="1231"/>
      <c r="C1863" s="1232"/>
      <c r="D1863" s="1233"/>
      <c r="E1863" s="587" t="e">
        <f t="shared" si="47"/>
        <v>#DIV/0!</v>
      </c>
    </row>
    <row r="1864" spans="1:5" s="17" customFormat="1" ht="16.75" customHeight="1" outlineLevel="2">
      <c r="A1864" s="1230">
        <v>313</v>
      </c>
      <c r="B1864" s="1231"/>
      <c r="C1864" s="1232"/>
      <c r="D1864" s="1233"/>
      <c r="E1864" s="587" t="e">
        <f t="shared" si="47"/>
        <v>#DIV/0!</v>
      </c>
    </row>
    <row r="1865" spans="1:5" s="17" customFormat="1" ht="16.75" customHeight="1" outlineLevel="2">
      <c r="A1865" s="1230">
        <v>314</v>
      </c>
      <c r="B1865" s="1231"/>
      <c r="C1865" s="1232"/>
      <c r="D1865" s="1233"/>
      <c r="E1865" s="587" t="e">
        <f t="shared" si="47"/>
        <v>#DIV/0!</v>
      </c>
    </row>
    <row r="1866" spans="1:5" s="17" customFormat="1" ht="16.75" customHeight="1" outlineLevel="2">
      <c r="A1866" s="1230">
        <v>315</v>
      </c>
      <c r="B1866" s="1231"/>
      <c r="C1866" s="1232"/>
      <c r="D1866" s="1233"/>
      <c r="E1866" s="587" t="e">
        <f t="shared" si="47"/>
        <v>#DIV/0!</v>
      </c>
    </row>
    <row r="1867" spans="1:5" s="17" customFormat="1" ht="16.75" customHeight="1" outlineLevel="2">
      <c r="A1867" s="1230">
        <v>316</v>
      </c>
      <c r="B1867" s="1231"/>
      <c r="C1867" s="1232"/>
      <c r="D1867" s="1233"/>
      <c r="E1867" s="587" t="e">
        <f t="shared" si="47"/>
        <v>#DIV/0!</v>
      </c>
    </row>
    <row r="1868" spans="1:5" s="17" customFormat="1" ht="16.75" customHeight="1" outlineLevel="2">
      <c r="A1868" s="1230">
        <v>317</v>
      </c>
      <c r="B1868" s="1231"/>
      <c r="C1868" s="1232"/>
      <c r="D1868" s="1233"/>
      <c r="E1868" s="587" t="e">
        <f t="shared" si="47"/>
        <v>#DIV/0!</v>
      </c>
    </row>
    <row r="1869" spans="1:5" s="17" customFormat="1" ht="16.75" customHeight="1" outlineLevel="2">
      <c r="A1869" s="1230">
        <v>318</v>
      </c>
      <c r="B1869" s="1231"/>
      <c r="C1869" s="1232"/>
      <c r="D1869" s="1233"/>
      <c r="E1869" s="587" t="e">
        <f t="shared" si="47"/>
        <v>#DIV/0!</v>
      </c>
    </row>
    <row r="1870" spans="1:5" s="17" customFormat="1" ht="16.75" customHeight="1" outlineLevel="2">
      <c r="A1870" s="1230">
        <v>319</v>
      </c>
      <c r="B1870" s="1231"/>
      <c r="C1870" s="1232"/>
      <c r="D1870" s="1233"/>
      <c r="E1870" s="587" t="e">
        <f t="shared" si="47"/>
        <v>#DIV/0!</v>
      </c>
    </row>
    <row r="1871" spans="1:5" s="17" customFormat="1" ht="16.75" customHeight="1" outlineLevel="2">
      <c r="A1871" s="1230">
        <v>320</v>
      </c>
      <c r="B1871" s="1231"/>
      <c r="C1871" s="1232"/>
      <c r="D1871" s="1233"/>
      <c r="E1871" s="587" t="e">
        <f t="shared" si="47"/>
        <v>#DIV/0!</v>
      </c>
    </row>
    <row r="1872" spans="1:5" s="17" customFormat="1" ht="16.75" customHeight="1" outlineLevel="2">
      <c r="A1872" s="1230">
        <v>321</v>
      </c>
      <c r="B1872" s="1231"/>
      <c r="C1872" s="1232"/>
      <c r="D1872" s="1233"/>
      <c r="E1872" s="587" t="e">
        <f t="shared" si="47"/>
        <v>#DIV/0!</v>
      </c>
    </row>
    <row r="1873" spans="1:5" s="17" customFormat="1" ht="16.75" customHeight="1" outlineLevel="2">
      <c r="A1873" s="1230">
        <v>322</v>
      </c>
      <c r="B1873" s="1231"/>
      <c r="C1873" s="1232"/>
      <c r="D1873" s="1233"/>
      <c r="E1873" s="587" t="e">
        <f t="shared" si="47"/>
        <v>#DIV/0!</v>
      </c>
    </row>
    <row r="1874" spans="1:5" s="17" customFormat="1" ht="16.75" customHeight="1" outlineLevel="2">
      <c r="A1874" s="1230">
        <v>323</v>
      </c>
      <c r="B1874" s="1231"/>
      <c r="C1874" s="1232"/>
      <c r="D1874" s="1233"/>
      <c r="E1874" s="587" t="e">
        <f t="shared" si="47"/>
        <v>#DIV/0!</v>
      </c>
    </row>
    <row r="1875" spans="1:5" s="17" customFormat="1" ht="16.75" customHeight="1" outlineLevel="2">
      <c r="A1875" s="1230">
        <v>324</v>
      </c>
      <c r="B1875" s="1231"/>
      <c r="C1875" s="1232"/>
      <c r="D1875" s="1233"/>
      <c r="E1875" s="587" t="e">
        <f t="shared" si="47"/>
        <v>#DIV/0!</v>
      </c>
    </row>
    <row r="1876" spans="1:5" s="17" customFormat="1" ht="16.75" customHeight="1" outlineLevel="2">
      <c r="A1876" s="1230">
        <v>325</v>
      </c>
      <c r="B1876" s="1231"/>
      <c r="C1876" s="1232"/>
      <c r="D1876" s="1233"/>
      <c r="E1876" s="587" t="e">
        <f t="shared" si="47"/>
        <v>#DIV/0!</v>
      </c>
    </row>
    <row r="1877" spans="1:5" s="17" customFormat="1" ht="16.75" customHeight="1" outlineLevel="2">
      <c r="A1877" s="1230">
        <v>326</v>
      </c>
      <c r="B1877" s="1231"/>
      <c r="C1877" s="1232"/>
      <c r="D1877" s="1233"/>
      <c r="E1877" s="587" t="e">
        <f t="shared" si="47"/>
        <v>#DIV/0!</v>
      </c>
    </row>
    <row r="1878" spans="1:5" s="17" customFormat="1" ht="16.75" customHeight="1" outlineLevel="2">
      <c r="A1878" s="1230">
        <v>327</v>
      </c>
      <c r="B1878" s="1231"/>
      <c r="C1878" s="1232"/>
      <c r="D1878" s="1233"/>
      <c r="E1878" s="587" t="e">
        <f t="shared" si="47"/>
        <v>#DIV/0!</v>
      </c>
    </row>
    <row r="1879" spans="1:5" s="17" customFormat="1" ht="16.75" customHeight="1" outlineLevel="2">
      <c r="A1879" s="1230">
        <v>328</v>
      </c>
      <c r="B1879" s="1231"/>
      <c r="C1879" s="1232"/>
      <c r="D1879" s="1233"/>
      <c r="E1879" s="587" t="e">
        <f t="shared" si="47"/>
        <v>#DIV/0!</v>
      </c>
    </row>
    <row r="1880" spans="1:5" s="17" customFormat="1" ht="16.75" customHeight="1" outlineLevel="2">
      <c r="A1880" s="1230">
        <v>329</v>
      </c>
      <c r="B1880" s="1231"/>
      <c r="C1880" s="1232"/>
      <c r="D1880" s="1233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0">
        <v>330</v>
      </c>
      <c r="B1881" s="1231"/>
      <c r="C1881" s="1232"/>
      <c r="D1881" s="1233"/>
      <c r="E1881" s="587" t="e">
        <f t="shared" si="53"/>
        <v>#DIV/0!</v>
      </c>
    </row>
    <row r="1882" spans="1:5" s="17" customFormat="1" ht="16.75" customHeight="1" outlineLevel="2">
      <c r="A1882" s="1230">
        <v>331</v>
      </c>
      <c r="B1882" s="1231"/>
      <c r="C1882" s="1232"/>
      <c r="D1882" s="1233"/>
      <c r="E1882" s="587" t="e">
        <f t="shared" si="53"/>
        <v>#DIV/0!</v>
      </c>
    </row>
    <row r="1883" spans="1:5" s="17" customFormat="1" ht="16.75" customHeight="1" outlineLevel="2">
      <c r="A1883" s="1230">
        <v>332</v>
      </c>
      <c r="B1883" s="1231"/>
      <c r="C1883" s="1232"/>
      <c r="D1883" s="1233"/>
      <c r="E1883" s="587" t="e">
        <f t="shared" si="53"/>
        <v>#DIV/0!</v>
      </c>
    </row>
    <row r="1884" spans="1:5" s="17" customFormat="1" ht="16.75" customHeight="1" outlineLevel="2">
      <c r="A1884" s="1230">
        <v>333</v>
      </c>
      <c r="B1884" s="1231"/>
      <c r="C1884" s="1232"/>
      <c r="D1884" s="1233"/>
      <c r="E1884" s="587" t="e">
        <f t="shared" si="53"/>
        <v>#DIV/0!</v>
      </c>
    </row>
    <row r="1885" spans="1:5" s="17" customFormat="1" ht="16.75" customHeight="1" outlineLevel="2">
      <c r="A1885" s="1230">
        <v>334</v>
      </c>
      <c r="B1885" s="1231"/>
      <c r="C1885" s="1232"/>
      <c r="D1885" s="1233"/>
      <c r="E1885" s="587" t="e">
        <f t="shared" si="53"/>
        <v>#DIV/0!</v>
      </c>
    </row>
    <row r="1886" spans="1:5" s="17" customFormat="1" ht="16.75" customHeight="1" outlineLevel="2">
      <c r="A1886" s="1230">
        <v>335</v>
      </c>
      <c r="B1886" s="1231"/>
      <c r="C1886" s="1232"/>
      <c r="D1886" s="1233"/>
      <c r="E1886" s="587" t="e">
        <f t="shared" si="53"/>
        <v>#DIV/0!</v>
      </c>
    </row>
    <row r="1887" spans="1:5" s="17" customFormat="1" ht="16.75" customHeight="1" outlineLevel="2">
      <c r="A1887" s="1230">
        <v>336</v>
      </c>
      <c r="B1887" s="1231"/>
      <c r="C1887" s="1232"/>
      <c r="D1887" s="1233"/>
      <c r="E1887" s="587" t="e">
        <f t="shared" si="53"/>
        <v>#DIV/0!</v>
      </c>
    </row>
    <row r="1888" spans="1:5" s="17" customFormat="1" ht="16.75" customHeight="1" outlineLevel="2">
      <c r="A1888" s="1230">
        <v>337</v>
      </c>
      <c r="B1888" s="1231"/>
      <c r="C1888" s="1232"/>
      <c r="D1888" s="1233"/>
      <c r="E1888" s="587" t="e">
        <f t="shared" si="53"/>
        <v>#DIV/0!</v>
      </c>
    </row>
    <row r="1889" spans="1:5" s="17" customFormat="1" ht="16.75" customHeight="1" outlineLevel="2">
      <c r="A1889" s="1230">
        <v>338</v>
      </c>
      <c r="B1889" s="1231"/>
      <c r="C1889" s="1232"/>
      <c r="D1889" s="1233"/>
      <c r="E1889" s="587" t="e">
        <f t="shared" si="53"/>
        <v>#DIV/0!</v>
      </c>
    </row>
    <row r="1890" spans="1:5" s="17" customFormat="1" ht="16.75" customHeight="1" outlineLevel="2">
      <c r="A1890" s="1230">
        <v>339</v>
      </c>
      <c r="B1890" s="1231"/>
      <c r="C1890" s="1232"/>
      <c r="D1890" s="1233"/>
      <c r="E1890" s="587" t="e">
        <f t="shared" si="53"/>
        <v>#DIV/0!</v>
      </c>
    </row>
    <row r="1891" spans="1:5" s="17" customFormat="1" ht="16.75" customHeight="1" outlineLevel="2">
      <c r="A1891" s="1230">
        <v>340</v>
      </c>
      <c r="B1891" s="1231"/>
      <c r="C1891" s="1232"/>
      <c r="D1891" s="1233"/>
      <c r="E1891" s="587" t="e">
        <f t="shared" si="53"/>
        <v>#DIV/0!</v>
      </c>
    </row>
    <row r="1892" spans="1:5" s="17" customFormat="1" ht="16.75" customHeight="1" outlineLevel="2">
      <c r="A1892" s="1230">
        <v>341</v>
      </c>
      <c r="B1892" s="1231"/>
      <c r="C1892" s="1232"/>
      <c r="D1892" s="1233"/>
      <c r="E1892" s="587" t="e">
        <f t="shared" si="53"/>
        <v>#DIV/0!</v>
      </c>
    </row>
    <row r="1893" spans="1:5" s="17" customFormat="1" ht="16.75" customHeight="1" outlineLevel="2">
      <c r="A1893" s="1230">
        <v>342</v>
      </c>
      <c r="B1893" s="1231"/>
      <c r="C1893" s="1232"/>
      <c r="D1893" s="1233"/>
      <c r="E1893" s="587" t="e">
        <f t="shared" si="53"/>
        <v>#DIV/0!</v>
      </c>
    </row>
    <row r="1894" spans="1:5" s="17" customFormat="1" ht="16.75" customHeight="1" outlineLevel="2">
      <c r="A1894" s="1230">
        <v>343</v>
      </c>
      <c r="B1894" s="1231"/>
      <c r="C1894" s="1232"/>
      <c r="D1894" s="1233"/>
      <c r="E1894" s="587" t="e">
        <f t="shared" si="53"/>
        <v>#DIV/0!</v>
      </c>
    </row>
    <row r="1895" spans="1:5" s="17" customFormat="1" ht="16.75" customHeight="1" outlineLevel="2">
      <c r="A1895" s="1230">
        <v>344</v>
      </c>
      <c r="B1895" s="1231"/>
      <c r="C1895" s="1232"/>
      <c r="D1895" s="1233"/>
      <c r="E1895" s="587" t="e">
        <f t="shared" si="53"/>
        <v>#DIV/0!</v>
      </c>
    </row>
    <row r="1896" spans="1:5" s="17" customFormat="1" ht="16.75" customHeight="1" outlineLevel="2">
      <c r="A1896" s="1230">
        <v>345</v>
      </c>
      <c r="B1896" s="1231"/>
      <c r="C1896" s="1232"/>
      <c r="D1896" s="1233"/>
      <c r="E1896" s="587" t="e">
        <f t="shared" si="53"/>
        <v>#DIV/0!</v>
      </c>
    </row>
    <row r="1897" spans="1:5" s="17" customFormat="1" ht="16.75" customHeight="1" outlineLevel="2">
      <c r="A1897" s="1230">
        <v>346</v>
      </c>
      <c r="B1897" s="1231"/>
      <c r="C1897" s="1232"/>
      <c r="D1897" s="1233"/>
      <c r="E1897" s="587" t="e">
        <f t="shared" si="53"/>
        <v>#DIV/0!</v>
      </c>
    </row>
    <row r="1898" spans="1:5" s="17" customFormat="1" ht="16.75" customHeight="1" outlineLevel="2">
      <c r="A1898" s="1230">
        <v>347</v>
      </c>
      <c r="B1898" s="1231"/>
      <c r="C1898" s="1232"/>
      <c r="D1898" s="1233"/>
      <c r="E1898" s="587" t="e">
        <f t="shared" si="53"/>
        <v>#DIV/0!</v>
      </c>
    </row>
    <row r="1899" spans="1:5" s="17" customFormat="1" ht="16.75" customHeight="1" outlineLevel="2">
      <c r="A1899" s="1230">
        <v>348</v>
      </c>
      <c r="B1899" s="1231"/>
      <c r="C1899" s="1232"/>
      <c r="D1899" s="1233"/>
      <c r="E1899" s="587" t="e">
        <f t="shared" si="53"/>
        <v>#DIV/0!</v>
      </c>
    </row>
    <row r="1900" spans="1:5" s="17" customFormat="1" ht="16.75" customHeight="1" outlineLevel="2">
      <c r="A1900" s="1230">
        <v>349</v>
      </c>
      <c r="B1900" s="1231"/>
      <c r="C1900" s="1232"/>
      <c r="D1900" s="1233"/>
      <c r="E1900" s="587" t="e">
        <f t="shared" si="53"/>
        <v>#DIV/0!</v>
      </c>
    </row>
    <row r="1901" spans="1:5" s="17" customFormat="1" ht="16.75" customHeight="1" outlineLevel="2">
      <c r="A1901" s="1230">
        <v>350</v>
      </c>
      <c r="B1901" s="1231"/>
      <c r="C1901" s="1232"/>
      <c r="D1901" s="1233"/>
      <c r="E1901" s="587" t="e">
        <f t="shared" si="53"/>
        <v>#DIV/0!</v>
      </c>
    </row>
    <row r="1902" spans="1:5" s="17" customFormat="1" ht="16.75" customHeight="1" outlineLevel="2">
      <c r="A1902" s="1230">
        <v>351</v>
      </c>
      <c r="B1902" s="1231"/>
      <c r="C1902" s="1232"/>
      <c r="D1902" s="1233"/>
      <c r="E1902" s="587" t="e">
        <f t="shared" si="53"/>
        <v>#DIV/0!</v>
      </c>
    </row>
    <row r="1903" spans="1:5" s="17" customFormat="1" ht="16.75" customHeight="1" outlineLevel="2">
      <c r="A1903" s="1230">
        <v>352</v>
      </c>
      <c r="B1903" s="1231"/>
      <c r="C1903" s="1232"/>
      <c r="D1903" s="1233"/>
      <c r="E1903" s="587" t="e">
        <f t="shared" si="53"/>
        <v>#DIV/0!</v>
      </c>
    </row>
    <row r="1904" spans="1:5" s="17" customFormat="1" ht="16.75" customHeight="1" outlineLevel="2">
      <c r="A1904" s="1230">
        <v>353</v>
      </c>
      <c r="B1904" s="1231"/>
      <c r="C1904" s="1232"/>
      <c r="D1904" s="1233"/>
      <c r="E1904" s="587" t="e">
        <f t="shared" si="53"/>
        <v>#DIV/0!</v>
      </c>
    </row>
    <row r="1905" spans="1:5" s="17" customFormat="1" ht="16.75" customHeight="1" outlineLevel="2">
      <c r="A1905" s="1230">
        <v>354</v>
      </c>
      <c r="B1905" s="1231"/>
      <c r="C1905" s="1232"/>
      <c r="D1905" s="1233"/>
      <c r="E1905" s="587" t="e">
        <f t="shared" si="53"/>
        <v>#DIV/0!</v>
      </c>
    </row>
    <row r="1906" spans="1:5" s="17" customFormat="1" ht="16.75" customHeight="1" outlineLevel="2">
      <c r="A1906" s="1230">
        <v>355</v>
      </c>
      <c r="B1906" s="1231"/>
      <c r="C1906" s="1232"/>
      <c r="D1906" s="1233"/>
      <c r="E1906" s="587" t="e">
        <f t="shared" si="53"/>
        <v>#DIV/0!</v>
      </c>
    </row>
    <row r="1907" spans="1:5" s="17" customFormat="1" ht="16.75" customHeight="1" outlineLevel="2">
      <c r="A1907" s="1230">
        <v>356</v>
      </c>
      <c r="B1907" s="1231"/>
      <c r="C1907" s="1232"/>
      <c r="D1907" s="1233"/>
      <c r="E1907" s="587" t="e">
        <f t="shared" si="53"/>
        <v>#DIV/0!</v>
      </c>
    </row>
    <row r="1908" spans="1:5" s="17" customFormat="1" ht="16.75" customHeight="1" outlineLevel="2">
      <c r="A1908" s="1230">
        <v>357</v>
      </c>
      <c r="B1908" s="1231"/>
      <c r="C1908" s="1232"/>
      <c r="D1908" s="1233"/>
      <c r="E1908" s="587" t="e">
        <f t="shared" si="53"/>
        <v>#DIV/0!</v>
      </c>
    </row>
    <row r="1909" spans="1:5" s="17" customFormat="1" ht="16.75" customHeight="1" outlineLevel="2">
      <c r="A1909" s="1230">
        <v>358</v>
      </c>
      <c r="B1909" s="1231"/>
      <c r="C1909" s="1232"/>
      <c r="D1909" s="1233"/>
      <c r="E1909" s="587" t="e">
        <f t="shared" si="53"/>
        <v>#DIV/0!</v>
      </c>
    </row>
    <row r="1910" spans="1:5" s="17" customFormat="1" ht="16.75" customHeight="1" outlineLevel="2">
      <c r="A1910" s="1230">
        <v>359</v>
      </c>
      <c r="B1910" s="1231"/>
      <c r="C1910" s="1232"/>
      <c r="D1910" s="1233"/>
      <c r="E1910" s="587" t="e">
        <f t="shared" si="53"/>
        <v>#DIV/0!</v>
      </c>
    </row>
    <row r="1911" spans="1:5" s="17" customFormat="1" ht="16.75" customHeight="1" outlineLevel="2">
      <c r="A1911" s="1230">
        <v>360</v>
      </c>
      <c r="B1911" s="1231"/>
      <c r="C1911" s="1232"/>
      <c r="D1911" s="1233"/>
      <c r="E1911" s="587" t="e">
        <f t="shared" si="53"/>
        <v>#DIV/0!</v>
      </c>
    </row>
    <row r="1912" spans="1:5" s="17" customFormat="1" ht="16.75" customHeight="1" outlineLevel="2">
      <c r="A1912" s="1230">
        <v>361</v>
      </c>
      <c r="B1912" s="1231"/>
      <c r="C1912" s="1232"/>
      <c r="D1912" s="1233"/>
      <c r="E1912" s="587" t="e">
        <f t="shared" si="53"/>
        <v>#DIV/0!</v>
      </c>
    </row>
    <row r="1913" spans="1:5" s="17" customFormat="1" ht="16.75" customHeight="1" outlineLevel="2">
      <c r="A1913" s="1230">
        <v>362</v>
      </c>
      <c r="B1913" s="1231"/>
      <c r="C1913" s="1232"/>
      <c r="D1913" s="1233"/>
      <c r="E1913" s="587" t="e">
        <f t="shared" si="53"/>
        <v>#DIV/0!</v>
      </c>
    </row>
    <row r="1914" spans="1:5" s="17" customFormat="1" ht="16.75" customHeight="1" outlineLevel="2">
      <c r="A1914" s="1230">
        <v>363</v>
      </c>
      <c r="B1914" s="1231"/>
      <c r="C1914" s="1232"/>
      <c r="D1914" s="1233"/>
      <c r="E1914" s="587" t="e">
        <f t="shared" si="53"/>
        <v>#DIV/0!</v>
      </c>
    </row>
    <row r="1915" spans="1:5" s="17" customFormat="1" ht="16.75" customHeight="1" outlineLevel="2">
      <c r="A1915" s="1230">
        <v>364</v>
      </c>
      <c r="B1915" s="1231"/>
      <c r="C1915" s="1232"/>
      <c r="D1915" s="1233"/>
      <c r="E1915" s="587" t="e">
        <f t="shared" si="53"/>
        <v>#DIV/0!</v>
      </c>
    </row>
    <row r="1916" spans="1:5" s="17" customFormat="1" ht="16.75" customHeight="1" outlineLevel="2">
      <c r="A1916" s="1230">
        <v>365</v>
      </c>
      <c r="B1916" s="1231"/>
      <c r="C1916" s="1232"/>
      <c r="D1916" s="1233"/>
      <c r="E1916" s="587" t="e">
        <f t="shared" si="53"/>
        <v>#DIV/0!</v>
      </c>
    </row>
    <row r="1917" spans="1:5" s="17" customFormat="1" ht="16.75" customHeight="1" outlineLevel="2">
      <c r="A1917" s="1230">
        <v>366</v>
      </c>
      <c r="B1917" s="1231"/>
      <c r="C1917" s="1232"/>
      <c r="D1917" s="1233"/>
      <c r="E1917" s="587" t="e">
        <f t="shared" si="53"/>
        <v>#DIV/0!</v>
      </c>
    </row>
    <row r="1918" spans="1:5" s="17" customFormat="1" ht="16.75" customHeight="1" outlineLevel="2">
      <c r="A1918" s="1230">
        <v>367</v>
      </c>
      <c r="B1918" s="1231"/>
      <c r="C1918" s="1232"/>
      <c r="D1918" s="1233"/>
      <c r="E1918" s="587" t="e">
        <f t="shared" si="53"/>
        <v>#DIV/0!</v>
      </c>
    </row>
    <row r="1919" spans="1:5" s="17" customFormat="1" ht="16.75" customHeight="1" outlineLevel="2">
      <c r="A1919" s="1230">
        <v>368</v>
      </c>
      <c r="B1919" s="1231"/>
      <c r="C1919" s="1232"/>
      <c r="D1919" s="1233"/>
      <c r="E1919" s="587" t="e">
        <f t="shared" si="53"/>
        <v>#DIV/0!</v>
      </c>
    </row>
    <row r="1920" spans="1:5" s="17" customFormat="1" ht="16.75" customHeight="1" outlineLevel="2">
      <c r="A1920" s="1230">
        <v>369</v>
      </c>
      <c r="B1920" s="1231"/>
      <c r="C1920" s="1232"/>
      <c r="D1920" s="1233"/>
      <c r="E1920" s="587" t="e">
        <f t="shared" si="53"/>
        <v>#DIV/0!</v>
      </c>
    </row>
    <row r="1921" spans="1:5" s="17" customFormat="1" ht="16.75" customHeight="1" outlineLevel="2">
      <c r="A1921" s="1230">
        <v>370</v>
      </c>
      <c r="B1921" s="1231"/>
      <c r="C1921" s="1232"/>
      <c r="D1921" s="1233"/>
      <c r="E1921" s="587" t="e">
        <f t="shared" si="53"/>
        <v>#DIV/0!</v>
      </c>
    </row>
    <row r="1922" spans="1:5" s="17" customFormat="1" ht="16.75" customHeight="1" outlineLevel="2">
      <c r="A1922" s="1230">
        <v>371</v>
      </c>
      <c r="B1922" s="1231"/>
      <c r="C1922" s="1232"/>
      <c r="D1922" s="1233"/>
      <c r="E1922" s="587" t="e">
        <f t="shared" si="53"/>
        <v>#DIV/0!</v>
      </c>
    </row>
    <row r="1923" spans="1:5" s="17" customFormat="1" ht="16.75" customHeight="1" outlineLevel="2">
      <c r="A1923" s="1230">
        <v>372</v>
      </c>
      <c r="B1923" s="1231"/>
      <c r="C1923" s="1232"/>
      <c r="D1923" s="1233"/>
      <c r="E1923" s="587" t="e">
        <f t="shared" si="53"/>
        <v>#DIV/0!</v>
      </c>
    </row>
    <row r="1924" spans="1:5" s="17" customFormat="1" ht="16.75" customHeight="1" outlineLevel="2">
      <c r="A1924" s="1230">
        <v>373</v>
      </c>
      <c r="B1924" s="1231"/>
      <c r="C1924" s="1232"/>
      <c r="D1924" s="1233"/>
      <c r="E1924" s="587" t="e">
        <f t="shared" si="53"/>
        <v>#DIV/0!</v>
      </c>
    </row>
    <row r="1925" spans="1:5" s="17" customFormat="1" ht="16.75" customHeight="1" outlineLevel="2">
      <c r="A1925" s="1230">
        <v>374</v>
      </c>
      <c r="B1925" s="1231"/>
      <c r="C1925" s="1232"/>
      <c r="D1925" s="1233"/>
      <c r="E1925" s="587" t="e">
        <f t="shared" si="53"/>
        <v>#DIV/0!</v>
      </c>
    </row>
    <row r="1926" spans="1:5" s="17" customFormat="1" ht="16.75" customHeight="1" outlineLevel="2">
      <c r="A1926" s="1230">
        <v>375</v>
      </c>
      <c r="B1926" s="1231"/>
      <c r="C1926" s="1232"/>
      <c r="D1926" s="1233"/>
      <c r="E1926" s="587" t="e">
        <f t="shared" si="53"/>
        <v>#DIV/0!</v>
      </c>
    </row>
    <row r="1927" spans="1:5" s="17" customFormat="1" ht="16.75" customHeight="1" outlineLevel="2">
      <c r="A1927" s="1230">
        <v>376</v>
      </c>
      <c r="B1927" s="1231"/>
      <c r="C1927" s="1232"/>
      <c r="D1927" s="1233"/>
      <c r="E1927" s="587" t="e">
        <f t="shared" si="53"/>
        <v>#DIV/0!</v>
      </c>
    </row>
    <row r="1928" spans="1:5" s="17" customFormat="1" ht="16.75" customHeight="1" outlineLevel="2">
      <c r="A1928" s="1230">
        <v>377</v>
      </c>
      <c r="B1928" s="1231"/>
      <c r="C1928" s="1232"/>
      <c r="D1928" s="1233"/>
      <c r="E1928" s="587" t="e">
        <f t="shared" si="53"/>
        <v>#DIV/0!</v>
      </c>
    </row>
    <row r="1929" spans="1:5" s="17" customFormat="1" ht="16.75" customHeight="1" outlineLevel="2">
      <c r="A1929" s="1230">
        <v>378</v>
      </c>
      <c r="B1929" s="1231"/>
      <c r="C1929" s="1232"/>
      <c r="D1929" s="1233"/>
      <c r="E1929" s="587" t="e">
        <f t="shared" si="53"/>
        <v>#DIV/0!</v>
      </c>
    </row>
    <row r="1930" spans="1:5" s="17" customFormat="1" ht="16.75" customHeight="1" outlineLevel="2">
      <c r="A1930" s="1230">
        <v>379</v>
      </c>
      <c r="B1930" s="1231"/>
      <c r="C1930" s="1232"/>
      <c r="D1930" s="1233"/>
      <c r="E1930" s="587" t="e">
        <f t="shared" si="53"/>
        <v>#DIV/0!</v>
      </c>
    </row>
    <row r="1931" spans="1:5" s="17" customFormat="1" ht="16.75" customHeight="1" outlineLevel="2">
      <c r="A1931" s="1230">
        <v>380</v>
      </c>
      <c r="B1931" s="1231"/>
      <c r="C1931" s="1232"/>
      <c r="D1931" s="1233"/>
      <c r="E1931" s="587" t="e">
        <f t="shared" si="53"/>
        <v>#DIV/0!</v>
      </c>
    </row>
    <row r="1932" spans="1:5" s="17" customFormat="1" ht="16.75" customHeight="1" outlineLevel="2">
      <c r="A1932" s="1230">
        <v>381</v>
      </c>
      <c r="B1932" s="1231"/>
      <c r="C1932" s="1232"/>
      <c r="D1932" s="1233"/>
      <c r="E1932" s="587" t="e">
        <f t="shared" si="53"/>
        <v>#DIV/0!</v>
      </c>
    </row>
    <row r="1933" spans="1:5" s="17" customFormat="1" ht="16.75" customHeight="1" outlineLevel="2">
      <c r="A1933" s="1230">
        <v>382</v>
      </c>
      <c r="B1933" s="1231"/>
      <c r="C1933" s="1232"/>
      <c r="D1933" s="1233"/>
      <c r="E1933" s="587" t="e">
        <f t="shared" si="53"/>
        <v>#DIV/0!</v>
      </c>
    </row>
    <row r="1934" spans="1:5" s="17" customFormat="1" ht="16.75" customHeight="1" outlineLevel="2">
      <c r="A1934" s="1230">
        <v>383</v>
      </c>
      <c r="B1934" s="1231"/>
      <c r="C1934" s="1232"/>
      <c r="D1934" s="1233"/>
      <c r="E1934" s="587" t="e">
        <f t="shared" si="53"/>
        <v>#DIV/0!</v>
      </c>
    </row>
    <row r="1935" spans="1:5" s="17" customFormat="1" ht="16.75" customHeight="1" outlineLevel="2">
      <c r="A1935" s="1230">
        <v>384</v>
      </c>
      <c r="B1935" s="1231"/>
      <c r="C1935" s="1232"/>
      <c r="D1935" s="1233"/>
      <c r="E1935" s="587" t="e">
        <f t="shared" si="53"/>
        <v>#DIV/0!</v>
      </c>
    </row>
    <row r="1936" spans="1:5" s="17" customFormat="1" ht="16.75" customHeight="1" outlineLevel="2">
      <c r="A1936" s="1230">
        <v>385</v>
      </c>
      <c r="B1936" s="1231"/>
      <c r="C1936" s="1232"/>
      <c r="D1936" s="1233"/>
      <c r="E1936" s="587" t="e">
        <f t="shared" si="53"/>
        <v>#DIV/0!</v>
      </c>
    </row>
    <row r="1937" spans="1:5" s="17" customFormat="1" ht="16.75" customHeight="1" outlineLevel="2">
      <c r="A1937" s="1230">
        <v>386</v>
      </c>
      <c r="B1937" s="1231"/>
      <c r="C1937" s="1232"/>
      <c r="D1937" s="1233"/>
      <c r="E1937" s="587" t="e">
        <f t="shared" si="53"/>
        <v>#DIV/0!</v>
      </c>
    </row>
    <row r="1938" spans="1:5" s="17" customFormat="1" ht="16.75" customHeight="1" outlineLevel="2">
      <c r="A1938" s="1230">
        <v>387</v>
      </c>
      <c r="B1938" s="1231"/>
      <c r="C1938" s="1232"/>
      <c r="D1938" s="1233"/>
      <c r="E1938" s="587" t="e">
        <f t="shared" si="53"/>
        <v>#DIV/0!</v>
      </c>
    </row>
    <row r="1939" spans="1:5" s="17" customFormat="1" ht="16.75" customHeight="1" outlineLevel="2">
      <c r="A1939" s="1230">
        <v>388</v>
      </c>
      <c r="B1939" s="1231"/>
      <c r="C1939" s="1232"/>
      <c r="D1939" s="1233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0">
        <v>389</v>
      </c>
      <c r="B1940" s="1231"/>
      <c r="C1940" s="1232"/>
      <c r="D1940" s="1233"/>
      <c r="E1940" s="587" t="e">
        <f t="shared" si="54"/>
        <v>#DIV/0!</v>
      </c>
    </row>
    <row r="1941" spans="1:5" s="17" customFormat="1" ht="16.75" customHeight="1" outlineLevel="2">
      <c r="A1941" s="1230">
        <v>390</v>
      </c>
      <c r="B1941" s="1231"/>
      <c r="C1941" s="1232"/>
      <c r="D1941" s="1233"/>
      <c r="E1941" s="587" t="e">
        <f t="shared" si="54"/>
        <v>#DIV/0!</v>
      </c>
    </row>
    <row r="1942" spans="1:5" s="17" customFormat="1" ht="16.75" customHeight="1" outlineLevel="2">
      <c r="A1942" s="1230">
        <v>391</v>
      </c>
      <c r="B1942" s="1231"/>
      <c r="C1942" s="1232"/>
      <c r="D1942" s="1233"/>
      <c r="E1942" s="587" t="e">
        <f t="shared" si="54"/>
        <v>#DIV/0!</v>
      </c>
    </row>
    <row r="1943" spans="1:5" s="17" customFormat="1" ht="16.75" customHeight="1" outlineLevel="2">
      <c r="A1943" s="1230">
        <v>392</v>
      </c>
      <c r="B1943" s="1231"/>
      <c r="C1943" s="1232"/>
      <c r="D1943" s="1233"/>
      <c r="E1943" s="587" t="e">
        <f t="shared" si="54"/>
        <v>#DIV/0!</v>
      </c>
    </row>
    <row r="1944" spans="1:5" s="17" customFormat="1" ht="16.75" customHeight="1" outlineLevel="2">
      <c r="A1944" s="1230">
        <v>393</v>
      </c>
      <c r="B1944" s="1231"/>
      <c r="C1944" s="1232"/>
      <c r="D1944" s="1233"/>
      <c r="E1944" s="587" t="e">
        <f t="shared" si="54"/>
        <v>#DIV/0!</v>
      </c>
    </row>
    <row r="1945" spans="1:5" s="17" customFormat="1" ht="16.75" customHeight="1" outlineLevel="2">
      <c r="A1945" s="1230">
        <v>394</v>
      </c>
      <c r="B1945" s="1231"/>
      <c r="C1945" s="1232"/>
      <c r="D1945" s="1233"/>
      <c r="E1945" s="587" t="e">
        <f t="shared" si="54"/>
        <v>#DIV/0!</v>
      </c>
    </row>
    <row r="1946" spans="1:5" s="17" customFormat="1" ht="16.75" customHeight="1" outlineLevel="2">
      <c r="A1946" s="1230">
        <v>395</v>
      </c>
      <c r="B1946" s="1231"/>
      <c r="C1946" s="1232"/>
      <c r="D1946" s="1233"/>
      <c r="E1946" s="587" t="e">
        <f t="shared" si="54"/>
        <v>#DIV/0!</v>
      </c>
    </row>
    <row r="1947" spans="1:5" s="17" customFormat="1" ht="16.75" customHeight="1" outlineLevel="2">
      <c r="A1947" s="1230">
        <v>396</v>
      </c>
      <c r="B1947" s="1231"/>
      <c r="C1947" s="1232"/>
      <c r="D1947" s="1233"/>
      <c r="E1947" s="587" t="e">
        <f t="shared" si="54"/>
        <v>#DIV/0!</v>
      </c>
    </row>
    <row r="1948" spans="1:5" s="17" customFormat="1" ht="16.75" customHeight="1" outlineLevel="2">
      <c r="A1948" s="1230">
        <v>397</v>
      </c>
      <c r="B1948" s="1231"/>
      <c r="C1948" s="1232"/>
      <c r="D1948" s="1233"/>
      <c r="E1948" s="587" t="e">
        <f t="shared" si="54"/>
        <v>#DIV/0!</v>
      </c>
    </row>
    <row r="1949" spans="1:5" s="17" customFormat="1" ht="16.75" customHeight="1" outlineLevel="2">
      <c r="A1949" s="1230">
        <v>398</v>
      </c>
      <c r="B1949" s="1231"/>
      <c r="C1949" s="1232"/>
      <c r="D1949" s="1233"/>
      <c r="E1949" s="587" t="e">
        <f t="shared" si="54"/>
        <v>#DIV/0!</v>
      </c>
    </row>
    <row r="1950" spans="1:5" s="17" customFormat="1" ht="16.75" customHeight="1" outlineLevel="2">
      <c r="A1950" s="1230">
        <v>399</v>
      </c>
      <c r="B1950" s="1231"/>
      <c r="C1950" s="1232"/>
      <c r="D1950" s="1233"/>
      <c r="E1950" s="587" t="e">
        <f t="shared" si="54"/>
        <v>#DIV/0!</v>
      </c>
    </row>
    <row r="1951" spans="1:5" s="17" customFormat="1" ht="16.75" customHeight="1" outlineLevel="2">
      <c r="A1951" s="1230">
        <v>400</v>
      </c>
      <c r="B1951" s="1231"/>
      <c r="C1951" s="1232"/>
      <c r="D1951" s="1233"/>
      <c r="E1951" s="587" t="e">
        <f t="shared" si="54"/>
        <v>#DIV/0!</v>
      </c>
    </row>
    <row r="1952" spans="1:5" s="17" customFormat="1" ht="16.75" customHeight="1" outlineLevel="2">
      <c r="A1952" s="1230">
        <v>401</v>
      </c>
      <c r="B1952" s="1231"/>
      <c r="C1952" s="1232"/>
      <c r="D1952" s="1233"/>
      <c r="E1952" s="587" t="e">
        <f t="shared" si="54"/>
        <v>#DIV/0!</v>
      </c>
    </row>
    <row r="1953" spans="1:5" s="17" customFormat="1" ht="16.75" customHeight="1" outlineLevel="2">
      <c r="A1953" s="1230">
        <v>402</v>
      </c>
      <c r="B1953" s="1231"/>
      <c r="C1953" s="1232"/>
      <c r="D1953" s="1233"/>
      <c r="E1953" s="587" t="e">
        <f t="shared" si="54"/>
        <v>#DIV/0!</v>
      </c>
    </row>
    <row r="1954" spans="1:5" s="17" customFormat="1" ht="16.75" customHeight="1" outlineLevel="2">
      <c r="A1954" s="1230">
        <v>403</v>
      </c>
      <c r="B1954" s="1231"/>
      <c r="C1954" s="1232"/>
      <c r="D1954" s="1233"/>
      <c r="E1954" s="587" t="e">
        <f t="shared" si="54"/>
        <v>#DIV/0!</v>
      </c>
    </row>
    <row r="1955" spans="1:5" s="17" customFormat="1" ht="16.75" customHeight="1" outlineLevel="2">
      <c r="A1955" s="1230">
        <v>404</v>
      </c>
      <c r="B1955" s="1231"/>
      <c r="C1955" s="1232"/>
      <c r="D1955" s="1233"/>
      <c r="E1955" s="587" t="e">
        <f t="shared" si="54"/>
        <v>#DIV/0!</v>
      </c>
    </row>
    <row r="1956" spans="1:5" s="17" customFormat="1" ht="16.75" customHeight="1" outlineLevel="2">
      <c r="A1956" s="1230">
        <v>405</v>
      </c>
      <c r="B1956" s="1231"/>
      <c r="C1956" s="1232"/>
      <c r="D1956" s="1233"/>
      <c r="E1956" s="587" t="e">
        <f t="shared" si="54"/>
        <v>#DIV/0!</v>
      </c>
    </row>
    <row r="1957" spans="1:5" s="17" customFormat="1" ht="16.75" customHeight="1" outlineLevel="2">
      <c r="A1957" s="1230">
        <v>406</v>
      </c>
      <c r="B1957" s="1231"/>
      <c r="C1957" s="1232"/>
      <c r="D1957" s="1233"/>
      <c r="E1957" s="587" t="e">
        <f t="shared" si="54"/>
        <v>#DIV/0!</v>
      </c>
    </row>
    <row r="1958" spans="1:5" s="17" customFormat="1" ht="16.75" customHeight="1" outlineLevel="2">
      <c r="A1958" s="1230">
        <v>407</v>
      </c>
      <c r="B1958" s="1231"/>
      <c r="C1958" s="1232"/>
      <c r="D1958" s="1233"/>
      <c r="E1958" s="587" t="e">
        <f t="shared" si="54"/>
        <v>#DIV/0!</v>
      </c>
    </row>
    <row r="1959" spans="1:5" s="17" customFormat="1" ht="16.75" customHeight="1" outlineLevel="2">
      <c r="A1959" s="1230">
        <v>408</v>
      </c>
      <c r="B1959" s="1231"/>
      <c r="C1959" s="1232"/>
      <c r="D1959" s="1233"/>
      <c r="E1959" s="587" t="e">
        <f t="shared" si="54"/>
        <v>#DIV/0!</v>
      </c>
    </row>
    <row r="1960" spans="1:5" s="17" customFormat="1" ht="16.75" customHeight="1" outlineLevel="2">
      <c r="A1960" s="1230">
        <v>409</v>
      </c>
      <c r="B1960" s="1231"/>
      <c r="C1960" s="1232"/>
      <c r="D1960" s="1233"/>
      <c r="E1960" s="587" t="e">
        <f t="shared" si="54"/>
        <v>#DIV/0!</v>
      </c>
    </row>
    <row r="1961" spans="1:5" s="17" customFormat="1" ht="16.75" customHeight="1" outlineLevel="2">
      <c r="A1961" s="1230">
        <v>410</v>
      </c>
      <c r="B1961" s="1231"/>
      <c r="C1961" s="1232"/>
      <c r="D1961" s="1233"/>
      <c r="E1961" s="587" t="e">
        <f t="shared" si="54"/>
        <v>#DIV/0!</v>
      </c>
    </row>
    <row r="1962" spans="1:5" s="17" customFormat="1" ht="16.75" customHeight="1" outlineLevel="2">
      <c r="A1962" s="1230">
        <v>411</v>
      </c>
      <c r="B1962" s="1231"/>
      <c r="C1962" s="1232"/>
      <c r="D1962" s="1233"/>
      <c r="E1962" s="587" t="e">
        <f t="shared" si="54"/>
        <v>#DIV/0!</v>
      </c>
    </row>
    <row r="1963" spans="1:5" s="17" customFormat="1" ht="16.75" customHeight="1" outlineLevel="2">
      <c r="A1963" s="1230">
        <v>412</v>
      </c>
      <c r="B1963" s="1231"/>
      <c r="C1963" s="1232"/>
      <c r="D1963" s="1233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0">
        <v>413</v>
      </c>
      <c r="B1964" s="1231"/>
      <c r="C1964" s="1232"/>
      <c r="D1964" s="1233"/>
      <c r="E1964" s="587" t="e">
        <f t="shared" si="55"/>
        <v>#DIV/0!</v>
      </c>
    </row>
    <row r="1965" spans="1:5" s="17" customFormat="1" ht="16.75" customHeight="1" outlineLevel="2">
      <c r="A1965" s="1230">
        <v>414</v>
      </c>
      <c r="B1965" s="1231"/>
      <c r="C1965" s="1232"/>
      <c r="D1965" s="1233"/>
      <c r="E1965" s="587" t="e">
        <f t="shared" si="55"/>
        <v>#DIV/0!</v>
      </c>
    </row>
    <row r="1966" spans="1:5" s="17" customFormat="1" ht="16.75" customHeight="1" outlineLevel="2">
      <c r="A1966" s="1230">
        <v>415</v>
      </c>
      <c r="B1966" s="1231"/>
      <c r="C1966" s="1232"/>
      <c r="D1966" s="1233"/>
      <c r="E1966" s="587" t="e">
        <f t="shared" si="55"/>
        <v>#DIV/0!</v>
      </c>
    </row>
    <row r="1967" spans="1:5" s="17" customFormat="1" ht="16.75" customHeight="1" outlineLevel="2">
      <c r="A1967" s="1230">
        <v>416</v>
      </c>
      <c r="B1967" s="1231"/>
      <c r="C1967" s="1232"/>
      <c r="D1967" s="1233"/>
      <c r="E1967" s="587" t="e">
        <f t="shared" si="55"/>
        <v>#DIV/0!</v>
      </c>
    </row>
    <row r="1968" spans="1:5" s="17" customFormat="1" ht="16.75" customHeight="1" outlineLevel="2">
      <c r="A1968" s="1230">
        <v>417</v>
      </c>
      <c r="B1968" s="1231"/>
      <c r="C1968" s="1232"/>
      <c r="D1968" s="1233"/>
      <c r="E1968" s="587" t="e">
        <f t="shared" si="55"/>
        <v>#DIV/0!</v>
      </c>
    </row>
    <row r="1969" spans="1:5" s="17" customFormat="1" ht="16.75" customHeight="1" outlineLevel="2">
      <c r="A1969" s="1230">
        <v>418</v>
      </c>
      <c r="B1969" s="1231"/>
      <c r="C1969" s="1232"/>
      <c r="D1969" s="1233"/>
      <c r="E1969" s="587" t="e">
        <f t="shared" si="55"/>
        <v>#DIV/0!</v>
      </c>
    </row>
    <row r="1970" spans="1:5" s="17" customFormat="1" ht="16.75" customHeight="1" outlineLevel="2">
      <c r="A1970" s="1230">
        <v>419</v>
      </c>
      <c r="B1970" s="1231"/>
      <c r="C1970" s="1232"/>
      <c r="D1970" s="1233"/>
      <c r="E1970" s="587" t="e">
        <f t="shared" si="55"/>
        <v>#DIV/0!</v>
      </c>
    </row>
    <row r="1971" spans="1:5" s="17" customFormat="1" ht="16.75" customHeight="1" outlineLevel="2">
      <c r="A1971" s="1230">
        <v>420</v>
      </c>
      <c r="B1971" s="1231"/>
      <c r="C1971" s="1232"/>
      <c r="D1971" s="1233"/>
      <c r="E1971" s="587" t="e">
        <f t="shared" si="55"/>
        <v>#DIV/0!</v>
      </c>
    </row>
    <row r="1972" spans="1:5" s="17" customFormat="1" ht="16.75" customHeight="1" outlineLevel="2">
      <c r="A1972" s="1230">
        <v>421</v>
      </c>
      <c r="B1972" s="1231"/>
      <c r="C1972" s="1232"/>
      <c r="D1972" s="1233"/>
      <c r="E1972" s="587" t="e">
        <f t="shared" si="55"/>
        <v>#DIV/0!</v>
      </c>
    </row>
    <row r="1973" spans="1:5" s="17" customFormat="1" ht="16.75" customHeight="1" outlineLevel="2">
      <c r="A1973" s="1230">
        <v>422</v>
      </c>
      <c r="B1973" s="1231"/>
      <c r="C1973" s="1232"/>
      <c r="D1973" s="1233"/>
      <c r="E1973" s="587" t="e">
        <f t="shared" si="55"/>
        <v>#DIV/0!</v>
      </c>
    </row>
    <row r="1974" spans="1:5" s="17" customFormat="1" ht="16.75" customHeight="1" outlineLevel="2">
      <c r="A1974" s="1230">
        <v>423</v>
      </c>
      <c r="B1974" s="1231"/>
      <c r="C1974" s="1232"/>
      <c r="D1974" s="1233"/>
      <c r="E1974" s="587" t="e">
        <f t="shared" si="55"/>
        <v>#DIV/0!</v>
      </c>
    </row>
    <row r="1975" spans="1:5" s="17" customFormat="1" ht="16.75" customHeight="1" outlineLevel="2">
      <c r="A1975" s="1230">
        <v>424</v>
      </c>
      <c r="B1975" s="1231"/>
      <c r="C1975" s="1232"/>
      <c r="D1975" s="1233"/>
      <c r="E1975" s="587" t="e">
        <f t="shared" si="55"/>
        <v>#DIV/0!</v>
      </c>
    </row>
    <row r="1976" spans="1:5" s="17" customFormat="1" ht="16.75" customHeight="1" outlineLevel="2">
      <c r="A1976" s="1230">
        <v>425</v>
      </c>
      <c r="B1976" s="1231"/>
      <c r="C1976" s="1232"/>
      <c r="D1976" s="1233"/>
      <c r="E1976" s="587" t="e">
        <f t="shared" si="55"/>
        <v>#DIV/0!</v>
      </c>
    </row>
    <row r="1977" spans="1:5" s="17" customFormat="1" ht="16.75" customHeight="1" outlineLevel="2">
      <c r="A1977" s="1230">
        <v>426</v>
      </c>
      <c r="B1977" s="1231"/>
      <c r="C1977" s="1232"/>
      <c r="D1977" s="1233"/>
      <c r="E1977" s="587" t="e">
        <f t="shared" si="55"/>
        <v>#DIV/0!</v>
      </c>
    </row>
    <row r="1978" spans="1:5" s="17" customFormat="1" ht="16.75" customHeight="1" outlineLevel="2">
      <c r="A1978" s="1230">
        <v>427</v>
      </c>
      <c r="B1978" s="1231"/>
      <c r="C1978" s="1232"/>
      <c r="D1978" s="1233"/>
      <c r="E1978" s="587" t="e">
        <f t="shared" si="55"/>
        <v>#DIV/0!</v>
      </c>
    </row>
    <row r="1979" spans="1:5" s="17" customFormat="1" ht="16.75" customHeight="1" outlineLevel="2">
      <c r="A1979" s="1230">
        <v>428</v>
      </c>
      <c r="B1979" s="1231"/>
      <c r="C1979" s="1232"/>
      <c r="D1979" s="1233"/>
      <c r="E1979" s="587" t="e">
        <f t="shared" si="55"/>
        <v>#DIV/0!</v>
      </c>
    </row>
    <row r="1980" spans="1:5" s="17" customFormat="1" ht="16.75" customHeight="1" outlineLevel="2">
      <c r="A1980" s="1230">
        <v>429</v>
      </c>
      <c r="B1980" s="1231"/>
      <c r="C1980" s="1232"/>
      <c r="D1980" s="1233"/>
      <c r="E1980" s="587" t="e">
        <f t="shared" si="55"/>
        <v>#DIV/0!</v>
      </c>
    </row>
    <row r="1981" spans="1:5" s="17" customFormat="1" ht="16.75" customHeight="1" outlineLevel="2">
      <c r="A1981" s="1230">
        <v>430</v>
      </c>
      <c r="B1981" s="1231"/>
      <c r="C1981" s="1232"/>
      <c r="D1981" s="1233"/>
      <c r="E1981" s="587" t="e">
        <f t="shared" si="55"/>
        <v>#DIV/0!</v>
      </c>
    </row>
    <row r="1982" spans="1:5" s="17" customFormat="1" ht="16.75" customHeight="1" outlineLevel="2">
      <c r="A1982" s="1230">
        <v>431</v>
      </c>
      <c r="B1982" s="1231"/>
      <c r="C1982" s="1232"/>
      <c r="D1982" s="1233"/>
      <c r="E1982" s="587" t="e">
        <f t="shared" si="55"/>
        <v>#DIV/0!</v>
      </c>
    </row>
    <row r="1983" spans="1:5" s="17" customFormat="1" ht="16.75" customHeight="1" outlineLevel="2">
      <c r="A1983" s="1230">
        <v>432</v>
      </c>
      <c r="B1983" s="1231"/>
      <c r="C1983" s="1232"/>
      <c r="D1983" s="1233"/>
      <c r="E1983" s="587" t="e">
        <f t="shared" si="55"/>
        <v>#DIV/0!</v>
      </c>
    </row>
    <row r="1984" spans="1:5" s="17" customFormat="1" ht="16.75" customHeight="1" outlineLevel="2">
      <c r="A1984" s="1230">
        <v>433</v>
      </c>
      <c r="B1984" s="1231"/>
      <c r="C1984" s="1232"/>
      <c r="D1984" s="1233"/>
      <c r="E1984" s="587" t="e">
        <f t="shared" si="55"/>
        <v>#DIV/0!</v>
      </c>
    </row>
    <row r="1985" spans="1:5" s="17" customFormat="1" ht="16.75" customHeight="1" outlineLevel="2">
      <c r="A1985" s="1230">
        <v>434</v>
      </c>
      <c r="B1985" s="1231"/>
      <c r="C1985" s="1232"/>
      <c r="D1985" s="1233"/>
      <c r="E1985" s="587" t="e">
        <f t="shared" si="55"/>
        <v>#DIV/0!</v>
      </c>
    </row>
    <row r="1986" spans="1:5" s="17" customFormat="1" ht="16.75" customHeight="1" outlineLevel="2">
      <c r="A1986" s="1230">
        <v>435</v>
      </c>
      <c r="B1986" s="1231"/>
      <c r="C1986" s="1232"/>
      <c r="D1986" s="1233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0">
        <v>436</v>
      </c>
      <c r="B1987" s="1231"/>
      <c r="C1987" s="1232"/>
      <c r="D1987" s="1233"/>
      <c r="E1987" s="587" t="e">
        <f t="shared" si="56"/>
        <v>#DIV/0!</v>
      </c>
    </row>
    <row r="1988" spans="1:5" s="17" customFormat="1" ht="16.75" customHeight="1" outlineLevel="2">
      <c r="A1988" s="1230">
        <v>437</v>
      </c>
      <c r="B1988" s="1231"/>
      <c r="C1988" s="1232"/>
      <c r="D1988" s="1233"/>
      <c r="E1988" s="587" t="e">
        <f t="shared" si="56"/>
        <v>#DIV/0!</v>
      </c>
    </row>
    <row r="1989" spans="1:5" s="17" customFormat="1" ht="16.75" customHeight="1" outlineLevel="2">
      <c r="A1989" s="1230">
        <v>438</v>
      </c>
      <c r="B1989" s="1231"/>
      <c r="C1989" s="1232"/>
      <c r="D1989" s="1233"/>
      <c r="E1989" s="587" t="e">
        <f t="shared" si="56"/>
        <v>#DIV/0!</v>
      </c>
    </row>
    <row r="1990" spans="1:5" s="17" customFormat="1" ht="16.75" customHeight="1" outlineLevel="2">
      <c r="A1990" s="1230">
        <v>439</v>
      </c>
      <c r="B1990" s="1231"/>
      <c r="C1990" s="1232"/>
      <c r="D1990" s="1233"/>
      <c r="E1990" s="587" t="e">
        <f t="shared" si="56"/>
        <v>#DIV/0!</v>
      </c>
    </row>
    <row r="1991" spans="1:5" s="17" customFormat="1" ht="16.75" customHeight="1" outlineLevel="2">
      <c r="A1991" s="1230">
        <v>440</v>
      </c>
      <c r="B1991" s="1231"/>
      <c r="C1991" s="1232"/>
      <c r="D1991" s="1233"/>
      <c r="E1991" s="587" t="e">
        <f t="shared" si="56"/>
        <v>#DIV/0!</v>
      </c>
    </row>
    <row r="1992" spans="1:5" s="17" customFormat="1" ht="16.75" customHeight="1" outlineLevel="2">
      <c r="A1992" s="1230">
        <v>441</v>
      </c>
      <c r="B1992" s="1231"/>
      <c r="C1992" s="1232"/>
      <c r="D1992" s="1233"/>
      <c r="E1992" s="587" t="e">
        <f t="shared" si="56"/>
        <v>#DIV/0!</v>
      </c>
    </row>
    <row r="1993" spans="1:5" s="17" customFormat="1" ht="16.75" customHeight="1" outlineLevel="2">
      <c r="A1993" s="1230">
        <v>442</v>
      </c>
      <c r="B1993" s="1231"/>
      <c r="C1993" s="1232"/>
      <c r="D1993" s="1233"/>
      <c r="E1993" s="587" t="e">
        <f t="shared" si="56"/>
        <v>#DIV/0!</v>
      </c>
    </row>
    <row r="1994" spans="1:5" s="17" customFormat="1" ht="16.75" customHeight="1" outlineLevel="2">
      <c r="A1994" s="1230">
        <v>443</v>
      </c>
      <c r="B1994" s="1231"/>
      <c r="C1994" s="1232"/>
      <c r="D1994" s="1233"/>
      <c r="E1994" s="587" t="e">
        <f t="shared" si="56"/>
        <v>#DIV/0!</v>
      </c>
    </row>
    <row r="1995" spans="1:5" s="17" customFormat="1" ht="16.75" customHeight="1" outlineLevel="2">
      <c r="A1995" s="1230">
        <v>444</v>
      </c>
      <c r="B1995" s="1231"/>
      <c r="C1995" s="1232"/>
      <c r="D1995" s="1233"/>
      <c r="E1995" s="587" t="e">
        <f t="shared" si="56"/>
        <v>#DIV/0!</v>
      </c>
    </row>
    <row r="1996" spans="1:5" s="17" customFormat="1" ht="16.75" customHeight="1" outlineLevel="2">
      <c r="A1996" s="1230">
        <v>445</v>
      </c>
      <c r="B1996" s="1231"/>
      <c r="C1996" s="1232"/>
      <c r="D1996" s="1233"/>
      <c r="E1996" s="587" t="e">
        <f t="shared" si="56"/>
        <v>#DIV/0!</v>
      </c>
    </row>
    <row r="1997" spans="1:5" s="17" customFormat="1" ht="16.75" customHeight="1" outlineLevel="2">
      <c r="A1997" s="1230">
        <v>446</v>
      </c>
      <c r="B1997" s="1231"/>
      <c r="C1997" s="1232"/>
      <c r="D1997" s="1233"/>
      <c r="E1997" s="587" t="e">
        <f t="shared" si="56"/>
        <v>#DIV/0!</v>
      </c>
    </row>
    <row r="1998" spans="1:5" s="17" customFormat="1" ht="16.75" customHeight="1" outlineLevel="2">
      <c r="A1998" s="1230">
        <v>447</v>
      </c>
      <c r="B1998" s="1231"/>
      <c r="C1998" s="1232"/>
      <c r="D1998" s="1233"/>
      <c r="E1998" s="587" t="e">
        <f t="shared" si="56"/>
        <v>#DIV/0!</v>
      </c>
    </row>
    <row r="1999" spans="1:5" s="17" customFormat="1" ht="16.75" customHeight="1" outlineLevel="2">
      <c r="A1999" s="1230">
        <v>448</v>
      </c>
      <c r="B1999" s="1231"/>
      <c r="C1999" s="1232"/>
      <c r="D1999" s="1233"/>
      <c r="E1999" s="587" t="e">
        <f t="shared" si="56"/>
        <v>#DIV/0!</v>
      </c>
    </row>
    <row r="2000" spans="1:5" s="17" customFormat="1" ht="16.75" customHeight="1" outlineLevel="2">
      <c r="A2000" s="1230">
        <v>449</v>
      </c>
      <c r="B2000" s="1231"/>
      <c r="C2000" s="1232"/>
      <c r="D2000" s="1233"/>
      <c r="E2000" s="587" t="e">
        <f t="shared" si="56"/>
        <v>#DIV/0!</v>
      </c>
    </row>
    <row r="2001" spans="1:5" s="17" customFormat="1" ht="16.75" customHeight="1" outlineLevel="2">
      <c r="A2001" s="1230">
        <v>450</v>
      </c>
      <c r="B2001" s="1231"/>
      <c r="C2001" s="1232"/>
      <c r="D2001" s="1233"/>
      <c r="E2001" s="587" t="e">
        <f t="shared" si="56"/>
        <v>#DIV/0!</v>
      </c>
    </row>
    <row r="2002" spans="1:5" s="17" customFormat="1" ht="16.75" customHeight="1" outlineLevel="2">
      <c r="A2002" s="1230">
        <v>451</v>
      </c>
      <c r="B2002" s="1231"/>
      <c r="C2002" s="1232"/>
      <c r="D2002" s="1233"/>
      <c r="E2002" s="587" t="e">
        <f t="shared" si="56"/>
        <v>#DIV/0!</v>
      </c>
    </row>
    <row r="2003" spans="1:5" s="17" customFormat="1" ht="16.75" customHeight="1" outlineLevel="2">
      <c r="A2003" s="1230">
        <v>452</v>
      </c>
      <c r="B2003" s="1231"/>
      <c r="C2003" s="1232"/>
      <c r="D2003" s="1233"/>
      <c r="E2003" s="587" t="e">
        <f t="shared" si="56"/>
        <v>#DIV/0!</v>
      </c>
    </row>
    <row r="2004" spans="1:5" s="17" customFormat="1" ht="16.75" customHeight="1" outlineLevel="2">
      <c r="A2004" s="1230">
        <v>453</v>
      </c>
      <c r="B2004" s="1231"/>
      <c r="C2004" s="1232"/>
      <c r="D2004" s="1233"/>
      <c r="E2004" s="587" t="e">
        <f t="shared" si="56"/>
        <v>#DIV/0!</v>
      </c>
    </row>
    <row r="2005" spans="1:5" s="17" customFormat="1" ht="16.75" customHeight="1" outlineLevel="2">
      <c r="A2005" s="1230">
        <v>454</v>
      </c>
      <c r="B2005" s="1231"/>
      <c r="C2005" s="1232"/>
      <c r="D2005" s="1233"/>
      <c r="E2005" s="587" t="e">
        <f t="shared" si="56"/>
        <v>#DIV/0!</v>
      </c>
    </row>
    <row r="2006" spans="1:5" s="17" customFormat="1" ht="16.75" customHeight="1" outlineLevel="2">
      <c r="A2006" s="1230">
        <v>455</v>
      </c>
      <c r="B2006" s="1231"/>
      <c r="C2006" s="1232"/>
      <c r="D2006" s="1233"/>
      <c r="E2006" s="587" t="e">
        <f t="shared" si="56"/>
        <v>#DIV/0!</v>
      </c>
    </row>
    <row r="2007" spans="1:5" s="17" customFormat="1" ht="16.75" customHeight="1" outlineLevel="2">
      <c r="A2007" s="1230">
        <v>456</v>
      </c>
      <c r="B2007" s="1231"/>
      <c r="C2007" s="1232"/>
      <c r="D2007" s="1233"/>
      <c r="E2007" s="587" t="e">
        <f t="shared" si="56"/>
        <v>#DIV/0!</v>
      </c>
    </row>
    <row r="2008" spans="1:5" s="17" customFormat="1" ht="16.75" customHeight="1" outlineLevel="2">
      <c r="A2008" s="1230">
        <v>457</v>
      </c>
      <c r="B2008" s="1231"/>
      <c r="C2008" s="1232"/>
      <c r="D2008" s="1233"/>
      <c r="E2008" s="587" t="e">
        <f t="shared" si="56"/>
        <v>#DIV/0!</v>
      </c>
    </row>
    <row r="2009" spans="1:5" s="17" customFormat="1" ht="16.75" customHeight="1" outlineLevel="2">
      <c r="A2009" s="1230">
        <v>458</v>
      </c>
      <c r="B2009" s="1231"/>
      <c r="C2009" s="1232"/>
      <c r="D2009" s="1233"/>
      <c r="E2009" s="587" t="e">
        <f t="shared" si="54"/>
        <v>#DIV/0!</v>
      </c>
    </row>
    <row r="2010" spans="1:5" s="17" customFormat="1" ht="16.75" customHeight="1" outlineLevel="2">
      <c r="A2010" s="1230">
        <v>459</v>
      </c>
      <c r="B2010" s="1231"/>
      <c r="C2010" s="1232"/>
      <c r="D2010" s="1233"/>
      <c r="E2010" s="587" t="e">
        <f t="shared" si="54"/>
        <v>#DIV/0!</v>
      </c>
    </row>
    <row r="2011" spans="1:5" s="17" customFormat="1" ht="16.75" customHeight="1" outlineLevel="2">
      <c r="A2011" s="1230">
        <v>460</v>
      </c>
      <c r="B2011" s="1231"/>
      <c r="C2011" s="1232"/>
      <c r="D2011" s="1233"/>
      <c r="E2011" s="587" t="e">
        <f t="shared" si="54"/>
        <v>#DIV/0!</v>
      </c>
    </row>
    <row r="2012" spans="1:5" s="17" customFormat="1" ht="16.75" customHeight="1" outlineLevel="2">
      <c r="A2012" s="1230">
        <v>461</v>
      </c>
      <c r="B2012" s="1231"/>
      <c r="C2012" s="1232"/>
      <c r="D2012" s="1233"/>
      <c r="E2012" s="587" t="e">
        <f t="shared" si="54"/>
        <v>#DIV/0!</v>
      </c>
    </row>
    <row r="2013" spans="1:5" s="17" customFormat="1" ht="16.75" customHeight="1" outlineLevel="2">
      <c r="A2013" s="1230">
        <v>462</v>
      </c>
      <c r="B2013" s="1231"/>
      <c r="C2013" s="1232"/>
      <c r="D2013" s="1233"/>
      <c r="E2013" s="587" t="e">
        <f t="shared" si="54"/>
        <v>#DIV/0!</v>
      </c>
    </row>
    <row r="2014" spans="1:5" s="17" customFormat="1" ht="16.75" customHeight="1" outlineLevel="2">
      <c r="A2014" s="1230">
        <v>463</v>
      </c>
      <c r="B2014" s="1231"/>
      <c r="C2014" s="1232"/>
      <c r="D2014" s="1233"/>
      <c r="E2014" s="587" t="e">
        <f t="shared" si="54"/>
        <v>#DIV/0!</v>
      </c>
    </row>
    <row r="2015" spans="1:5" s="17" customFormat="1" ht="16.75" customHeight="1" outlineLevel="2">
      <c r="A2015" s="1230">
        <v>464</v>
      </c>
      <c r="B2015" s="1231"/>
      <c r="C2015" s="1232"/>
      <c r="D2015" s="1233"/>
      <c r="E2015" s="587" t="e">
        <f t="shared" si="54"/>
        <v>#DIV/0!</v>
      </c>
    </row>
    <row r="2016" spans="1:5" s="17" customFormat="1" ht="16.75" customHeight="1" outlineLevel="2">
      <c r="A2016" s="1230">
        <v>465</v>
      </c>
      <c r="B2016" s="1231"/>
      <c r="C2016" s="1232"/>
      <c r="D2016" s="1233"/>
      <c r="E2016" s="587" t="e">
        <f t="shared" si="54"/>
        <v>#DIV/0!</v>
      </c>
    </row>
    <row r="2017" spans="1:5" s="17" customFormat="1" ht="16.75" customHeight="1" outlineLevel="2">
      <c r="A2017" s="1230">
        <v>466</v>
      </c>
      <c r="B2017" s="1231"/>
      <c r="C2017" s="1232"/>
      <c r="D2017" s="1233"/>
      <c r="E2017" s="587" t="e">
        <f t="shared" si="53"/>
        <v>#DIV/0!</v>
      </c>
    </row>
    <row r="2018" spans="1:5" s="17" customFormat="1" ht="16.75" customHeight="1" outlineLevel="2">
      <c r="A2018" s="1230">
        <v>467</v>
      </c>
      <c r="B2018" s="1231"/>
      <c r="C2018" s="1232"/>
      <c r="D2018" s="1233"/>
      <c r="E2018" s="587" t="e">
        <f t="shared" si="53"/>
        <v>#DIV/0!</v>
      </c>
    </row>
    <row r="2019" spans="1:5" s="17" customFormat="1" ht="16.75" customHeight="1" outlineLevel="2">
      <c r="A2019" s="1230">
        <v>468</v>
      </c>
      <c r="B2019" s="1231"/>
      <c r="C2019" s="1232"/>
      <c r="D2019" s="1233"/>
      <c r="E2019" s="587" t="e">
        <f t="shared" si="53"/>
        <v>#DIV/0!</v>
      </c>
    </row>
    <row r="2020" spans="1:5" s="17" customFormat="1" ht="16.75" customHeight="1" outlineLevel="2">
      <c r="A2020" s="1230">
        <v>469</v>
      </c>
      <c r="B2020" s="1231"/>
      <c r="C2020" s="1232"/>
      <c r="D2020" s="1233"/>
      <c r="E2020" s="587" t="e">
        <f t="shared" si="53"/>
        <v>#DIV/0!</v>
      </c>
    </row>
    <row r="2021" spans="1:5" s="17" customFormat="1" ht="16.75" customHeight="1" outlineLevel="2">
      <c r="A2021" s="1230">
        <v>470</v>
      </c>
      <c r="B2021" s="1231"/>
      <c r="C2021" s="1232"/>
      <c r="D2021" s="1233"/>
      <c r="E2021" s="587" t="e">
        <f t="shared" si="53"/>
        <v>#DIV/0!</v>
      </c>
    </row>
    <row r="2022" spans="1:5" s="17" customFormat="1" ht="16.75" customHeight="1" outlineLevel="2">
      <c r="A2022" s="1230">
        <v>471</v>
      </c>
      <c r="B2022" s="1231"/>
      <c r="C2022" s="1232"/>
      <c r="D2022" s="1233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0">
        <v>472</v>
      </c>
      <c r="B2023" s="1231"/>
      <c r="C2023" s="1232"/>
      <c r="D2023" s="1233"/>
      <c r="E2023" s="587" t="e">
        <f t="shared" si="57"/>
        <v>#DIV/0!</v>
      </c>
    </row>
    <row r="2024" spans="1:5" s="17" customFormat="1" ht="16.75" customHeight="1" outlineLevel="2">
      <c r="A2024" s="1230">
        <v>473</v>
      </c>
      <c r="B2024" s="1231"/>
      <c r="C2024" s="1232"/>
      <c r="D2024" s="1233"/>
      <c r="E2024" s="587" t="e">
        <f t="shared" si="57"/>
        <v>#DIV/0!</v>
      </c>
    </row>
    <row r="2025" spans="1:5" s="17" customFormat="1" ht="16.75" customHeight="1" outlineLevel="2">
      <c r="A2025" s="1230">
        <v>474</v>
      </c>
      <c r="B2025" s="1231"/>
      <c r="C2025" s="1232"/>
      <c r="D2025" s="1233"/>
      <c r="E2025" s="587" t="e">
        <f t="shared" si="57"/>
        <v>#DIV/0!</v>
      </c>
    </row>
    <row r="2026" spans="1:5" s="17" customFormat="1" ht="16.75" customHeight="1" outlineLevel="2">
      <c r="A2026" s="1230">
        <v>475</v>
      </c>
      <c r="B2026" s="1231"/>
      <c r="C2026" s="1232"/>
      <c r="D2026" s="1233"/>
      <c r="E2026" s="587" t="e">
        <f t="shared" si="57"/>
        <v>#DIV/0!</v>
      </c>
    </row>
    <row r="2027" spans="1:5" s="17" customFormat="1" ht="16.75" customHeight="1" outlineLevel="2">
      <c r="A2027" s="1230">
        <v>476</v>
      </c>
      <c r="B2027" s="1231"/>
      <c r="C2027" s="1232"/>
      <c r="D2027" s="1233"/>
      <c r="E2027" s="587" t="e">
        <f t="shared" si="57"/>
        <v>#DIV/0!</v>
      </c>
    </row>
    <row r="2028" spans="1:5" s="17" customFormat="1" ht="16.75" customHeight="1" outlineLevel="2">
      <c r="A2028" s="1230">
        <v>477</v>
      </c>
      <c r="B2028" s="1231"/>
      <c r="C2028" s="1232"/>
      <c r="D2028" s="1233"/>
      <c r="E2028" s="587" t="e">
        <f t="shared" si="57"/>
        <v>#DIV/0!</v>
      </c>
    </row>
    <row r="2029" spans="1:5" s="17" customFormat="1" ht="16.75" customHeight="1" outlineLevel="2">
      <c r="A2029" s="1230">
        <v>478</v>
      </c>
      <c r="B2029" s="1231"/>
      <c r="C2029" s="1232"/>
      <c r="D2029" s="1233"/>
      <c r="E2029" s="587" t="e">
        <f t="shared" si="57"/>
        <v>#DIV/0!</v>
      </c>
    </row>
    <row r="2030" spans="1:5" s="17" customFormat="1" ht="16.75" customHeight="1" outlineLevel="2">
      <c r="A2030" s="1230">
        <v>479</v>
      </c>
      <c r="B2030" s="1231"/>
      <c r="C2030" s="1232"/>
      <c r="D2030" s="1233"/>
      <c r="E2030" s="587" t="e">
        <f t="shared" si="57"/>
        <v>#DIV/0!</v>
      </c>
    </row>
    <row r="2031" spans="1:5" s="17" customFormat="1" ht="16.75" customHeight="1" outlineLevel="2">
      <c r="A2031" s="1230">
        <v>480</v>
      </c>
      <c r="B2031" s="1231"/>
      <c r="C2031" s="1232"/>
      <c r="D2031" s="1233"/>
      <c r="E2031" s="587" t="e">
        <f t="shared" si="57"/>
        <v>#DIV/0!</v>
      </c>
    </row>
    <row r="2032" spans="1:5" s="17" customFormat="1" ht="16.75" customHeight="1" outlineLevel="2">
      <c r="A2032" s="1230">
        <v>481</v>
      </c>
      <c r="B2032" s="1231"/>
      <c r="C2032" s="1232"/>
      <c r="D2032" s="1233"/>
      <c r="E2032" s="587" t="e">
        <f t="shared" si="57"/>
        <v>#DIV/0!</v>
      </c>
    </row>
    <row r="2033" spans="1:5" s="17" customFormat="1" ht="16.75" customHeight="1" outlineLevel="2">
      <c r="A2033" s="1230">
        <v>482</v>
      </c>
      <c r="B2033" s="1231"/>
      <c r="C2033" s="1232"/>
      <c r="D2033" s="1233"/>
      <c r="E2033" s="587" t="e">
        <f t="shared" si="57"/>
        <v>#DIV/0!</v>
      </c>
    </row>
    <row r="2034" spans="1:5" s="17" customFormat="1" ht="16.75" customHeight="1" outlineLevel="2">
      <c r="A2034" s="1230">
        <v>483</v>
      </c>
      <c r="B2034" s="1231"/>
      <c r="C2034" s="1232"/>
      <c r="D2034" s="1233"/>
      <c r="E2034" s="587" t="e">
        <f t="shared" si="57"/>
        <v>#DIV/0!</v>
      </c>
    </row>
    <row r="2035" spans="1:5" s="17" customFormat="1" ht="16.75" customHeight="1" outlineLevel="2">
      <c r="A2035" s="1230">
        <v>484</v>
      </c>
      <c r="B2035" s="1231"/>
      <c r="C2035" s="1232"/>
      <c r="D2035" s="1233"/>
      <c r="E2035" s="587" t="e">
        <f t="shared" si="57"/>
        <v>#DIV/0!</v>
      </c>
    </row>
    <row r="2036" spans="1:5" s="17" customFormat="1" ht="16.75" customHeight="1" outlineLevel="2">
      <c r="A2036" s="1230">
        <v>485</v>
      </c>
      <c r="B2036" s="1231"/>
      <c r="C2036" s="1232"/>
      <c r="D2036" s="1233"/>
      <c r="E2036" s="587" t="e">
        <f t="shared" si="46"/>
        <v>#DIV/0!</v>
      </c>
    </row>
    <row r="2037" spans="1:5" s="17" customFormat="1" ht="16.75" customHeight="1" outlineLevel="2">
      <c r="A2037" s="1230">
        <v>486</v>
      </c>
      <c r="B2037" s="1231"/>
      <c r="C2037" s="1232"/>
      <c r="D2037" s="1233"/>
      <c r="E2037" s="587" t="e">
        <f t="shared" si="46"/>
        <v>#DIV/0!</v>
      </c>
    </row>
    <row r="2038" spans="1:5" s="17" customFormat="1" ht="16.75" customHeight="1" outlineLevel="2">
      <c r="A2038" s="1230">
        <v>487</v>
      </c>
      <c r="B2038" s="1231"/>
      <c r="C2038" s="1232"/>
      <c r="D2038" s="1233"/>
      <c r="E2038" s="587" t="e">
        <f t="shared" si="46"/>
        <v>#DIV/0!</v>
      </c>
    </row>
    <row r="2039" spans="1:5" s="17" customFormat="1" ht="16.75" customHeight="1" outlineLevel="2">
      <c r="A2039" s="1230">
        <v>488</v>
      </c>
      <c r="B2039" s="1231"/>
      <c r="C2039" s="1232"/>
      <c r="D2039" s="1233"/>
      <c r="E2039" s="587" t="e">
        <f t="shared" si="46"/>
        <v>#DIV/0!</v>
      </c>
    </row>
    <row r="2040" spans="1:5" s="17" customFormat="1" ht="16.75" customHeight="1" outlineLevel="2">
      <c r="A2040" s="1230">
        <v>489</v>
      </c>
      <c r="B2040" s="1231"/>
      <c r="C2040" s="1232"/>
      <c r="D2040" s="1233"/>
      <c r="E2040" s="587" t="e">
        <f t="shared" si="46"/>
        <v>#DIV/0!</v>
      </c>
    </row>
    <row r="2041" spans="1:5" s="17" customFormat="1" ht="16.75" customHeight="1" outlineLevel="2">
      <c r="A2041" s="1230">
        <v>490</v>
      </c>
      <c r="B2041" s="1231"/>
      <c r="C2041" s="1232"/>
      <c r="D2041" s="1233"/>
      <c r="E2041" s="587" t="e">
        <f t="shared" si="46"/>
        <v>#DIV/0!</v>
      </c>
    </row>
    <row r="2042" spans="1:5" s="17" customFormat="1" ht="16.75" customHeight="1" outlineLevel="2">
      <c r="A2042" s="1230">
        <v>491</v>
      </c>
      <c r="B2042" s="1231"/>
      <c r="C2042" s="1232"/>
      <c r="D2042" s="1233"/>
      <c r="E2042" s="587" t="e">
        <f t="shared" si="46"/>
        <v>#DIV/0!</v>
      </c>
    </row>
    <row r="2043" spans="1:5" s="17" customFormat="1" ht="16.75" customHeight="1" outlineLevel="2">
      <c r="A2043" s="1230">
        <v>492</v>
      </c>
      <c r="B2043" s="1231"/>
      <c r="C2043" s="1232"/>
      <c r="D2043" s="1233"/>
      <c r="E2043" s="587" t="e">
        <f t="shared" si="46"/>
        <v>#DIV/0!</v>
      </c>
    </row>
    <row r="2044" spans="1:5" s="17" customFormat="1" ht="16.75" customHeight="1" outlineLevel="2">
      <c r="A2044" s="1230">
        <v>493</v>
      </c>
      <c r="B2044" s="1231"/>
      <c r="C2044" s="1232"/>
      <c r="D2044" s="1233"/>
      <c r="E2044" s="587" t="e">
        <f t="shared" si="46"/>
        <v>#DIV/0!</v>
      </c>
    </row>
    <row r="2045" spans="1:5" s="17" customFormat="1" ht="16.75" customHeight="1" outlineLevel="2">
      <c r="A2045" s="1230">
        <v>494</v>
      </c>
      <c r="B2045" s="1231"/>
      <c r="C2045" s="1232"/>
      <c r="D2045" s="1233"/>
      <c r="E2045" s="587" t="e">
        <f t="shared" si="46"/>
        <v>#DIV/0!</v>
      </c>
    </row>
    <row r="2046" spans="1:5" s="17" customFormat="1" ht="16.75" customHeight="1" outlineLevel="2">
      <c r="A2046" s="1230">
        <v>495</v>
      </c>
      <c r="B2046" s="1231"/>
      <c r="C2046" s="1232"/>
      <c r="D2046" s="1233"/>
      <c r="E2046" s="587" t="e">
        <f t="shared" si="46"/>
        <v>#DIV/0!</v>
      </c>
    </row>
    <row r="2047" spans="1:5" s="17" customFormat="1" ht="16.75" customHeight="1" outlineLevel="2">
      <c r="A2047" s="1230">
        <v>496</v>
      </c>
      <c r="B2047" s="1231"/>
      <c r="C2047" s="1232"/>
      <c r="D2047" s="1233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0">
        <v>497</v>
      </c>
      <c r="B2048" s="1231"/>
      <c r="C2048" s="1232"/>
      <c r="D2048" s="1233"/>
      <c r="E2048" s="587" t="e">
        <f t="shared" si="58"/>
        <v>#DIV/0!</v>
      </c>
    </row>
    <row r="2049" spans="1:5" s="17" customFormat="1" ht="16.75" customHeight="1" outlineLevel="2">
      <c r="A2049" s="1230">
        <v>498</v>
      </c>
      <c r="B2049" s="1231"/>
      <c r="C2049" s="1232"/>
      <c r="D2049" s="1233"/>
      <c r="E2049" s="587" t="e">
        <f t="shared" si="58"/>
        <v>#DIV/0!</v>
      </c>
    </row>
    <row r="2050" spans="1:5" s="17" customFormat="1" ht="16.75" customHeight="1" outlineLevel="2">
      <c r="A2050" s="1230">
        <v>499</v>
      </c>
      <c r="B2050" s="1231"/>
      <c r="C2050" s="1232"/>
      <c r="D2050" s="1233"/>
      <c r="E2050" s="587" t="e">
        <f t="shared" si="46"/>
        <v>#DIV/0!</v>
      </c>
    </row>
    <row r="2051" spans="1:5" s="17" customFormat="1" ht="16.75" customHeight="1" outlineLevel="2" thickBot="1">
      <c r="A2051" s="1249">
        <v>500</v>
      </c>
      <c r="B2051" s="1250"/>
      <c r="C2051" s="1251"/>
      <c r="D2051" s="1252"/>
      <c r="E2051" s="587" t="e">
        <f t="shared" si="46"/>
        <v>#DIV/0!</v>
      </c>
    </row>
    <row r="2052" spans="1:5" s="20" customFormat="1" ht="32.25" customHeight="1" thickBot="1">
      <c r="A2052" s="1244" t="s">
        <v>30</v>
      </c>
      <c r="B2052" s="1244"/>
      <c r="C2052" s="1244"/>
      <c r="D2052" s="1244"/>
    </row>
    <row r="2053" spans="1:5" s="17" customFormat="1" ht="16.75" customHeight="1" outlineLevel="1">
      <c r="A2053" s="1247" t="s">
        <v>20</v>
      </c>
      <c r="B2053" s="1248"/>
      <c r="C2053" s="1248"/>
      <c r="D2053" s="27">
        <f>MIN(C2064:D2563)</f>
        <v>0</v>
      </c>
    </row>
    <row r="2054" spans="1:5" s="17" customFormat="1" ht="16.75" customHeight="1" outlineLevel="1">
      <c r="A2054" s="1240" t="s">
        <v>21</v>
      </c>
      <c r="B2054" s="1241"/>
      <c r="C2054" s="1241"/>
      <c r="D2054" s="22">
        <f>MAX(C2064:D2563)</f>
        <v>0</v>
      </c>
    </row>
    <row r="2055" spans="1:5" s="17" customFormat="1" ht="16.75" customHeight="1" outlineLevel="1">
      <c r="A2055" s="1240" t="s">
        <v>22</v>
      </c>
      <c r="B2055" s="1241"/>
      <c r="C2055" s="1241"/>
      <c r="D2055" s="22" t="e">
        <f>AVERAGE(C2064:D2563)</f>
        <v>#DIV/0!</v>
      </c>
    </row>
    <row r="2056" spans="1:5" s="17" customFormat="1" ht="33.75" customHeight="1" outlineLevel="1">
      <c r="A2056" s="1242" t="s">
        <v>23</v>
      </c>
      <c r="B2056" s="1241"/>
      <c r="C2056" s="1241"/>
      <c r="D2056" s="22" t="e">
        <f>D2055*1.1</f>
        <v>#DIV/0!</v>
      </c>
    </row>
    <row r="2057" spans="1:5" s="17" customFormat="1" ht="33.75" customHeight="1" outlineLevel="1">
      <c r="A2057" s="1242" t="s">
        <v>24</v>
      </c>
      <c r="B2057" s="1241"/>
      <c r="C2057" s="1241"/>
      <c r="D2057" s="22" t="e">
        <f>D2055*0.9</f>
        <v>#DIV/0!</v>
      </c>
    </row>
    <row r="2058" spans="1:5" s="17" customFormat="1" ht="31.5" customHeight="1" outlineLevel="1">
      <c r="A2058" s="1242" t="s">
        <v>25</v>
      </c>
      <c r="B2058" s="1241"/>
      <c r="C2058" s="1241"/>
      <c r="D2058" s="23" t="e">
        <f>SUM(E2064:E2563)</f>
        <v>#DIV/0!</v>
      </c>
    </row>
    <row r="2059" spans="1:5" s="17" customFormat="1" ht="16.75" customHeight="1" outlineLevel="1">
      <c r="A2059" s="1240" t="s">
        <v>26</v>
      </c>
      <c r="B2059" s="1241"/>
      <c r="C2059" s="1241"/>
      <c r="D2059" s="88" t="e">
        <f>D2058/COUNTA(C2064:D2563)</f>
        <v>#DIV/0!</v>
      </c>
    </row>
    <row r="2060" spans="1:5" s="17" customFormat="1" ht="16.75" customHeight="1" outlineLevel="1">
      <c r="A2060" s="1240" t="s">
        <v>466</v>
      </c>
      <c r="B2060" s="1241"/>
      <c r="C2060" s="1241"/>
      <c r="D2060" s="722"/>
    </row>
    <row r="2061" spans="1:5" s="17" customFormat="1" ht="17.25" customHeight="1" outlineLevel="1" thickBot="1">
      <c r="A2061" s="1234" t="s">
        <v>407</v>
      </c>
      <c r="B2061" s="1235"/>
      <c r="C2061" s="1235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6" t="s">
        <v>27</v>
      </c>
      <c r="B2063" s="1237"/>
      <c r="C2063" s="1238" t="s">
        <v>28</v>
      </c>
      <c r="D2063" s="1239"/>
    </row>
    <row r="2064" spans="1:5" s="17" customFormat="1" ht="16.75" customHeight="1" outlineLevel="2">
      <c r="A2064" s="1230">
        <v>1</v>
      </c>
      <c r="B2064" s="1231"/>
      <c r="C2064" s="1232"/>
      <c r="D2064" s="1233"/>
      <c r="E2064" s="587" t="e">
        <f>IF(AND(C2064&gt;=D$2057,C2064&lt;=D$2056),1,0)</f>
        <v>#DIV/0!</v>
      </c>
    </row>
    <row r="2065" spans="1:5" s="17" customFormat="1" ht="16.75" customHeight="1" outlineLevel="2">
      <c r="A2065" s="1230">
        <v>2</v>
      </c>
      <c r="B2065" s="1231"/>
      <c r="C2065" s="1232"/>
      <c r="D2065" s="1233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0">
        <v>3</v>
      </c>
      <c r="B2066" s="1231"/>
      <c r="C2066" s="1232"/>
      <c r="D2066" s="1233"/>
      <c r="E2066" s="587" t="e">
        <f t="shared" si="59"/>
        <v>#DIV/0!</v>
      </c>
    </row>
    <row r="2067" spans="1:5" s="17" customFormat="1" ht="16.75" customHeight="1" outlineLevel="2">
      <c r="A2067" s="1230">
        <v>4</v>
      </c>
      <c r="B2067" s="1231"/>
      <c r="C2067" s="1232"/>
      <c r="D2067" s="1233"/>
      <c r="E2067" s="587" t="e">
        <f t="shared" si="59"/>
        <v>#DIV/0!</v>
      </c>
    </row>
    <row r="2068" spans="1:5" s="17" customFormat="1" ht="16.75" customHeight="1" outlineLevel="2">
      <c r="A2068" s="1230">
        <v>5</v>
      </c>
      <c r="B2068" s="1231"/>
      <c r="C2068" s="1232"/>
      <c r="D2068" s="1233"/>
      <c r="E2068" s="587" t="e">
        <f t="shared" si="59"/>
        <v>#DIV/0!</v>
      </c>
    </row>
    <row r="2069" spans="1:5" s="17" customFormat="1" ht="16.75" customHeight="1" outlineLevel="2">
      <c r="A2069" s="1230">
        <v>6</v>
      </c>
      <c r="B2069" s="1231"/>
      <c r="C2069" s="1232"/>
      <c r="D2069" s="1233"/>
      <c r="E2069" s="587" t="e">
        <f t="shared" si="59"/>
        <v>#DIV/0!</v>
      </c>
    </row>
    <row r="2070" spans="1:5" s="17" customFormat="1" ht="16.75" customHeight="1" outlineLevel="2">
      <c r="A2070" s="1230">
        <v>7</v>
      </c>
      <c r="B2070" s="1231"/>
      <c r="C2070" s="1232"/>
      <c r="D2070" s="1233"/>
      <c r="E2070" s="587" t="e">
        <f t="shared" si="59"/>
        <v>#DIV/0!</v>
      </c>
    </row>
    <row r="2071" spans="1:5" s="17" customFormat="1" ht="16.75" customHeight="1" outlineLevel="2">
      <c r="A2071" s="1230">
        <v>8</v>
      </c>
      <c r="B2071" s="1231"/>
      <c r="C2071" s="1232"/>
      <c r="D2071" s="1233"/>
      <c r="E2071" s="587" t="e">
        <f t="shared" si="59"/>
        <v>#DIV/0!</v>
      </c>
    </row>
    <row r="2072" spans="1:5" s="17" customFormat="1" ht="16.75" customHeight="1" outlineLevel="2">
      <c r="A2072" s="1230">
        <v>9</v>
      </c>
      <c r="B2072" s="1231"/>
      <c r="C2072" s="1232"/>
      <c r="D2072" s="1233"/>
      <c r="E2072" s="587" t="e">
        <f t="shared" si="59"/>
        <v>#DIV/0!</v>
      </c>
    </row>
    <row r="2073" spans="1:5" s="17" customFormat="1" ht="16.75" customHeight="1" outlineLevel="2">
      <c r="A2073" s="1230">
        <v>10</v>
      </c>
      <c r="B2073" s="1231"/>
      <c r="C2073" s="1232"/>
      <c r="D2073" s="1233"/>
      <c r="E2073" s="587" t="e">
        <f t="shared" si="59"/>
        <v>#DIV/0!</v>
      </c>
    </row>
    <row r="2074" spans="1:5" s="17" customFormat="1" ht="16.75" customHeight="1" outlineLevel="2">
      <c r="A2074" s="1230">
        <v>11</v>
      </c>
      <c r="B2074" s="1231"/>
      <c r="C2074" s="1232"/>
      <c r="D2074" s="1233"/>
      <c r="E2074" s="587" t="e">
        <f t="shared" si="59"/>
        <v>#DIV/0!</v>
      </c>
    </row>
    <row r="2075" spans="1:5" s="17" customFormat="1" ht="16.75" customHeight="1" outlineLevel="2">
      <c r="A2075" s="1230">
        <v>12</v>
      </c>
      <c r="B2075" s="1231"/>
      <c r="C2075" s="1232"/>
      <c r="D2075" s="1233"/>
      <c r="E2075" s="587" t="e">
        <f t="shared" si="59"/>
        <v>#DIV/0!</v>
      </c>
    </row>
    <row r="2076" spans="1:5" s="17" customFormat="1" ht="16.75" customHeight="1" outlineLevel="2">
      <c r="A2076" s="1230">
        <v>13</v>
      </c>
      <c r="B2076" s="1231"/>
      <c r="C2076" s="1232"/>
      <c r="D2076" s="1233"/>
      <c r="E2076" s="587" t="e">
        <f t="shared" si="59"/>
        <v>#DIV/0!</v>
      </c>
    </row>
    <row r="2077" spans="1:5" s="17" customFormat="1" ht="16.75" customHeight="1" outlineLevel="2">
      <c r="A2077" s="1230">
        <v>14</v>
      </c>
      <c r="B2077" s="1231"/>
      <c r="C2077" s="1232"/>
      <c r="D2077" s="1233"/>
      <c r="E2077" s="587" t="e">
        <f t="shared" si="59"/>
        <v>#DIV/0!</v>
      </c>
    </row>
    <row r="2078" spans="1:5" s="17" customFormat="1" ht="16.75" customHeight="1" outlineLevel="2">
      <c r="A2078" s="1230">
        <v>15</v>
      </c>
      <c r="B2078" s="1231"/>
      <c r="C2078" s="1232"/>
      <c r="D2078" s="1233"/>
      <c r="E2078" s="587" t="e">
        <f t="shared" si="59"/>
        <v>#DIV/0!</v>
      </c>
    </row>
    <row r="2079" spans="1:5" s="17" customFormat="1" ht="16.75" customHeight="1" outlineLevel="2">
      <c r="A2079" s="1230">
        <v>16</v>
      </c>
      <c r="B2079" s="1231"/>
      <c r="C2079" s="1232"/>
      <c r="D2079" s="1233"/>
      <c r="E2079" s="587" t="e">
        <f t="shared" si="59"/>
        <v>#DIV/0!</v>
      </c>
    </row>
    <row r="2080" spans="1:5" s="17" customFormat="1" ht="16.75" customHeight="1" outlineLevel="2">
      <c r="A2080" s="1230">
        <v>17</v>
      </c>
      <c r="B2080" s="1231"/>
      <c r="C2080" s="1232"/>
      <c r="D2080" s="1233"/>
      <c r="E2080" s="587" t="e">
        <f t="shared" si="59"/>
        <v>#DIV/0!</v>
      </c>
    </row>
    <row r="2081" spans="1:5" s="17" customFormat="1" ht="16.75" customHeight="1" outlineLevel="2">
      <c r="A2081" s="1230">
        <v>18</v>
      </c>
      <c r="B2081" s="1231"/>
      <c r="C2081" s="1232"/>
      <c r="D2081" s="1233"/>
      <c r="E2081" s="587" t="e">
        <f t="shared" si="59"/>
        <v>#DIV/0!</v>
      </c>
    </row>
    <row r="2082" spans="1:5" s="17" customFormat="1" ht="16.75" customHeight="1" outlineLevel="2">
      <c r="A2082" s="1230">
        <v>19</v>
      </c>
      <c r="B2082" s="1231"/>
      <c r="C2082" s="1232"/>
      <c r="D2082" s="1233"/>
      <c r="E2082" s="587" t="e">
        <f t="shared" si="59"/>
        <v>#DIV/0!</v>
      </c>
    </row>
    <row r="2083" spans="1:5" s="17" customFormat="1" ht="16.75" customHeight="1" outlineLevel="2">
      <c r="A2083" s="1230">
        <v>20</v>
      </c>
      <c r="B2083" s="1231"/>
      <c r="C2083" s="1232"/>
      <c r="D2083" s="1233"/>
      <c r="E2083" s="587" t="e">
        <f t="shared" si="59"/>
        <v>#DIV/0!</v>
      </c>
    </row>
    <row r="2084" spans="1:5" s="17" customFormat="1" ht="16.75" customHeight="1" outlineLevel="2">
      <c r="A2084" s="1230">
        <v>21</v>
      </c>
      <c r="B2084" s="1231"/>
      <c r="C2084" s="1232"/>
      <c r="D2084" s="1233"/>
      <c r="E2084" s="587" t="e">
        <f t="shared" si="59"/>
        <v>#DIV/0!</v>
      </c>
    </row>
    <row r="2085" spans="1:5" s="17" customFormat="1" ht="16.75" customHeight="1" outlineLevel="2">
      <c r="A2085" s="1230">
        <v>22</v>
      </c>
      <c r="B2085" s="1231"/>
      <c r="C2085" s="1232"/>
      <c r="D2085" s="1233"/>
      <c r="E2085" s="587" t="e">
        <f t="shared" si="59"/>
        <v>#DIV/0!</v>
      </c>
    </row>
    <row r="2086" spans="1:5" s="17" customFormat="1" ht="16.75" customHeight="1" outlineLevel="2">
      <c r="A2086" s="1230">
        <v>23</v>
      </c>
      <c r="B2086" s="1231"/>
      <c r="C2086" s="1232"/>
      <c r="D2086" s="1233"/>
      <c r="E2086" s="587" t="e">
        <f t="shared" si="59"/>
        <v>#DIV/0!</v>
      </c>
    </row>
    <row r="2087" spans="1:5" s="17" customFormat="1" ht="16.75" customHeight="1" outlineLevel="2">
      <c r="A2087" s="1230">
        <v>24</v>
      </c>
      <c r="B2087" s="1231"/>
      <c r="C2087" s="1232"/>
      <c r="D2087" s="1233"/>
      <c r="E2087" s="587" t="e">
        <f t="shared" si="59"/>
        <v>#DIV/0!</v>
      </c>
    </row>
    <row r="2088" spans="1:5" s="17" customFormat="1" ht="16.75" customHeight="1" outlineLevel="2">
      <c r="A2088" s="1230">
        <v>25</v>
      </c>
      <c r="B2088" s="1231"/>
      <c r="C2088" s="1232"/>
      <c r="D2088" s="1233"/>
      <c r="E2088" s="587" t="e">
        <f t="shared" si="59"/>
        <v>#DIV/0!</v>
      </c>
    </row>
    <row r="2089" spans="1:5" s="17" customFormat="1" ht="16.75" customHeight="1" outlineLevel="2">
      <c r="A2089" s="1230">
        <v>26</v>
      </c>
      <c r="B2089" s="1231"/>
      <c r="C2089" s="1232"/>
      <c r="D2089" s="1233"/>
      <c r="E2089" s="587" t="e">
        <f t="shared" si="59"/>
        <v>#DIV/0!</v>
      </c>
    </row>
    <row r="2090" spans="1:5" s="17" customFormat="1" ht="16.75" customHeight="1" outlineLevel="2">
      <c r="A2090" s="1230">
        <v>27</v>
      </c>
      <c r="B2090" s="1231"/>
      <c r="C2090" s="1232"/>
      <c r="D2090" s="1233"/>
      <c r="E2090" s="587" t="e">
        <f t="shared" si="59"/>
        <v>#DIV/0!</v>
      </c>
    </row>
    <row r="2091" spans="1:5" s="17" customFormat="1" ht="16.75" customHeight="1" outlineLevel="2">
      <c r="A2091" s="1230">
        <v>28</v>
      </c>
      <c r="B2091" s="1231"/>
      <c r="C2091" s="1232"/>
      <c r="D2091" s="1233"/>
      <c r="E2091" s="587" t="e">
        <f t="shared" si="59"/>
        <v>#DIV/0!</v>
      </c>
    </row>
    <row r="2092" spans="1:5" s="17" customFormat="1" ht="16.75" customHeight="1" outlineLevel="2">
      <c r="A2092" s="1230">
        <v>29</v>
      </c>
      <c r="B2092" s="1231"/>
      <c r="C2092" s="1232"/>
      <c r="D2092" s="1233"/>
      <c r="E2092" s="587" t="e">
        <f t="shared" si="59"/>
        <v>#DIV/0!</v>
      </c>
    </row>
    <row r="2093" spans="1:5" s="17" customFormat="1" ht="16.75" customHeight="1" outlineLevel="2">
      <c r="A2093" s="1230">
        <v>30</v>
      </c>
      <c r="B2093" s="1231"/>
      <c r="C2093" s="1232"/>
      <c r="D2093" s="1233"/>
      <c r="E2093" s="587" t="e">
        <f t="shared" si="59"/>
        <v>#DIV/0!</v>
      </c>
    </row>
    <row r="2094" spans="1:5" s="17" customFormat="1" ht="16.75" customHeight="1" outlineLevel="2">
      <c r="A2094" s="1230">
        <v>31</v>
      </c>
      <c r="B2094" s="1231"/>
      <c r="C2094" s="1232"/>
      <c r="D2094" s="1233"/>
      <c r="E2094" s="587" t="e">
        <f t="shared" si="59"/>
        <v>#DIV/0!</v>
      </c>
    </row>
    <row r="2095" spans="1:5" s="17" customFormat="1" ht="16.75" customHeight="1" outlineLevel="2">
      <c r="A2095" s="1230">
        <v>32</v>
      </c>
      <c r="B2095" s="1231"/>
      <c r="C2095" s="1232"/>
      <c r="D2095" s="1233"/>
      <c r="E2095" s="587" t="e">
        <f t="shared" si="59"/>
        <v>#DIV/0!</v>
      </c>
    </row>
    <row r="2096" spans="1:5" s="17" customFormat="1" ht="16.75" customHeight="1" outlineLevel="2">
      <c r="A2096" s="1230">
        <v>33</v>
      </c>
      <c r="B2096" s="1231"/>
      <c r="C2096" s="1232"/>
      <c r="D2096" s="1233"/>
      <c r="E2096" s="587" t="e">
        <f t="shared" si="59"/>
        <v>#DIV/0!</v>
      </c>
    </row>
    <row r="2097" spans="1:5" s="17" customFormat="1" ht="16.75" customHeight="1" outlineLevel="2">
      <c r="A2097" s="1230">
        <v>34</v>
      </c>
      <c r="B2097" s="1231"/>
      <c r="C2097" s="1232"/>
      <c r="D2097" s="1233"/>
      <c r="E2097" s="587" t="e">
        <f t="shared" si="59"/>
        <v>#DIV/0!</v>
      </c>
    </row>
    <row r="2098" spans="1:5" s="17" customFormat="1" ht="16.75" customHeight="1" outlineLevel="2">
      <c r="A2098" s="1230">
        <v>35</v>
      </c>
      <c r="B2098" s="1231"/>
      <c r="C2098" s="1232"/>
      <c r="D2098" s="1233"/>
      <c r="E2098" s="587" t="e">
        <f t="shared" si="59"/>
        <v>#DIV/0!</v>
      </c>
    </row>
    <row r="2099" spans="1:5" s="17" customFormat="1" ht="16.75" customHeight="1" outlineLevel="2">
      <c r="A2099" s="1230">
        <v>36</v>
      </c>
      <c r="B2099" s="1231"/>
      <c r="C2099" s="1232"/>
      <c r="D2099" s="1233"/>
      <c r="E2099" s="587" t="e">
        <f t="shared" si="59"/>
        <v>#DIV/0!</v>
      </c>
    </row>
    <row r="2100" spans="1:5" s="17" customFormat="1" ht="16.75" customHeight="1" outlineLevel="2">
      <c r="A2100" s="1230">
        <v>37</v>
      </c>
      <c r="B2100" s="1231"/>
      <c r="C2100" s="1232"/>
      <c r="D2100" s="1233"/>
      <c r="E2100" s="587" t="e">
        <f t="shared" si="59"/>
        <v>#DIV/0!</v>
      </c>
    </row>
    <row r="2101" spans="1:5" s="17" customFormat="1" ht="16.75" customHeight="1" outlineLevel="2">
      <c r="A2101" s="1230">
        <v>38</v>
      </c>
      <c r="B2101" s="1231"/>
      <c r="C2101" s="1232"/>
      <c r="D2101" s="1233"/>
      <c r="E2101" s="587" t="e">
        <f t="shared" si="59"/>
        <v>#DIV/0!</v>
      </c>
    </row>
    <row r="2102" spans="1:5" s="17" customFormat="1" ht="16.75" customHeight="1" outlineLevel="2">
      <c r="A2102" s="1230">
        <v>39</v>
      </c>
      <c r="B2102" s="1231"/>
      <c r="C2102" s="1232"/>
      <c r="D2102" s="1233"/>
      <c r="E2102" s="587" t="e">
        <f t="shared" si="59"/>
        <v>#DIV/0!</v>
      </c>
    </row>
    <row r="2103" spans="1:5" s="17" customFormat="1" ht="16.75" customHeight="1" outlineLevel="2">
      <c r="A2103" s="1230">
        <v>40</v>
      </c>
      <c r="B2103" s="1231"/>
      <c r="C2103" s="1232"/>
      <c r="D2103" s="1233"/>
      <c r="E2103" s="587" t="e">
        <f t="shared" si="59"/>
        <v>#DIV/0!</v>
      </c>
    </row>
    <row r="2104" spans="1:5" s="17" customFormat="1" ht="16.75" customHeight="1" outlineLevel="2">
      <c r="A2104" s="1230">
        <v>41</v>
      </c>
      <c r="B2104" s="1231"/>
      <c r="C2104" s="1232"/>
      <c r="D2104" s="1233"/>
      <c r="E2104" s="587" t="e">
        <f t="shared" si="59"/>
        <v>#DIV/0!</v>
      </c>
    </row>
    <row r="2105" spans="1:5" s="17" customFormat="1" ht="16.75" customHeight="1" outlineLevel="2">
      <c r="A2105" s="1230">
        <v>42</v>
      </c>
      <c r="B2105" s="1231"/>
      <c r="C2105" s="1232"/>
      <c r="D2105" s="1233"/>
      <c r="E2105" s="587" t="e">
        <f t="shared" si="59"/>
        <v>#DIV/0!</v>
      </c>
    </row>
    <row r="2106" spans="1:5" s="17" customFormat="1" ht="16.75" customHeight="1" outlineLevel="2">
      <c r="A2106" s="1230">
        <v>43</v>
      </c>
      <c r="B2106" s="1231"/>
      <c r="C2106" s="1232"/>
      <c r="D2106" s="1233"/>
      <c r="E2106" s="587" t="e">
        <f t="shared" si="59"/>
        <v>#DIV/0!</v>
      </c>
    </row>
    <row r="2107" spans="1:5" s="17" customFormat="1" ht="16.75" customHeight="1" outlineLevel="2">
      <c r="A2107" s="1230">
        <v>44</v>
      </c>
      <c r="B2107" s="1231"/>
      <c r="C2107" s="1232"/>
      <c r="D2107" s="1233"/>
      <c r="E2107" s="587" t="e">
        <f t="shared" si="59"/>
        <v>#DIV/0!</v>
      </c>
    </row>
    <row r="2108" spans="1:5" s="17" customFormat="1" ht="16.75" customHeight="1" outlineLevel="2">
      <c r="A2108" s="1230">
        <v>45</v>
      </c>
      <c r="B2108" s="1231"/>
      <c r="C2108" s="1232"/>
      <c r="D2108" s="1233"/>
      <c r="E2108" s="587" t="e">
        <f t="shared" si="59"/>
        <v>#DIV/0!</v>
      </c>
    </row>
    <row r="2109" spans="1:5" s="17" customFormat="1" ht="16.75" customHeight="1" outlineLevel="2">
      <c r="A2109" s="1230">
        <v>46</v>
      </c>
      <c r="B2109" s="1231"/>
      <c r="C2109" s="1232"/>
      <c r="D2109" s="1233"/>
      <c r="E2109" s="587" t="e">
        <f t="shared" si="59"/>
        <v>#DIV/0!</v>
      </c>
    </row>
    <row r="2110" spans="1:5" s="17" customFormat="1" ht="16.75" customHeight="1" outlineLevel="2">
      <c r="A2110" s="1230">
        <v>47</v>
      </c>
      <c r="B2110" s="1231"/>
      <c r="C2110" s="1232"/>
      <c r="D2110" s="1233"/>
      <c r="E2110" s="587" t="e">
        <f t="shared" si="59"/>
        <v>#DIV/0!</v>
      </c>
    </row>
    <row r="2111" spans="1:5" s="17" customFormat="1" ht="16.75" customHeight="1" outlineLevel="2">
      <c r="A2111" s="1230">
        <v>48</v>
      </c>
      <c r="B2111" s="1231"/>
      <c r="C2111" s="1232"/>
      <c r="D2111" s="1233"/>
      <c r="E2111" s="587" t="e">
        <f t="shared" si="59"/>
        <v>#DIV/0!</v>
      </c>
    </row>
    <row r="2112" spans="1:5" s="17" customFormat="1" ht="16.75" customHeight="1" outlineLevel="2">
      <c r="A2112" s="1230">
        <v>49</v>
      </c>
      <c r="B2112" s="1231"/>
      <c r="C2112" s="1232"/>
      <c r="D2112" s="1233"/>
      <c r="E2112" s="587" t="e">
        <f t="shared" si="59"/>
        <v>#DIV/0!</v>
      </c>
    </row>
    <row r="2113" spans="1:5" s="17" customFormat="1" ht="16.75" customHeight="1" outlineLevel="2">
      <c r="A2113" s="1230">
        <v>50</v>
      </c>
      <c r="B2113" s="1231"/>
      <c r="C2113" s="1232"/>
      <c r="D2113" s="1233"/>
      <c r="E2113" s="587" t="e">
        <f t="shared" si="59"/>
        <v>#DIV/0!</v>
      </c>
    </row>
    <row r="2114" spans="1:5" s="17" customFormat="1" ht="16.75" customHeight="1" outlineLevel="2">
      <c r="A2114" s="1230">
        <v>51</v>
      </c>
      <c r="B2114" s="1231"/>
      <c r="C2114" s="1232"/>
      <c r="D2114" s="1233"/>
      <c r="E2114" s="587" t="e">
        <f t="shared" si="59"/>
        <v>#DIV/0!</v>
      </c>
    </row>
    <row r="2115" spans="1:5" s="17" customFormat="1" ht="16.75" customHeight="1" outlineLevel="2">
      <c r="A2115" s="1230">
        <v>52</v>
      </c>
      <c r="B2115" s="1231"/>
      <c r="C2115" s="1232"/>
      <c r="D2115" s="1233"/>
      <c r="E2115" s="587" t="e">
        <f t="shared" si="59"/>
        <v>#DIV/0!</v>
      </c>
    </row>
    <row r="2116" spans="1:5" s="17" customFormat="1" ht="16.75" customHeight="1" outlineLevel="2">
      <c r="A2116" s="1230">
        <v>53</v>
      </c>
      <c r="B2116" s="1231"/>
      <c r="C2116" s="1232"/>
      <c r="D2116" s="1233"/>
      <c r="E2116" s="587" t="e">
        <f t="shared" si="59"/>
        <v>#DIV/0!</v>
      </c>
    </row>
    <row r="2117" spans="1:5" s="17" customFormat="1" ht="16.75" customHeight="1" outlineLevel="2">
      <c r="A2117" s="1230">
        <v>54</v>
      </c>
      <c r="B2117" s="1231"/>
      <c r="C2117" s="1232"/>
      <c r="D2117" s="1233"/>
      <c r="E2117" s="587" t="e">
        <f t="shared" si="59"/>
        <v>#DIV/0!</v>
      </c>
    </row>
    <row r="2118" spans="1:5" s="17" customFormat="1" ht="16.75" customHeight="1" outlineLevel="2">
      <c r="A2118" s="1230">
        <v>55</v>
      </c>
      <c r="B2118" s="1231"/>
      <c r="C2118" s="1232"/>
      <c r="D2118" s="1233"/>
      <c r="E2118" s="587" t="e">
        <f t="shared" si="59"/>
        <v>#DIV/0!</v>
      </c>
    </row>
    <row r="2119" spans="1:5" s="17" customFormat="1" ht="16.75" customHeight="1" outlineLevel="2">
      <c r="A2119" s="1230">
        <v>56</v>
      </c>
      <c r="B2119" s="1231"/>
      <c r="C2119" s="1232"/>
      <c r="D2119" s="1233"/>
      <c r="E2119" s="587" t="e">
        <f t="shared" si="59"/>
        <v>#DIV/0!</v>
      </c>
    </row>
    <row r="2120" spans="1:5" s="17" customFormat="1" ht="16.75" customHeight="1" outlineLevel="2">
      <c r="A2120" s="1230">
        <v>57</v>
      </c>
      <c r="B2120" s="1231"/>
      <c r="C2120" s="1232"/>
      <c r="D2120" s="1233"/>
      <c r="E2120" s="587" t="e">
        <f t="shared" si="59"/>
        <v>#DIV/0!</v>
      </c>
    </row>
    <row r="2121" spans="1:5" s="17" customFormat="1" ht="16.75" customHeight="1" outlineLevel="2">
      <c r="A2121" s="1230">
        <v>58</v>
      </c>
      <c r="B2121" s="1231"/>
      <c r="C2121" s="1232"/>
      <c r="D2121" s="1233"/>
      <c r="E2121" s="587" t="e">
        <f t="shared" si="59"/>
        <v>#DIV/0!</v>
      </c>
    </row>
    <row r="2122" spans="1:5" s="17" customFormat="1" ht="16.75" customHeight="1" outlineLevel="2">
      <c r="A2122" s="1230">
        <v>59</v>
      </c>
      <c r="B2122" s="1231"/>
      <c r="C2122" s="1232"/>
      <c r="D2122" s="1233"/>
      <c r="E2122" s="587" t="e">
        <f t="shared" si="59"/>
        <v>#DIV/0!</v>
      </c>
    </row>
    <row r="2123" spans="1:5" s="17" customFormat="1" ht="16.75" customHeight="1" outlineLevel="2">
      <c r="A2123" s="1230">
        <v>60</v>
      </c>
      <c r="B2123" s="1231"/>
      <c r="C2123" s="1232"/>
      <c r="D2123" s="1233"/>
      <c r="E2123" s="587" t="e">
        <f t="shared" si="59"/>
        <v>#DIV/0!</v>
      </c>
    </row>
    <row r="2124" spans="1:5" s="17" customFormat="1" ht="16.75" customHeight="1" outlineLevel="2">
      <c r="A2124" s="1230">
        <v>61</v>
      </c>
      <c r="B2124" s="1231"/>
      <c r="C2124" s="1232"/>
      <c r="D2124" s="1233"/>
      <c r="E2124" s="587" t="e">
        <f t="shared" si="59"/>
        <v>#DIV/0!</v>
      </c>
    </row>
    <row r="2125" spans="1:5" s="17" customFormat="1" ht="16.75" customHeight="1" outlineLevel="2">
      <c r="A2125" s="1230">
        <v>62</v>
      </c>
      <c r="B2125" s="1231"/>
      <c r="C2125" s="1232"/>
      <c r="D2125" s="1233"/>
      <c r="E2125" s="587" t="e">
        <f t="shared" si="59"/>
        <v>#DIV/0!</v>
      </c>
    </row>
    <row r="2126" spans="1:5" s="17" customFormat="1" ht="16.75" customHeight="1" outlineLevel="2">
      <c r="A2126" s="1230">
        <v>63</v>
      </c>
      <c r="B2126" s="1231"/>
      <c r="C2126" s="1232"/>
      <c r="D2126" s="1233"/>
      <c r="E2126" s="587" t="e">
        <f t="shared" si="59"/>
        <v>#DIV/0!</v>
      </c>
    </row>
    <row r="2127" spans="1:5" s="17" customFormat="1" ht="16.75" customHeight="1" outlineLevel="2">
      <c r="A2127" s="1230">
        <v>64</v>
      </c>
      <c r="B2127" s="1231"/>
      <c r="C2127" s="1232"/>
      <c r="D2127" s="1233"/>
      <c r="E2127" s="587" t="e">
        <f t="shared" si="59"/>
        <v>#DIV/0!</v>
      </c>
    </row>
    <row r="2128" spans="1:5" s="17" customFormat="1" ht="16.75" customHeight="1" outlineLevel="2">
      <c r="A2128" s="1230">
        <v>65</v>
      </c>
      <c r="B2128" s="1231"/>
      <c r="C2128" s="1232"/>
      <c r="D2128" s="1233"/>
      <c r="E2128" s="587" t="e">
        <f t="shared" si="59"/>
        <v>#DIV/0!</v>
      </c>
    </row>
    <row r="2129" spans="1:5" s="17" customFormat="1" ht="16.75" customHeight="1" outlineLevel="2">
      <c r="A2129" s="1230">
        <v>66</v>
      </c>
      <c r="B2129" s="1231"/>
      <c r="C2129" s="1232"/>
      <c r="D2129" s="1233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0">
        <v>67</v>
      </c>
      <c r="B2130" s="1231"/>
      <c r="C2130" s="1232"/>
      <c r="D2130" s="1233"/>
      <c r="E2130" s="587" t="e">
        <f t="shared" si="60"/>
        <v>#DIV/0!</v>
      </c>
    </row>
    <row r="2131" spans="1:5" s="17" customFormat="1" ht="16.75" customHeight="1" outlineLevel="2">
      <c r="A2131" s="1230">
        <v>68</v>
      </c>
      <c r="B2131" s="1231"/>
      <c r="C2131" s="1232"/>
      <c r="D2131" s="1233"/>
      <c r="E2131" s="587" t="e">
        <f t="shared" si="60"/>
        <v>#DIV/0!</v>
      </c>
    </row>
    <row r="2132" spans="1:5" s="17" customFormat="1" ht="16.75" customHeight="1" outlineLevel="2">
      <c r="A2132" s="1230">
        <v>69</v>
      </c>
      <c r="B2132" s="1231"/>
      <c r="C2132" s="1232"/>
      <c r="D2132" s="1233"/>
      <c r="E2132" s="587" t="e">
        <f t="shared" si="60"/>
        <v>#DIV/0!</v>
      </c>
    </row>
    <row r="2133" spans="1:5" s="17" customFormat="1" ht="16.75" customHeight="1" outlineLevel="2">
      <c r="A2133" s="1230">
        <v>70</v>
      </c>
      <c r="B2133" s="1231"/>
      <c r="C2133" s="1232"/>
      <c r="D2133" s="1233"/>
      <c r="E2133" s="587" t="e">
        <f t="shared" si="60"/>
        <v>#DIV/0!</v>
      </c>
    </row>
    <row r="2134" spans="1:5" s="17" customFormat="1" ht="16.75" customHeight="1" outlineLevel="2">
      <c r="A2134" s="1230">
        <v>71</v>
      </c>
      <c r="B2134" s="1231"/>
      <c r="C2134" s="1232"/>
      <c r="D2134" s="1233"/>
      <c r="E2134" s="587" t="e">
        <f t="shared" si="60"/>
        <v>#DIV/0!</v>
      </c>
    </row>
    <row r="2135" spans="1:5" s="17" customFormat="1" ht="16.75" customHeight="1" outlineLevel="2">
      <c r="A2135" s="1230">
        <v>72</v>
      </c>
      <c r="B2135" s="1231"/>
      <c r="C2135" s="1232"/>
      <c r="D2135" s="1233"/>
      <c r="E2135" s="587" t="e">
        <f t="shared" si="60"/>
        <v>#DIV/0!</v>
      </c>
    </row>
    <row r="2136" spans="1:5" s="17" customFormat="1" ht="16.75" customHeight="1" outlineLevel="2">
      <c r="A2136" s="1230">
        <v>73</v>
      </c>
      <c r="B2136" s="1231"/>
      <c r="C2136" s="1232"/>
      <c r="D2136" s="1233"/>
      <c r="E2136" s="587" t="e">
        <f t="shared" si="60"/>
        <v>#DIV/0!</v>
      </c>
    </row>
    <row r="2137" spans="1:5" s="17" customFormat="1" ht="16.75" customHeight="1" outlineLevel="2">
      <c r="A2137" s="1230">
        <v>74</v>
      </c>
      <c r="B2137" s="1231"/>
      <c r="C2137" s="1232"/>
      <c r="D2137" s="1233"/>
      <c r="E2137" s="587" t="e">
        <f t="shared" si="60"/>
        <v>#DIV/0!</v>
      </c>
    </row>
    <row r="2138" spans="1:5" s="17" customFormat="1" ht="16.75" customHeight="1" outlineLevel="2">
      <c r="A2138" s="1230">
        <v>75</v>
      </c>
      <c r="B2138" s="1231"/>
      <c r="C2138" s="1232"/>
      <c r="D2138" s="1233"/>
      <c r="E2138" s="587" t="e">
        <f t="shared" si="60"/>
        <v>#DIV/0!</v>
      </c>
    </row>
    <row r="2139" spans="1:5" s="17" customFormat="1" ht="16.75" customHeight="1" outlineLevel="2">
      <c r="A2139" s="1230">
        <v>76</v>
      </c>
      <c r="B2139" s="1231"/>
      <c r="C2139" s="1232"/>
      <c r="D2139" s="1233"/>
      <c r="E2139" s="587" t="e">
        <f t="shared" si="60"/>
        <v>#DIV/0!</v>
      </c>
    </row>
    <row r="2140" spans="1:5" s="17" customFormat="1" ht="16.75" customHeight="1" outlineLevel="2">
      <c r="A2140" s="1230">
        <v>77</v>
      </c>
      <c r="B2140" s="1231"/>
      <c r="C2140" s="1232"/>
      <c r="D2140" s="1233"/>
      <c r="E2140" s="587" t="e">
        <f t="shared" si="60"/>
        <v>#DIV/0!</v>
      </c>
    </row>
    <row r="2141" spans="1:5" s="17" customFormat="1" ht="16.75" customHeight="1" outlineLevel="2">
      <c r="A2141" s="1230">
        <v>78</v>
      </c>
      <c r="B2141" s="1231"/>
      <c r="C2141" s="1232"/>
      <c r="D2141" s="1233"/>
      <c r="E2141" s="587" t="e">
        <f t="shared" si="60"/>
        <v>#DIV/0!</v>
      </c>
    </row>
    <row r="2142" spans="1:5" s="17" customFormat="1" ht="16.75" customHeight="1" outlineLevel="2">
      <c r="A2142" s="1230">
        <v>79</v>
      </c>
      <c r="B2142" s="1231"/>
      <c r="C2142" s="1232"/>
      <c r="D2142" s="1233"/>
      <c r="E2142" s="587" t="e">
        <f t="shared" si="60"/>
        <v>#DIV/0!</v>
      </c>
    </row>
    <row r="2143" spans="1:5" s="17" customFormat="1" ht="16.75" customHeight="1" outlineLevel="2">
      <c r="A2143" s="1230">
        <v>80</v>
      </c>
      <c r="B2143" s="1231"/>
      <c r="C2143" s="1232"/>
      <c r="D2143" s="1233"/>
      <c r="E2143" s="587" t="e">
        <f t="shared" si="60"/>
        <v>#DIV/0!</v>
      </c>
    </row>
    <row r="2144" spans="1:5" s="17" customFormat="1" ht="16.75" customHeight="1" outlineLevel="2">
      <c r="A2144" s="1230">
        <v>81</v>
      </c>
      <c r="B2144" s="1231"/>
      <c r="C2144" s="1232"/>
      <c r="D2144" s="1233"/>
      <c r="E2144" s="587" t="e">
        <f t="shared" si="60"/>
        <v>#DIV/0!</v>
      </c>
    </row>
    <row r="2145" spans="1:5" s="17" customFormat="1" ht="16.75" customHeight="1" outlineLevel="2">
      <c r="A2145" s="1230">
        <v>82</v>
      </c>
      <c r="B2145" s="1231"/>
      <c r="C2145" s="1232"/>
      <c r="D2145" s="1233"/>
      <c r="E2145" s="587" t="e">
        <f t="shared" si="60"/>
        <v>#DIV/0!</v>
      </c>
    </row>
    <row r="2146" spans="1:5" s="17" customFormat="1" ht="16.75" customHeight="1" outlineLevel="2">
      <c r="A2146" s="1230">
        <v>83</v>
      </c>
      <c r="B2146" s="1231"/>
      <c r="C2146" s="1232"/>
      <c r="D2146" s="1233"/>
      <c r="E2146" s="587" t="e">
        <f t="shared" si="60"/>
        <v>#DIV/0!</v>
      </c>
    </row>
    <row r="2147" spans="1:5" s="17" customFormat="1" ht="16.75" customHeight="1" outlineLevel="2">
      <c r="A2147" s="1230">
        <v>84</v>
      </c>
      <c r="B2147" s="1231"/>
      <c r="C2147" s="1232"/>
      <c r="D2147" s="1233"/>
      <c r="E2147" s="587" t="e">
        <f t="shared" si="60"/>
        <v>#DIV/0!</v>
      </c>
    </row>
    <row r="2148" spans="1:5" s="17" customFormat="1" ht="16.75" customHeight="1" outlineLevel="2">
      <c r="A2148" s="1230">
        <v>85</v>
      </c>
      <c r="B2148" s="1231"/>
      <c r="C2148" s="1232"/>
      <c r="D2148" s="1233"/>
      <c r="E2148" s="587" t="e">
        <f t="shared" si="60"/>
        <v>#DIV/0!</v>
      </c>
    </row>
    <row r="2149" spans="1:5" s="17" customFormat="1" ht="16.75" customHeight="1" outlineLevel="2">
      <c r="A2149" s="1230">
        <v>86</v>
      </c>
      <c r="B2149" s="1231"/>
      <c r="C2149" s="1232"/>
      <c r="D2149" s="1233"/>
      <c r="E2149" s="587" t="e">
        <f t="shared" si="60"/>
        <v>#DIV/0!</v>
      </c>
    </row>
    <row r="2150" spans="1:5" s="17" customFormat="1" ht="16.75" customHeight="1" outlineLevel="2">
      <c r="A2150" s="1230">
        <v>87</v>
      </c>
      <c r="B2150" s="1231"/>
      <c r="C2150" s="1232"/>
      <c r="D2150" s="1233"/>
      <c r="E2150" s="587" t="e">
        <f t="shared" si="60"/>
        <v>#DIV/0!</v>
      </c>
    </row>
    <row r="2151" spans="1:5" s="17" customFormat="1" ht="16.75" customHeight="1" outlineLevel="2">
      <c r="A2151" s="1230">
        <v>88</v>
      </c>
      <c r="B2151" s="1231"/>
      <c r="C2151" s="1232"/>
      <c r="D2151" s="1233"/>
      <c r="E2151" s="587" t="e">
        <f t="shared" si="60"/>
        <v>#DIV/0!</v>
      </c>
    </row>
    <row r="2152" spans="1:5" s="17" customFormat="1" ht="16.75" customHeight="1" outlineLevel="2">
      <c r="A2152" s="1230">
        <v>89</v>
      </c>
      <c r="B2152" s="1231"/>
      <c r="C2152" s="1232"/>
      <c r="D2152" s="1233"/>
      <c r="E2152" s="587" t="e">
        <f t="shared" si="60"/>
        <v>#DIV/0!</v>
      </c>
    </row>
    <row r="2153" spans="1:5" s="17" customFormat="1" ht="16.75" customHeight="1" outlineLevel="2">
      <c r="A2153" s="1230">
        <v>90</v>
      </c>
      <c r="B2153" s="1231"/>
      <c r="C2153" s="1232"/>
      <c r="D2153" s="1233"/>
      <c r="E2153" s="587" t="e">
        <f t="shared" si="60"/>
        <v>#DIV/0!</v>
      </c>
    </row>
    <row r="2154" spans="1:5" s="17" customFormat="1" ht="16.75" customHeight="1" outlineLevel="2">
      <c r="A2154" s="1230">
        <v>91</v>
      </c>
      <c r="B2154" s="1231"/>
      <c r="C2154" s="1232"/>
      <c r="D2154" s="1233"/>
      <c r="E2154" s="587" t="e">
        <f t="shared" si="60"/>
        <v>#DIV/0!</v>
      </c>
    </row>
    <row r="2155" spans="1:5" s="17" customFormat="1" ht="16.75" customHeight="1" outlineLevel="2">
      <c r="A2155" s="1230">
        <v>92</v>
      </c>
      <c r="B2155" s="1231"/>
      <c r="C2155" s="1232"/>
      <c r="D2155" s="1233"/>
      <c r="E2155" s="587" t="e">
        <f t="shared" si="60"/>
        <v>#DIV/0!</v>
      </c>
    </row>
    <row r="2156" spans="1:5" s="17" customFormat="1" ht="16.75" customHeight="1" outlineLevel="2">
      <c r="A2156" s="1230">
        <v>93</v>
      </c>
      <c r="B2156" s="1231"/>
      <c r="C2156" s="1232"/>
      <c r="D2156" s="1233"/>
      <c r="E2156" s="587" t="e">
        <f t="shared" si="60"/>
        <v>#DIV/0!</v>
      </c>
    </row>
    <row r="2157" spans="1:5" s="17" customFormat="1" ht="16.75" customHeight="1" outlineLevel="2">
      <c r="A2157" s="1230">
        <v>94</v>
      </c>
      <c r="B2157" s="1231"/>
      <c r="C2157" s="1232"/>
      <c r="D2157" s="1233"/>
      <c r="E2157" s="587" t="e">
        <f t="shared" si="60"/>
        <v>#DIV/0!</v>
      </c>
    </row>
    <row r="2158" spans="1:5" s="17" customFormat="1" ht="16.75" customHeight="1" outlineLevel="2">
      <c r="A2158" s="1230">
        <v>95</v>
      </c>
      <c r="B2158" s="1231"/>
      <c r="C2158" s="1232"/>
      <c r="D2158" s="1233"/>
      <c r="E2158" s="587" t="e">
        <f t="shared" si="60"/>
        <v>#DIV/0!</v>
      </c>
    </row>
    <row r="2159" spans="1:5" s="17" customFormat="1" ht="16.75" customHeight="1" outlineLevel="2">
      <c r="A2159" s="1230">
        <v>96</v>
      </c>
      <c r="B2159" s="1231"/>
      <c r="C2159" s="1232"/>
      <c r="D2159" s="1233"/>
      <c r="E2159" s="587" t="e">
        <f t="shared" si="60"/>
        <v>#DIV/0!</v>
      </c>
    </row>
    <row r="2160" spans="1:5" s="17" customFormat="1" ht="16.75" customHeight="1" outlineLevel="2">
      <c r="A2160" s="1230">
        <v>97</v>
      </c>
      <c r="B2160" s="1231"/>
      <c r="C2160" s="1232"/>
      <c r="D2160" s="1233"/>
      <c r="E2160" s="587" t="e">
        <f t="shared" si="60"/>
        <v>#DIV/0!</v>
      </c>
    </row>
    <row r="2161" spans="1:5" s="17" customFormat="1" ht="16.75" customHeight="1" outlineLevel="2">
      <c r="A2161" s="1230">
        <v>98</v>
      </c>
      <c r="B2161" s="1231"/>
      <c r="C2161" s="1232"/>
      <c r="D2161" s="1233"/>
      <c r="E2161" s="587" t="e">
        <f t="shared" si="60"/>
        <v>#DIV/0!</v>
      </c>
    </row>
    <row r="2162" spans="1:5" s="17" customFormat="1" ht="16.75" customHeight="1" outlineLevel="2">
      <c r="A2162" s="1230">
        <v>99</v>
      </c>
      <c r="B2162" s="1231"/>
      <c r="C2162" s="1232"/>
      <c r="D2162" s="1233"/>
      <c r="E2162" s="587" t="e">
        <f t="shared" si="60"/>
        <v>#DIV/0!</v>
      </c>
    </row>
    <row r="2163" spans="1:5" s="17" customFormat="1" ht="16.75" customHeight="1" outlineLevel="2">
      <c r="A2163" s="1230">
        <v>100</v>
      </c>
      <c r="B2163" s="1231"/>
      <c r="C2163" s="1232"/>
      <c r="D2163" s="1233"/>
      <c r="E2163" s="587" t="e">
        <f t="shared" si="60"/>
        <v>#DIV/0!</v>
      </c>
    </row>
    <row r="2164" spans="1:5" s="17" customFormat="1" ht="16.75" customHeight="1" outlineLevel="2">
      <c r="A2164" s="1230">
        <v>101</v>
      </c>
      <c r="B2164" s="1231"/>
      <c r="C2164" s="1232"/>
      <c r="D2164" s="1233"/>
      <c r="E2164" s="587" t="e">
        <f t="shared" si="60"/>
        <v>#DIV/0!</v>
      </c>
    </row>
    <row r="2165" spans="1:5" s="17" customFormat="1" ht="16.75" customHeight="1" outlineLevel="2">
      <c r="A2165" s="1230">
        <v>102</v>
      </c>
      <c r="B2165" s="1231"/>
      <c r="C2165" s="1232"/>
      <c r="D2165" s="1233"/>
      <c r="E2165" s="587" t="e">
        <f t="shared" si="60"/>
        <v>#DIV/0!</v>
      </c>
    </row>
    <row r="2166" spans="1:5" s="17" customFormat="1" ht="16.75" customHeight="1" outlineLevel="2">
      <c r="A2166" s="1230">
        <v>103</v>
      </c>
      <c r="B2166" s="1231"/>
      <c r="C2166" s="1232"/>
      <c r="D2166" s="1233"/>
      <c r="E2166" s="587" t="e">
        <f t="shared" si="60"/>
        <v>#DIV/0!</v>
      </c>
    </row>
    <row r="2167" spans="1:5" s="17" customFormat="1" ht="16.75" customHeight="1" outlineLevel="2">
      <c r="A2167" s="1230">
        <v>104</v>
      </c>
      <c r="B2167" s="1231"/>
      <c r="C2167" s="1232"/>
      <c r="D2167" s="1233"/>
      <c r="E2167" s="587" t="e">
        <f t="shared" si="60"/>
        <v>#DIV/0!</v>
      </c>
    </row>
    <row r="2168" spans="1:5" s="17" customFormat="1" ht="16.75" customHeight="1" outlineLevel="2">
      <c r="A2168" s="1230">
        <v>105</v>
      </c>
      <c r="B2168" s="1231"/>
      <c r="C2168" s="1232"/>
      <c r="D2168" s="1233"/>
      <c r="E2168" s="587" t="e">
        <f t="shared" si="60"/>
        <v>#DIV/0!</v>
      </c>
    </row>
    <row r="2169" spans="1:5" s="17" customFormat="1" ht="16.75" customHeight="1" outlineLevel="2">
      <c r="A2169" s="1230">
        <v>106</v>
      </c>
      <c r="B2169" s="1231"/>
      <c r="C2169" s="1232"/>
      <c r="D2169" s="1233"/>
      <c r="E2169" s="587" t="e">
        <f t="shared" si="60"/>
        <v>#DIV/0!</v>
      </c>
    </row>
    <row r="2170" spans="1:5" s="17" customFormat="1" ht="16.75" customHeight="1" outlineLevel="2">
      <c r="A2170" s="1230">
        <v>107</v>
      </c>
      <c r="B2170" s="1231"/>
      <c r="C2170" s="1232"/>
      <c r="D2170" s="1233"/>
      <c r="E2170" s="587" t="e">
        <f t="shared" si="60"/>
        <v>#DIV/0!</v>
      </c>
    </row>
    <row r="2171" spans="1:5" s="17" customFormat="1" ht="16.75" customHeight="1" outlineLevel="2">
      <c r="A2171" s="1230">
        <v>108</v>
      </c>
      <c r="B2171" s="1231"/>
      <c r="C2171" s="1232"/>
      <c r="D2171" s="1233"/>
      <c r="E2171" s="587" t="e">
        <f t="shared" si="60"/>
        <v>#DIV/0!</v>
      </c>
    </row>
    <row r="2172" spans="1:5" s="17" customFormat="1" ht="16.75" customHeight="1" outlineLevel="2">
      <c r="A2172" s="1230">
        <v>109</v>
      </c>
      <c r="B2172" s="1231"/>
      <c r="C2172" s="1232"/>
      <c r="D2172" s="1233"/>
      <c r="E2172" s="587" t="e">
        <f t="shared" si="60"/>
        <v>#DIV/0!</v>
      </c>
    </row>
    <row r="2173" spans="1:5" s="17" customFormat="1" ht="16.75" customHeight="1" outlineLevel="2">
      <c r="A2173" s="1230">
        <v>110</v>
      </c>
      <c r="B2173" s="1231"/>
      <c r="C2173" s="1232"/>
      <c r="D2173" s="1233"/>
      <c r="E2173" s="587" t="e">
        <f t="shared" si="60"/>
        <v>#DIV/0!</v>
      </c>
    </row>
    <row r="2174" spans="1:5" s="17" customFormat="1" ht="16.75" customHeight="1" outlineLevel="2">
      <c r="A2174" s="1230">
        <v>111</v>
      </c>
      <c r="B2174" s="1231"/>
      <c r="C2174" s="1232"/>
      <c r="D2174" s="1233"/>
      <c r="E2174" s="587" t="e">
        <f t="shared" si="60"/>
        <v>#DIV/0!</v>
      </c>
    </row>
    <row r="2175" spans="1:5" s="17" customFormat="1" ht="16.75" customHeight="1" outlineLevel="2">
      <c r="A2175" s="1230">
        <v>112</v>
      </c>
      <c r="B2175" s="1231"/>
      <c r="C2175" s="1232"/>
      <c r="D2175" s="1233"/>
      <c r="E2175" s="587" t="e">
        <f t="shared" si="60"/>
        <v>#DIV/0!</v>
      </c>
    </row>
    <row r="2176" spans="1:5" s="17" customFormat="1" ht="16.75" customHeight="1" outlineLevel="2">
      <c r="A2176" s="1230">
        <v>113</v>
      </c>
      <c r="B2176" s="1231"/>
      <c r="C2176" s="1232"/>
      <c r="D2176" s="1233"/>
      <c r="E2176" s="587" t="e">
        <f t="shared" si="60"/>
        <v>#DIV/0!</v>
      </c>
    </row>
    <row r="2177" spans="1:5" s="17" customFormat="1" ht="16.75" customHeight="1" outlineLevel="2">
      <c r="A2177" s="1230">
        <v>114</v>
      </c>
      <c r="B2177" s="1231"/>
      <c r="C2177" s="1232"/>
      <c r="D2177" s="1233"/>
      <c r="E2177" s="587" t="e">
        <f t="shared" si="60"/>
        <v>#DIV/0!</v>
      </c>
    </row>
    <row r="2178" spans="1:5" s="17" customFormat="1" ht="16.75" customHeight="1" outlineLevel="2">
      <c r="A2178" s="1230">
        <v>115</v>
      </c>
      <c r="B2178" s="1231"/>
      <c r="C2178" s="1232"/>
      <c r="D2178" s="1233"/>
      <c r="E2178" s="587" t="e">
        <f t="shared" si="60"/>
        <v>#DIV/0!</v>
      </c>
    </row>
    <row r="2179" spans="1:5" s="17" customFormat="1" ht="16.75" customHeight="1" outlineLevel="2">
      <c r="A2179" s="1230">
        <v>116</v>
      </c>
      <c r="B2179" s="1231"/>
      <c r="C2179" s="1232"/>
      <c r="D2179" s="1233"/>
      <c r="E2179" s="587" t="e">
        <f t="shared" si="60"/>
        <v>#DIV/0!</v>
      </c>
    </row>
    <row r="2180" spans="1:5" s="17" customFormat="1" ht="16.75" customHeight="1" outlineLevel="2">
      <c r="A2180" s="1230">
        <v>117</v>
      </c>
      <c r="B2180" s="1231"/>
      <c r="C2180" s="1232"/>
      <c r="D2180" s="1233"/>
      <c r="E2180" s="587" t="e">
        <f t="shared" si="60"/>
        <v>#DIV/0!</v>
      </c>
    </row>
    <row r="2181" spans="1:5" s="17" customFormat="1" ht="16.75" customHeight="1" outlineLevel="2">
      <c r="A2181" s="1230">
        <v>118</v>
      </c>
      <c r="B2181" s="1231"/>
      <c r="C2181" s="1232"/>
      <c r="D2181" s="1233"/>
      <c r="E2181" s="587" t="e">
        <f t="shared" si="60"/>
        <v>#DIV/0!</v>
      </c>
    </row>
    <row r="2182" spans="1:5" s="17" customFormat="1" ht="16.75" customHeight="1" outlineLevel="2">
      <c r="A2182" s="1230">
        <v>119</v>
      </c>
      <c r="B2182" s="1231"/>
      <c r="C2182" s="1232"/>
      <c r="D2182" s="1233"/>
      <c r="E2182" s="587" t="e">
        <f t="shared" si="60"/>
        <v>#DIV/0!</v>
      </c>
    </row>
    <row r="2183" spans="1:5" s="17" customFormat="1" ht="16.75" customHeight="1" outlineLevel="2">
      <c r="A2183" s="1230">
        <v>120</v>
      </c>
      <c r="B2183" s="1231"/>
      <c r="C2183" s="1232"/>
      <c r="D2183" s="1233"/>
      <c r="E2183" s="587" t="e">
        <f t="shared" si="60"/>
        <v>#DIV/0!</v>
      </c>
    </row>
    <row r="2184" spans="1:5" s="17" customFormat="1" ht="16.75" customHeight="1" outlineLevel="2">
      <c r="A2184" s="1230">
        <v>121</v>
      </c>
      <c r="B2184" s="1231"/>
      <c r="C2184" s="1232"/>
      <c r="D2184" s="1233"/>
      <c r="E2184" s="587" t="e">
        <f t="shared" si="60"/>
        <v>#DIV/0!</v>
      </c>
    </row>
    <row r="2185" spans="1:5" s="17" customFormat="1" ht="16.75" customHeight="1" outlineLevel="2">
      <c r="A2185" s="1230">
        <v>122</v>
      </c>
      <c r="B2185" s="1231"/>
      <c r="C2185" s="1232"/>
      <c r="D2185" s="1233"/>
      <c r="E2185" s="587" t="e">
        <f t="shared" si="60"/>
        <v>#DIV/0!</v>
      </c>
    </row>
    <row r="2186" spans="1:5" s="17" customFormat="1" ht="16.75" customHeight="1" outlineLevel="2">
      <c r="A2186" s="1230">
        <v>123</v>
      </c>
      <c r="B2186" s="1231"/>
      <c r="C2186" s="1232"/>
      <c r="D2186" s="1233"/>
      <c r="E2186" s="587" t="e">
        <f t="shared" si="60"/>
        <v>#DIV/0!</v>
      </c>
    </row>
    <row r="2187" spans="1:5" s="17" customFormat="1" ht="16.75" customHeight="1" outlineLevel="2">
      <c r="A2187" s="1230">
        <v>124</v>
      </c>
      <c r="B2187" s="1231"/>
      <c r="C2187" s="1232"/>
      <c r="D2187" s="1233"/>
      <c r="E2187" s="587" t="e">
        <f t="shared" si="60"/>
        <v>#DIV/0!</v>
      </c>
    </row>
    <row r="2188" spans="1:5" s="17" customFormat="1" ht="16.75" customHeight="1" outlineLevel="2">
      <c r="A2188" s="1230">
        <v>125</v>
      </c>
      <c r="B2188" s="1231"/>
      <c r="C2188" s="1232"/>
      <c r="D2188" s="1233"/>
      <c r="E2188" s="587" t="e">
        <f t="shared" si="60"/>
        <v>#DIV/0!</v>
      </c>
    </row>
    <row r="2189" spans="1:5" s="17" customFormat="1" ht="16.75" customHeight="1" outlineLevel="2">
      <c r="A2189" s="1230">
        <v>126</v>
      </c>
      <c r="B2189" s="1231"/>
      <c r="C2189" s="1232"/>
      <c r="D2189" s="1233"/>
      <c r="E2189" s="587" t="e">
        <f t="shared" si="60"/>
        <v>#DIV/0!</v>
      </c>
    </row>
    <row r="2190" spans="1:5" s="17" customFormat="1" ht="16.75" customHeight="1" outlineLevel="2">
      <c r="A2190" s="1230">
        <v>127</v>
      </c>
      <c r="B2190" s="1231"/>
      <c r="C2190" s="1232"/>
      <c r="D2190" s="1233"/>
      <c r="E2190" s="587" t="e">
        <f t="shared" si="60"/>
        <v>#DIV/0!</v>
      </c>
    </row>
    <row r="2191" spans="1:5" s="17" customFormat="1" ht="16.75" customHeight="1" outlineLevel="2">
      <c r="A2191" s="1230">
        <v>128</v>
      </c>
      <c r="B2191" s="1231"/>
      <c r="C2191" s="1232"/>
      <c r="D2191" s="1233"/>
      <c r="E2191" s="587" t="e">
        <f t="shared" si="60"/>
        <v>#DIV/0!</v>
      </c>
    </row>
    <row r="2192" spans="1:5" s="17" customFormat="1" ht="16.75" customHeight="1" outlineLevel="2">
      <c r="A2192" s="1230">
        <v>129</v>
      </c>
      <c r="B2192" s="1231"/>
      <c r="C2192" s="1232"/>
      <c r="D2192" s="1233"/>
      <c r="E2192" s="587" t="e">
        <f t="shared" si="60"/>
        <v>#DIV/0!</v>
      </c>
    </row>
    <row r="2193" spans="1:5" s="17" customFormat="1" ht="16.75" customHeight="1" outlineLevel="2">
      <c r="A2193" s="1230">
        <v>130</v>
      </c>
      <c r="B2193" s="1231"/>
      <c r="C2193" s="1232"/>
      <c r="D2193" s="1233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0">
        <v>131</v>
      </c>
      <c r="B2194" s="1231"/>
      <c r="C2194" s="1232"/>
      <c r="D2194" s="1233"/>
      <c r="E2194" s="587" t="e">
        <f t="shared" si="61"/>
        <v>#DIV/0!</v>
      </c>
    </row>
    <row r="2195" spans="1:5" s="17" customFormat="1" ht="16.75" customHeight="1" outlineLevel="2">
      <c r="A2195" s="1230">
        <v>132</v>
      </c>
      <c r="B2195" s="1231"/>
      <c r="C2195" s="1232"/>
      <c r="D2195" s="1233"/>
      <c r="E2195" s="587" t="e">
        <f t="shared" si="61"/>
        <v>#DIV/0!</v>
      </c>
    </row>
    <row r="2196" spans="1:5" s="17" customFormat="1" ht="16.75" customHeight="1" outlineLevel="2">
      <c r="A2196" s="1230">
        <v>133</v>
      </c>
      <c r="B2196" s="1231"/>
      <c r="C2196" s="1232"/>
      <c r="D2196" s="1233"/>
      <c r="E2196" s="587" t="e">
        <f t="shared" si="61"/>
        <v>#DIV/0!</v>
      </c>
    </row>
    <row r="2197" spans="1:5" s="17" customFormat="1" ht="16.75" customHeight="1" outlineLevel="2">
      <c r="A2197" s="1230">
        <v>134</v>
      </c>
      <c r="B2197" s="1231"/>
      <c r="C2197" s="1232"/>
      <c r="D2197" s="1233"/>
      <c r="E2197" s="587" t="e">
        <f t="shared" si="61"/>
        <v>#DIV/0!</v>
      </c>
    </row>
    <row r="2198" spans="1:5" s="17" customFormat="1" ht="16.75" customHeight="1" outlineLevel="2">
      <c r="A2198" s="1230">
        <v>135</v>
      </c>
      <c r="B2198" s="1231"/>
      <c r="C2198" s="1232"/>
      <c r="D2198" s="1233"/>
      <c r="E2198" s="587" t="e">
        <f t="shared" si="61"/>
        <v>#DIV/0!</v>
      </c>
    </row>
    <row r="2199" spans="1:5" s="17" customFormat="1" ht="16.75" customHeight="1" outlineLevel="2">
      <c r="A2199" s="1230">
        <v>136</v>
      </c>
      <c r="B2199" s="1231"/>
      <c r="C2199" s="1232"/>
      <c r="D2199" s="1233"/>
      <c r="E2199" s="587" t="e">
        <f t="shared" si="61"/>
        <v>#DIV/0!</v>
      </c>
    </row>
    <row r="2200" spans="1:5" s="17" customFormat="1" ht="16.75" customHeight="1" outlineLevel="2">
      <c r="A2200" s="1230">
        <v>137</v>
      </c>
      <c r="B2200" s="1231"/>
      <c r="C2200" s="1232"/>
      <c r="D2200" s="1233"/>
      <c r="E2200" s="587" t="e">
        <f t="shared" si="61"/>
        <v>#DIV/0!</v>
      </c>
    </row>
    <row r="2201" spans="1:5" s="17" customFormat="1" ht="16.75" customHeight="1" outlineLevel="2">
      <c r="A2201" s="1230">
        <v>138</v>
      </c>
      <c r="B2201" s="1231"/>
      <c r="C2201" s="1232"/>
      <c r="D2201" s="1233"/>
      <c r="E2201" s="587" t="e">
        <f t="shared" si="61"/>
        <v>#DIV/0!</v>
      </c>
    </row>
    <row r="2202" spans="1:5" s="17" customFormat="1" ht="16.75" customHeight="1" outlineLevel="2">
      <c r="A2202" s="1230">
        <v>139</v>
      </c>
      <c r="B2202" s="1231"/>
      <c r="C2202" s="1232"/>
      <c r="D2202" s="1233"/>
      <c r="E2202" s="587" t="e">
        <f t="shared" si="61"/>
        <v>#DIV/0!</v>
      </c>
    </row>
    <row r="2203" spans="1:5" s="17" customFormat="1" ht="16.75" customHeight="1" outlineLevel="2">
      <c r="A2203" s="1230">
        <v>140</v>
      </c>
      <c r="B2203" s="1231"/>
      <c r="C2203" s="1232"/>
      <c r="D2203" s="1233"/>
      <c r="E2203" s="587" t="e">
        <f t="shared" si="61"/>
        <v>#DIV/0!</v>
      </c>
    </row>
    <row r="2204" spans="1:5" s="17" customFormat="1" ht="16.75" customHeight="1" outlineLevel="2">
      <c r="A2204" s="1230">
        <v>141</v>
      </c>
      <c r="B2204" s="1231"/>
      <c r="C2204" s="1232"/>
      <c r="D2204" s="1233"/>
      <c r="E2204" s="587" t="e">
        <f t="shared" si="61"/>
        <v>#DIV/0!</v>
      </c>
    </row>
    <row r="2205" spans="1:5" s="17" customFormat="1" ht="16.75" customHeight="1" outlineLevel="2">
      <c r="A2205" s="1230">
        <v>142</v>
      </c>
      <c r="B2205" s="1231"/>
      <c r="C2205" s="1232"/>
      <c r="D2205" s="1233"/>
      <c r="E2205" s="587" t="e">
        <f t="shared" si="61"/>
        <v>#DIV/0!</v>
      </c>
    </row>
    <row r="2206" spans="1:5" s="17" customFormat="1" ht="16.75" customHeight="1" outlineLevel="2">
      <c r="A2206" s="1230">
        <v>143</v>
      </c>
      <c r="B2206" s="1231"/>
      <c r="C2206" s="1232"/>
      <c r="D2206" s="1233"/>
      <c r="E2206" s="587" t="e">
        <f t="shared" si="61"/>
        <v>#DIV/0!</v>
      </c>
    </row>
    <row r="2207" spans="1:5" s="17" customFormat="1" ht="16.75" customHeight="1" outlineLevel="2">
      <c r="A2207" s="1230">
        <v>144</v>
      </c>
      <c r="B2207" s="1231"/>
      <c r="C2207" s="1232"/>
      <c r="D2207" s="1233"/>
      <c r="E2207" s="587" t="e">
        <f t="shared" si="61"/>
        <v>#DIV/0!</v>
      </c>
    </row>
    <row r="2208" spans="1:5" s="17" customFormat="1" ht="16.75" customHeight="1" outlineLevel="2">
      <c r="A2208" s="1230">
        <v>145</v>
      </c>
      <c r="B2208" s="1231"/>
      <c r="C2208" s="1232"/>
      <c r="D2208" s="1233"/>
      <c r="E2208" s="587" t="e">
        <f t="shared" si="61"/>
        <v>#DIV/0!</v>
      </c>
    </row>
    <row r="2209" spans="1:5" s="17" customFormat="1" ht="16.75" customHeight="1" outlineLevel="2">
      <c r="A2209" s="1230">
        <v>146</v>
      </c>
      <c r="B2209" s="1231"/>
      <c r="C2209" s="1232"/>
      <c r="D2209" s="1233"/>
      <c r="E2209" s="587" t="e">
        <f t="shared" si="61"/>
        <v>#DIV/0!</v>
      </c>
    </row>
    <row r="2210" spans="1:5" s="17" customFormat="1" ht="16.75" customHeight="1" outlineLevel="2">
      <c r="A2210" s="1230">
        <v>147</v>
      </c>
      <c r="B2210" s="1231"/>
      <c r="C2210" s="1232"/>
      <c r="D2210" s="1233"/>
      <c r="E2210" s="587" t="e">
        <f t="shared" si="61"/>
        <v>#DIV/0!</v>
      </c>
    </row>
    <row r="2211" spans="1:5" s="17" customFormat="1" ht="16.75" customHeight="1" outlineLevel="2">
      <c r="A2211" s="1230">
        <v>148</v>
      </c>
      <c r="B2211" s="1231"/>
      <c r="C2211" s="1232"/>
      <c r="D2211" s="1233"/>
      <c r="E2211" s="587" t="e">
        <f t="shared" si="61"/>
        <v>#DIV/0!</v>
      </c>
    </row>
    <row r="2212" spans="1:5" s="17" customFormat="1" ht="16.75" customHeight="1" outlineLevel="2">
      <c r="A2212" s="1230">
        <v>149</v>
      </c>
      <c r="B2212" s="1231"/>
      <c r="C2212" s="1232"/>
      <c r="D2212" s="1233"/>
      <c r="E2212" s="587" t="e">
        <f t="shared" si="61"/>
        <v>#DIV/0!</v>
      </c>
    </row>
    <row r="2213" spans="1:5" s="17" customFormat="1" ht="16.75" customHeight="1" outlineLevel="2">
      <c r="A2213" s="1230">
        <v>150</v>
      </c>
      <c r="B2213" s="1231"/>
      <c r="C2213" s="1232"/>
      <c r="D2213" s="1233"/>
      <c r="E2213" s="587" t="e">
        <f>IF(AND(C2213&gt;=D$2057,C2213&lt;=D$2056),1,0)</f>
        <v>#DIV/0!</v>
      </c>
    </row>
    <row r="2214" spans="1:5" s="17" customFormat="1" ht="16.75" customHeight="1" outlineLevel="2">
      <c r="A2214" s="1230">
        <v>151</v>
      </c>
      <c r="B2214" s="1231"/>
      <c r="C2214" s="1232"/>
      <c r="D2214" s="1233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0">
        <v>152</v>
      </c>
      <c r="B2215" s="1231"/>
      <c r="C2215" s="1232"/>
      <c r="D2215" s="1233"/>
      <c r="E2215" s="587" t="e">
        <f t="shared" si="62"/>
        <v>#DIV/0!</v>
      </c>
    </row>
    <row r="2216" spans="1:5" s="17" customFormat="1" ht="16.75" customHeight="1" outlineLevel="2">
      <c r="A2216" s="1230">
        <v>153</v>
      </c>
      <c r="B2216" s="1231"/>
      <c r="C2216" s="1232"/>
      <c r="D2216" s="1233"/>
      <c r="E2216" s="587" t="e">
        <f t="shared" si="62"/>
        <v>#DIV/0!</v>
      </c>
    </row>
    <row r="2217" spans="1:5" s="17" customFormat="1" ht="16.75" customHeight="1" outlineLevel="2">
      <c r="A2217" s="1230">
        <v>154</v>
      </c>
      <c r="B2217" s="1231"/>
      <c r="C2217" s="1232"/>
      <c r="D2217" s="1233"/>
      <c r="E2217" s="587" t="e">
        <f t="shared" si="62"/>
        <v>#DIV/0!</v>
      </c>
    </row>
    <row r="2218" spans="1:5" s="17" customFormat="1" ht="16.75" customHeight="1" outlineLevel="2">
      <c r="A2218" s="1230">
        <v>155</v>
      </c>
      <c r="B2218" s="1231"/>
      <c r="C2218" s="1232"/>
      <c r="D2218" s="1233"/>
      <c r="E2218" s="587" t="e">
        <f t="shared" si="62"/>
        <v>#DIV/0!</v>
      </c>
    </row>
    <row r="2219" spans="1:5" s="17" customFormat="1" ht="16.75" customHeight="1" outlineLevel="2">
      <c r="A2219" s="1230">
        <v>156</v>
      </c>
      <c r="B2219" s="1231"/>
      <c r="C2219" s="1232"/>
      <c r="D2219" s="1233"/>
      <c r="E2219" s="587" t="e">
        <f t="shared" si="62"/>
        <v>#DIV/0!</v>
      </c>
    </row>
    <row r="2220" spans="1:5" s="17" customFormat="1" ht="16.75" customHeight="1" outlineLevel="2">
      <c r="A2220" s="1230">
        <v>157</v>
      </c>
      <c r="B2220" s="1231"/>
      <c r="C2220" s="1232"/>
      <c r="D2220" s="1233"/>
      <c r="E2220" s="587" t="e">
        <f t="shared" si="62"/>
        <v>#DIV/0!</v>
      </c>
    </row>
    <row r="2221" spans="1:5" s="17" customFormat="1" ht="16.75" customHeight="1" outlineLevel="2">
      <c r="A2221" s="1230">
        <v>158</v>
      </c>
      <c r="B2221" s="1231"/>
      <c r="C2221" s="1232"/>
      <c r="D2221" s="1233"/>
      <c r="E2221" s="587" t="e">
        <f t="shared" si="62"/>
        <v>#DIV/0!</v>
      </c>
    </row>
    <row r="2222" spans="1:5" s="17" customFormat="1" ht="16.75" customHeight="1" outlineLevel="2">
      <c r="A2222" s="1230">
        <v>159</v>
      </c>
      <c r="B2222" s="1231"/>
      <c r="C2222" s="1232"/>
      <c r="D2222" s="1233"/>
      <c r="E2222" s="587" t="e">
        <f t="shared" si="62"/>
        <v>#DIV/0!</v>
      </c>
    </row>
    <row r="2223" spans="1:5" s="17" customFormat="1" ht="16.75" customHeight="1" outlineLevel="2">
      <c r="A2223" s="1230">
        <v>160</v>
      </c>
      <c r="B2223" s="1231"/>
      <c r="C2223" s="1232"/>
      <c r="D2223" s="1233"/>
      <c r="E2223" s="587" t="e">
        <f t="shared" si="62"/>
        <v>#DIV/0!</v>
      </c>
    </row>
    <row r="2224" spans="1:5" s="17" customFormat="1" ht="16.75" customHeight="1" outlineLevel="2">
      <c r="A2224" s="1230">
        <v>161</v>
      </c>
      <c r="B2224" s="1231"/>
      <c r="C2224" s="1232"/>
      <c r="D2224" s="1233"/>
      <c r="E2224" s="587" t="e">
        <f t="shared" si="62"/>
        <v>#DIV/0!</v>
      </c>
    </row>
    <row r="2225" spans="1:5" s="17" customFormat="1" ht="16.75" customHeight="1" outlineLevel="2">
      <c r="A2225" s="1230">
        <v>162</v>
      </c>
      <c r="B2225" s="1231"/>
      <c r="C2225" s="1232"/>
      <c r="D2225" s="1233"/>
      <c r="E2225" s="587" t="e">
        <f t="shared" si="62"/>
        <v>#DIV/0!</v>
      </c>
    </row>
    <row r="2226" spans="1:5" s="17" customFormat="1" ht="16.75" customHeight="1" outlineLevel="2">
      <c r="A2226" s="1230">
        <v>163</v>
      </c>
      <c r="B2226" s="1231"/>
      <c r="C2226" s="1232"/>
      <c r="D2226" s="1233"/>
      <c r="E2226" s="587" t="e">
        <f t="shared" si="62"/>
        <v>#DIV/0!</v>
      </c>
    </row>
    <row r="2227" spans="1:5" s="17" customFormat="1" ht="16.75" customHeight="1" outlineLevel="2">
      <c r="A2227" s="1230">
        <v>164</v>
      </c>
      <c r="B2227" s="1231"/>
      <c r="C2227" s="1232"/>
      <c r="D2227" s="1233"/>
      <c r="E2227" s="587" t="e">
        <f t="shared" si="62"/>
        <v>#DIV/0!</v>
      </c>
    </row>
    <row r="2228" spans="1:5" s="17" customFormat="1" ht="16.75" customHeight="1" outlineLevel="2">
      <c r="A2228" s="1230">
        <v>165</v>
      </c>
      <c r="B2228" s="1231"/>
      <c r="C2228" s="1232"/>
      <c r="D2228" s="1233"/>
      <c r="E2228" s="587" t="e">
        <f t="shared" si="62"/>
        <v>#DIV/0!</v>
      </c>
    </row>
    <row r="2229" spans="1:5" s="17" customFormat="1" ht="16.75" customHeight="1" outlineLevel="2">
      <c r="A2229" s="1230">
        <v>166</v>
      </c>
      <c r="B2229" s="1231"/>
      <c r="C2229" s="1232"/>
      <c r="D2229" s="1233"/>
      <c r="E2229" s="587" t="e">
        <f t="shared" si="62"/>
        <v>#DIV/0!</v>
      </c>
    </row>
    <row r="2230" spans="1:5" s="17" customFormat="1" ht="16.75" customHeight="1" outlineLevel="2">
      <c r="A2230" s="1230">
        <v>167</v>
      </c>
      <c r="B2230" s="1231"/>
      <c r="C2230" s="1232"/>
      <c r="D2230" s="1233"/>
      <c r="E2230" s="587" t="e">
        <f t="shared" si="62"/>
        <v>#DIV/0!</v>
      </c>
    </row>
    <row r="2231" spans="1:5" s="17" customFormat="1" ht="16.75" customHeight="1" outlineLevel="2">
      <c r="A2231" s="1230">
        <v>168</v>
      </c>
      <c r="B2231" s="1231"/>
      <c r="C2231" s="1232"/>
      <c r="D2231" s="1233"/>
      <c r="E2231" s="587" t="e">
        <f t="shared" si="62"/>
        <v>#DIV/0!</v>
      </c>
    </row>
    <row r="2232" spans="1:5" s="17" customFormat="1" ht="16.75" customHeight="1" outlineLevel="2">
      <c r="A2232" s="1230">
        <v>169</v>
      </c>
      <c r="B2232" s="1231"/>
      <c r="C2232" s="1232"/>
      <c r="D2232" s="1233"/>
      <c r="E2232" s="587" t="e">
        <f t="shared" si="62"/>
        <v>#DIV/0!</v>
      </c>
    </row>
    <row r="2233" spans="1:5" s="17" customFormat="1" ht="16.75" customHeight="1" outlineLevel="2">
      <c r="A2233" s="1230">
        <v>170</v>
      </c>
      <c r="B2233" s="1231"/>
      <c r="C2233" s="1232"/>
      <c r="D2233" s="1233"/>
      <c r="E2233" s="587" t="e">
        <f t="shared" si="62"/>
        <v>#DIV/0!</v>
      </c>
    </row>
    <row r="2234" spans="1:5" s="17" customFormat="1" ht="16.75" customHeight="1" outlineLevel="2">
      <c r="A2234" s="1230">
        <v>171</v>
      </c>
      <c r="B2234" s="1231"/>
      <c r="C2234" s="1232"/>
      <c r="D2234" s="1233"/>
      <c r="E2234" s="587" t="e">
        <f t="shared" si="62"/>
        <v>#DIV/0!</v>
      </c>
    </row>
    <row r="2235" spans="1:5" s="17" customFormat="1" ht="16.75" customHeight="1" outlineLevel="2">
      <c r="A2235" s="1230">
        <v>172</v>
      </c>
      <c r="B2235" s="1231"/>
      <c r="C2235" s="1232"/>
      <c r="D2235" s="1233"/>
      <c r="E2235" s="587" t="e">
        <f t="shared" si="62"/>
        <v>#DIV/0!</v>
      </c>
    </row>
    <row r="2236" spans="1:5" s="17" customFormat="1" ht="16.75" customHeight="1" outlineLevel="2">
      <c r="A2236" s="1230">
        <v>173</v>
      </c>
      <c r="B2236" s="1231"/>
      <c r="C2236" s="1232"/>
      <c r="D2236" s="1233"/>
      <c r="E2236" s="587" t="e">
        <f t="shared" si="62"/>
        <v>#DIV/0!</v>
      </c>
    </row>
    <row r="2237" spans="1:5" s="17" customFormat="1" ht="16.75" customHeight="1" outlineLevel="2">
      <c r="A2237" s="1230">
        <v>174</v>
      </c>
      <c r="B2237" s="1231"/>
      <c r="C2237" s="1232"/>
      <c r="D2237" s="1233"/>
      <c r="E2237" s="587" t="e">
        <f t="shared" si="62"/>
        <v>#DIV/0!</v>
      </c>
    </row>
    <row r="2238" spans="1:5" s="17" customFormat="1" ht="16.75" customHeight="1" outlineLevel="2">
      <c r="A2238" s="1230">
        <v>175</v>
      </c>
      <c r="B2238" s="1231"/>
      <c r="C2238" s="1232"/>
      <c r="D2238" s="1233"/>
      <c r="E2238" s="587" t="e">
        <f t="shared" si="62"/>
        <v>#DIV/0!</v>
      </c>
    </row>
    <row r="2239" spans="1:5" s="17" customFormat="1" ht="16.75" customHeight="1" outlineLevel="2">
      <c r="A2239" s="1230">
        <v>176</v>
      </c>
      <c r="B2239" s="1231"/>
      <c r="C2239" s="1232"/>
      <c r="D2239" s="1233"/>
      <c r="E2239" s="587" t="e">
        <f t="shared" si="62"/>
        <v>#DIV/0!</v>
      </c>
    </row>
    <row r="2240" spans="1:5" s="17" customFormat="1" ht="16.75" customHeight="1" outlineLevel="2">
      <c r="A2240" s="1230">
        <v>177</v>
      </c>
      <c r="B2240" s="1231"/>
      <c r="C2240" s="1232"/>
      <c r="D2240" s="1233"/>
      <c r="E2240" s="587" t="e">
        <f t="shared" si="62"/>
        <v>#DIV/0!</v>
      </c>
    </row>
    <row r="2241" spans="1:5" s="17" customFormat="1" ht="16.75" customHeight="1" outlineLevel="2">
      <c r="A2241" s="1230">
        <v>178</v>
      </c>
      <c r="B2241" s="1231"/>
      <c r="C2241" s="1232"/>
      <c r="D2241" s="1233"/>
      <c r="E2241" s="587" t="e">
        <f t="shared" si="62"/>
        <v>#DIV/0!</v>
      </c>
    </row>
    <row r="2242" spans="1:5" s="17" customFormat="1" ht="16.75" customHeight="1" outlineLevel="2">
      <c r="A2242" s="1230">
        <v>179</v>
      </c>
      <c r="B2242" s="1231"/>
      <c r="C2242" s="1232"/>
      <c r="D2242" s="1233"/>
      <c r="E2242" s="587" t="e">
        <f t="shared" si="62"/>
        <v>#DIV/0!</v>
      </c>
    </row>
    <row r="2243" spans="1:5" s="17" customFormat="1" ht="16.75" customHeight="1" outlineLevel="2">
      <c r="A2243" s="1230">
        <v>180</v>
      </c>
      <c r="B2243" s="1231"/>
      <c r="C2243" s="1232"/>
      <c r="D2243" s="1233"/>
      <c r="E2243" s="587" t="e">
        <f t="shared" si="62"/>
        <v>#DIV/0!</v>
      </c>
    </row>
    <row r="2244" spans="1:5" s="17" customFormat="1" ht="16.75" customHeight="1" outlineLevel="2">
      <c r="A2244" s="1230">
        <v>181</v>
      </c>
      <c r="B2244" s="1231"/>
      <c r="C2244" s="1232"/>
      <c r="D2244" s="1233"/>
      <c r="E2244" s="587" t="e">
        <f t="shared" si="62"/>
        <v>#DIV/0!</v>
      </c>
    </row>
    <row r="2245" spans="1:5" s="17" customFormat="1" ht="16.75" customHeight="1" outlineLevel="2">
      <c r="A2245" s="1230">
        <v>182</v>
      </c>
      <c r="B2245" s="1231"/>
      <c r="C2245" s="1232"/>
      <c r="D2245" s="1233"/>
      <c r="E2245" s="587" t="e">
        <f t="shared" si="62"/>
        <v>#DIV/0!</v>
      </c>
    </row>
    <row r="2246" spans="1:5" s="17" customFormat="1" ht="16.75" customHeight="1" outlineLevel="2">
      <c r="A2246" s="1230">
        <v>183</v>
      </c>
      <c r="B2246" s="1231"/>
      <c r="C2246" s="1232"/>
      <c r="D2246" s="1233"/>
      <c r="E2246" s="587" t="e">
        <f t="shared" si="62"/>
        <v>#DIV/0!</v>
      </c>
    </row>
    <row r="2247" spans="1:5" s="17" customFormat="1" ht="16.75" customHeight="1" outlineLevel="2">
      <c r="A2247" s="1230">
        <v>184</v>
      </c>
      <c r="B2247" s="1231"/>
      <c r="C2247" s="1232"/>
      <c r="D2247" s="1233"/>
      <c r="E2247" s="587" t="e">
        <f t="shared" si="62"/>
        <v>#DIV/0!</v>
      </c>
    </row>
    <row r="2248" spans="1:5" s="17" customFormat="1" ht="16.75" customHeight="1" outlineLevel="2">
      <c r="A2248" s="1230">
        <v>185</v>
      </c>
      <c r="B2248" s="1231"/>
      <c r="C2248" s="1232"/>
      <c r="D2248" s="1233"/>
      <c r="E2248" s="587" t="e">
        <f t="shared" si="62"/>
        <v>#DIV/0!</v>
      </c>
    </row>
    <row r="2249" spans="1:5" s="17" customFormat="1" ht="16.75" customHeight="1" outlineLevel="2">
      <c r="A2249" s="1230">
        <v>186</v>
      </c>
      <c r="B2249" s="1231"/>
      <c r="C2249" s="1232"/>
      <c r="D2249" s="1233"/>
      <c r="E2249" s="587" t="e">
        <f t="shared" si="62"/>
        <v>#DIV/0!</v>
      </c>
    </row>
    <row r="2250" spans="1:5" s="17" customFormat="1" ht="16.75" customHeight="1" outlineLevel="2">
      <c r="A2250" s="1230">
        <v>187</v>
      </c>
      <c r="B2250" s="1231"/>
      <c r="C2250" s="1232"/>
      <c r="D2250" s="1233"/>
      <c r="E2250" s="587" t="e">
        <f t="shared" si="62"/>
        <v>#DIV/0!</v>
      </c>
    </row>
    <row r="2251" spans="1:5" s="17" customFormat="1" ht="16.75" customHeight="1" outlineLevel="2">
      <c r="A2251" s="1230">
        <v>188</v>
      </c>
      <c r="B2251" s="1231"/>
      <c r="C2251" s="1232"/>
      <c r="D2251" s="1233"/>
      <c r="E2251" s="587" t="e">
        <f t="shared" si="62"/>
        <v>#DIV/0!</v>
      </c>
    </row>
    <row r="2252" spans="1:5" s="17" customFormat="1" ht="16.75" customHeight="1" outlineLevel="2">
      <c r="A2252" s="1230">
        <v>189</v>
      </c>
      <c r="B2252" s="1231"/>
      <c r="C2252" s="1232"/>
      <c r="D2252" s="1233"/>
      <c r="E2252" s="587" t="e">
        <f t="shared" si="62"/>
        <v>#DIV/0!</v>
      </c>
    </row>
    <row r="2253" spans="1:5" s="17" customFormat="1" ht="16.75" customHeight="1" outlineLevel="2">
      <c r="A2253" s="1230">
        <v>190</v>
      </c>
      <c r="B2253" s="1231"/>
      <c r="C2253" s="1232"/>
      <c r="D2253" s="1233"/>
      <c r="E2253" s="587" t="e">
        <f t="shared" si="62"/>
        <v>#DIV/0!</v>
      </c>
    </row>
    <row r="2254" spans="1:5" s="17" customFormat="1" ht="16.75" customHeight="1" outlineLevel="2">
      <c r="A2254" s="1230">
        <v>191</v>
      </c>
      <c r="B2254" s="1231"/>
      <c r="C2254" s="1232"/>
      <c r="D2254" s="1233"/>
      <c r="E2254" s="587" t="e">
        <f t="shared" si="62"/>
        <v>#DIV/0!</v>
      </c>
    </row>
    <row r="2255" spans="1:5" s="17" customFormat="1" ht="16.75" customHeight="1" outlineLevel="2">
      <c r="A2255" s="1230">
        <v>192</v>
      </c>
      <c r="B2255" s="1231"/>
      <c r="C2255" s="1232"/>
      <c r="D2255" s="1233"/>
      <c r="E2255" s="587" t="e">
        <f t="shared" si="62"/>
        <v>#DIV/0!</v>
      </c>
    </row>
    <row r="2256" spans="1:5" s="17" customFormat="1" ht="16.75" customHeight="1" outlineLevel="2">
      <c r="A2256" s="1230">
        <v>193</v>
      </c>
      <c r="B2256" s="1231"/>
      <c r="C2256" s="1232"/>
      <c r="D2256" s="1233"/>
      <c r="E2256" s="587" t="e">
        <f t="shared" si="62"/>
        <v>#DIV/0!</v>
      </c>
    </row>
    <row r="2257" spans="1:5" s="17" customFormat="1" ht="16.75" customHeight="1" outlineLevel="2">
      <c r="A2257" s="1230">
        <v>194</v>
      </c>
      <c r="B2257" s="1231"/>
      <c r="C2257" s="1232"/>
      <c r="D2257" s="1233"/>
      <c r="E2257" s="587" t="e">
        <f t="shared" si="62"/>
        <v>#DIV/0!</v>
      </c>
    </row>
    <row r="2258" spans="1:5" s="17" customFormat="1" ht="16.75" customHeight="1" outlineLevel="2">
      <c r="A2258" s="1230">
        <v>195</v>
      </c>
      <c r="B2258" s="1231"/>
      <c r="C2258" s="1232"/>
      <c r="D2258" s="1233"/>
      <c r="E2258" s="587" t="e">
        <f t="shared" si="62"/>
        <v>#DIV/0!</v>
      </c>
    </row>
    <row r="2259" spans="1:5" s="17" customFormat="1" ht="16.75" customHeight="1" outlineLevel="2">
      <c r="A2259" s="1230">
        <v>196</v>
      </c>
      <c r="B2259" s="1231"/>
      <c r="C2259" s="1232"/>
      <c r="D2259" s="1233"/>
      <c r="E2259" s="587" t="e">
        <f t="shared" si="62"/>
        <v>#DIV/0!</v>
      </c>
    </row>
    <row r="2260" spans="1:5" s="17" customFormat="1" ht="16.75" customHeight="1" outlineLevel="2">
      <c r="A2260" s="1230">
        <v>197</v>
      </c>
      <c r="B2260" s="1231"/>
      <c r="C2260" s="1232"/>
      <c r="D2260" s="1233"/>
      <c r="E2260" s="587" t="e">
        <f t="shared" si="62"/>
        <v>#DIV/0!</v>
      </c>
    </row>
    <row r="2261" spans="1:5" s="17" customFormat="1" ht="16.75" customHeight="1" outlineLevel="2">
      <c r="A2261" s="1230">
        <v>198</v>
      </c>
      <c r="B2261" s="1231"/>
      <c r="C2261" s="1232"/>
      <c r="D2261" s="1233"/>
      <c r="E2261" s="587" t="e">
        <f t="shared" si="62"/>
        <v>#DIV/0!</v>
      </c>
    </row>
    <row r="2262" spans="1:5" s="17" customFormat="1" ht="16.75" customHeight="1" outlineLevel="2">
      <c r="A2262" s="1230">
        <v>199</v>
      </c>
      <c r="B2262" s="1231"/>
      <c r="C2262" s="1232"/>
      <c r="D2262" s="1233"/>
      <c r="E2262" s="587" t="e">
        <f t="shared" si="62"/>
        <v>#DIV/0!</v>
      </c>
    </row>
    <row r="2263" spans="1:5" s="17" customFormat="1" ht="16.75" customHeight="1" outlineLevel="2">
      <c r="A2263" s="1230">
        <v>200</v>
      </c>
      <c r="B2263" s="1231"/>
      <c r="C2263" s="1232"/>
      <c r="D2263" s="1233"/>
      <c r="E2263" s="587" t="e">
        <f t="shared" si="62"/>
        <v>#DIV/0!</v>
      </c>
    </row>
    <row r="2264" spans="1:5" s="17" customFormat="1" ht="16.75" customHeight="1" outlineLevel="2">
      <c r="A2264" s="1230">
        <v>201</v>
      </c>
      <c r="B2264" s="1231"/>
      <c r="C2264" s="1232"/>
      <c r="D2264" s="1233"/>
      <c r="E2264" s="587" t="e">
        <f t="shared" si="62"/>
        <v>#DIV/0!</v>
      </c>
    </row>
    <row r="2265" spans="1:5" s="17" customFormat="1" ht="16.75" customHeight="1" outlineLevel="2">
      <c r="A2265" s="1230">
        <v>202</v>
      </c>
      <c r="B2265" s="1231"/>
      <c r="C2265" s="1232"/>
      <c r="D2265" s="1233"/>
      <c r="E2265" s="587" t="e">
        <f t="shared" si="62"/>
        <v>#DIV/0!</v>
      </c>
    </row>
    <row r="2266" spans="1:5" s="17" customFormat="1" ht="16.75" customHeight="1" outlineLevel="2">
      <c r="A2266" s="1230">
        <v>203</v>
      </c>
      <c r="B2266" s="1231"/>
      <c r="C2266" s="1232"/>
      <c r="D2266" s="1233"/>
      <c r="E2266" s="587" t="e">
        <f t="shared" si="62"/>
        <v>#DIV/0!</v>
      </c>
    </row>
    <row r="2267" spans="1:5" s="17" customFormat="1" ht="16.75" customHeight="1" outlineLevel="2">
      <c r="A2267" s="1230">
        <v>204</v>
      </c>
      <c r="B2267" s="1231"/>
      <c r="C2267" s="1232"/>
      <c r="D2267" s="1233"/>
      <c r="E2267" s="587" t="e">
        <f t="shared" si="62"/>
        <v>#DIV/0!</v>
      </c>
    </row>
    <row r="2268" spans="1:5" s="17" customFormat="1" ht="16.75" customHeight="1" outlineLevel="2">
      <c r="A2268" s="1230">
        <v>205</v>
      </c>
      <c r="B2268" s="1231"/>
      <c r="C2268" s="1232"/>
      <c r="D2268" s="1233"/>
      <c r="E2268" s="587" t="e">
        <f t="shared" si="62"/>
        <v>#DIV/0!</v>
      </c>
    </row>
    <row r="2269" spans="1:5" s="17" customFormat="1" ht="16.75" customHeight="1" outlineLevel="2">
      <c r="A2269" s="1230">
        <v>206</v>
      </c>
      <c r="B2269" s="1231"/>
      <c r="C2269" s="1232"/>
      <c r="D2269" s="1233"/>
      <c r="E2269" s="587" t="e">
        <f t="shared" si="62"/>
        <v>#DIV/0!</v>
      </c>
    </row>
    <row r="2270" spans="1:5" s="17" customFormat="1" ht="16.75" customHeight="1" outlineLevel="2">
      <c r="A2270" s="1230">
        <v>207</v>
      </c>
      <c r="B2270" s="1231"/>
      <c r="C2270" s="1232"/>
      <c r="D2270" s="1233"/>
      <c r="E2270" s="587" t="e">
        <f t="shared" si="62"/>
        <v>#DIV/0!</v>
      </c>
    </row>
    <row r="2271" spans="1:5" s="17" customFormat="1" ht="16.75" customHeight="1" outlineLevel="2">
      <c r="A2271" s="1230">
        <v>208</v>
      </c>
      <c r="B2271" s="1231"/>
      <c r="C2271" s="1232"/>
      <c r="D2271" s="1233"/>
      <c r="E2271" s="587" t="e">
        <f t="shared" si="62"/>
        <v>#DIV/0!</v>
      </c>
    </row>
    <row r="2272" spans="1:5" s="17" customFormat="1" ht="16.75" customHeight="1" outlineLevel="2">
      <c r="A2272" s="1230">
        <v>209</v>
      </c>
      <c r="B2272" s="1231"/>
      <c r="C2272" s="1232"/>
      <c r="D2272" s="1233"/>
      <c r="E2272" s="587" t="e">
        <f t="shared" si="62"/>
        <v>#DIV/0!</v>
      </c>
    </row>
    <row r="2273" spans="1:5" s="17" customFormat="1" ht="16.75" customHeight="1" outlineLevel="2">
      <c r="A2273" s="1230">
        <v>210</v>
      </c>
      <c r="B2273" s="1231"/>
      <c r="C2273" s="1232"/>
      <c r="D2273" s="1233"/>
      <c r="E2273" s="587" t="e">
        <f t="shared" si="62"/>
        <v>#DIV/0!</v>
      </c>
    </row>
    <row r="2274" spans="1:5" s="17" customFormat="1" ht="16.75" customHeight="1" outlineLevel="2">
      <c r="A2274" s="1230">
        <v>211</v>
      </c>
      <c r="B2274" s="1231"/>
      <c r="C2274" s="1232"/>
      <c r="D2274" s="1233"/>
      <c r="E2274" s="587" t="e">
        <f t="shared" si="62"/>
        <v>#DIV/0!</v>
      </c>
    </row>
    <row r="2275" spans="1:5" s="17" customFormat="1" ht="16.75" customHeight="1" outlineLevel="2">
      <c r="A2275" s="1230">
        <v>212</v>
      </c>
      <c r="B2275" s="1231"/>
      <c r="C2275" s="1232"/>
      <c r="D2275" s="1233"/>
      <c r="E2275" s="587" t="e">
        <f t="shared" si="62"/>
        <v>#DIV/0!</v>
      </c>
    </row>
    <row r="2276" spans="1:5" s="17" customFormat="1" ht="16.75" customHeight="1" outlineLevel="2">
      <c r="A2276" s="1230">
        <v>213</v>
      </c>
      <c r="B2276" s="1231"/>
      <c r="C2276" s="1232"/>
      <c r="D2276" s="1233"/>
      <c r="E2276" s="587" t="e">
        <f t="shared" si="62"/>
        <v>#DIV/0!</v>
      </c>
    </row>
    <row r="2277" spans="1:5" s="17" customFormat="1" ht="16.75" customHeight="1" outlineLevel="2">
      <c r="A2277" s="1230">
        <v>214</v>
      </c>
      <c r="B2277" s="1231"/>
      <c r="C2277" s="1232"/>
      <c r="D2277" s="1233"/>
      <c r="E2277" s="587" t="e">
        <f t="shared" si="62"/>
        <v>#DIV/0!</v>
      </c>
    </row>
    <row r="2278" spans="1:5" s="17" customFormat="1" ht="16.75" customHeight="1" outlineLevel="2">
      <c r="A2278" s="1230">
        <v>215</v>
      </c>
      <c r="B2278" s="1231"/>
      <c r="C2278" s="1232"/>
      <c r="D2278" s="1233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0">
        <v>216</v>
      </c>
      <c r="B2279" s="1231"/>
      <c r="C2279" s="1232"/>
      <c r="D2279" s="1233"/>
      <c r="E2279" s="587" t="e">
        <f t="shared" si="63"/>
        <v>#DIV/0!</v>
      </c>
    </row>
    <row r="2280" spans="1:5" s="17" customFormat="1" ht="16.75" customHeight="1" outlineLevel="2">
      <c r="A2280" s="1230">
        <v>217</v>
      </c>
      <c r="B2280" s="1231"/>
      <c r="C2280" s="1232"/>
      <c r="D2280" s="1233"/>
      <c r="E2280" s="587" t="e">
        <f t="shared" si="63"/>
        <v>#DIV/0!</v>
      </c>
    </row>
    <row r="2281" spans="1:5" s="17" customFormat="1" ht="16.75" customHeight="1" outlineLevel="2">
      <c r="A2281" s="1230">
        <v>218</v>
      </c>
      <c r="B2281" s="1231"/>
      <c r="C2281" s="1232"/>
      <c r="D2281" s="1233"/>
      <c r="E2281" s="587" t="e">
        <f t="shared" si="63"/>
        <v>#DIV/0!</v>
      </c>
    </row>
    <row r="2282" spans="1:5" s="17" customFormat="1" ht="16.75" customHeight="1" outlineLevel="2">
      <c r="A2282" s="1230">
        <v>219</v>
      </c>
      <c r="B2282" s="1231"/>
      <c r="C2282" s="1232"/>
      <c r="D2282" s="1233"/>
      <c r="E2282" s="587" t="e">
        <f t="shared" si="63"/>
        <v>#DIV/0!</v>
      </c>
    </row>
    <row r="2283" spans="1:5" s="17" customFormat="1" ht="16.75" customHeight="1" outlineLevel="2">
      <c r="A2283" s="1230">
        <v>220</v>
      </c>
      <c r="B2283" s="1231"/>
      <c r="C2283" s="1232"/>
      <c r="D2283" s="1233"/>
      <c r="E2283" s="587" t="e">
        <f t="shared" si="63"/>
        <v>#DIV/0!</v>
      </c>
    </row>
    <row r="2284" spans="1:5" s="17" customFormat="1" ht="16.75" customHeight="1" outlineLevel="2">
      <c r="A2284" s="1230">
        <v>221</v>
      </c>
      <c r="B2284" s="1231"/>
      <c r="C2284" s="1232"/>
      <c r="D2284" s="1233"/>
      <c r="E2284" s="587" t="e">
        <f t="shared" si="63"/>
        <v>#DIV/0!</v>
      </c>
    </row>
    <row r="2285" spans="1:5" s="17" customFormat="1" ht="16.75" customHeight="1" outlineLevel="2">
      <c r="A2285" s="1230">
        <v>222</v>
      </c>
      <c r="B2285" s="1231"/>
      <c r="C2285" s="1232"/>
      <c r="D2285" s="1233"/>
      <c r="E2285" s="587" t="e">
        <f t="shared" si="63"/>
        <v>#DIV/0!</v>
      </c>
    </row>
    <row r="2286" spans="1:5" s="17" customFormat="1" ht="16.75" customHeight="1" outlineLevel="2">
      <c r="A2286" s="1230">
        <v>223</v>
      </c>
      <c r="B2286" s="1231"/>
      <c r="C2286" s="1232"/>
      <c r="D2286" s="1233"/>
      <c r="E2286" s="587" t="e">
        <f t="shared" si="63"/>
        <v>#DIV/0!</v>
      </c>
    </row>
    <row r="2287" spans="1:5" s="17" customFormat="1" ht="16.75" customHeight="1" outlineLevel="2">
      <c r="A2287" s="1230">
        <v>224</v>
      </c>
      <c r="B2287" s="1231"/>
      <c r="C2287" s="1232"/>
      <c r="D2287" s="1233"/>
      <c r="E2287" s="587" t="e">
        <f t="shared" si="63"/>
        <v>#DIV/0!</v>
      </c>
    </row>
    <row r="2288" spans="1:5" s="17" customFormat="1" ht="16.75" customHeight="1" outlineLevel="2">
      <c r="A2288" s="1230">
        <v>225</v>
      </c>
      <c r="B2288" s="1231"/>
      <c r="C2288" s="1232"/>
      <c r="D2288" s="1233"/>
      <c r="E2288" s="587" t="e">
        <f t="shared" si="63"/>
        <v>#DIV/0!</v>
      </c>
    </row>
    <row r="2289" spans="1:5" s="17" customFormat="1" ht="16.75" customHeight="1" outlineLevel="2">
      <c r="A2289" s="1230">
        <v>226</v>
      </c>
      <c r="B2289" s="1231"/>
      <c r="C2289" s="1232"/>
      <c r="D2289" s="1233"/>
      <c r="E2289" s="587" t="e">
        <f t="shared" si="63"/>
        <v>#DIV/0!</v>
      </c>
    </row>
    <row r="2290" spans="1:5" s="17" customFormat="1" ht="16.75" customHeight="1" outlineLevel="2">
      <c r="A2290" s="1230">
        <v>227</v>
      </c>
      <c r="B2290" s="1231"/>
      <c r="C2290" s="1232"/>
      <c r="D2290" s="1233"/>
      <c r="E2290" s="587" t="e">
        <f t="shared" si="63"/>
        <v>#DIV/0!</v>
      </c>
    </row>
    <row r="2291" spans="1:5" s="17" customFormat="1" ht="16.75" customHeight="1" outlineLevel="2">
      <c r="A2291" s="1230">
        <v>228</v>
      </c>
      <c r="B2291" s="1231"/>
      <c r="C2291" s="1232"/>
      <c r="D2291" s="1233"/>
      <c r="E2291" s="587" t="e">
        <f t="shared" si="63"/>
        <v>#DIV/0!</v>
      </c>
    </row>
    <row r="2292" spans="1:5" s="17" customFormat="1" ht="16.75" customHeight="1" outlineLevel="2">
      <c r="A2292" s="1230">
        <v>229</v>
      </c>
      <c r="B2292" s="1231"/>
      <c r="C2292" s="1232"/>
      <c r="D2292" s="1233"/>
      <c r="E2292" s="587" t="e">
        <f t="shared" si="63"/>
        <v>#DIV/0!</v>
      </c>
    </row>
    <row r="2293" spans="1:5" s="17" customFormat="1" ht="16.75" customHeight="1" outlineLevel="2">
      <c r="A2293" s="1230">
        <v>230</v>
      </c>
      <c r="B2293" s="1231"/>
      <c r="C2293" s="1232"/>
      <c r="D2293" s="1233"/>
      <c r="E2293" s="587" t="e">
        <f t="shared" si="63"/>
        <v>#DIV/0!</v>
      </c>
    </row>
    <row r="2294" spans="1:5" s="17" customFormat="1" ht="16.75" customHeight="1" outlineLevel="2">
      <c r="A2294" s="1230">
        <v>231</v>
      </c>
      <c r="B2294" s="1231"/>
      <c r="C2294" s="1232"/>
      <c r="D2294" s="1233"/>
      <c r="E2294" s="587" t="e">
        <f t="shared" si="63"/>
        <v>#DIV/0!</v>
      </c>
    </row>
    <row r="2295" spans="1:5" s="17" customFormat="1" ht="16.75" customHeight="1" outlineLevel="2">
      <c r="A2295" s="1230">
        <v>232</v>
      </c>
      <c r="B2295" s="1231"/>
      <c r="C2295" s="1232"/>
      <c r="D2295" s="1233"/>
      <c r="E2295" s="587" t="e">
        <f t="shared" si="63"/>
        <v>#DIV/0!</v>
      </c>
    </row>
    <row r="2296" spans="1:5" s="17" customFormat="1" ht="16.75" customHeight="1" outlineLevel="2">
      <c r="A2296" s="1230">
        <v>233</v>
      </c>
      <c r="B2296" s="1231"/>
      <c r="C2296" s="1232"/>
      <c r="D2296" s="1233"/>
      <c r="E2296" s="587" t="e">
        <f t="shared" si="63"/>
        <v>#DIV/0!</v>
      </c>
    </row>
    <row r="2297" spans="1:5" s="17" customFormat="1" ht="16.75" customHeight="1" outlineLevel="2">
      <c r="A2297" s="1230">
        <v>234</v>
      </c>
      <c r="B2297" s="1231"/>
      <c r="C2297" s="1232"/>
      <c r="D2297" s="1233"/>
      <c r="E2297" s="587" t="e">
        <f t="shared" si="63"/>
        <v>#DIV/0!</v>
      </c>
    </row>
    <row r="2298" spans="1:5" s="17" customFormat="1" ht="16.75" customHeight="1" outlineLevel="2">
      <c r="A2298" s="1230">
        <v>235</v>
      </c>
      <c r="B2298" s="1231"/>
      <c r="C2298" s="1232"/>
      <c r="D2298" s="1233"/>
      <c r="E2298" s="587" t="e">
        <f t="shared" si="63"/>
        <v>#DIV/0!</v>
      </c>
    </row>
    <row r="2299" spans="1:5" s="17" customFormat="1" ht="16.75" customHeight="1" outlineLevel="2">
      <c r="A2299" s="1230">
        <v>236</v>
      </c>
      <c r="B2299" s="1231"/>
      <c r="C2299" s="1232"/>
      <c r="D2299" s="1233"/>
      <c r="E2299" s="587" t="e">
        <f t="shared" si="63"/>
        <v>#DIV/0!</v>
      </c>
    </row>
    <row r="2300" spans="1:5" s="17" customFormat="1" ht="16.75" customHeight="1" outlineLevel="2">
      <c r="A2300" s="1230">
        <v>237</v>
      </c>
      <c r="B2300" s="1231"/>
      <c r="C2300" s="1232"/>
      <c r="D2300" s="1233"/>
      <c r="E2300" s="587" t="e">
        <f t="shared" si="63"/>
        <v>#DIV/0!</v>
      </c>
    </row>
    <row r="2301" spans="1:5" s="17" customFormat="1" ht="16.75" customHeight="1" outlineLevel="2">
      <c r="A2301" s="1230">
        <v>238</v>
      </c>
      <c r="B2301" s="1231"/>
      <c r="C2301" s="1232"/>
      <c r="D2301" s="1233"/>
      <c r="E2301" s="587" t="e">
        <f t="shared" si="63"/>
        <v>#DIV/0!</v>
      </c>
    </row>
    <row r="2302" spans="1:5" s="17" customFormat="1" ht="16.75" customHeight="1" outlineLevel="2">
      <c r="A2302" s="1230">
        <v>239</v>
      </c>
      <c r="B2302" s="1231"/>
      <c r="C2302" s="1232"/>
      <c r="D2302" s="1233"/>
      <c r="E2302" s="587" t="e">
        <f t="shared" si="63"/>
        <v>#DIV/0!</v>
      </c>
    </row>
    <row r="2303" spans="1:5" s="17" customFormat="1" ht="16.75" customHeight="1" outlineLevel="2">
      <c r="A2303" s="1230">
        <v>240</v>
      </c>
      <c r="B2303" s="1231"/>
      <c r="C2303" s="1232"/>
      <c r="D2303" s="1233"/>
      <c r="E2303" s="587" t="e">
        <f t="shared" si="63"/>
        <v>#DIV/0!</v>
      </c>
    </row>
    <row r="2304" spans="1:5" s="17" customFormat="1" ht="16.75" customHeight="1" outlineLevel="2">
      <c r="A2304" s="1230">
        <v>241</v>
      </c>
      <c r="B2304" s="1231"/>
      <c r="C2304" s="1232"/>
      <c r="D2304" s="1233"/>
      <c r="E2304" s="587" t="e">
        <f t="shared" si="63"/>
        <v>#DIV/0!</v>
      </c>
    </row>
    <row r="2305" spans="1:5" s="17" customFormat="1" ht="16.75" customHeight="1" outlineLevel="2">
      <c r="A2305" s="1230">
        <v>242</v>
      </c>
      <c r="B2305" s="1231"/>
      <c r="C2305" s="1232"/>
      <c r="D2305" s="1233"/>
      <c r="E2305" s="587" t="e">
        <f t="shared" si="63"/>
        <v>#DIV/0!</v>
      </c>
    </row>
    <row r="2306" spans="1:5" s="17" customFormat="1" ht="16.75" customHeight="1" outlineLevel="2">
      <c r="A2306" s="1230">
        <v>243</v>
      </c>
      <c r="B2306" s="1231"/>
      <c r="C2306" s="1232"/>
      <c r="D2306" s="1233"/>
      <c r="E2306" s="587" t="e">
        <f t="shared" si="63"/>
        <v>#DIV/0!</v>
      </c>
    </row>
    <row r="2307" spans="1:5" s="17" customFormat="1" ht="16.75" customHeight="1" outlineLevel="2">
      <c r="A2307" s="1230">
        <v>244</v>
      </c>
      <c r="B2307" s="1231"/>
      <c r="C2307" s="1232"/>
      <c r="D2307" s="1233"/>
      <c r="E2307" s="587" t="e">
        <f t="shared" si="63"/>
        <v>#DIV/0!</v>
      </c>
    </row>
    <row r="2308" spans="1:5" s="17" customFormat="1" ht="16.75" customHeight="1" outlineLevel="2">
      <c r="A2308" s="1230">
        <v>245</v>
      </c>
      <c r="B2308" s="1231"/>
      <c r="C2308" s="1232"/>
      <c r="D2308" s="1233"/>
      <c r="E2308" s="587" t="e">
        <f t="shared" si="63"/>
        <v>#DIV/0!</v>
      </c>
    </row>
    <row r="2309" spans="1:5" s="17" customFormat="1" ht="16.75" customHeight="1" outlineLevel="2">
      <c r="A2309" s="1230">
        <v>246</v>
      </c>
      <c r="B2309" s="1231"/>
      <c r="C2309" s="1232"/>
      <c r="D2309" s="1233"/>
      <c r="E2309" s="587" t="e">
        <f t="shared" si="63"/>
        <v>#DIV/0!</v>
      </c>
    </row>
    <row r="2310" spans="1:5" s="17" customFormat="1" ht="16.75" customHeight="1" outlineLevel="2">
      <c r="A2310" s="1230">
        <v>247</v>
      </c>
      <c r="B2310" s="1231"/>
      <c r="C2310" s="1232"/>
      <c r="D2310" s="1233"/>
      <c r="E2310" s="587" t="e">
        <f t="shared" si="63"/>
        <v>#DIV/0!</v>
      </c>
    </row>
    <row r="2311" spans="1:5" s="17" customFormat="1" ht="16.75" customHeight="1" outlineLevel="2">
      <c r="A2311" s="1230">
        <v>248</v>
      </c>
      <c r="B2311" s="1231"/>
      <c r="C2311" s="1232"/>
      <c r="D2311" s="1233"/>
      <c r="E2311" s="587" t="e">
        <f t="shared" si="63"/>
        <v>#DIV/0!</v>
      </c>
    </row>
    <row r="2312" spans="1:5" s="17" customFormat="1" ht="16.75" customHeight="1" outlineLevel="2">
      <c r="A2312" s="1230">
        <v>249</v>
      </c>
      <c r="B2312" s="1231"/>
      <c r="C2312" s="1232"/>
      <c r="D2312" s="1233"/>
      <c r="E2312" s="587" t="e">
        <f t="shared" si="63"/>
        <v>#DIV/0!</v>
      </c>
    </row>
    <row r="2313" spans="1:5" s="17" customFormat="1" ht="16.75" customHeight="1" outlineLevel="2">
      <c r="A2313" s="1230">
        <v>250</v>
      </c>
      <c r="B2313" s="1231"/>
      <c r="C2313" s="1232"/>
      <c r="D2313" s="1233"/>
      <c r="E2313" s="587" t="e">
        <f t="shared" si="63"/>
        <v>#DIV/0!</v>
      </c>
    </row>
    <row r="2314" spans="1:5" s="17" customFormat="1" ht="16.75" customHeight="1" outlineLevel="2">
      <c r="A2314" s="1230">
        <v>251</v>
      </c>
      <c r="B2314" s="1231"/>
      <c r="C2314" s="1232"/>
      <c r="D2314" s="1233"/>
      <c r="E2314" s="587" t="e">
        <f t="shared" si="63"/>
        <v>#DIV/0!</v>
      </c>
    </row>
    <row r="2315" spans="1:5" s="17" customFormat="1" ht="16.75" customHeight="1" outlineLevel="2">
      <c r="A2315" s="1230">
        <v>252</v>
      </c>
      <c r="B2315" s="1231"/>
      <c r="C2315" s="1232"/>
      <c r="D2315" s="1233"/>
      <c r="E2315" s="587" t="e">
        <f t="shared" si="63"/>
        <v>#DIV/0!</v>
      </c>
    </row>
    <row r="2316" spans="1:5" s="17" customFormat="1" ht="16.75" customHeight="1" outlineLevel="2">
      <c r="A2316" s="1230">
        <v>253</v>
      </c>
      <c r="B2316" s="1231"/>
      <c r="C2316" s="1232"/>
      <c r="D2316" s="1233"/>
      <c r="E2316" s="587" t="e">
        <f t="shared" si="63"/>
        <v>#DIV/0!</v>
      </c>
    </row>
    <row r="2317" spans="1:5" s="17" customFormat="1" ht="16.75" customHeight="1" outlineLevel="2">
      <c r="A2317" s="1230">
        <v>254</v>
      </c>
      <c r="B2317" s="1231"/>
      <c r="C2317" s="1232"/>
      <c r="D2317" s="1233"/>
      <c r="E2317" s="587" t="e">
        <f t="shared" si="63"/>
        <v>#DIV/0!</v>
      </c>
    </row>
    <row r="2318" spans="1:5" s="17" customFormat="1" ht="16.75" customHeight="1" outlineLevel="2">
      <c r="A2318" s="1230">
        <v>255</v>
      </c>
      <c r="B2318" s="1231"/>
      <c r="C2318" s="1232"/>
      <c r="D2318" s="1233"/>
      <c r="E2318" s="587" t="e">
        <f t="shared" si="63"/>
        <v>#DIV/0!</v>
      </c>
    </row>
    <row r="2319" spans="1:5" s="17" customFormat="1" ht="16.75" customHeight="1" outlineLevel="2">
      <c r="A2319" s="1230">
        <v>256</v>
      </c>
      <c r="B2319" s="1231"/>
      <c r="C2319" s="1232"/>
      <c r="D2319" s="1233"/>
      <c r="E2319" s="587" t="e">
        <f t="shared" si="63"/>
        <v>#DIV/0!</v>
      </c>
    </row>
    <row r="2320" spans="1:5" s="17" customFormat="1" ht="16.75" customHeight="1" outlineLevel="2">
      <c r="A2320" s="1230">
        <v>257</v>
      </c>
      <c r="B2320" s="1231"/>
      <c r="C2320" s="1232"/>
      <c r="D2320" s="1233"/>
      <c r="E2320" s="587" t="e">
        <f t="shared" si="63"/>
        <v>#DIV/0!</v>
      </c>
    </row>
    <row r="2321" spans="1:5" s="17" customFormat="1" ht="16.75" customHeight="1" outlineLevel="2">
      <c r="A2321" s="1230">
        <v>258</v>
      </c>
      <c r="B2321" s="1231"/>
      <c r="C2321" s="1232"/>
      <c r="D2321" s="1233"/>
      <c r="E2321" s="587" t="e">
        <f t="shared" si="63"/>
        <v>#DIV/0!</v>
      </c>
    </row>
    <row r="2322" spans="1:5" s="17" customFormat="1" ht="16.75" customHeight="1" outlineLevel="2">
      <c r="A2322" s="1230">
        <v>259</v>
      </c>
      <c r="B2322" s="1231"/>
      <c r="C2322" s="1232"/>
      <c r="D2322" s="1233"/>
      <c r="E2322" s="587" t="e">
        <f t="shared" si="63"/>
        <v>#DIV/0!</v>
      </c>
    </row>
    <row r="2323" spans="1:5" s="17" customFormat="1" ht="16.75" customHeight="1" outlineLevel="2">
      <c r="A2323" s="1230">
        <v>260</v>
      </c>
      <c r="B2323" s="1231"/>
      <c r="C2323" s="1232"/>
      <c r="D2323" s="1233"/>
      <c r="E2323" s="587" t="e">
        <f t="shared" si="63"/>
        <v>#DIV/0!</v>
      </c>
    </row>
    <row r="2324" spans="1:5" s="17" customFormat="1" ht="16.75" customHeight="1" outlineLevel="2">
      <c r="A2324" s="1230">
        <v>261</v>
      </c>
      <c r="B2324" s="1231"/>
      <c r="C2324" s="1232"/>
      <c r="D2324" s="1233"/>
      <c r="E2324" s="587" t="e">
        <f t="shared" si="63"/>
        <v>#DIV/0!</v>
      </c>
    </row>
    <row r="2325" spans="1:5" s="17" customFormat="1" ht="16.75" customHeight="1" outlineLevel="2">
      <c r="A2325" s="1230">
        <v>262</v>
      </c>
      <c r="B2325" s="1231"/>
      <c r="C2325" s="1232"/>
      <c r="D2325" s="1233"/>
      <c r="E2325" s="587" t="e">
        <f t="shared" si="63"/>
        <v>#DIV/0!</v>
      </c>
    </row>
    <row r="2326" spans="1:5" s="17" customFormat="1" ht="16.75" customHeight="1" outlineLevel="2">
      <c r="A2326" s="1230">
        <v>263</v>
      </c>
      <c r="B2326" s="1231"/>
      <c r="C2326" s="1232"/>
      <c r="D2326" s="1233"/>
      <c r="E2326" s="587" t="e">
        <f t="shared" si="63"/>
        <v>#DIV/0!</v>
      </c>
    </row>
    <row r="2327" spans="1:5" s="17" customFormat="1" ht="16.75" customHeight="1" outlineLevel="2">
      <c r="A2327" s="1230">
        <v>264</v>
      </c>
      <c r="B2327" s="1231"/>
      <c r="C2327" s="1232"/>
      <c r="D2327" s="1233"/>
      <c r="E2327" s="587" t="e">
        <f t="shared" si="63"/>
        <v>#DIV/0!</v>
      </c>
    </row>
    <row r="2328" spans="1:5" s="17" customFormat="1" ht="16.75" customHeight="1" outlineLevel="2">
      <c r="A2328" s="1230">
        <v>265</v>
      </c>
      <c r="B2328" s="1231"/>
      <c r="C2328" s="1232"/>
      <c r="D2328" s="1233"/>
      <c r="E2328" s="587" t="e">
        <f t="shared" si="63"/>
        <v>#DIV/0!</v>
      </c>
    </row>
    <row r="2329" spans="1:5" s="17" customFormat="1" ht="16.75" customHeight="1" outlineLevel="2">
      <c r="A2329" s="1230">
        <v>266</v>
      </c>
      <c r="B2329" s="1231"/>
      <c r="C2329" s="1232"/>
      <c r="D2329" s="1233"/>
      <c r="E2329" s="587" t="e">
        <f t="shared" si="63"/>
        <v>#DIV/0!</v>
      </c>
    </row>
    <row r="2330" spans="1:5" s="17" customFormat="1" ht="16.75" customHeight="1" outlineLevel="2">
      <c r="A2330" s="1230">
        <v>267</v>
      </c>
      <c r="B2330" s="1231"/>
      <c r="C2330" s="1232"/>
      <c r="D2330" s="1233"/>
      <c r="E2330" s="587" t="e">
        <f t="shared" si="63"/>
        <v>#DIV/0!</v>
      </c>
    </row>
    <row r="2331" spans="1:5" s="17" customFormat="1" ht="16.75" customHeight="1" outlineLevel="2">
      <c r="A2331" s="1230">
        <v>268</v>
      </c>
      <c r="B2331" s="1231"/>
      <c r="C2331" s="1232"/>
      <c r="D2331" s="1233"/>
      <c r="E2331" s="587" t="e">
        <f t="shared" si="63"/>
        <v>#DIV/0!</v>
      </c>
    </row>
    <row r="2332" spans="1:5" s="17" customFormat="1" ht="16.75" customHeight="1" outlineLevel="2">
      <c r="A2332" s="1230">
        <v>269</v>
      </c>
      <c r="B2332" s="1231"/>
      <c r="C2332" s="1232"/>
      <c r="D2332" s="1233"/>
      <c r="E2332" s="587" t="e">
        <f t="shared" si="63"/>
        <v>#DIV/0!</v>
      </c>
    </row>
    <row r="2333" spans="1:5" s="17" customFormat="1" ht="16.75" customHeight="1" outlineLevel="2">
      <c r="A2333" s="1230">
        <v>270</v>
      </c>
      <c r="B2333" s="1231"/>
      <c r="C2333" s="1232"/>
      <c r="D2333" s="1233"/>
      <c r="E2333" s="587" t="e">
        <f t="shared" si="63"/>
        <v>#DIV/0!</v>
      </c>
    </row>
    <row r="2334" spans="1:5" s="17" customFormat="1" ht="16.75" customHeight="1" outlineLevel="2">
      <c r="A2334" s="1230">
        <v>271</v>
      </c>
      <c r="B2334" s="1231"/>
      <c r="C2334" s="1232"/>
      <c r="D2334" s="1233"/>
      <c r="E2334" s="587" t="e">
        <f t="shared" si="63"/>
        <v>#DIV/0!</v>
      </c>
    </row>
    <row r="2335" spans="1:5" s="17" customFormat="1" ht="16.75" customHeight="1" outlineLevel="2">
      <c r="A2335" s="1230">
        <v>272</v>
      </c>
      <c r="B2335" s="1231"/>
      <c r="C2335" s="1232"/>
      <c r="D2335" s="1233"/>
      <c r="E2335" s="587" t="e">
        <f t="shared" si="63"/>
        <v>#DIV/0!</v>
      </c>
    </row>
    <row r="2336" spans="1:5" s="17" customFormat="1" ht="16.75" customHeight="1" outlineLevel="2">
      <c r="A2336" s="1230">
        <v>273</v>
      </c>
      <c r="B2336" s="1231"/>
      <c r="C2336" s="1232"/>
      <c r="D2336" s="1233"/>
      <c r="E2336" s="587" t="e">
        <f t="shared" si="63"/>
        <v>#DIV/0!</v>
      </c>
    </row>
    <row r="2337" spans="1:5" s="17" customFormat="1" ht="16.75" customHeight="1" outlineLevel="2">
      <c r="A2337" s="1230">
        <v>274</v>
      </c>
      <c r="B2337" s="1231"/>
      <c r="C2337" s="1232"/>
      <c r="D2337" s="1233"/>
      <c r="E2337" s="587" t="e">
        <f t="shared" si="63"/>
        <v>#DIV/0!</v>
      </c>
    </row>
    <row r="2338" spans="1:5" s="17" customFormat="1" ht="16.75" customHeight="1" outlineLevel="2">
      <c r="A2338" s="1230">
        <v>275</v>
      </c>
      <c r="B2338" s="1231"/>
      <c r="C2338" s="1232"/>
      <c r="D2338" s="1233"/>
      <c r="E2338" s="587" t="e">
        <f t="shared" si="63"/>
        <v>#DIV/0!</v>
      </c>
    </row>
    <row r="2339" spans="1:5" s="17" customFormat="1" ht="16.75" customHeight="1" outlineLevel="2">
      <c r="A2339" s="1230">
        <v>276</v>
      </c>
      <c r="B2339" s="1231"/>
      <c r="C2339" s="1232"/>
      <c r="D2339" s="1233"/>
      <c r="E2339" s="587" t="e">
        <f t="shared" si="63"/>
        <v>#DIV/0!</v>
      </c>
    </row>
    <row r="2340" spans="1:5" s="17" customFormat="1" ht="16.75" customHeight="1" outlineLevel="2">
      <c r="A2340" s="1230">
        <v>277</v>
      </c>
      <c r="B2340" s="1231"/>
      <c r="C2340" s="1232"/>
      <c r="D2340" s="1233"/>
      <c r="E2340" s="587" t="e">
        <f t="shared" si="63"/>
        <v>#DIV/0!</v>
      </c>
    </row>
    <row r="2341" spans="1:5" s="17" customFormat="1" ht="16.75" customHeight="1" outlineLevel="2">
      <c r="A2341" s="1230">
        <v>278</v>
      </c>
      <c r="B2341" s="1231"/>
      <c r="C2341" s="1232"/>
      <c r="D2341" s="1233"/>
      <c r="E2341" s="587" t="e">
        <f t="shared" si="63"/>
        <v>#DIV/0!</v>
      </c>
    </row>
    <row r="2342" spans="1:5" s="17" customFormat="1" ht="16.75" customHeight="1" outlineLevel="2">
      <c r="A2342" s="1230">
        <v>279</v>
      </c>
      <c r="B2342" s="1231"/>
      <c r="C2342" s="1232"/>
      <c r="D2342" s="1233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0">
        <v>280</v>
      </c>
      <c r="B2343" s="1231"/>
      <c r="C2343" s="1232"/>
      <c r="D2343" s="1233"/>
      <c r="E2343" s="587" t="e">
        <f t="shared" si="64"/>
        <v>#DIV/0!</v>
      </c>
    </row>
    <row r="2344" spans="1:5" s="17" customFormat="1" ht="16.75" customHeight="1" outlineLevel="2">
      <c r="A2344" s="1230">
        <v>281</v>
      </c>
      <c r="B2344" s="1231"/>
      <c r="C2344" s="1232"/>
      <c r="D2344" s="1233"/>
      <c r="E2344" s="587" t="e">
        <f t="shared" si="64"/>
        <v>#DIV/0!</v>
      </c>
    </row>
    <row r="2345" spans="1:5" s="17" customFormat="1" ht="16.75" customHeight="1" outlineLevel="2">
      <c r="A2345" s="1230">
        <v>282</v>
      </c>
      <c r="B2345" s="1231"/>
      <c r="C2345" s="1232"/>
      <c r="D2345" s="1233"/>
      <c r="E2345" s="587" t="e">
        <f t="shared" si="64"/>
        <v>#DIV/0!</v>
      </c>
    </row>
    <row r="2346" spans="1:5" s="17" customFormat="1" ht="16.75" customHeight="1" outlineLevel="2">
      <c r="A2346" s="1230">
        <v>283</v>
      </c>
      <c r="B2346" s="1231"/>
      <c r="C2346" s="1232"/>
      <c r="D2346" s="1233"/>
      <c r="E2346" s="587" t="e">
        <f t="shared" si="64"/>
        <v>#DIV/0!</v>
      </c>
    </row>
    <row r="2347" spans="1:5" s="17" customFormat="1" ht="16.75" customHeight="1" outlineLevel="2">
      <c r="A2347" s="1230">
        <v>284</v>
      </c>
      <c r="B2347" s="1231"/>
      <c r="C2347" s="1232"/>
      <c r="D2347" s="1233"/>
      <c r="E2347" s="587" t="e">
        <f t="shared" si="64"/>
        <v>#DIV/0!</v>
      </c>
    </row>
    <row r="2348" spans="1:5" s="17" customFormat="1" ht="16.75" customHeight="1" outlineLevel="2">
      <c r="A2348" s="1230">
        <v>285</v>
      </c>
      <c r="B2348" s="1231"/>
      <c r="C2348" s="1232"/>
      <c r="D2348" s="1233"/>
      <c r="E2348" s="587" t="e">
        <f t="shared" si="64"/>
        <v>#DIV/0!</v>
      </c>
    </row>
    <row r="2349" spans="1:5" s="17" customFormat="1" ht="16.75" customHeight="1" outlineLevel="2">
      <c r="A2349" s="1230">
        <v>286</v>
      </c>
      <c r="B2349" s="1231"/>
      <c r="C2349" s="1232"/>
      <c r="D2349" s="1233"/>
      <c r="E2349" s="587" t="e">
        <f t="shared" si="64"/>
        <v>#DIV/0!</v>
      </c>
    </row>
    <row r="2350" spans="1:5" s="17" customFormat="1" ht="16.75" customHeight="1" outlineLevel="2">
      <c r="A2350" s="1230">
        <v>287</v>
      </c>
      <c r="B2350" s="1231"/>
      <c r="C2350" s="1232"/>
      <c r="D2350" s="1233"/>
      <c r="E2350" s="587" t="e">
        <f t="shared" si="64"/>
        <v>#DIV/0!</v>
      </c>
    </row>
    <row r="2351" spans="1:5" s="17" customFormat="1" ht="16.75" customHeight="1" outlineLevel="2">
      <c r="A2351" s="1230">
        <v>288</v>
      </c>
      <c r="B2351" s="1231"/>
      <c r="C2351" s="1232"/>
      <c r="D2351" s="1233"/>
      <c r="E2351" s="587" t="e">
        <f t="shared" si="64"/>
        <v>#DIV/0!</v>
      </c>
    </row>
    <row r="2352" spans="1:5" s="17" customFormat="1" ht="16.75" customHeight="1" outlineLevel="2">
      <c r="A2352" s="1230">
        <v>289</v>
      </c>
      <c r="B2352" s="1231"/>
      <c r="C2352" s="1232"/>
      <c r="D2352" s="1233"/>
      <c r="E2352" s="587" t="e">
        <f t="shared" si="64"/>
        <v>#DIV/0!</v>
      </c>
    </row>
    <row r="2353" spans="1:5" s="17" customFormat="1" ht="16.75" customHeight="1" outlineLevel="2">
      <c r="A2353" s="1230">
        <v>290</v>
      </c>
      <c r="B2353" s="1231"/>
      <c r="C2353" s="1232"/>
      <c r="D2353" s="1233"/>
      <c r="E2353" s="587" t="e">
        <f t="shared" si="64"/>
        <v>#DIV/0!</v>
      </c>
    </row>
    <row r="2354" spans="1:5" s="17" customFormat="1" ht="16.75" customHeight="1" outlineLevel="2">
      <c r="A2354" s="1230">
        <v>291</v>
      </c>
      <c r="B2354" s="1231"/>
      <c r="C2354" s="1232"/>
      <c r="D2354" s="1233"/>
      <c r="E2354" s="587" t="e">
        <f t="shared" si="64"/>
        <v>#DIV/0!</v>
      </c>
    </row>
    <row r="2355" spans="1:5" s="17" customFormat="1" ht="16.75" customHeight="1" outlineLevel="2">
      <c r="A2355" s="1230">
        <v>292</v>
      </c>
      <c r="B2355" s="1231"/>
      <c r="C2355" s="1232"/>
      <c r="D2355" s="1233"/>
      <c r="E2355" s="587" t="e">
        <f t="shared" si="64"/>
        <v>#DIV/0!</v>
      </c>
    </row>
    <row r="2356" spans="1:5" s="17" customFormat="1" ht="16.75" customHeight="1" outlineLevel="2">
      <c r="A2356" s="1230">
        <v>293</v>
      </c>
      <c r="B2356" s="1231"/>
      <c r="C2356" s="1232"/>
      <c r="D2356" s="1233"/>
      <c r="E2356" s="587" t="e">
        <f t="shared" si="64"/>
        <v>#DIV/0!</v>
      </c>
    </row>
    <row r="2357" spans="1:5" s="17" customFormat="1" ht="16.75" customHeight="1" outlineLevel="2">
      <c r="A2357" s="1230">
        <v>294</v>
      </c>
      <c r="B2357" s="1231"/>
      <c r="C2357" s="1232"/>
      <c r="D2357" s="1233"/>
      <c r="E2357" s="587" t="e">
        <f t="shared" si="64"/>
        <v>#DIV/0!</v>
      </c>
    </row>
    <row r="2358" spans="1:5" s="17" customFormat="1" ht="16.75" customHeight="1" outlineLevel="2">
      <c r="A2358" s="1230">
        <v>295</v>
      </c>
      <c r="B2358" s="1231"/>
      <c r="C2358" s="1232"/>
      <c r="D2358" s="1233"/>
      <c r="E2358" s="587" t="e">
        <f t="shared" si="64"/>
        <v>#DIV/0!</v>
      </c>
    </row>
    <row r="2359" spans="1:5" s="17" customFormat="1" ht="16.75" customHeight="1" outlineLevel="2">
      <c r="A2359" s="1230">
        <v>296</v>
      </c>
      <c r="B2359" s="1231"/>
      <c r="C2359" s="1232"/>
      <c r="D2359" s="1233"/>
      <c r="E2359" s="587" t="e">
        <f t="shared" si="64"/>
        <v>#DIV/0!</v>
      </c>
    </row>
    <row r="2360" spans="1:5" s="17" customFormat="1" ht="16.75" customHeight="1" outlineLevel="2">
      <c r="A2360" s="1230">
        <v>297</v>
      </c>
      <c r="B2360" s="1231"/>
      <c r="C2360" s="1232"/>
      <c r="D2360" s="1233"/>
      <c r="E2360" s="587" t="e">
        <f t="shared" si="64"/>
        <v>#DIV/0!</v>
      </c>
    </row>
    <row r="2361" spans="1:5" s="17" customFormat="1" ht="16.75" customHeight="1" outlineLevel="2">
      <c r="A2361" s="1230">
        <v>298</v>
      </c>
      <c r="B2361" s="1231"/>
      <c r="C2361" s="1232"/>
      <c r="D2361" s="1233"/>
      <c r="E2361" s="587" t="e">
        <f t="shared" si="64"/>
        <v>#DIV/0!</v>
      </c>
    </row>
    <row r="2362" spans="1:5" s="17" customFormat="1" ht="16.75" customHeight="1" outlineLevel="2">
      <c r="A2362" s="1230">
        <v>299</v>
      </c>
      <c r="B2362" s="1231"/>
      <c r="C2362" s="1232"/>
      <c r="D2362" s="1233"/>
      <c r="E2362" s="587" t="e">
        <f>IF(AND(C2362&gt;=D$2057,C2362&lt;=D$2056),1,0)</f>
        <v>#DIV/0!</v>
      </c>
    </row>
    <row r="2363" spans="1:5" s="17" customFormat="1" ht="16.75" customHeight="1" outlineLevel="2">
      <c r="A2363" s="1230">
        <v>300</v>
      </c>
      <c r="B2363" s="1231"/>
      <c r="C2363" s="1232"/>
      <c r="D2363" s="1233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0">
        <v>301</v>
      </c>
      <c r="B2364" s="1231"/>
      <c r="C2364" s="1232"/>
      <c r="D2364" s="1233"/>
      <c r="E2364" s="587" t="e">
        <f t="shared" si="65"/>
        <v>#DIV/0!</v>
      </c>
    </row>
    <row r="2365" spans="1:5" s="17" customFormat="1" ht="16.75" customHeight="1" outlineLevel="2">
      <c r="A2365" s="1230">
        <v>302</v>
      </c>
      <c r="B2365" s="1231"/>
      <c r="C2365" s="1232"/>
      <c r="D2365" s="1233"/>
      <c r="E2365" s="587" t="e">
        <f t="shared" si="65"/>
        <v>#DIV/0!</v>
      </c>
    </row>
    <row r="2366" spans="1:5" s="17" customFormat="1" ht="16.75" customHeight="1" outlineLevel="2">
      <c r="A2366" s="1230">
        <v>303</v>
      </c>
      <c r="B2366" s="1231"/>
      <c r="C2366" s="1232"/>
      <c r="D2366" s="1233"/>
      <c r="E2366" s="587" t="e">
        <f t="shared" si="65"/>
        <v>#DIV/0!</v>
      </c>
    </row>
    <row r="2367" spans="1:5" s="17" customFormat="1" ht="16.75" customHeight="1" outlineLevel="2">
      <c r="A2367" s="1230">
        <v>304</v>
      </c>
      <c r="B2367" s="1231"/>
      <c r="C2367" s="1232"/>
      <c r="D2367" s="1233"/>
      <c r="E2367" s="587" t="e">
        <f t="shared" si="65"/>
        <v>#DIV/0!</v>
      </c>
    </row>
    <row r="2368" spans="1:5" s="17" customFormat="1" ht="16.75" customHeight="1" outlineLevel="2">
      <c r="A2368" s="1230">
        <v>305</v>
      </c>
      <c r="B2368" s="1231"/>
      <c r="C2368" s="1232"/>
      <c r="D2368" s="1233"/>
      <c r="E2368" s="587" t="e">
        <f t="shared" si="65"/>
        <v>#DIV/0!</v>
      </c>
    </row>
    <row r="2369" spans="1:5" s="17" customFormat="1" ht="16.75" customHeight="1" outlineLevel="2">
      <c r="A2369" s="1230">
        <v>306</v>
      </c>
      <c r="B2369" s="1231"/>
      <c r="C2369" s="1232"/>
      <c r="D2369" s="1233"/>
      <c r="E2369" s="587" t="e">
        <f t="shared" si="65"/>
        <v>#DIV/0!</v>
      </c>
    </row>
    <row r="2370" spans="1:5" s="17" customFormat="1" ht="16.75" customHeight="1" outlineLevel="2">
      <c r="A2370" s="1230">
        <v>307</v>
      </c>
      <c r="B2370" s="1231"/>
      <c r="C2370" s="1232"/>
      <c r="D2370" s="1233"/>
      <c r="E2370" s="587" t="e">
        <f t="shared" si="65"/>
        <v>#DIV/0!</v>
      </c>
    </row>
    <row r="2371" spans="1:5" s="17" customFormat="1" ht="16.75" customHeight="1" outlineLevel="2">
      <c r="A2371" s="1230">
        <v>308</v>
      </c>
      <c r="B2371" s="1231"/>
      <c r="C2371" s="1232"/>
      <c r="D2371" s="1233"/>
      <c r="E2371" s="587" t="e">
        <f t="shared" si="65"/>
        <v>#DIV/0!</v>
      </c>
    </row>
    <row r="2372" spans="1:5" s="17" customFormat="1" ht="16.75" customHeight="1" outlineLevel="2">
      <c r="A2372" s="1230">
        <v>309</v>
      </c>
      <c r="B2372" s="1231"/>
      <c r="C2372" s="1232"/>
      <c r="D2372" s="1233"/>
      <c r="E2372" s="587" t="e">
        <f t="shared" si="65"/>
        <v>#DIV/0!</v>
      </c>
    </row>
    <row r="2373" spans="1:5" s="17" customFormat="1" ht="16.75" customHeight="1" outlineLevel="2">
      <c r="A2373" s="1230">
        <v>310</v>
      </c>
      <c r="B2373" s="1231"/>
      <c r="C2373" s="1232"/>
      <c r="D2373" s="1233"/>
      <c r="E2373" s="587" t="e">
        <f t="shared" si="65"/>
        <v>#DIV/0!</v>
      </c>
    </row>
    <row r="2374" spans="1:5" s="17" customFormat="1" ht="16.75" customHeight="1" outlineLevel="2">
      <c r="A2374" s="1230">
        <v>311</v>
      </c>
      <c r="B2374" s="1231"/>
      <c r="C2374" s="1232"/>
      <c r="D2374" s="1233"/>
      <c r="E2374" s="587" t="e">
        <f t="shared" si="65"/>
        <v>#DIV/0!</v>
      </c>
    </row>
    <row r="2375" spans="1:5" s="17" customFormat="1" ht="16.75" customHeight="1" outlineLevel="2">
      <c r="A2375" s="1230">
        <v>312</v>
      </c>
      <c r="B2375" s="1231"/>
      <c r="C2375" s="1232"/>
      <c r="D2375" s="1233"/>
      <c r="E2375" s="587" t="e">
        <f t="shared" si="65"/>
        <v>#DIV/0!</v>
      </c>
    </row>
    <row r="2376" spans="1:5" s="17" customFormat="1" ht="16.75" customHeight="1" outlineLevel="2">
      <c r="A2376" s="1230">
        <v>313</v>
      </c>
      <c r="B2376" s="1231"/>
      <c r="C2376" s="1232"/>
      <c r="D2376" s="1233"/>
      <c r="E2376" s="587" t="e">
        <f t="shared" si="65"/>
        <v>#DIV/0!</v>
      </c>
    </row>
    <row r="2377" spans="1:5" s="17" customFormat="1" ht="16.75" customHeight="1" outlineLevel="2">
      <c r="A2377" s="1230">
        <v>314</v>
      </c>
      <c r="B2377" s="1231"/>
      <c r="C2377" s="1232"/>
      <c r="D2377" s="1233"/>
      <c r="E2377" s="587" t="e">
        <f t="shared" si="65"/>
        <v>#DIV/0!</v>
      </c>
    </row>
    <row r="2378" spans="1:5" s="17" customFormat="1" ht="16.75" customHeight="1" outlineLevel="2">
      <c r="A2378" s="1230">
        <v>315</v>
      </c>
      <c r="B2378" s="1231"/>
      <c r="C2378" s="1232"/>
      <c r="D2378" s="1233"/>
      <c r="E2378" s="587" t="e">
        <f t="shared" si="65"/>
        <v>#DIV/0!</v>
      </c>
    </row>
    <row r="2379" spans="1:5" s="17" customFormat="1" ht="16.75" customHeight="1" outlineLevel="2">
      <c r="A2379" s="1230">
        <v>316</v>
      </c>
      <c r="B2379" s="1231"/>
      <c r="C2379" s="1232"/>
      <c r="D2379" s="1233"/>
      <c r="E2379" s="587" t="e">
        <f t="shared" si="65"/>
        <v>#DIV/0!</v>
      </c>
    </row>
    <row r="2380" spans="1:5" s="17" customFormat="1" ht="16.75" customHeight="1" outlineLevel="2">
      <c r="A2380" s="1230">
        <v>317</v>
      </c>
      <c r="B2380" s="1231"/>
      <c r="C2380" s="1232"/>
      <c r="D2380" s="1233"/>
      <c r="E2380" s="587" t="e">
        <f t="shared" si="65"/>
        <v>#DIV/0!</v>
      </c>
    </row>
    <row r="2381" spans="1:5" s="17" customFormat="1" ht="16.75" customHeight="1" outlineLevel="2">
      <c r="A2381" s="1230">
        <v>318</v>
      </c>
      <c r="B2381" s="1231"/>
      <c r="C2381" s="1232"/>
      <c r="D2381" s="1233"/>
      <c r="E2381" s="587" t="e">
        <f t="shared" si="65"/>
        <v>#DIV/0!</v>
      </c>
    </row>
    <row r="2382" spans="1:5" s="17" customFormat="1" ht="16.75" customHeight="1" outlineLevel="2">
      <c r="A2382" s="1230">
        <v>319</v>
      </c>
      <c r="B2382" s="1231"/>
      <c r="C2382" s="1232"/>
      <c r="D2382" s="1233"/>
      <c r="E2382" s="587" t="e">
        <f t="shared" si="65"/>
        <v>#DIV/0!</v>
      </c>
    </row>
    <row r="2383" spans="1:5" s="17" customFormat="1" ht="16.75" customHeight="1" outlineLevel="2">
      <c r="A2383" s="1230">
        <v>320</v>
      </c>
      <c r="B2383" s="1231"/>
      <c r="C2383" s="1232"/>
      <c r="D2383" s="1233"/>
      <c r="E2383" s="587" t="e">
        <f t="shared" si="65"/>
        <v>#DIV/0!</v>
      </c>
    </row>
    <row r="2384" spans="1:5" s="17" customFormat="1" ht="16.75" customHeight="1" outlineLevel="2">
      <c r="A2384" s="1230">
        <v>321</v>
      </c>
      <c r="B2384" s="1231"/>
      <c r="C2384" s="1232"/>
      <c r="D2384" s="1233"/>
      <c r="E2384" s="587" t="e">
        <f t="shared" si="65"/>
        <v>#DIV/0!</v>
      </c>
    </row>
    <row r="2385" spans="1:5" s="17" customFormat="1" ht="16.75" customHeight="1" outlineLevel="2">
      <c r="A2385" s="1230">
        <v>322</v>
      </c>
      <c r="B2385" s="1231"/>
      <c r="C2385" s="1232"/>
      <c r="D2385" s="1233"/>
      <c r="E2385" s="587" t="e">
        <f t="shared" si="65"/>
        <v>#DIV/0!</v>
      </c>
    </row>
    <row r="2386" spans="1:5" s="17" customFormat="1" ht="16.75" customHeight="1" outlineLevel="2">
      <c r="A2386" s="1230">
        <v>323</v>
      </c>
      <c r="B2386" s="1231"/>
      <c r="C2386" s="1232"/>
      <c r="D2386" s="1233"/>
      <c r="E2386" s="587" t="e">
        <f t="shared" si="65"/>
        <v>#DIV/0!</v>
      </c>
    </row>
    <row r="2387" spans="1:5" s="17" customFormat="1" ht="16.75" customHeight="1" outlineLevel="2">
      <c r="A2387" s="1230">
        <v>324</v>
      </c>
      <c r="B2387" s="1231"/>
      <c r="C2387" s="1232"/>
      <c r="D2387" s="1233"/>
      <c r="E2387" s="587" t="e">
        <f t="shared" si="65"/>
        <v>#DIV/0!</v>
      </c>
    </row>
    <row r="2388" spans="1:5" s="17" customFormat="1" ht="16.75" customHeight="1" outlineLevel="2">
      <c r="A2388" s="1230">
        <v>325</v>
      </c>
      <c r="B2388" s="1231"/>
      <c r="C2388" s="1232"/>
      <c r="D2388" s="1233"/>
      <c r="E2388" s="587" t="e">
        <f t="shared" si="65"/>
        <v>#DIV/0!</v>
      </c>
    </row>
    <row r="2389" spans="1:5" s="17" customFormat="1" ht="16.75" customHeight="1" outlineLevel="2">
      <c r="A2389" s="1230">
        <v>326</v>
      </c>
      <c r="B2389" s="1231"/>
      <c r="C2389" s="1232"/>
      <c r="D2389" s="1233"/>
      <c r="E2389" s="587" t="e">
        <f t="shared" si="65"/>
        <v>#DIV/0!</v>
      </c>
    </row>
    <row r="2390" spans="1:5" s="17" customFormat="1" ht="16.75" customHeight="1" outlineLevel="2">
      <c r="A2390" s="1230">
        <v>327</v>
      </c>
      <c r="B2390" s="1231"/>
      <c r="C2390" s="1232"/>
      <c r="D2390" s="1233"/>
      <c r="E2390" s="587" t="e">
        <f t="shared" si="65"/>
        <v>#DIV/0!</v>
      </c>
    </row>
    <row r="2391" spans="1:5" s="17" customFormat="1" ht="16.75" customHeight="1" outlineLevel="2">
      <c r="A2391" s="1230">
        <v>328</v>
      </c>
      <c r="B2391" s="1231"/>
      <c r="C2391" s="1232"/>
      <c r="D2391" s="1233"/>
      <c r="E2391" s="587" t="e">
        <f t="shared" si="65"/>
        <v>#DIV/0!</v>
      </c>
    </row>
    <row r="2392" spans="1:5" s="17" customFormat="1" ht="16.75" customHeight="1" outlineLevel="2">
      <c r="A2392" s="1230">
        <v>329</v>
      </c>
      <c r="B2392" s="1231"/>
      <c r="C2392" s="1232"/>
      <c r="D2392" s="1233"/>
      <c r="E2392" s="587" t="e">
        <f t="shared" si="65"/>
        <v>#DIV/0!</v>
      </c>
    </row>
    <row r="2393" spans="1:5" s="17" customFormat="1" ht="16.75" customHeight="1" outlineLevel="2">
      <c r="A2393" s="1230">
        <v>330</v>
      </c>
      <c r="B2393" s="1231"/>
      <c r="C2393" s="1232"/>
      <c r="D2393" s="1233"/>
      <c r="E2393" s="587" t="e">
        <f t="shared" si="65"/>
        <v>#DIV/0!</v>
      </c>
    </row>
    <row r="2394" spans="1:5" s="17" customFormat="1" ht="16.75" customHeight="1" outlineLevel="2">
      <c r="A2394" s="1230">
        <v>331</v>
      </c>
      <c r="B2394" s="1231"/>
      <c r="C2394" s="1232"/>
      <c r="D2394" s="1233"/>
      <c r="E2394" s="587" t="e">
        <f t="shared" si="65"/>
        <v>#DIV/0!</v>
      </c>
    </row>
    <row r="2395" spans="1:5" s="17" customFormat="1" ht="16.75" customHeight="1" outlineLevel="2">
      <c r="A2395" s="1230">
        <v>332</v>
      </c>
      <c r="B2395" s="1231"/>
      <c r="C2395" s="1232"/>
      <c r="D2395" s="1233"/>
      <c r="E2395" s="587" t="e">
        <f t="shared" si="65"/>
        <v>#DIV/0!</v>
      </c>
    </row>
    <row r="2396" spans="1:5" s="17" customFormat="1" ht="16.75" customHeight="1" outlineLevel="2">
      <c r="A2396" s="1230">
        <v>333</v>
      </c>
      <c r="B2396" s="1231"/>
      <c r="C2396" s="1232"/>
      <c r="D2396" s="1233"/>
      <c r="E2396" s="587" t="e">
        <f t="shared" si="65"/>
        <v>#DIV/0!</v>
      </c>
    </row>
    <row r="2397" spans="1:5" s="17" customFormat="1" ht="16.75" customHeight="1" outlineLevel="2">
      <c r="A2397" s="1230">
        <v>334</v>
      </c>
      <c r="B2397" s="1231"/>
      <c r="C2397" s="1232"/>
      <c r="D2397" s="1233"/>
      <c r="E2397" s="587" t="e">
        <f t="shared" si="65"/>
        <v>#DIV/0!</v>
      </c>
    </row>
    <row r="2398" spans="1:5" s="17" customFormat="1" ht="16.75" customHeight="1" outlineLevel="2">
      <c r="A2398" s="1230">
        <v>335</v>
      </c>
      <c r="B2398" s="1231"/>
      <c r="C2398" s="1232"/>
      <c r="D2398" s="1233"/>
      <c r="E2398" s="587" t="e">
        <f t="shared" si="65"/>
        <v>#DIV/0!</v>
      </c>
    </row>
    <row r="2399" spans="1:5" s="17" customFormat="1" ht="16.75" customHeight="1" outlineLevel="2">
      <c r="A2399" s="1230">
        <v>336</v>
      </c>
      <c r="B2399" s="1231"/>
      <c r="C2399" s="1232"/>
      <c r="D2399" s="1233"/>
      <c r="E2399" s="587" t="e">
        <f t="shared" si="65"/>
        <v>#DIV/0!</v>
      </c>
    </row>
    <row r="2400" spans="1:5" s="17" customFormat="1" ht="16.75" customHeight="1" outlineLevel="2">
      <c r="A2400" s="1230">
        <v>337</v>
      </c>
      <c r="B2400" s="1231"/>
      <c r="C2400" s="1232"/>
      <c r="D2400" s="1233"/>
      <c r="E2400" s="587" t="e">
        <f t="shared" si="65"/>
        <v>#DIV/0!</v>
      </c>
    </row>
    <row r="2401" spans="1:5" s="17" customFormat="1" ht="16.75" customHeight="1" outlineLevel="2">
      <c r="A2401" s="1230">
        <v>338</v>
      </c>
      <c r="B2401" s="1231"/>
      <c r="C2401" s="1232"/>
      <c r="D2401" s="1233"/>
      <c r="E2401" s="587" t="e">
        <f t="shared" si="65"/>
        <v>#DIV/0!</v>
      </c>
    </row>
    <row r="2402" spans="1:5" s="17" customFormat="1" ht="16.75" customHeight="1" outlineLevel="2">
      <c r="A2402" s="1230">
        <v>339</v>
      </c>
      <c r="B2402" s="1231"/>
      <c r="C2402" s="1232"/>
      <c r="D2402" s="1233"/>
      <c r="E2402" s="587" t="e">
        <f t="shared" si="65"/>
        <v>#DIV/0!</v>
      </c>
    </row>
    <row r="2403" spans="1:5" s="17" customFormat="1" ht="16.75" customHeight="1" outlineLevel="2">
      <c r="A2403" s="1230">
        <v>340</v>
      </c>
      <c r="B2403" s="1231"/>
      <c r="C2403" s="1232"/>
      <c r="D2403" s="1233"/>
      <c r="E2403" s="587" t="e">
        <f t="shared" si="65"/>
        <v>#DIV/0!</v>
      </c>
    </row>
    <row r="2404" spans="1:5" s="17" customFormat="1" ht="16.75" customHeight="1" outlineLevel="2">
      <c r="A2404" s="1230">
        <v>341</v>
      </c>
      <c r="B2404" s="1231"/>
      <c r="C2404" s="1232"/>
      <c r="D2404" s="1233"/>
      <c r="E2404" s="587" t="e">
        <f t="shared" si="65"/>
        <v>#DIV/0!</v>
      </c>
    </row>
    <row r="2405" spans="1:5" s="17" customFormat="1" ht="16.75" customHeight="1" outlineLevel="2">
      <c r="A2405" s="1230">
        <v>342</v>
      </c>
      <c r="B2405" s="1231"/>
      <c r="C2405" s="1232"/>
      <c r="D2405" s="1233"/>
      <c r="E2405" s="587" t="e">
        <f t="shared" si="65"/>
        <v>#DIV/0!</v>
      </c>
    </row>
    <row r="2406" spans="1:5" s="17" customFormat="1" ht="16.75" customHeight="1" outlineLevel="2">
      <c r="A2406" s="1230">
        <v>343</v>
      </c>
      <c r="B2406" s="1231"/>
      <c r="C2406" s="1232"/>
      <c r="D2406" s="1233"/>
      <c r="E2406" s="587" t="e">
        <f t="shared" si="65"/>
        <v>#DIV/0!</v>
      </c>
    </row>
    <row r="2407" spans="1:5" s="17" customFormat="1" ht="16.75" customHeight="1" outlineLevel="2">
      <c r="A2407" s="1230">
        <v>344</v>
      </c>
      <c r="B2407" s="1231"/>
      <c r="C2407" s="1232"/>
      <c r="D2407" s="1233"/>
      <c r="E2407" s="587" t="e">
        <f t="shared" si="65"/>
        <v>#DIV/0!</v>
      </c>
    </row>
    <row r="2408" spans="1:5" s="17" customFormat="1" ht="16.75" customHeight="1" outlineLevel="2">
      <c r="A2408" s="1230">
        <v>345</v>
      </c>
      <c r="B2408" s="1231"/>
      <c r="C2408" s="1232"/>
      <c r="D2408" s="1233"/>
      <c r="E2408" s="587" t="e">
        <f t="shared" si="65"/>
        <v>#DIV/0!</v>
      </c>
    </row>
    <row r="2409" spans="1:5" s="17" customFormat="1" ht="16.75" customHeight="1" outlineLevel="2">
      <c r="A2409" s="1230">
        <v>346</v>
      </c>
      <c r="B2409" s="1231"/>
      <c r="C2409" s="1232"/>
      <c r="D2409" s="1233"/>
      <c r="E2409" s="587" t="e">
        <f t="shared" si="65"/>
        <v>#DIV/0!</v>
      </c>
    </row>
    <row r="2410" spans="1:5" s="17" customFormat="1" ht="16.75" customHeight="1" outlineLevel="2">
      <c r="A2410" s="1230">
        <v>347</v>
      </c>
      <c r="B2410" s="1231"/>
      <c r="C2410" s="1232"/>
      <c r="D2410" s="1233"/>
      <c r="E2410" s="587" t="e">
        <f t="shared" si="65"/>
        <v>#DIV/0!</v>
      </c>
    </row>
    <row r="2411" spans="1:5" s="17" customFormat="1" ht="16.75" customHeight="1" outlineLevel="2">
      <c r="A2411" s="1230">
        <v>348</v>
      </c>
      <c r="B2411" s="1231"/>
      <c r="C2411" s="1232"/>
      <c r="D2411" s="1233"/>
      <c r="E2411" s="587" t="e">
        <f t="shared" si="65"/>
        <v>#DIV/0!</v>
      </c>
    </row>
    <row r="2412" spans="1:5" s="17" customFormat="1" ht="16.75" customHeight="1" outlineLevel="2">
      <c r="A2412" s="1230">
        <v>349</v>
      </c>
      <c r="B2412" s="1231"/>
      <c r="C2412" s="1232"/>
      <c r="D2412" s="1233"/>
      <c r="E2412" s="587" t="e">
        <f t="shared" si="65"/>
        <v>#DIV/0!</v>
      </c>
    </row>
    <row r="2413" spans="1:5" s="17" customFormat="1" ht="16.75" customHeight="1" outlineLevel="2">
      <c r="A2413" s="1230">
        <v>350</v>
      </c>
      <c r="B2413" s="1231"/>
      <c r="C2413" s="1232"/>
      <c r="D2413" s="1233"/>
      <c r="E2413" s="587" t="e">
        <f t="shared" si="65"/>
        <v>#DIV/0!</v>
      </c>
    </row>
    <row r="2414" spans="1:5" s="17" customFormat="1" ht="16.75" customHeight="1" outlineLevel="2">
      <c r="A2414" s="1230">
        <v>351</v>
      </c>
      <c r="B2414" s="1231"/>
      <c r="C2414" s="1232"/>
      <c r="D2414" s="1233"/>
      <c r="E2414" s="587" t="e">
        <f t="shared" si="65"/>
        <v>#DIV/0!</v>
      </c>
    </row>
    <row r="2415" spans="1:5" s="17" customFormat="1" ht="16.75" customHeight="1" outlineLevel="2">
      <c r="A2415" s="1230">
        <v>352</v>
      </c>
      <c r="B2415" s="1231"/>
      <c r="C2415" s="1232"/>
      <c r="D2415" s="1233"/>
      <c r="E2415" s="587" t="e">
        <f t="shared" si="65"/>
        <v>#DIV/0!</v>
      </c>
    </row>
    <row r="2416" spans="1:5" s="17" customFormat="1" ht="16.75" customHeight="1" outlineLevel="2">
      <c r="A2416" s="1230">
        <v>353</v>
      </c>
      <c r="B2416" s="1231"/>
      <c r="C2416" s="1232"/>
      <c r="D2416" s="1233"/>
      <c r="E2416" s="587" t="e">
        <f t="shared" si="65"/>
        <v>#DIV/0!</v>
      </c>
    </row>
    <row r="2417" spans="1:5" s="17" customFormat="1" ht="16.75" customHeight="1" outlineLevel="2">
      <c r="A2417" s="1230">
        <v>354</v>
      </c>
      <c r="B2417" s="1231"/>
      <c r="C2417" s="1232"/>
      <c r="D2417" s="1233"/>
      <c r="E2417" s="587" t="e">
        <f t="shared" si="65"/>
        <v>#DIV/0!</v>
      </c>
    </row>
    <row r="2418" spans="1:5" s="17" customFormat="1" ht="16.75" customHeight="1" outlineLevel="2">
      <c r="A2418" s="1230">
        <v>355</v>
      </c>
      <c r="B2418" s="1231"/>
      <c r="C2418" s="1232"/>
      <c r="D2418" s="1233"/>
      <c r="E2418" s="587" t="e">
        <f t="shared" si="65"/>
        <v>#DIV/0!</v>
      </c>
    </row>
    <row r="2419" spans="1:5" s="17" customFormat="1" ht="16.75" customHeight="1" outlineLevel="2">
      <c r="A2419" s="1230">
        <v>356</v>
      </c>
      <c r="B2419" s="1231"/>
      <c r="C2419" s="1232"/>
      <c r="D2419" s="1233"/>
      <c r="E2419" s="587" t="e">
        <f t="shared" si="65"/>
        <v>#DIV/0!</v>
      </c>
    </row>
    <row r="2420" spans="1:5" s="17" customFormat="1" ht="16.75" customHeight="1" outlineLevel="2">
      <c r="A2420" s="1230">
        <v>357</v>
      </c>
      <c r="B2420" s="1231"/>
      <c r="C2420" s="1232"/>
      <c r="D2420" s="1233"/>
      <c r="E2420" s="587" t="e">
        <f t="shared" si="65"/>
        <v>#DIV/0!</v>
      </c>
    </row>
    <row r="2421" spans="1:5" s="17" customFormat="1" ht="16.75" customHeight="1" outlineLevel="2">
      <c r="A2421" s="1230">
        <v>358</v>
      </c>
      <c r="B2421" s="1231"/>
      <c r="C2421" s="1232"/>
      <c r="D2421" s="1233"/>
      <c r="E2421" s="587" t="e">
        <f t="shared" si="65"/>
        <v>#DIV/0!</v>
      </c>
    </row>
    <row r="2422" spans="1:5" s="17" customFormat="1" ht="16.75" customHeight="1" outlineLevel="2">
      <c r="A2422" s="1230">
        <v>359</v>
      </c>
      <c r="B2422" s="1231"/>
      <c r="C2422" s="1232"/>
      <c r="D2422" s="1233"/>
      <c r="E2422" s="587" t="e">
        <f t="shared" si="65"/>
        <v>#DIV/0!</v>
      </c>
    </row>
    <row r="2423" spans="1:5" s="17" customFormat="1" ht="16.75" customHeight="1" outlineLevel="2">
      <c r="A2423" s="1230">
        <v>360</v>
      </c>
      <c r="B2423" s="1231"/>
      <c r="C2423" s="1232"/>
      <c r="D2423" s="1233"/>
      <c r="E2423" s="587" t="e">
        <f t="shared" si="65"/>
        <v>#DIV/0!</v>
      </c>
    </row>
    <row r="2424" spans="1:5" s="17" customFormat="1" ht="16.75" customHeight="1" outlineLevel="2">
      <c r="A2424" s="1230">
        <v>361</v>
      </c>
      <c r="B2424" s="1231"/>
      <c r="C2424" s="1232"/>
      <c r="D2424" s="1233"/>
      <c r="E2424" s="587" t="e">
        <f t="shared" si="65"/>
        <v>#DIV/0!</v>
      </c>
    </row>
    <row r="2425" spans="1:5" s="17" customFormat="1" ht="16.75" customHeight="1" outlineLevel="2">
      <c r="A2425" s="1230">
        <v>362</v>
      </c>
      <c r="B2425" s="1231"/>
      <c r="C2425" s="1232"/>
      <c r="D2425" s="1233"/>
      <c r="E2425" s="587" t="e">
        <f t="shared" si="65"/>
        <v>#DIV/0!</v>
      </c>
    </row>
    <row r="2426" spans="1:5" s="17" customFormat="1" ht="16.75" customHeight="1" outlineLevel="2">
      <c r="A2426" s="1230">
        <v>363</v>
      </c>
      <c r="B2426" s="1231"/>
      <c r="C2426" s="1232"/>
      <c r="D2426" s="1233"/>
      <c r="E2426" s="587" t="e">
        <f t="shared" si="65"/>
        <v>#DIV/0!</v>
      </c>
    </row>
    <row r="2427" spans="1:5" s="17" customFormat="1" ht="16.75" customHeight="1" outlineLevel="2">
      <c r="A2427" s="1230">
        <v>364</v>
      </c>
      <c r="B2427" s="1231"/>
      <c r="C2427" s="1232"/>
      <c r="D2427" s="1233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0">
        <v>365</v>
      </c>
      <c r="B2428" s="1231"/>
      <c r="C2428" s="1232"/>
      <c r="D2428" s="1233"/>
      <c r="E2428" s="587" t="e">
        <f t="shared" si="66"/>
        <v>#DIV/0!</v>
      </c>
    </row>
    <row r="2429" spans="1:5" s="17" customFormat="1" ht="16.75" customHeight="1" outlineLevel="2">
      <c r="A2429" s="1230">
        <v>366</v>
      </c>
      <c r="B2429" s="1231"/>
      <c r="C2429" s="1232"/>
      <c r="D2429" s="1233"/>
      <c r="E2429" s="587" t="e">
        <f t="shared" si="66"/>
        <v>#DIV/0!</v>
      </c>
    </row>
    <row r="2430" spans="1:5" s="17" customFormat="1" ht="16.75" customHeight="1" outlineLevel="2">
      <c r="A2430" s="1230">
        <v>367</v>
      </c>
      <c r="B2430" s="1231"/>
      <c r="C2430" s="1232"/>
      <c r="D2430" s="1233"/>
      <c r="E2430" s="587" t="e">
        <f t="shared" si="66"/>
        <v>#DIV/0!</v>
      </c>
    </row>
    <row r="2431" spans="1:5" s="17" customFormat="1" ht="16.75" customHeight="1" outlineLevel="2">
      <c r="A2431" s="1230">
        <v>368</v>
      </c>
      <c r="B2431" s="1231"/>
      <c r="C2431" s="1232"/>
      <c r="D2431" s="1233"/>
      <c r="E2431" s="587" t="e">
        <f t="shared" si="66"/>
        <v>#DIV/0!</v>
      </c>
    </row>
    <row r="2432" spans="1:5" s="17" customFormat="1" ht="16.75" customHeight="1" outlineLevel="2">
      <c r="A2432" s="1230">
        <v>369</v>
      </c>
      <c r="B2432" s="1231"/>
      <c r="C2432" s="1232"/>
      <c r="D2432" s="1233"/>
      <c r="E2432" s="587" t="e">
        <f t="shared" si="66"/>
        <v>#DIV/0!</v>
      </c>
    </row>
    <row r="2433" spans="1:5" s="17" customFormat="1" ht="16.75" customHeight="1" outlineLevel="2">
      <c r="A2433" s="1230">
        <v>370</v>
      </c>
      <c r="B2433" s="1231"/>
      <c r="C2433" s="1232"/>
      <c r="D2433" s="1233"/>
      <c r="E2433" s="587" t="e">
        <f t="shared" si="66"/>
        <v>#DIV/0!</v>
      </c>
    </row>
    <row r="2434" spans="1:5" s="17" customFormat="1" ht="16.75" customHeight="1" outlineLevel="2">
      <c r="A2434" s="1230">
        <v>371</v>
      </c>
      <c r="B2434" s="1231"/>
      <c r="C2434" s="1232"/>
      <c r="D2434" s="1233"/>
      <c r="E2434" s="587" t="e">
        <f t="shared" si="66"/>
        <v>#DIV/0!</v>
      </c>
    </row>
    <row r="2435" spans="1:5" s="17" customFormat="1" ht="16.75" customHeight="1" outlineLevel="2">
      <c r="A2435" s="1230">
        <v>372</v>
      </c>
      <c r="B2435" s="1231"/>
      <c r="C2435" s="1232"/>
      <c r="D2435" s="1233"/>
      <c r="E2435" s="587" t="e">
        <f t="shared" si="66"/>
        <v>#DIV/0!</v>
      </c>
    </row>
    <row r="2436" spans="1:5" s="17" customFormat="1" ht="16.75" customHeight="1" outlineLevel="2">
      <c r="A2436" s="1230">
        <v>373</v>
      </c>
      <c r="B2436" s="1231"/>
      <c r="C2436" s="1232"/>
      <c r="D2436" s="1233"/>
      <c r="E2436" s="587" t="e">
        <f t="shared" si="66"/>
        <v>#DIV/0!</v>
      </c>
    </row>
    <row r="2437" spans="1:5" s="17" customFormat="1" ht="16.75" customHeight="1" outlineLevel="2">
      <c r="A2437" s="1230">
        <v>374</v>
      </c>
      <c r="B2437" s="1231"/>
      <c r="C2437" s="1232"/>
      <c r="D2437" s="1233"/>
      <c r="E2437" s="587" t="e">
        <f t="shared" si="66"/>
        <v>#DIV/0!</v>
      </c>
    </row>
    <row r="2438" spans="1:5" s="17" customFormat="1" ht="16.75" customHeight="1" outlineLevel="2">
      <c r="A2438" s="1230">
        <v>375</v>
      </c>
      <c r="B2438" s="1231"/>
      <c r="C2438" s="1232"/>
      <c r="D2438" s="1233"/>
      <c r="E2438" s="587" t="e">
        <f t="shared" si="66"/>
        <v>#DIV/0!</v>
      </c>
    </row>
    <row r="2439" spans="1:5" s="17" customFormat="1" ht="16.75" customHeight="1" outlineLevel="2">
      <c r="A2439" s="1230">
        <v>376</v>
      </c>
      <c r="B2439" s="1231"/>
      <c r="C2439" s="1232"/>
      <c r="D2439" s="1233"/>
      <c r="E2439" s="587" t="e">
        <f t="shared" si="66"/>
        <v>#DIV/0!</v>
      </c>
    </row>
    <row r="2440" spans="1:5" s="17" customFormat="1" ht="16.75" customHeight="1" outlineLevel="2">
      <c r="A2440" s="1230">
        <v>377</v>
      </c>
      <c r="B2440" s="1231"/>
      <c r="C2440" s="1232"/>
      <c r="D2440" s="1233"/>
      <c r="E2440" s="587" t="e">
        <f t="shared" si="66"/>
        <v>#DIV/0!</v>
      </c>
    </row>
    <row r="2441" spans="1:5" s="17" customFormat="1" ht="16.75" customHeight="1" outlineLevel="2">
      <c r="A2441" s="1230">
        <v>378</v>
      </c>
      <c r="B2441" s="1231"/>
      <c r="C2441" s="1232"/>
      <c r="D2441" s="1233"/>
      <c r="E2441" s="587" t="e">
        <f t="shared" si="66"/>
        <v>#DIV/0!</v>
      </c>
    </row>
    <row r="2442" spans="1:5" s="17" customFormat="1" ht="16.75" customHeight="1" outlineLevel="2">
      <c r="A2442" s="1230">
        <v>379</v>
      </c>
      <c r="B2442" s="1231"/>
      <c r="C2442" s="1232"/>
      <c r="D2442" s="1233"/>
      <c r="E2442" s="587" t="e">
        <f t="shared" si="66"/>
        <v>#DIV/0!</v>
      </c>
    </row>
    <row r="2443" spans="1:5" s="17" customFormat="1" ht="16.75" customHeight="1" outlineLevel="2">
      <c r="A2443" s="1230">
        <v>380</v>
      </c>
      <c r="B2443" s="1231"/>
      <c r="C2443" s="1232"/>
      <c r="D2443" s="1233"/>
      <c r="E2443" s="587" t="e">
        <f t="shared" si="66"/>
        <v>#DIV/0!</v>
      </c>
    </row>
    <row r="2444" spans="1:5" s="17" customFormat="1" ht="16.75" customHeight="1" outlineLevel="2">
      <c r="A2444" s="1230">
        <v>381</v>
      </c>
      <c r="B2444" s="1231"/>
      <c r="C2444" s="1232"/>
      <c r="D2444" s="1233"/>
      <c r="E2444" s="587" t="e">
        <f t="shared" si="66"/>
        <v>#DIV/0!</v>
      </c>
    </row>
    <row r="2445" spans="1:5" s="17" customFormat="1" ht="16.75" customHeight="1" outlineLevel="2">
      <c r="A2445" s="1230">
        <v>382</v>
      </c>
      <c r="B2445" s="1231"/>
      <c r="C2445" s="1232"/>
      <c r="D2445" s="1233"/>
      <c r="E2445" s="587" t="e">
        <f t="shared" si="66"/>
        <v>#DIV/0!</v>
      </c>
    </row>
    <row r="2446" spans="1:5" s="17" customFormat="1" ht="16.75" customHeight="1" outlineLevel="2">
      <c r="A2446" s="1230">
        <v>383</v>
      </c>
      <c r="B2446" s="1231"/>
      <c r="C2446" s="1232"/>
      <c r="D2446" s="1233"/>
      <c r="E2446" s="587" t="e">
        <f t="shared" si="66"/>
        <v>#DIV/0!</v>
      </c>
    </row>
    <row r="2447" spans="1:5" s="17" customFormat="1" ht="16.75" customHeight="1" outlineLevel="2">
      <c r="A2447" s="1230">
        <v>384</v>
      </c>
      <c r="B2447" s="1231"/>
      <c r="C2447" s="1232"/>
      <c r="D2447" s="1233"/>
      <c r="E2447" s="587" t="e">
        <f t="shared" si="66"/>
        <v>#DIV/0!</v>
      </c>
    </row>
    <row r="2448" spans="1:5" s="17" customFormat="1" ht="16.75" customHeight="1" outlineLevel="2">
      <c r="A2448" s="1230">
        <v>385</v>
      </c>
      <c r="B2448" s="1231"/>
      <c r="C2448" s="1232"/>
      <c r="D2448" s="1233"/>
      <c r="E2448" s="587" t="e">
        <f t="shared" si="66"/>
        <v>#DIV/0!</v>
      </c>
    </row>
    <row r="2449" spans="1:5" s="17" customFormat="1" ht="16.75" customHeight="1" outlineLevel="2">
      <c r="A2449" s="1230">
        <v>386</v>
      </c>
      <c r="B2449" s="1231"/>
      <c r="C2449" s="1232"/>
      <c r="D2449" s="1233"/>
      <c r="E2449" s="587" t="e">
        <f t="shared" si="66"/>
        <v>#DIV/0!</v>
      </c>
    </row>
    <row r="2450" spans="1:5" s="17" customFormat="1" ht="16.75" customHeight="1" outlineLevel="2">
      <c r="A2450" s="1230">
        <v>387</v>
      </c>
      <c r="B2450" s="1231"/>
      <c r="C2450" s="1232"/>
      <c r="D2450" s="1233"/>
      <c r="E2450" s="587" t="e">
        <f t="shared" si="66"/>
        <v>#DIV/0!</v>
      </c>
    </row>
    <row r="2451" spans="1:5" s="17" customFormat="1" ht="16.75" customHeight="1" outlineLevel="2">
      <c r="A2451" s="1230">
        <v>388</v>
      </c>
      <c r="B2451" s="1231"/>
      <c r="C2451" s="1232"/>
      <c r="D2451" s="1233"/>
      <c r="E2451" s="587" t="e">
        <f t="shared" si="66"/>
        <v>#DIV/0!</v>
      </c>
    </row>
    <row r="2452" spans="1:5" s="17" customFormat="1" ht="16.75" customHeight="1" outlineLevel="2">
      <c r="A2452" s="1230">
        <v>389</v>
      </c>
      <c r="B2452" s="1231"/>
      <c r="C2452" s="1232"/>
      <c r="D2452" s="1233"/>
      <c r="E2452" s="587" t="e">
        <f t="shared" si="66"/>
        <v>#DIV/0!</v>
      </c>
    </row>
    <row r="2453" spans="1:5" s="17" customFormat="1" ht="16.75" customHeight="1" outlineLevel="2">
      <c r="A2453" s="1230">
        <v>390</v>
      </c>
      <c r="B2453" s="1231"/>
      <c r="C2453" s="1232"/>
      <c r="D2453" s="1233"/>
      <c r="E2453" s="587" t="e">
        <f t="shared" si="66"/>
        <v>#DIV/0!</v>
      </c>
    </row>
    <row r="2454" spans="1:5" s="17" customFormat="1" ht="16.75" customHeight="1" outlineLevel="2">
      <c r="A2454" s="1230">
        <v>391</v>
      </c>
      <c r="B2454" s="1231"/>
      <c r="C2454" s="1232"/>
      <c r="D2454" s="1233"/>
      <c r="E2454" s="587" t="e">
        <f t="shared" si="66"/>
        <v>#DIV/0!</v>
      </c>
    </row>
    <row r="2455" spans="1:5" s="17" customFormat="1" ht="16.75" customHeight="1" outlineLevel="2">
      <c r="A2455" s="1230">
        <v>392</v>
      </c>
      <c r="B2455" s="1231"/>
      <c r="C2455" s="1232"/>
      <c r="D2455" s="1233"/>
      <c r="E2455" s="587" t="e">
        <f t="shared" si="66"/>
        <v>#DIV/0!</v>
      </c>
    </row>
    <row r="2456" spans="1:5" s="17" customFormat="1" ht="16.75" customHeight="1" outlineLevel="2">
      <c r="A2456" s="1230">
        <v>393</v>
      </c>
      <c r="B2456" s="1231"/>
      <c r="C2456" s="1232"/>
      <c r="D2456" s="1233"/>
      <c r="E2456" s="587" t="e">
        <f t="shared" si="66"/>
        <v>#DIV/0!</v>
      </c>
    </row>
    <row r="2457" spans="1:5" s="17" customFormat="1" ht="16.75" customHeight="1" outlineLevel="2">
      <c r="A2457" s="1230">
        <v>394</v>
      </c>
      <c r="B2457" s="1231"/>
      <c r="C2457" s="1232"/>
      <c r="D2457" s="1233"/>
      <c r="E2457" s="587" t="e">
        <f t="shared" si="66"/>
        <v>#DIV/0!</v>
      </c>
    </row>
    <row r="2458" spans="1:5" s="17" customFormat="1" ht="16.75" customHeight="1" outlineLevel="2">
      <c r="A2458" s="1230">
        <v>395</v>
      </c>
      <c r="B2458" s="1231"/>
      <c r="C2458" s="1232"/>
      <c r="D2458" s="1233"/>
      <c r="E2458" s="587" t="e">
        <f t="shared" si="66"/>
        <v>#DIV/0!</v>
      </c>
    </row>
    <row r="2459" spans="1:5" s="17" customFormat="1" ht="16.75" customHeight="1" outlineLevel="2">
      <c r="A2459" s="1230">
        <v>396</v>
      </c>
      <c r="B2459" s="1231"/>
      <c r="C2459" s="1232"/>
      <c r="D2459" s="1233"/>
      <c r="E2459" s="587" t="e">
        <f t="shared" si="66"/>
        <v>#DIV/0!</v>
      </c>
    </row>
    <row r="2460" spans="1:5" s="17" customFormat="1" ht="16.75" customHeight="1" outlineLevel="2">
      <c r="A2460" s="1230">
        <v>397</v>
      </c>
      <c r="B2460" s="1231"/>
      <c r="C2460" s="1232"/>
      <c r="D2460" s="1233"/>
      <c r="E2460" s="587" t="e">
        <f t="shared" si="66"/>
        <v>#DIV/0!</v>
      </c>
    </row>
    <row r="2461" spans="1:5" s="17" customFormat="1" ht="16.75" customHeight="1" outlineLevel="2">
      <c r="A2461" s="1230">
        <v>398</v>
      </c>
      <c r="B2461" s="1231"/>
      <c r="C2461" s="1232"/>
      <c r="D2461" s="1233"/>
      <c r="E2461" s="587" t="e">
        <f t="shared" si="66"/>
        <v>#DIV/0!</v>
      </c>
    </row>
    <row r="2462" spans="1:5" s="17" customFormat="1" ht="16.75" customHeight="1" outlineLevel="2">
      <c r="A2462" s="1230">
        <v>399</v>
      </c>
      <c r="B2462" s="1231"/>
      <c r="C2462" s="1232"/>
      <c r="D2462" s="1233"/>
      <c r="E2462" s="587" t="e">
        <f t="shared" si="66"/>
        <v>#DIV/0!</v>
      </c>
    </row>
    <row r="2463" spans="1:5" s="17" customFormat="1" ht="16.75" customHeight="1" outlineLevel="2">
      <c r="A2463" s="1230">
        <v>400</v>
      </c>
      <c r="B2463" s="1231"/>
      <c r="C2463" s="1232"/>
      <c r="D2463" s="1233"/>
      <c r="E2463" s="587" t="e">
        <f t="shared" si="66"/>
        <v>#DIV/0!</v>
      </c>
    </row>
    <row r="2464" spans="1:5" s="17" customFormat="1" ht="16.75" customHeight="1" outlineLevel="2">
      <c r="A2464" s="1230">
        <v>401</v>
      </c>
      <c r="B2464" s="1231"/>
      <c r="C2464" s="1232"/>
      <c r="D2464" s="1233"/>
      <c r="E2464" s="587" t="e">
        <f t="shared" si="66"/>
        <v>#DIV/0!</v>
      </c>
    </row>
    <row r="2465" spans="1:5" s="17" customFormat="1" ht="16.75" customHeight="1" outlineLevel="2">
      <c r="A2465" s="1230">
        <v>402</v>
      </c>
      <c r="B2465" s="1231"/>
      <c r="C2465" s="1232"/>
      <c r="D2465" s="1233"/>
      <c r="E2465" s="587" t="e">
        <f t="shared" si="66"/>
        <v>#DIV/0!</v>
      </c>
    </row>
    <row r="2466" spans="1:5" s="17" customFormat="1" ht="16.75" customHeight="1" outlineLevel="2">
      <c r="A2466" s="1230">
        <v>403</v>
      </c>
      <c r="B2466" s="1231"/>
      <c r="C2466" s="1232"/>
      <c r="D2466" s="1233"/>
      <c r="E2466" s="587" t="e">
        <f t="shared" si="66"/>
        <v>#DIV/0!</v>
      </c>
    </row>
    <row r="2467" spans="1:5" s="17" customFormat="1" ht="16.75" customHeight="1" outlineLevel="2">
      <c r="A2467" s="1230">
        <v>404</v>
      </c>
      <c r="B2467" s="1231"/>
      <c r="C2467" s="1232"/>
      <c r="D2467" s="1233"/>
      <c r="E2467" s="587" t="e">
        <f t="shared" si="66"/>
        <v>#DIV/0!</v>
      </c>
    </row>
    <row r="2468" spans="1:5" s="17" customFormat="1" ht="16.75" customHeight="1" outlineLevel="2">
      <c r="A2468" s="1230">
        <v>405</v>
      </c>
      <c r="B2468" s="1231"/>
      <c r="C2468" s="1232"/>
      <c r="D2468" s="1233"/>
      <c r="E2468" s="587" t="e">
        <f t="shared" si="66"/>
        <v>#DIV/0!</v>
      </c>
    </row>
    <row r="2469" spans="1:5" s="17" customFormat="1" ht="16.75" customHeight="1" outlineLevel="2">
      <c r="A2469" s="1230">
        <v>406</v>
      </c>
      <c r="B2469" s="1231"/>
      <c r="C2469" s="1232"/>
      <c r="D2469" s="1233"/>
      <c r="E2469" s="587" t="e">
        <f t="shared" si="66"/>
        <v>#DIV/0!</v>
      </c>
    </row>
    <row r="2470" spans="1:5" s="17" customFormat="1" ht="16.75" customHeight="1" outlineLevel="2">
      <c r="A2470" s="1230">
        <v>407</v>
      </c>
      <c r="B2470" s="1231"/>
      <c r="C2470" s="1232"/>
      <c r="D2470" s="1233"/>
      <c r="E2470" s="587" t="e">
        <f t="shared" si="66"/>
        <v>#DIV/0!</v>
      </c>
    </row>
    <row r="2471" spans="1:5" s="17" customFormat="1" ht="16.75" customHeight="1" outlineLevel="2">
      <c r="A2471" s="1230">
        <v>408</v>
      </c>
      <c r="B2471" s="1231"/>
      <c r="C2471" s="1232"/>
      <c r="D2471" s="1233"/>
      <c r="E2471" s="587" t="e">
        <f t="shared" si="66"/>
        <v>#DIV/0!</v>
      </c>
    </row>
    <row r="2472" spans="1:5" s="17" customFormat="1" ht="16.75" customHeight="1" outlineLevel="2">
      <c r="A2472" s="1230">
        <v>409</v>
      </c>
      <c r="B2472" s="1231"/>
      <c r="C2472" s="1232"/>
      <c r="D2472" s="1233"/>
      <c r="E2472" s="587" t="e">
        <f t="shared" si="66"/>
        <v>#DIV/0!</v>
      </c>
    </row>
    <row r="2473" spans="1:5" s="17" customFormat="1" ht="16.75" customHeight="1" outlineLevel="2">
      <c r="A2473" s="1230">
        <v>410</v>
      </c>
      <c r="B2473" s="1231"/>
      <c r="C2473" s="1232"/>
      <c r="D2473" s="1233"/>
      <c r="E2473" s="587" t="e">
        <f t="shared" si="66"/>
        <v>#DIV/0!</v>
      </c>
    </row>
    <row r="2474" spans="1:5" s="17" customFormat="1" ht="16.75" customHeight="1" outlineLevel="2">
      <c r="A2474" s="1230">
        <v>411</v>
      </c>
      <c r="B2474" s="1231"/>
      <c r="C2474" s="1232"/>
      <c r="D2474" s="1233"/>
      <c r="E2474" s="587" t="e">
        <f t="shared" si="66"/>
        <v>#DIV/0!</v>
      </c>
    </row>
    <row r="2475" spans="1:5" s="17" customFormat="1" ht="16.75" customHeight="1" outlineLevel="2">
      <c r="A2475" s="1230">
        <v>412</v>
      </c>
      <c r="B2475" s="1231"/>
      <c r="C2475" s="1232"/>
      <c r="D2475" s="1233"/>
      <c r="E2475" s="587" t="e">
        <f t="shared" si="66"/>
        <v>#DIV/0!</v>
      </c>
    </row>
    <row r="2476" spans="1:5" s="17" customFormat="1" ht="16.75" customHeight="1" outlineLevel="2">
      <c r="A2476" s="1230">
        <v>413</v>
      </c>
      <c r="B2476" s="1231"/>
      <c r="C2476" s="1232"/>
      <c r="D2476" s="1233"/>
      <c r="E2476" s="587" t="e">
        <f t="shared" si="66"/>
        <v>#DIV/0!</v>
      </c>
    </row>
    <row r="2477" spans="1:5" s="17" customFormat="1" ht="16.75" customHeight="1" outlineLevel="2">
      <c r="A2477" s="1230">
        <v>414</v>
      </c>
      <c r="B2477" s="1231"/>
      <c r="C2477" s="1232"/>
      <c r="D2477" s="1233"/>
      <c r="E2477" s="587" t="e">
        <f t="shared" si="66"/>
        <v>#DIV/0!</v>
      </c>
    </row>
    <row r="2478" spans="1:5" s="17" customFormat="1" ht="16.75" customHeight="1" outlineLevel="2">
      <c r="A2478" s="1230">
        <v>415</v>
      </c>
      <c r="B2478" s="1231"/>
      <c r="C2478" s="1232"/>
      <c r="D2478" s="1233"/>
      <c r="E2478" s="587" t="e">
        <f t="shared" si="66"/>
        <v>#DIV/0!</v>
      </c>
    </row>
    <row r="2479" spans="1:5" s="17" customFormat="1" ht="16.75" customHeight="1" outlineLevel="2">
      <c r="A2479" s="1230">
        <v>416</v>
      </c>
      <c r="B2479" s="1231"/>
      <c r="C2479" s="1232"/>
      <c r="D2479" s="1233"/>
      <c r="E2479" s="587" t="e">
        <f t="shared" si="66"/>
        <v>#DIV/0!</v>
      </c>
    </row>
    <row r="2480" spans="1:5" s="17" customFormat="1" ht="16.75" customHeight="1" outlineLevel="2">
      <c r="A2480" s="1230">
        <v>417</v>
      </c>
      <c r="B2480" s="1231"/>
      <c r="C2480" s="1232"/>
      <c r="D2480" s="1233"/>
      <c r="E2480" s="587" t="e">
        <f t="shared" si="66"/>
        <v>#DIV/0!</v>
      </c>
    </row>
    <row r="2481" spans="1:5" s="17" customFormat="1" ht="16.75" customHeight="1" outlineLevel="2">
      <c r="A2481" s="1230">
        <v>418</v>
      </c>
      <c r="B2481" s="1231"/>
      <c r="C2481" s="1232"/>
      <c r="D2481" s="1233"/>
      <c r="E2481" s="587" t="e">
        <f t="shared" si="66"/>
        <v>#DIV/0!</v>
      </c>
    </row>
    <row r="2482" spans="1:5" s="17" customFormat="1" ht="16.75" customHeight="1" outlineLevel="2">
      <c r="A2482" s="1230">
        <v>419</v>
      </c>
      <c r="B2482" s="1231"/>
      <c r="C2482" s="1232"/>
      <c r="D2482" s="1233"/>
      <c r="E2482" s="587" t="e">
        <f t="shared" si="66"/>
        <v>#DIV/0!</v>
      </c>
    </row>
    <row r="2483" spans="1:5" s="17" customFormat="1" ht="16.75" customHeight="1" outlineLevel="2">
      <c r="A2483" s="1230">
        <v>420</v>
      </c>
      <c r="B2483" s="1231"/>
      <c r="C2483" s="1232"/>
      <c r="D2483" s="1233"/>
      <c r="E2483" s="587" t="e">
        <f t="shared" si="66"/>
        <v>#DIV/0!</v>
      </c>
    </row>
    <row r="2484" spans="1:5" s="17" customFormat="1" ht="16.75" customHeight="1" outlineLevel="2">
      <c r="A2484" s="1230">
        <v>421</v>
      </c>
      <c r="B2484" s="1231"/>
      <c r="C2484" s="1232"/>
      <c r="D2484" s="1233"/>
      <c r="E2484" s="587" t="e">
        <f t="shared" si="66"/>
        <v>#DIV/0!</v>
      </c>
    </row>
    <row r="2485" spans="1:5" s="17" customFormat="1" ht="16.75" customHeight="1" outlineLevel="2">
      <c r="A2485" s="1230">
        <v>422</v>
      </c>
      <c r="B2485" s="1231"/>
      <c r="C2485" s="1232"/>
      <c r="D2485" s="1233"/>
      <c r="E2485" s="587" t="e">
        <f t="shared" si="66"/>
        <v>#DIV/0!</v>
      </c>
    </row>
    <row r="2486" spans="1:5" s="17" customFormat="1" ht="16.75" customHeight="1" outlineLevel="2">
      <c r="A2486" s="1230">
        <v>423</v>
      </c>
      <c r="B2486" s="1231"/>
      <c r="C2486" s="1232"/>
      <c r="D2486" s="1233"/>
      <c r="E2486" s="587" t="e">
        <f t="shared" si="66"/>
        <v>#DIV/0!</v>
      </c>
    </row>
    <row r="2487" spans="1:5" s="17" customFormat="1" ht="16.75" customHeight="1" outlineLevel="2">
      <c r="A2487" s="1230">
        <v>424</v>
      </c>
      <c r="B2487" s="1231"/>
      <c r="C2487" s="1232"/>
      <c r="D2487" s="1233"/>
      <c r="E2487" s="587" t="e">
        <f t="shared" si="66"/>
        <v>#DIV/0!</v>
      </c>
    </row>
    <row r="2488" spans="1:5" s="17" customFormat="1" ht="16.75" customHeight="1" outlineLevel="2">
      <c r="A2488" s="1230">
        <v>425</v>
      </c>
      <c r="B2488" s="1231"/>
      <c r="C2488" s="1232"/>
      <c r="D2488" s="1233"/>
      <c r="E2488" s="587" t="e">
        <f t="shared" si="66"/>
        <v>#DIV/0!</v>
      </c>
    </row>
    <row r="2489" spans="1:5" s="17" customFormat="1" ht="16.75" customHeight="1" outlineLevel="2">
      <c r="A2489" s="1230">
        <v>426</v>
      </c>
      <c r="B2489" s="1231"/>
      <c r="C2489" s="1232"/>
      <c r="D2489" s="1233"/>
      <c r="E2489" s="587" t="e">
        <f t="shared" si="66"/>
        <v>#DIV/0!</v>
      </c>
    </row>
    <row r="2490" spans="1:5" s="17" customFormat="1" ht="16.75" customHeight="1" outlineLevel="2">
      <c r="A2490" s="1230">
        <v>427</v>
      </c>
      <c r="B2490" s="1231"/>
      <c r="C2490" s="1232"/>
      <c r="D2490" s="1233"/>
      <c r="E2490" s="587" t="e">
        <f t="shared" si="66"/>
        <v>#DIV/0!</v>
      </c>
    </row>
    <row r="2491" spans="1:5" s="17" customFormat="1" ht="16.75" customHeight="1" outlineLevel="2">
      <c r="A2491" s="1230">
        <v>428</v>
      </c>
      <c r="B2491" s="1231"/>
      <c r="C2491" s="1232"/>
      <c r="D2491" s="1233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0">
        <v>429</v>
      </c>
      <c r="B2492" s="1231"/>
      <c r="C2492" s="1232"/>
      <c r="D2492" s="1233"/>
      <c r="E2492" s="587" t="e">
        <f t="shared" si="67"/>
        <v>#DIV/0!</v>
      </c>
    </row>
    <row r="2493" spans="1:5" s="17" customFormat="1" ht="16.75" customHeight="1" outlineLevel="2">
      <c r="A2493" s="1230">
        <v>430</v>
      </c>
      <c r="B2493" s="1231"/>
      <c r="C2493" s="1232"/>
      <c r="D2493" s="1233"/>
      <c r="E2493" s="587" t="e">
        <f t="shared" si="67"/>
        <v>#DIV/0!</v>
      </c>
    </row>
    <row r="2494" spans="1:5" s="17" customFormat="1" ht="16.75" customHeight="1" outlineLevel="2">
      <c r="A2494" s="1230">
        <v>431</v>
      </c>
      <c r="B2494" s="1231"/>
      <c r="C2494" s="1232"/>
      <c r="D2494" s="1233"/>
      <c r="E2494" s="587" t="e">
        <f t="shared" si="67"/>
        <v>#DIV/0!</v>
      </c>
    </row>
    <row r="2495" spans="1:5" s="17" customFormat="1" ht="16.75" customHeight="1" outlineLevel="2">
      <c r="A2495" s="1230">
        <v>432</v>
      </c>
      <c r="B2495" s="1231"/>
      <c r="C2495" s="1232"/>
      <c r="D2495" s="1233"/>
      <c r="E2495" s="587" t="e">
        <f t="shared" si="67"/>
        <v>#DIV/0!</v>
      </c>
    </row>
    <row r="2496" spans="1:5" s="17" customFormat="1" ht="16.75" customHeight="1" outlineLevel="2">
      <c r="A2496" s="1230">
        <v>433</v>
      </c>
      <c r="B2496" s="1231"/>
      <c r="C2496" s="1232"/>
      <c r="D2496" s="1233"/>
      <c r="E2496" s="587" t="e">
        <f t="shared" si="67"/>
        <v>#DIV/0!</v>
      </c>
    </row>
    <row r="2497" spans="1:5" s="17" customFormat="1" ht="16.75" customHeight="1" outlineLevel="2">
      <c r="A2497" s="1230">
        <v>434</v>
      </c>
      <c r="B2497" s="1231"/>
      <c r="C2497" s="1232"/>
      <c r="D2497" s="1233"/>
      <c r="E2497" s="587" t="e">
        <f t="shared" si="67"/>
        <v>#DIV/0!</v>
      </c>
    </row>
    <row r="2498" spans="1:5" s="17" customFormat="1" ht="16.75" customHeight="1" outlineLevel="2">
      <c r="A2498" s="1230">
        <v>435</v>
      </c>
      <c r="B2498" s="1231"/>
      <c r="C2498" s="1232"/>
      <c r="D2498" s="1233"/>
      <c r="E2498" s="587" t="e">
        <f t="shared" si="67"/>
        <v>#DIV/0!</v>
      </c>
    </row>
    <row r="2499" spans="1:5" s="17" customFormat="1" ht="16.75" customHeight="1" outlineLevel="2">
      <c r="A2499" s="1230">
        <v>436</v>
      </c>
      <c r="B2499" s="1231"/>
      <c r="C2499" s="1232"/>
      <c r="D2499" s="1233"/>
      <c r="E2499" s="587" t="e">
        <f t="shared" si="67"/>
        <v>#DIV/0!</v>
      </c>
    </row>
    <row r="2500" spans="1:5" s="17" customFormat="1" ht="16.75" customHeight="1" outlineLevel="2">
      <c r="A2500" s="1230">
        <v>437</v>
      </c>
      <c r="B2500" s="1231"/>
      <c r="C2500" s="1232"/>
      <c r="D2500" s="1233"/>
      <c r="E2500" s="587" t="e">
        <f t="shared" si="67"/>
        <v>#DIV/0!</v>
      </c>
    </row>
    <row r="2501" spans="1:5" s="17" customFormat="1" ht="16.75" customHeight="1" outlineLevel="2">
      <c r="A2501" s="1230">
        <v>438</v>
      </c>
      <c r="B2501" s="1231"/>
      <c r="C2501" s="1232"/>
      <c r="D2501" s="1233"/>
      <c r="E2501" s="587" t="e">
        <f t="shared" si="67"/>
        <v>#DIV/0!</v>
      </c>
    </row>
    <row r="2502" spans="1:5" s="17" customFormat="1" ht="16.75" customHeight="1" outlineLevel="2">
      <c r="A2502" s="1230">
        <v>439</v>
      </c>
      <c r="B2502" s="1231"/>
      <c r="C2502" s="1232"/>
      <c r="D2502" s="1233"/>
      <c r="E2502" s="587" t="e">
        <f t="shared" si="67"/>
        <v>#DIV/0!</v>
      </c>
    </row>
    <row r="2503" spans="1:5" s="17" customFormat="1" ht="16.75" customHeight="1" outlineLevel="2">
      <c r="A2503" s="1230">
        <v>440</v>
      </c>
      <c r="B2503" s="1231"/>
      <c r="C2503" s="1232"/>
      <c r="D2503" s="1233"/>
      <c r="E2503" s="587" t="e">
        <f t="shared" si="67"/>
        <v>#DIV/0!</v>
      </c>
    </row>
    <row r="2504" spans="1:5" s="17" customFormat="1" ht="16.75" customHeight="1" outlineLevel="2">
      <c r="A2504" s="1230">
        <v>441</v>
      </c>
      <c r="B2504" s="1231"/>
      <c r="C2504" s="1232"/>
      <c r="D2504" s="1233"/>
      <c r="E2504" s="587" t="e">
        <f t="shared" si="67"/>
        <v>#DIV/0!</v>
      </c>
    </row>
    <row r="2505" spans="1:5" s="17" customFormat="1" ht="16.75" customHeight="1" outlineLevel="2">
      <c r="A2505" s="1230">
        <v>442</v>
      </c>
      <c r="B2505" s="1231"/>
      <c r="C2505" s="1232"/>
      <c r="D2505" s="1233"/>
      <c r="E2505" s="587" t="e">
        <f t="shared" si="67"/>
        <v>#DIV/0!</v>
      </c>
    </row>
    <row r="2506" spans="1:5" s="17" customFormat="1" ht="16.75" customHeight="1" outlineLevel="2">
      <c r="A2506" s="1230">
        <v>443</v>
      </c>
      <c r="B2506" s="1231"/>
      <c r="C2506" s="1232"/>
      <c r="D2506" s="1233"/>
      <c r="E2506" s="587" t="e">
        <f>IF(AND(C2506&gt;=D$2057,C2506&lt;=D$2056),1,0)</f>
        <v>#DIV/0!</v>
      </c>
    </row>
    <row r="2507" spans="1:5" s="17" customFormat="1" ht="16.75" customHeight="1" outlineLevel="2">
      <c r="A2507" s="1230">
        <v>444</v>
      </c>
      <c r="B2507" s="1231"/>
      <c r="C2507" s="1232"/>
      <c r="D2507" s="1233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0">
        <v>445</v>
      </c>
      <c r="B2508" s="1231"/>
      <c r="C2508" s="1232"/>
      <c r="D2508" s="1233"/>
      <c r="E2508" s="587" t="e">
        <f t="shared" si="68"/>
        <v>#DIV/0!</v>
      </c>
    </row>
    <row r="2509" spans="1:5" s="17" customFormat="1" ht="16.75" customHeight="1" outlineLevel="2">
      <c r="A2509" s="1230">
        <v>446</v>
      </c>
      <c r="B2509" s="1231"/>
      <c r="C2509" s="1232"/>
      <c r="D2509" s="1233"/>
      <c r="E2509" s="587" t="e">
        <f t="shared" si="68"/>
        <v>#DIV/0!</v>
      </c>
    </row>
    <row r="2510" spans="1:5" s="17" customFormat="1" ht="16.75" customHeight="1" outlineLevel="2">
      <c r="A2510" s="1230">
        <v>447</v>
      </c>
      <c r="B2510" s="1231"/>
      <c r="C2510" s="1232"/>
      <c r="D2510" s="1233"/>
      <c r="E2510" s="587" t="e">
        <f t="shared" si="68"/>
        <v>#DIV/0!</v>
      </c>
    </row>
    <row r="2511" spans="1:5" s="17" customFormat="1" ht="16.75" customHeight="1" outlineLevel="2">
      <c r="A2511" s="1230">
        <v>448</v>
      </c>
      <c r="B2511" s="1231"/>
      <c r="C2511" s="1232"/>
      <c r="D2511" s="1233"/>
      <c r="E2511" s="587" t="e">
        <f t="shared" si="68"/>
        <v>#DIV/0!</v>
      </c>
    </row>
    <row r="2512" spans="1:5" s="17" customFormat="1" ht="16.75" customHeight="1" outlineLevel="2">
      <c r="A2512" s="1230">
        <v>449</v>
      </c>
      <c r="B2512" s="1231"/>
      <c r="C2512" s="1232"/>
      <c r="D2512" s="1233"/>
      <c r="E2512" s="587" t="e">
        <f t="shared" si="68"/>
        <v>#DIV/0!</v>
      </c>
    </row>
    <row r="2513" spans="1:5" s="17" customFormat="1" ht="16.75" customHeight="1" outlineLevel="2">
      <c r="A2513" s="1230">
        <v>450</v>
      </c>
      <c r="B2513" s="1231"/>
      <c r="C2513" s="1232"/>
      <c r="D2513" s="1233"/>
      <c r="E2513" s="587" t="e">
        <f t="shared" si="68"/>
        <v>#DIV/0!</v>
      </c>
    </row>
    <row r="2514" spans="1:5" s="17" customFormat="1" ht="16.75" customHeight="1" outlineLevel="2">
      <c r="A2514" s="1230">
        <v>451</v>
      </c>
      <c r="B2514" s="1231"/>
      <c r="C2514" s="1232"/>
      <c r="D2514" s="1233"/>
      <c r="E2514" s="587" t="e">
        <f t="shared" si="68"/>
        <v>#DIV/0!</v>
      </c>
    </row>
    <row r="2515" spans="1:5" s="17" customFormat="1" ht="16.75" customHeight="1" outlineLevel="2">
      <c r="A2515" s="1230">
        <v>452</v>
      </c>
      <c r="B2515" s="1231"/>
      <c r="C2515" s="1232"/>
      <c r="D2515" s="1233"/>
      <c r="E2515" s="587" t="e">
        <f t="shared" si="68"/>
        <v>#DIV/0!</v>
      </c>
    </row>
    <row r="2516" spans="1:5" s="17" customFormat="1" ht="16.75" customHeight="1" outlineLevel="2">
      <c r="A2516" s="1230">
        <v>453</v>
      </c>
      <c r="B2516" s="1231"/>
      <c r="C2516" s="1232"/>
      <c r="D2516" s="1233"/>
      <c r="E2516" s="587" t="e">
        <f t="shared" si="68"/>
        <v>#DIV/0!</v>
      </c>
    </row>
    <row r="2517" spans="1:5" s="17" customFormat="1" ht="16.75" customHeight="1" outlineLevel="2">
      <c r="A2517" s="1230">
        <v>454</v>
      </c>
      <c r="B2517" s="1231"/>
      <c r="C2517" s="1232"/>
      <c r="D2517" s="1233"/>
      <c r="E2517" s="587" t="e">
        <f t="shared" si="68"/>
        <v>#DIV/0!</v>
      </c>
    </row>
    <row r="2518" spans="1:5" s="17" customFormat="1" ht="16.75" customHeight="1" outlineLevel="2">
      <c r="A2518" s="1230">
        <v>455</v>
      </c>
      <c r="B2518" s="1231"/>
      <c r="C2518" s="1232"/>
      <c r="D2518" s="1233"/>
      <c r="E2518" s="587" t="e">
        <f t="shared" si="68"/>
        <v>#DIV/0!</v>
      </c>
    </row>
    <row r="2519" spans="1:5" s="17" customFormat="1" ht="16.75" customHeight="1" outlineLevel="2">
      <c r="A2519" s="1230">
        <v>456</v>
      </c>
      <c r="B2519" s="1231"/>
      <c r="C2519" s="1232"/>
      <c r="D2519" s="1233"/>
      <c r="E2519" s="587" t="e">
        <f t="shared" si="68"/>
        <v>#DIV/0!</v>
      </c>
    </row>
    <row r="2520" spans="1:5" s="17" customFormat="1" ht="16.75" customHeight="1" outlineLevel="2">
      <c r="A2520" s="1230">
        <v>457</v>
      </c>
      <c r="B2520" s="1231"/>
      <c r="C2520" s="1232"/>
      <c r="D2520" s="1233"/>
      <c r="E2520" s="587" t="e">
        <f t="shared" si="68"/>
        <v>#DIV/0!</v>
      </c>
    </row>
    <row r="2521" spans="1:5" s="17" customFormat="1" ht="16.75" customHeight="1" outlineLevel="2">
      <c r="A2521" s="1230">
        <v>458</v>
      </c>
      <c r="B2521" s="1231"/>
      <c r="C2521" s="1232"/>
      <c r="D2521" s="1233"/>
      <c r="E2521" s="587" t="e">
        <f t="shared" si="68"/>
        <v>#DIV/0!</v>
      </c>
    </row>
    <row r="2522" spans="1:5" s="17" customFormat="1" ht="16.75" customHeight="1" outlineLevel="2">
      <c r="A2522" s="1230">
        <v>459</v>
      </c>
      <c r="B2522" s="1231"/>
      <c r="C2522" s="1232"/>
      <c r="D2522" s="1233"/>
      <c r="E2522" s="587" t="e">
        <f t="shared" si="68"/>
        <v>#DIV/0!</v>
      </c>
    </row>
    <row r="2523" spans="1:5" s="17" customFormat="1" ht="16.75" customHeight="1" outlineLevel="2">
      <c r="A2523" s="1230">
        <v>460</v>
      </c>
      <c r="B2523" s="1231"/>
      <c r="C2523" s="1232"/>
      <c r="D2523" s="1233"/>
      <c r="E2523" s="587" t="e">
        <f t="shared" si="68"/>
        <v>#DIV/0!</v>
      </c>
    </row>
    <row r="2524" spans="1:5" s="17" customFormat="1" ht="16.75" customHeight="1" outlineLevel="2">
      <c r="A2524" s="1230">
        <v>461</v>
      </c>
      <c r="B2524" s="1231"/>
      <c r="C2524" s="1232"/>
      <c r="D2524" s="1233"/>
      <c r="E2524" s="587" t="e">
        <f t="shared" si="68"/>
        <v>#DIV/0!</v>
      </c>
    </row>
    <row r="2525" spans="1:5" s="17" customFormat="1" ht="16.75" customHeight="1" outlineLevel="2">
      <c r="A2525" s="1230">
        <v>462</v>
      </c>
      <c r="B2525" s="1231"/>
      <c r="C2525" s="1232"/>
      <c r="D2525" s="1233"/>
      <c r="E2525" s="587" t="e">
        <f t="shared" si="68"/>
        <v>#DIV/0!</v>
      </c>
    </row>
    <row r="2526" spans="1:5" s="17" customFormat="1" ht="16.75" customHeight="1" outlineLevel="2">
      <c r="A2526" s="1230">
        <v>463</v>
      </c>
      <c r="B2526" s="1231"/>
      <c r="C2526" s="1232"/>
      <c r="D2526" s="1233"/>
      <c r="E2526" s="587" t="e">
        <f t="shared" si="68"/>
        <v>#DIV/0!</v>
      </c>
    </row>
    <row r="2527" spans="1:5" s="17" customFormat="1" ht="16.75" customHeight="1" outlineLevel="2">
      <c r="A2527" s="1230">
        <v>464</v>
      </c>
      <c r="B2527" s="1231"/>
      <c r="C2527" s="1232"/>
      <c r="D2527" s="1233"/>
      <c r="E2527" s="587" t="e">
        <f t="shared" si="68"/>
        <v>#DIV/0!</v>
      </c>
    </row>
    <row r="2528" spans="1:5" s="17" customFormat="1" ht="16.75" customHeight="1" outlineLevel="2">
      <c r="A2528" s="1230">
        <v>465</v>
      </c>
      <c r="B2528" s="1231"/>
      <c r="C2528" s="1232"/>
      <c r="D2528" s="1233"/>
      <c r="E2528" s="587" t="e">
        <f t="shared" si="68"/>
        <v>#DIV/0!</v>
      </c>
    </row>
    <row r="2529" spans="1:5" s="17" customFormat="1" ht="16.75" customHeight="1" outlineLevel="2">
      <c r="A2529" s="1230">
        <v>466</v>
      </c>
      <c r="B2529" s="1231"/>
      <c r="C2529" s="1232"/>
      <c r="D2529" s="1233"/>
      <c r="E2529" s="587" t="e">
        <f t="shared" si="68"/>
        <v>#DIV/0!</v>
      </c>
    </row>
    <row r="2530" spans="1:5" s="17" customFormat="1" ht="16.75" customHeight="1" outlineLevel="2">
      <c r="A2530" s="1230">
        <v>467</v>
      </c>
      <c r="B2530" s="1231"/>
      <c r="C2530" s="1232"/>
      <c r="D2530" s="1233"/>
      <c r="E2530" s="587" t="e">
        <f t="shared" si="68"/>
        <v>#DIV/0!</v>
      </c>
    </row>
    <row r="2531" spans="1:5" s="17" customFormat="1" ht="16.75" customHeight="1" outlineLevel="2">
      <c r="A2531" s="1230">
        <v>468</v>
      </c>
      <c r="B2531" s="1231"/>
      <c r="C2531" s="1232"/>
      <c r="D2531" s="1233"/>
      <c r="E2531" s="587" t="e">
        <f t="shared" si="68"/>
        <v>#DIV/0!</v>
      </c>
    </row>
    <row r="2532" spans="1:5" s="17" customFormat="1" ht="16.75" customHeight="1" outlineLevel="2">
      <c r="A2532" s="1230">
        <v>469</v>
      </c>
      <c r="B2532" s="1231"/>
      <c r="C2532" s="1232"/>
      <c r="D2532" s="1233"/>
      <c r="E2532" s="587" t="e">
        <f t="shared" si="68"/>
        <v>#DIV/0!</v>
      </c>
    </row>
    <row r="2533" spans="1:5" s="17" customFormat="1" ht="16.75" customHeight="1" outlineLevel="2">
      <c r="A2533" s="1230">
        <v>470</v>
      </c>
      <c r="B2533" s="1231"/>
      <c r="C2533" s="1232"/>
      <c r="D2533" s="1233"/>
      <c r="E2533" s="587" t="e">
        <f t="shared" si="68"/>
        <v>#DIV/0!</v>
      </c>
    </row>
    <row r="2534" spans="1:5" s="17" customFormat="1" ht="16.75" customHeight="1" outlineLevel="2">
      <c r="A2534" s="1230">
        <v>471</v>
      </c>
      <c r="B2534" s="1231"/>
      <c r="C2534" s="1232"/>
      <c r="D2534" s="1233"/>
      <c r="E2534" s="587" t="e">
        <f t="shared" si="68"/>
        <v>#DIV/0!</v>
      </c>
    </row>
    <row r="2535" spans="1:5" s="17" customFormat="1" ht="16.75" customHeight="1" outlineLevel="2">
      <c r="A2535" s="1230">
        <v>472</v>
      </c>
      <c r="B2535" s="1231"/>
      <c r="C2535" s="1232"/>
      <c r="D2535" s="1233"/>
      <c r="E2535" s="587" t="e">
        <f t="shared" si="68"/>
        <v>#DIV/0!</v>
      </c>
    </row>
    <row r="2536" spans="1:5" s="17" customFormat="1" ht="16.75" customHeight="1" outlineLevel="2">
      <c r="A2536" s="1230">
        <v>473</v>
      </c>
      <c r="B2536" s="1231"/>
      <c r="C2536" s="1232"/>
      <c r="D2536" s="1233"/>
      <c r="E2536" s="587" t="e">
        <f t="shared" si="68"/>
        <v>#DIV/0!</v>
      </c>
    </row>
    <row r="2537" spans="1:5" s="17" customFormat="1" ht="16.75" customHeight="1" outlineLevel="2">
      <c r="A2537" s="1230">
        <v>474</v>
      </c>
      <c r="B2537" s="1231"/>
      <c r="C2537" s="1232"/>
      <c r="D2537" s="1233"/>
      <c r="E2537" s="587" t="e">
        <f t="shared" si="68"/>
        <v>#DIV/0!</v>
      </c>
    </row>
    <row r="2538" spans="1:5" s="17" customFormat="1" ht="16.75" customHeight="1" outlineLevel="2">
      <c r="A2538" s="1230">
        <v>475</v>
      </c>
      <c r="B2538" s="1231"/>
      <c r="C2538" s="1232"/>
      <c r="D2538" s="1233"/>
      <c r="E2538" s="587" t="e">
        <f t="shared" si="68"/>
        <v>#DIV/0!</v>
      </c>
    </row>
    <row r="2539" spans="1:5" s="17" customFormat="1" ht="16.75" customHeight="1" outlineLevel="2">
      <c r="A2539" s="1230">
        <v>476</v>
      </c>
      <c r="B2539" s="1231"/>
      <c r="C2539" s="1232"/>
      <c r="D2539" s="1233"/>
      <c r="E2539" s="587" t="e">
        <f t="shared" si="68"/>
        <v>#DIV/0!</v>
      </c>
    </row>
    <row r="2540" spans="1:5" s="17" customFormat="1" ht="16.75" customHeight="1" outlineLevel="2">
      <c r="A2540" s="1230">
        <v>477</v>
      </c>
      <c r="B2540" s="1231"/>
      <c r="C2540" s="1232"/>
      <c r="D2540" s="1233"/>
      <c r="E2540" s="587" t="e">
        <f t="shared" si="68"/>
        <v>#DIV/0!</v>
      </c>
    </row>
    <row r="2541" spans="1:5" s="17" customFormat="1" ht="16.75" customHeight="1" outlineLevel="2">
      <c r="A2541" s="1230">
        <v>478</v>
      </c>
      <c r="B2541" s="1231"/>
      <c r="C2541" s="1232"/>
      <c r="D2541" s="1233"/>
      <c r="E2541" s="587" t="e">
        <f t="shared" si="68"/>
        <v>#DIV/0!</v>
      </c>
    </row>
    <row r="2542" spans="1:5" s="17" customFormat="1" ht="16.75" customHeight="1" outlineLevel="2">
      <c r="A2542" s="1230">
        <v>479</v>
      </c>
      <c r="B2542" s="1231"/>
      <c r="C2542" s="1232"/>
      <c r="D2542" s="1233"/>
      <c r="E2542" s="587" t="e">
        <f t="shared" si="68"/>
        <v>#DIV/0!</v>
      </c>
    </row>
    <row r="2543" spans="1:5" s="17" customFormat="1" ht="16.75" customHeight="1" outlineLevel="2">
      <c r="A2543" s="1230">
        <v>480</v>
      </c>
      <c r="B2543" s="1231"/>
      <c r="C2543" s="1232"/>
      <c r="D2543" s="1233"/>
      <c r="E2543" s="587" t="e">
        <f t="shared" si="68"/>
        <v>#DIV/0!</v>
      </c>
    </row>
    <row r="2544" spans="1:5" s="17" customFormat="1" ht="16.75" customHeight="1" outlineLevel="2">
      <c r="A2544" s="1230">
        <v>481</v>
      </c>
      <c r="B2544" s="1231"/>
      <c r="C2544" s="1232"/>
      <c r="D2544" s="1233"/>
      <c r="E2544" s="587" t="e">
        <f t="shared" si="68"/>
        <v>#DIV/0!</v>
      </c>
    </row>
    <row r="2545" spans="1:5" s="17" customFormat="1" ht="16.75" customHeight="1" outlineLevel="2">
      <c r="A2545" s="1230">
        <v>482</v>
      </c>
      <c r="B2545" s="1231"/>
      <c r="C2545" s="1232"/>
      <c r="D2545" s="1233"/>
      <c r="E2545" s="587" t="e">
        <f t="shared" si="68"/>
        <v>#DIV/0!</v>
      </c>
    </row>
    <row r="2546" spans="1:5" s="17" customFormat="1" ht="16.75" customHeight="1" outlineLevel="2">
      <c r="A2546" s="1230">
        <v>483</v>
      </c>
      <c r="B2546" s="1231"/>
      <c r="C2546" s="1232"/>
      <c r="D2546" s="1233"/>
      <c r="E2546" s="587" t="e">
        <f t="shared" si="68"/>
        <v>#DIV/0!</v>
      </c>
    </row>
    <row r="2547" spans="1:5" s="17" customFormat="1" ht="16.75" customHeight="1" outlineLevel="2">
      <c r="A2547" s="1230">
        <v>484</v>
      </c>
      <c r="B2547" s="1231"/>
      <c r="C2547" s="1232"/>
      <c r="D2547" s="1233"/>
      <c r="E2547" s="587" t="e">
        <f t="shared" si="68"/>
        <v>#DIV/0!</v>
      </c>
    </row>
    <row r="2548" spans="1:5" s="17" customFormat="1" ht="16.75" customHeight="1" outlineLevel="2">
      <c r="A2548" s="1230">
        <v>485</v>
      </c>
      <c r="B2548" s="1231"/>
      <c r="C2548" s="1232"/>
      <c r="D2548" s="1233"/>
      <c r="E2548" s="587" t="e">
        <f t="shared" si="68"/>
        <v>#DIV/0!</v>
      </c>
    </row>
    <row r="2549" spans="1:5" s="17" customFormat="1" ht="16.75" customHeight="1" outlineLevel="2">
      <c r="A2549" s="1230">
        <v>486</v>
      </c>
      <c r="B2549" s="1231"/>
      <c r="C2549" s="1232"/>
      <c r="D2549" s="1233"/>
      <c r="E2549" s="587" t="e">
        <f t="shared" si="68"/>
        <v>#DIV/0!</v>
      </c>
    </row>
    <row r="2550" spans="1:5" s="17" customFormat="1" ht="16.75" customHeight="1" outlineLevel="2">
      <c r="A2550" s="1230">
        <v>487</v>
      </c>
      <c r="B2550" s="1231"/>
      <c r="C2550" s="1232"/>
      <c r="D2550" s="1233"/>
      <c r="E2550" s="587" t="e">
        <f t="shared" si="68"/>
        <v>#DIV/0!</v>
      </c>
    </row>
    <row r="2551" spans="1:5" s="17" customFormat="1" ht="16.75" customHeight="1" outlineLevel="2">
      <c r="A2551" s="1230">
        <v>488</v>
      </c>
      <c r="B2551" s="1231"/>
      <c r="C2551" s="1232"/>
      <c r="D2551" s="1233"/>
      <c r="E2551" s="587" t="e">
        <f t="shared" si="68"/>
        <v>#DIV/0!</v>
      </c>
    </row>
    <row r="2552" spans="1:5" s="17" customFormat="1" ht="16.75" customHeight="1" outlineLevel="2">
      <c r="A2552" s="1230">
        <v>489</v>
      </c>
      <c r="B2552" s="1231"/>
      <c r="C2552" s="1232"/>
      <c r="D2552" s="1233"/>
      <c r="E2552" s="587" t="e">
        <f t="shared" si="68"/>
        <v>#DIV/0!</v>
      </c>
    </row>
    <row r="2553" spans="1:5" s="17" customFormat="1" ht="16.75" customHeight="1" outlineLevel="2">
      <c r="A2553" s="1230">
        <v>490</v>
      </c>
      <c r="B2553" s="1231"/>
      <c r="C2553" s="1232"/>
      <c r="D2553" s="1233"/>
      <c r="E2553" s="587" t="e">
        <f t="shared" si="68"/>
        <v>#DIV/0!</v>
      </c>
    </row>
    <row r="2554" spans="1:5" s="17" customFormat="1" ht="16.75" customHeight="1" outlineLevel="2">
      <c r="A2554" s="1230">
        <v>491</v>
      </c>
      <c r="B2554" s="1231"/>
      <c r="C2554" s="1232"/>
      <c r="D2554" s="1233"/>
      <c r="E2554" s="587" t="e">
        <f t="shared" si="68"/>
        <v>#DIV/0!</v>
      </c>
    </row>
    <row r="2555" spans="1:5" s="17" customFormat="1" ht="16.75" customHeight="1" outlineLevel="2">
      <c r="A2555" s="1230">
        <v>492</v>
      </c>
      <c r="B2555" s="1231"/>
      <c r="C2555" s="1232"/>
      <c r="D2555" s="1233"/>
      <c r="E2555" s="587" t="e">
        <f t="shared" si="68"/>
        <v>#DIV/0!</v>
      </c>
    </row>
    <row r="2556" spans="1:5" s="17" customFormat="1" ht="16.75" customHeight="1" outlineLevel="2">
      <c r="A2556" s="1230">
        <v>493</v>
      </c>
      <c r="B2556" s="1231"/>
      <c r="C2556" s="1232"/>
      <c r="D2556" s="1233"/>
      <c r="E2556" s="587" t="e">
        <f t="shared" si="68"/>
        <v>#DIV/0!</v>
      </c>
    </row>
    <row r="2557" spans="1:5" s="17" customFormat="1" ht="16.75" customHeight="1" outlineLevel="2">
      <c r="A2557" s="1230">
        <v>494</v>
      </c>
      <c r="B2557" s="1231"/>
      <c r="C2557" s="1232"/>
      <c r="D2557" s="1233"/>
      <c r="E2557" s="587" t="e">
        <f t="shared" si="68"/>
        <v>#DIV/0!</v>
      </c>
    </row>
    <row r="2558" spans="1:5" s="17" customFormat="1" ht="16.75" customHeight="1" outlineLevel="2">
      <c r="A2558" s="1230">
        <v>495</v>
      </c>
      <c r="B2558" s="1231"/>
      <c r="C2558" s="1232"/>
      <c r="D2558" s="1233"/>
      <c r="E2558" s="587" t="e">
        <f t="shared" si="68"/>
        <v>#DIV/0!</v>
      </c>
    </row>
    <row r="2559" spans="1:5" s="17" customFormat="1" ht="16.75" customHeight="1" outlineLevel="2">
      <c r="A2559" s="1230">
        <v>496</v>
      </c>
      <c r="B2559" s="1231"/>
      <c r="C2559" s="1232"/>
      <c r="D2559" s="1233"/>
      <c r="E2559" s="587" t="e">
        <f t="shared" si="68"/>
        <v>#DIV/0!</v>
      </c>
    </row>
    <row r="2560" spans="1:5" s="17" customFormat="1" ht="16.75" customHeight="1" outlineLevel="2">
      <c r="A2560" s="1230">
        <v>497</v>
      </c>
      <c r="B2560" s="1231"/>
      <c r="C2560" s="1232"/>
      <c r="D2560" s="1233"/>
      <c r="E2560" s="587" t="e">
        <f t="shared" si="68"/>
        <v>#DIV/0!</v>
      </c>
    </row>
    <row r="2561" spans="1:5" s="17" customFormat="1" ht="16.75" customHeight="1" outlineLevel="2">
      <c r="A2561" s="1230">
        <v>498</v>
      </c>
      <c r="B2561" s="1231"/>
      <c r="C2561" s="1232"/>
      <c r="D2561" s="1233"/>
      <c r="E2561" s="587" t="e">
        <f t="shared" si="68"/>
        <v>#DIV/0!</v>
      </c>
    </row>
    <row r="2562" spans="1:5" s="17" customFormat="1" ht="16.75" customHeight="1" outlineLevel="2">
      <c r="A2562" s="1230">
        <v>499</v>
      </c>
      <c r="B2562" s="1231"/>
      <c r="C2562" s="1232"/>
      <c r="D2562" s="1233"/>
      <c r="E2562" s="587" t="e">
        <f t="shared" si="68"/>
        <v>#DIV/0!</v>
      </c>
    </row>
    <row r="2563" spans="1:5" s="17" customFormat="1" ht="16.75" customHeight="1" outlineLevel="2" thickBot="1">
      <c r="A2563" s="1249">
        <v>500</v>
      </c>
      <c r="B2563" s="1250"/>
      <c r="C2563" s="1251"/>
      <c r="D2563" s="1252"/>
      <c r="E2563" s="587" t="e">
        <f t="shared" si="68"/>
        <v>#DIV/0!</v>
      </c>
    </row>
    <row r="2564" spans="1:5" s="20" customFormat="1" ht="32.25" customHeight="1" thickBot="1">
      <c r="A2564" s="1244" t="s">
        <v>31</v>
      </c>
      <c r="B2564" s="1244"/>
      <c r="C2564" s="1244"/>
      <c r="D2564" s="1244"/>
    </row>
    <row r="2565" spans="1:5" s="17" customFormat="1" ht="16.75" customHeight="1" outlineLevel="1">
      <c r="A2565" s="1247" t="s">
        <v>20</v>
      </c>
      <c r="B2565" s="1248"/>
      <c r="C2565" s="1248"/>
      <c r="D2565" s="27">
        <f>MIN(C2576:D3075)</f>
        <v>0</v>
      </c>
    </row>
    <row r="2566" spans="1:5" s="17" customFormat="1" ht="16.75" customHeight="1" outlineLevel="1">
      <c r="A2566" s="1240" t="s">
        <v>21</v>
      </c>
      <c r="B2566" s="1241"/>
      <c r="C2566" s="1241"/>
      <c r="D2566" s="22">
        <f>MAX(C2576:D3075)</f>
        <v>0</v>
      </c>
    </row>
    <row r="2567" spans="1:5" s="17" customFormat="1" ht="16.75" customHeight="1" outlineLevel="1">
      <c r="A2567" s="1240" t="s">
        <v>22</v>
      </c>
      <c r="B2567" s="1241"/>
      <c r="C2567" s="1241"/>
      <c r="D2567" s="22" t="e">
        <f>AVERAGE(C2576:D3075)</f>
        <v>#DIV/0!</v>
      </c>
    </row>
    <row r="2568" spans="1:5" s="17" customFormat="1" ht="33.75" customHeight="1" outlineLevel="1">
      <c r="A2568" s="1242" t="s">
        <v>23</v>
      </c>
      <c r="B2568" s="1241"/>
      <c r="C2568" s="1241"/>
      <c r="D2568" s="22" t="e">
        <f>D2567*1.1</f>
        <v>#DIV/0!</v>
      </c>
    </row>
    <row r="2569" spans="1:5" s="17" customFormat="1" ht="33.75" customHeight="1" outlineLevel="1">
      <c r="A2569" s="1242" t="s">
        <v>24</v>
      </c>
      <c r="B2569" s="1241"/>
      <c r="C2569" s="1241"/>
      <c r="D2569" s="22" t="e">
        <f>D2567*0.9</f>
        <v>#DIV/0!</v>
      </c>
    </row>
    <row r="2570" spans="1:5" s="17" customFormat="1" ht="31.5" customHeight="1" outlineLevel="1">
      <c r="A2570" s="1242" t="s">
        <v>25</v>
      </c>
      <c r="B2570" s="1241"/>
      <c r="C2570" s="1241"/>
      <c r="D2570" s="23" t="e">
        <f>SUM(E2576:E3075)</f>
        <v>#DIV/0!</v>
      </c>
    </row>
    <row r="2571" spans="1:5" s="17" customFormat="1" ht="16.75" customHeight="1" outlineLevel="1">
      <c r="A2571" s="1240" t="s">
        <v>26</v>
      </c>
      <c r="B2571" s="1241"/>
      <c r="C2571" s="1241"/>
      <c r="D2571" s="88" t="e">
        <f>D2570/COUNTA(C2576:D3075)</f>
        <v>#DIV/0!</v>
      </c>
    </row>
    <row r="2572" spans="1:5" s="17" customFormat="1" ht="16.75" customHeight="1" outlineLevel="1">
      <c r="A2572" s="1240" t="s">
        <v>466</v>
      </c>
      <c r="B2572" s="1241"/>
      <c r="C2572" s="1241"/>
      <c r="D2572" s="722"/>
    </row>
    <row r="2573" spans="1:5" s="17" customFormat="1" ht="17.25" customHeight="1" outlineLevel="1" thickBot="1">
      <c r="A2573" s="1234" t="s">
        <v>407</v>
      </c>
      <c r="B2573" s="1235"/>
      <c r="C2573" s="1235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6" t="s">
        <v>27</v>
      </c>
      <c r="B2575" s="1237"/>
      <c r="C2575" s="1238" t="s">
        <v>28</v>
      </c>
      <c r="D2575" s="1239"/>
    </row>
    <row r="2576" spans="1:5" s="17" customFormat="1" ht="16.75" customHeight="1" outlineLevel="2">
      <c r="A2576" s="1230">
        <v>1</v>
      </c>
      <c r="B2576" s="1231"/>
      <c r="C2576" s="1232"/>
      <c r="D2576" s="1233"/>
      <c r="E2576" s="587" t="e">
        <f>IF(AND(C2576&gt;=D$2569,C2576&lt;=D$2568),1,0)</f>
        <v>#DIV/0!</v>
      </c>
    </row>
    <row r="2577" spans="1:5" s="17" customFormat="1" ht="16.75" customHeight="1" outlineLevel="2">
      <c r="A2577" s="1230">
        <v>2</v>
      </c>
      <c r="B2577" s="1231"/>
      <c r="C2577" s="1232"/>
      <c r="D2577" s="1233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0">
        <v>3</v>
      </c>
      <c r="B2578" s="1231"/>
      <c r="C2578" s="1232"/>
      <c r="D2578" s="1233"/>
      <c r="E2578" s="587" t="e">
        <f t="shared" si="69"/>
        <v>#DIV/0!</v>
      </c>
    </row>
    <row r="2579" spans="1:5" s="17" customFormat="1" ht="16.75" customHeight="1" outlineLevel="2">
      <c r="A2579" s="1230">
        <v>4</v>
      </c>
      <c r="B2579" s="1231"/>
      <c r="C2579" s="1232"/>
      <c r="D2579" s="1233"/>
      <c r="E2579" s="587" t="e">
        <f t="shared" si="69"/>
        <v>#DIV/0!</v>
      </c>
    </row>
    <row r="2580" spans="1:5" s="17" customFormat="1" ht="16.75" customHeight="1" outlineLevel="2">
      <c r="A2580" s="1230">
        <v>5</v>
      </c>
      <c r="B2580" s="1231"/>
      <c r="C2580" s="1232"/>
      <c r="D2580" s="1233"/>
      <c r="E2580" s="587" t="e">
        <f t="shared" si="69"/>
        <v>#DIV/0!</v>
      </c>
    </row>
    <row r="2581" spans="1:5" s="17" customFormat="1" ht="16.75" customHeight="1" outlineLevel="2">
      <c r="A2581" s="1230">
        <v>6</v>
      </c>
      <c r="B2581" s="1231"/>
      <c r="C2581" s="1232"/>
      <c r="D2581" s="1233"/>
      <c r="E2581" s="587" t="e">
        <f t="shared" si="69"/>
        <v>#DIV/0!</v>
      </c>
    </row>
    <row r="2582" spans="1:5" s="17" customFormat="1" ht="16.75" customHeight="1" outlineLevel="2">
      <c r="A2582" s="1230">
        <v>7</v>
      </c>
      <c r="B2582" s="1231"/>
      <c r="C2582" s="1232"/>
      <c r="D2582" s="1233"/>
      <c r="E2582" s="587" t="e">
        <f t="shared" si="69"/>
        <v>#DIV/0!</v>
      </c>
    </row>
    <row r="2583" spans="1:5" s="17" customFormat="1" ht="16.75" customHeight="1" outlineLevel="2">
      <c r="A2583" s="1230">
        <v>8</v>
      </c>
      <c r="B2583" s="1231"/>
      <c r="C2583" s="1232"/>
      <c r="D2583" s="1233"/>
      <c r="E2583" s="587" t="e">
        <f t="shared" si="69"/>
        <v>#DIV/0!</v>
      </c>
    </row>
    <row r="2584" spans="1:5" s="17" customFormat="1" ht="16.75" customHeight="1" outlineLevel="2">
      <c r="A2584" s="1230">
        <v>9</v>
      </c>
      <c r="B2584" s="1231"/>
      <c r="C2584" s="1232"/>
      <c r="D2584" s="1233"/>
      <c r="E2584" s="587" t="e">
        <f t="shared" si="69"/>
        <v>#DIV/0!</v>
      </c>
    </row>
    <row r="2585" spans="1:5" s="17" customFormat="1" ht="16.75" customHeight="1" outlineLevel="2">
      <c r="A2585" s="1230">
        <v>10</v>
      </c>
      <c r="B2585" s="1231"/>
      <c r="C2585" s="1232"/>
      <c r="D2585" s="1233"/>
      <c r="E2585" s="587" t="e">
        <f t="shared" si="69"/>
        <v>#DIV/0!</v>
      </c>
    </row>
    <row r="2586" spans="1:5" s="17" customFormat="1" ht="16.75" customHeight="1" outlineLevel="2">
      <c r="A2586" s="1230">
        <v>11</v>
      </c>
      <c r="B2586" s="1231"/>
      <c r="C2586" s="1232"/>
      <c r="D2586" s="1233"/>
      <c r="E2586" s="587" t="e">
        <f t="shared" si="69"/>
        <v>#DIV/0!</v>
      </c>
    </row>
    <row r="2587" spans="1:5" s="17" customFormat="1" ht="16.75" customHeight="1" outlineLevel="2">
      <c r="A2587" s="1230">
        <v>12</v>
      </c>
      <c r="B2587" s="1231"/>
      <c r="C2587" s="1232"/>
      <c r="D2587" s="1233"/>
      <c r="E2587" s="587" t="e">
        <f t="shared" si="69"/>
        <v>#DIV/0!</v>
      </c>
    </row>
    <row r="2588" spans="1:5" s="17" customFormat="1" ht="16.75" customHeight="1" outlineLevel="2">
      <c r="A2588" s="1230">
        <v>13</v>
      </c>
      <c r="B2588" s="1231"/>
      <c r="C2588" s="1232"/>
      <c r="D2588" s="1233"/>
      <c r="E2588" s="587" t="e">
        <f t="shared" si="69"/>
        <v>#DIV/0!</v>
      </c>
    </row>
    <row r="2589" spans="1:5" s="17" customFormat="1" ht="16.75" customHeight="1" outlineLevel="2">
      <c r="A2589" s="1230">
        <v>14</v>
      </c>
      <c r="B2589" s="1231"/>
      <c r="C2589" s="1232"/>
      <c r="D2589" s="1233"/>
      <c r="E2589" s="587" t="e">
        <f t="shared" si="69"/>
        <v>#DIV/0!</v>
      </c>
    </row>
    <row r="2590" spans="1:5" s="17" customFormat="1" ht="16.75" customHeight="1" outlineLevel="2">
      <c r="A2590" s="1230">
        <v>15</v>
      </c>
      <c r="B2590" s="1231"/>
      <c r="C2590" s="1232"/>
      <c r="D2590" s="1233"/>
      <c r="E2590" s="587" t="e">
        <f t="shared" si="69"/>
        <v>#DIV/0!</v>
      </c>
    </row>
    <row r="2591" spans="1:5" s="17" customFormat="1" ht="16.75" customHeight="1" outlineLevel="2">
      <c r="A2591" s="1230">
        <v>16</v>
      </c>
      <c r="B2591" s="1231"/>
      <c r="C2591" s="1232"/>
      <c r="D2591" s="1233"/>
      <c r="E2591" s="587" t="e">
        <f t="shared" si="69"/>
        <v>#DIV/0!</v>
      </c>
    </row>
    <row r="2592" spans="1:5" s="17" customFormat="1" ht="16.75" customHeight="1" outlineLevel="2">
      <c r="A2592" s="1230">
        <v>17</v>
      </c>
      <c r="B2592" s="1231"/>
      <c r="C2592" s="1232"/>
      <c r="D2592" s="1233"/>
      <c r="E2592" s="587" t="e">
        <f t="shared" si="69"/>
        <v>#DIV/0!</v>
      </c>
    </row>
    <row r="2593" spans="1:5" s="17" customFormat="1" ht="16.75" customHeight="1" outlineLevel="2">
      <c r="A2593" s="1230">
        <v>18</v>
      </c>
      <c r="B2593" s="1231"/>
      <c r="C2593" s="1232"/>
      <c r="D2593" s="1233"/>
      <c r="E2593" s="587" t="e">
        <f t="shared" si="69"/>
        <v>#DIV/0!</v>
      </c>
    </row>
    <row r="2594" spans="1:5" s="17" customFormat="1" ht="16.75" customHeight="1" outlineLevel="2">
      <c r="A2594" s="1230">
        <v>19</v>
      </c>
      <c r="B2594" s="1231"/>
      <c r="C2594" s="1232"/>
      <c r="D2594" s="1233"/>
      <c r="E2594" s="587" t="e">
        <f t="shared" si="69"/>
        <v>#DIV/0!</v>
      </c>
    </row>
    <row r="2595" spans="1:5" s="17" customFormat="1" ht="16.75" customHeight="1" outlineLevel="2">
      <c r="A2595" s="1230">
        <v>20</v>
      </c>
      <c r="B2595" s="1231"/>
      <c r="C2595" s="1232"/>
      <c r="D2595" s="1233"/>
      <c r="E2595" s="587" t="e">
        <f t="shared" si="69"/>
        <v>#DIV/0!</v>
      </c>
    </row>
    <row r="2596" spans="1:5" s="17" customFormat="1" ht="16.75" customHeight="1" outlineLevel="2">
      <c r="A2596" s="1230">
        <v>21</v>
      </c>
      <c r="B2596" s="1231"/>
      <c r="C2596" s="1232"/>
      <c r="D2596" s="1233"/>
      <c r="E2596" s="587" t="e">
        <f t="shared" si="69"/>
        <v>#DIV/0!</v>
      </c>
    </row>
    <row r="2597" spans="1:5" s="17" customFormat="1" ht="16.75" customHeight="1" outlineLevel="2">
      <c r="A2597" s="1230">
        <v>22</v>
      </c>
      <c r="B2597" s="1231"/>
      <c r="C2597" s="1232"/>
      <c r="D2597" s="1233"/>
      <c r="E2597" s="587" t="e">
        <f t="shared" si="69"/>
        <v>#DIV/0!</v>
      </c>
    </row>
    <row r="2598" spans="1:5" s="17" customFormat="1" ht="16.75" customHeight="1" outlineLevel="2">
      <c r="A2598" s="1230">
        <v>23</v>
      </c>
      <c r="B2598" s="1231"/>
      <c r="C2598" s="1232"/>
      <c r="D2598" s="1233"/>
      <c r="E2598" s="587" t="e">
        <f t="shared" si="69"/>
        <v>#DIV/0!</v>
      </c>
    </row>
    <row r="2599" spans="1:5" s="17" customFormat="1" ht="16.75" customHeight="1" outlineLevel="2">
      <c r="A2599" s="1230">
        <v>24</v>
      </c>
      <c r="B2599" s="1231"/>
      <c r="C2599" s="1232"/>
      <c r="D2599" s="1233"/>
      <c r="E2599" s="587" t="e">
        <f t="shared" si="69"/>
        <v>#DIV/0!</v>
      </c>
    </row>
    <row r="2600" spans="1:5" s="17" customFormat="1" ht="16.75" customHeight="1" outlineLevel="2">
      <c r="A2600" s="1230">
        <v>25</v>
      </c>
      <c r="B2600" s="1231"/>
      <c r="C2600" s="1232"/>
      <c r="D2600" s="1233"/>
      <c r="E2600" s="587" t="e">
        <f t="shared" si="69"/>
        <v>#DIV/0!</v>
      </c>
    </row>
    <row r="2601" spans="1:5" s="17" customFormat="1" ht="16.75" customHeight="1" outlineLevel="2">
      <c r="A2601" s="1230">
        <v>26</v>
      </c>
      <c r="B2601" s="1231"/>
      <c r="C2601" s="1232"/>
      <c r="D2601" s="1233"/>
      <c r="E2601" s="587" t="e">
        <f t="shared" si="69"/>
        <v>#DIV/0!</v>
      </c>
    </row>
    <row r="2602" spans="1:5" s="17" customFormat="1" ht="16.75" customHeight="1" outlineLevel="2">
      <c r="A2602" s="1230">
        <v>27</v>
      </c>
      <c r="B2602" s="1231"/>
      <c r="C2602" s="1232"/>
      <c r="D2602" s="1233"/>
      <c r="E2602" s="587" t="e">
        <f t="shared" si="69"/>
        <v>#DIV/0!</v>
      </c>
    </row>
    <row r="2603" spans="1:5" s="17" customFormat="1" ht="16.75" customHeight="1" outlineLevel="2">
      <c r="A2603" s="1230">
        <v>28</v>
      </c>
      <c r="B2603" s="1231"/>
      <c r="C2603" s="1232"/>
      <c r="D2603" s="1233"/>
      <c r="E2603" s="587" t="e">
        <f t="shared" si="69"/>
        <v>#DIV/0!</v>
      </c>
    </row>
    <row r="2604" spans="1:5" s="17" customFormat="1" ht="16.75" customHeight="1" outlineLevel="2">
      <c r="A2604" s="1230">
        <v>29</v>
      </c>
      <c r="B2604" s="1231"/>
      <c r="C2604" s="1232"/>
      <c r="D2604" s="1233"/>
      <c r="E2604" s="587" t="e">
        <f t="shared" si="69"/>
        <v>#DIV/0!</v>
      </c>
    </row>
    <row r="2605" spans="1:5" s="17" customFormat="1" ht="16.75" customHeight="1" outlineLevel="2">
      <c r="A2605" s="1230">
        <v>30</v>
      </c>
      <c r="B2605" s="1231"/>
      <c r="C2605" s="1232"/>
      <c r="D2605" s="1233"/>
      <c r="E2605" s="587" t="e">
        <f t="shared" si="69"/>
        <v>#DIV/0!</v>
      </c>
    </row>
    <row r="2606" spans="1:5" s="17" customFormat="1" ht="16.75" customHeight="1" outlineLevel="2">
      <c r="A2606" s="1230">
        <v>31</v>
      </c>
      <c r="B2606" s="1231"/>
      <c r="C2606" s="1232"/>
      <c r="D2606" s="1233"/>
      <c r="E2606" s="587" t="e">
        <f t="shared" si="69"/>
        <v>#DIV/0!</v>
      </c>
    </row>
    <row r="2607" spans="1:5" s="17" customFormat="1" ht="16.75" customHeight="1" outlineLevel="2">
      <c r="A2607" s="1230">
        <v>32</v>
      </c>
      <c r="B2607" s="1231"/>
      <c r="C2607" s="1232"/>
      <c r="D2607" s="1233"/>
      <c r="E2607" s="587" t="e">
        <f t="shared" si="69"/>
        <v>#DIV/0!</v>
      </c>
    </row>
    <row r="2608" spans="1:5" s="17" customFormat="1" ht="16.75" customHeight="1" outlineLevel="2">
      <c r="A2608" s="1230">
        <v>33</v>
      </c>
      <c r="B2608" s="1231"/>
      <c r="C2608" s="1232"/>
      <c r="D2608" s="1233"/>
      <c r="E2608" s="587" t="e">
        <f t="shared" si="69"/>
        <v>#DIV/0!</v>
      </c>
    </row>
    <row r="2609" spans="1:5" s="17" customFormat="1" ht="16.75" customHeight="1" outlineLevel="2">
      <c r="A2609" s="1230">
        <v>34</v>
      </c>
      <c r="B2609" s="1231"/>
      <c r="C2609" s="1232"/>
      <c r="D2609" s="1233"/>
      <c r="E2609" s="587" t="e">
        <f t="shared" si="69"/>
        <v>#DIV/0!</v>
      </c>
    </row>
    <row r="2610" spans="1:5" s="17" customFormat="1" ht="16.75" customHeight="1" outlineLevel="2">
      <c r="A2610" s="1230">
        <v>35</v>
      </c>
      <c r="B2610" s="1231"/>
      <c r="C2610" s="1232"/>
      <c r="D2610" s="1233"/>
      <c r="E2610" s="587" t="e">
        <f t="shared" si="69"/>
        <v>#DIV/0!</v>
      </c>
    </row>
    <row r="2611" spans="1:5" s="17" customFormat="1" ht="16.75" customHeight="1" outlineLevel="2">
      <c r="A2611" s="1230">
        <v>36</v>
      </c>
      <c r="B2611" s="1231"/>
      <c r="C2611" s="1232"/>
      <c r="D2611" s="1233"/>
      <c r="E2611" s="587" t="e">
        <f t="shared" si="69"/>
        <v>#DIV/0!</v>
      </c>
    </row>
    <row r="2612" spans="1:5" s="17" customFormat="1" ht="16.75" customHeight="1" outlineLevel="2">
      <c r="A2612" s="1230">
        <v>37</v>
      </c>
      <c r="B2612" s="1231"/>
      <c r="C2612" s="1232"/>
      <c r="D2612" s="1233"/>
      <c r="E2612" s="587" t="e">
        <f t="shared" si="69"/>
        <v>#DIV/0!</v>
      </c>
    </row>
    <row r="2613" spans="1:5" s="17" customFormat="1" ht="16.75" customHeight="1" outlineLevel="2">
      <c r="A2613" s="1230">
        <v>38</v>
      </c>
      <c r="B2613" s="1231"/>
      <c r="C2613" s="1232"/>
      <c r="D2613" s="1233"/>
      <c r="E2613" s="587" t="e">
        <f t="shared" si="69"/>
        <v>#DIV/0!</v>
      </c>
    </row>
    <row r="2614" spans="1:5" s="17" customFormat="1" ht="16.75" customHeight="1" outlineLevel="2">
      <c r="A2614" s="1230">
        <v>39</v>
      </c>
      <c r="B2614" s="1231"/>
      <c r="C2614" s="1232"/>
      <c r="D2614" s="1233"/>
      <c r="E2614" s="587" t="e">
        <f t="shared" si="69"/>
        <v>#DIV/0!</v>
      </c>
    </row>
    <row r="2615" spans="1:5" s="17" customFormat="1" ht="16.75" customHeight="1" outlineLevel="2">
      <c r="A2615" s="1230">
        <v>40</v>
      </c>
      <c r="B2615" s="1231"/>
      <c r="C2615" s="1232"/>
      <c r="D2615" s="1233"/>
      <c r="E2615" s="587" t="e">
        <f t="shared" si="69"/>
        <v>#DIV/0!</v>
      </c>
    </row>
    <row r="2616" spans="1:5" s="17" customFormat="1" ht="16.75" customHeight="1" outlineLevel="2">
      <c r="A2616" s="1230">
        <v>41</v>
      </c>
      <c r="B2616" s="1231"/>
      <c r="C2616" s="1232"/>
      <c r="D2616" s="1233"/>
      <c r="E2616" s="587" t="e">
        <f t="shared" si="69"/>
        <v>#DIV/0!</v>
      </c>
    </row>
    <row r="2617" spans="1:5" s="17" customFormat="1" ht="16.75" customHeight="1" outlineLevel="2">
      <c r="A2617" s="1230">
        <v>42</v>
      </c>
      <c r="B2617" s="1231"/>
      <c r="C2617" s="1232"/>
      <c r="D2617" s="1233"/>
      <c r="E2617" s="587" t="e">
        <f t="shared" si="69"/>
        <v>#DIV/0!</v>
      </c>
    </row>
    <row r="2618" spans="1:5" s="17" customFormat="1" ht="16.75" customHeight="1" outlineLevel="2">
      <c r="A2618" s="1230">
        <v>43</v>
      </c>
      <c r="B2618" s="1231"/>
      <c r="C2618" s="1232"/>
      <c r="D2618" s="1233"/>
      <c r="E2618" s="587" t="e">
        <f t="shared" si="69"/>
        <v>#DIV/0!</v>
      </c>
    </row>
    <row r="2619" spans="1:5" s="17" customFormat="1" ht="16.75" customHeight="1" outlineLevel="2">
      <c r="A2619" s="1230">
        <v>44</v>
      </c>
      <c r="B2619" s="1231"/>
      <c r="C2619" s="1232"/>
      <c r="D2619" s="1233"/>
      <c r="E2619" s="587" t="e">
        <f t="shared" si="69"/>
        <v>#DIV/0!</v>
      </c>
    </row>
    <row r="2620" spans="1:5" s="17" customFormat="1" ht="16.75" customHeight="1" outlineLevel="2">
      <c r="A2620" s="1230">
        <v>45</v>
      </c>
      <c r="B2620" s="1231"/>
      <c r="C2620" s="1232"/>
      <c r="D2620" s="1233"/>
      <c r="E2620" s="587" t="e">
        <f t="shared" si="69"/>
        <v>#DIV/0!</v>
      </c>
    </row>
    <row r="2621" spans="1:5" s="17" customFormat="1" ht="16.75" customHeight="1" outlineLevel="2">
      <c r="A2621" s="1230">
        <v>46</v>
      </c>
      <c r="B2621" s="1231"/>
      <c r="C2621" s="1232"/>
      <c r="D2621" s="1233"/>
      <c r="E2621" s="587" t="e">
        <f t="shared" si="69"/>
        <v>#DIV/0!</v>
      </c>
    </row>
    <row r="2622" spans="1:5" s="17" customFormat="1" ht="16.75" customHeight="1" outlineLevel="2">
      <c r="A2622" s="1230">
        <v>47</v>
      </c>
      <c r="B2622" s="1231"/>
      <c r="C2622" s="1232"/>
      <c r="D2622" s="1233"/>
      <c r="E2622" s="587" t="e">
        <f t="shared" si="69"/>
        <v>#DIV/0!</v>
      </c>
    </row>
    <row r="2623" spans="1:5" s="17" customFormat="1" ht="16.75" customHeight="1" outlineLevel="2">
      <c r="A2623" s="1230">
        <v>48</v>
      </c>
      <c r="B2623" s="1231"/>
      <c r="C2623" s="1232"/>
      <c r="D2623" s="1233"/>
      <c r="E2623" s="587" t="e">
        <f t="shared" si="69"/>
        <v>#DIV/0!</v>
      </c>
    </row>
    <row r="2624" spans="1:5" s="17" customFormat="1" ht="16.75" customHeight="1" outlineLevel="2">
      <c r="A2624" s="1230">
        <v>49</v>
      </c>
      <c r="B2624" s="1231"/>
      <c r="C2624" s="1232"/>
      <c r="D2624" s="1233"/>
      <c r="E2624" s="587" t="e">
        <f t="shared" si="69"/>
        <v>#DIV/0!</v>
      </c>
    </row>
    <row r="2625" spans="1:5" s="17" customFormat="1" ht="16.75" customHeight="1" outlineLevel="2">
      <c r="A2625" s="1230">
        <v>50</v>
      </c>
      <c r="B2625" s="1231"/>
      <c r="C2625" s="1232"/>
      <c r="D2625" s="1233"/>
      <c r="E2625" s="587" t="e">
        <f t="shared" si="69"/>
        <v>#DIV/0!</v>
      </c>
    </row>
    <row r="2626" spans="1:5" s="17" customFormat="1" ht="16.75" customHeight="1" outlineLevel="2">
      <c r="A2626" s="1230">
        <v>51</v>
      </c>
      <c r="B2626" s="1231"/>
      <c r="C2626" s="1232"/>
      <c r="D2626" s="1233"/>
      <c r="E2626" s="587" t="e">
        <f t="shared" si="69"/>
        <v>#DIV/0!</v>
      </c>
    </row>
    <row r="2627" spans="1:5" s="17" customFormat="1" ht="16.75" customHeight="1" outlineLevel="2">
      <c r="A2627" s="1230">
        <v>52</v>
      </c>
      <c r="B2627" s="1231"/>
      <c r="C2627" s="1232"/>
      <c r="D2627" s="1233"/>
      <c r="E2627" s="587" t="e">
        <f t="shared" si="69"/>
        <v>#DIV/0!</v>
      </c>
    </row>
    <row r="2628" spans="1:5" s="17" customFormat="1" ht="16.75" customHeight="1" outlineLevel="2">
      <c r="A2628" s="1230">
        <v>53</v>
      </c>
      <c r="B2628" s="1231"/>
      <c r="C2628" s="1232"/>
      <c r="D2628" s="1233"/>
      <c r="E2628" s="587" t="e">
        <f t="shared" si="69"/>
        <v>#DIV/0!</v>
      </c>
    </row>
    <row r="2629" spans="1:5" s="17" customFormat="1" ht="16.75" customHeight="1" outlineLevel="2">
      <c r="A2629" s="1230">
        <v>54</v>
      </c>
      <c r="B2629" s="1231"/>
      <c r="C2629" s="1232"/>
      <c r="D2629" s="1233"/>
      <c r="E2629" s="587" t="e">
        <f t="shared" si="69"/>
        <v>#DIV/0!</v>
      </c>
    </row>
    <row r="2630" spans="1:5" s="17" customFormat="1" ht="16.75" customHeight="1" outlineLevel="2">
      <c r="A2630" s="1230">
        <v>55</v>
      </c>
      <c r="B2630" s="1231"/>
      <c r="C2630" s="1232"/>
      <c r="D2630" s="1233"/>
      <c r="E2630" s="587" t="e">
        <f t="shared" si="69"/>
        <v>#DIV/0!</v>
      </c>
    </row>
    <row r="2631" spans="1:5" s="17" customFormat="1" ht="16.75" customHeight="1" outlineLevel="2">
      <c r="A2631" s="1230">
        <v>56</v>
      </c>
      <c r="B2631" s="1231"/>
      <c r="C2631" s="1232"/>
      <c r="D2631" s="1233"/>
      <c r="E2631" s="587" t="e">
        <f t="shared" si="69"/>
        <v>#DIV/0!</v>
      </c>
    </row>
    <row r="2632" spans="1:5" s="17" customFormat="1" ht="16.75" customHeight="1" outlineLevel="2">
      <c r="A2632" s="1230">
        <v>57</v>
      </c>
      <c r="B2632" s="1231"/>
      <c r="C2632" s="1232"/>
      <c r="D2632" s="1233"/>
      <c r="E2632" s="587" t="e">
        <f t="shared" si="69"/>
        <v>#DIV/0!</v>
      </c>
    </row>
    <row r="2633" spans="1:5" s="17" customFormat="1" ht="16.75" customHeight="1" outlineLevel="2">
      <c r="A2633" s="1230">
        <v>58</v>
      </c>
      <c r="B2633" s="1231"/>
      <c r="C2633" s="1232"/>
      <c r="D2633" s="1233"/>
      <c r="E2633" s="587" t="e">
        <f t="shared" si="69"/>
        <v>#DIV/0!</v>
      </c>
    </row>
    <row r="2634" spans="1:5" s="17" customFormat="1" ht="16.75" customHeight="1" outlineLevel="2">
      <c r="A2634" s="1230">
        <v>59</v>
      </c>
      <c r="B2634" s="1231"/>
      <c r="C2634" s="1232"/>
      <c r="D2634" s="1233"/>
      <c r="E2634" s="587" t="e">
        <f t="shared" si="69"/>
        <v>#DIV/0!</v>
      </c>
    </row>
    <row r="2635" spans="1:5" s="17" customFormat="1" ht="16.75" customHeight="1" outlineLevel="2">
      <c r="A2635" s="1230">
        <v>60</v>
      </c>
      <c r="B2635" s="1231"/>
      <c r="C2635" s="1232"/>
      <c r="D2635" s="1233"/>
      <c r="E2635" s="587" t="e">
        <f t="shared" si="69"/>
        <v>#DIV/0!</v>
      </c>
    </row>
    <row r="2636" spans="1:5" s="17" customFormat="1" ht="16.75" customHeight="1" outlineLevel="2">
      <c r="A2636" s="1230">
        <v>61</v>
      </c>
      <c r="B2636" s="1231"/>
      <c r="C2636" s="1232"/>
      <c r="D2636" s="1233"/>
      <c r="E2636" s="587" t="e">
        <f t="shared" si="69"/>
        <v>#DIV/0!</v>
      </c>
    </row>
    <row r="2637" spans="1:5" s="17" customFormat="1" ht="16.75" customHeight="1" outlineLevel="2">
      <c r="A2637" s="1230">
        <v>62</v>
      </c>
      <c r="B2637" s="1231"/>
      <c r="C2637" s="1232"/>
      <c r="D2637" s="1233"/>
      <c r="E2637" s="587" t="e">
        <f t="shared" si="69"/>
        <v>#DIV/0!</v>
      </c>
    </row>
    <row r="2638" spans="1:5" s="17" customFormat="1" ht="16.75" customHeight="1" outlineLevel="2">
      <c r="A2638" s="1230">
        <v>63</v>
      </c>
      <c r="B2638" s="1231"/>
      <c r="C2638" s="1232"/>
      <c r="D2638" s="1233"/>
      <c r="E2638" s="587" t="e">
        <f t="shared" si="69"/>
        <v>#DIV/0!</v>
      </c>
    </row>
    <row r="2639" spans="1:5" s="17" customFormat="1" ht="16.75" customHeight="1" outlineLevel="2">
      <c r="A2639" s="1230">
        <v>64</v>
      </c>
      <c r="B2639" s="1231"/>
      <c r="C2639" s="1232"/>
      <c r="D2639" s="1233"/>
      <c r="E2639" s="587" t="e">
        <f t="shared" si="69"/>
        <v>#DIV/0!</v>
      </c>
    </row>
    <row r="2640" spans="1:5" s="17" customFormat="1" ht="16.75" customHeight="1" outlineLevel="2">
      <c r="A2640" s="1230">
        <v>65</v>
      </c>
      <c r="B2640" s="1231"/>
      <c r="C2640" s="1232"/>
      <c r="D2640" s="1233"/>
      <c r="E2640" s="587" t="e">
        <f t="shared" si="69"/>
        <v>#DIV/0!</v>
      </c>
    </row>
    <row r="2641" spans="1:5" s="17" customFormat="1" ht="16.75" customHeight="1" outlineLevel="2">
      <c r="A2641" s="1230">
        <v>66</v>
      </c>
      <c r="B2641" s="1231"/>
      <c r="C2641" s="1232"/>
      <c r="D2641" s="1233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0">
        <v>67</v>
      </c>
      <c r="B2642" s="1231"/>
      <c r="C2642" s="1232"/>
      <c r="D2642" s="1233"/>
      <c r="E2642" s="587" t="e">
        <f t="shared" si="70"/>
        <v>#DIV/0!</v>
      </c>
    </row>
    <row r="2643" spans="1:5" s="17" customFormat="1" ht="16.75" customHeight="1" outlineLevel="2">
      <c r="A2643" s="1230">
        <v>68</v>
      </c>
      <c r="B2643" s="1231"/>
      <c r="C2643" s="1232"/>
      <c r="D2643" s="1233"/>
      <c r="E2643" s="587" t="e">
        <f t="shared" si="70"/>
        <v>#DIV/0!</v>
      </c>
    </row>
    <row r="2644" spans="1:5" s="17" customFormat="1" ht="16.75" customHeight="1" outlineLevel="2">
      <c r="A2644" s="1230">
        <v>69</v>
      </c>
      <c r="B2644" s="1231"/>
      <c r="C2644" s="1232"/>
      <c r="D2644" s="1233"/>
      <c r="E2644" s="587" t="e">
        <f t="shared" si="70"/>
        <v>#DIV/0!</v>
      </c>
    </row>
    <row r="2645" spans="1:5" s="17" customFormat="1" ht="16.75" customHeight="1" outlineLevel="2">
      <c r="A2645" s="1230">
        <v>70</v>
      </c>
      <c r="B2645" s="1231"/>
      <c r="C2645" s="1232"/>
      <c r="D2645" s="1233"/>
      <c r="E2645" s="587" t="e">
        <f t="shared" si="70"/>
        <v>#DIV/0!</v>
      </c>
    </row>
    <row r="2646" spans="1:5" s="17" customFormat="1" ht="16.75" customHeight="1" outlineLevel="2">
      <c r="A2646" s="1230">
        <v>71</v>
      </c>
      <c r="B2646" s="1231"/>
      <c r="C2646" s="1232"/>
      <c r="D2646" s="1233"/>
      <c r="E2646" s="587" t="e">
        <f t="shared" si="70"/>
        <v>#DIV/0!</v>
      </c>
    </row>
    <row r="2647" spans="1:5" s="17" customFormat="1" ht="16.75" customHeight="1" outlineLevel="2">
      <c r="A2647" s="1230">
        <v>72</v>
      </c>
      <c r="B2647" s="1231"/>
      <c r="C2647" s="1232"/>
      <c r="D2647" s="1233"/>
      <c r="E2647" s="587" t="e">
        <f t="shared" si="70"/>
        <v>#DIV/0!</v>
      </c>
    </row>
    <row r="2648" spans="1:5" s="17" customFormat="1" ht="16.75" customHeight="1" outlineLevel="2">
      <c r="A2648" s="1230">
        <v>73</v>
      </c>
      <c r="B2648" s="1231"/>
      <c r="C2648" s="1232"/>
      <c r="D2648" s="1233"/>
      <c r="E2648" s="587" t="e">
        <f t="shared" si="70"/>
        <v>#DIV/0!</v>
      </c>
    </row>
    <row r="2649" spans="1:5" s="17" customFormat="1" ht="16.75" customHeight="1" outlineLevel="2">
      <c r="A2649" s="1230">
        <v>74</v>
      </c>
      <c r="B2649" s="1231"/>
      <c r="C2649" s="1232"/>
      <c r="D2649" s="1233"/>
      <c r="E2649" s="587" t="e">
        <f t="shared" si="70"/>
        <v>#DIV/0!</v>
      </c>
    </row>
    <row r="2650" spans="1:5" s="17" customFormat="1" ht="16.75" customHeight="1" outlineLevel="2">
      <c r="A2650" s="1230">
        <v>75</v>
      </c>
      <c r="B2650" s="1231"/>
      <c r="C2650" s="1232"/>
      <c r="D2650" s="1233"/>
      <c r="E2650" s="587" t="e">
        <f t="shared" si="70"/>
        <v>#DIV/0!</v>
      </c>
    </row>
    <row r="2651" spans="1:5" s="17" customFormat="1" ht="16.75" customHeight="1" outlineLevel="2">
      <c r="A2651" s="1230">
        <v>76</v>
      </c>
      <c r="B2651" s="1231"/>
      <c r="C2651" s="1232"/>
      <c r="D2651" s="1233"/>
      <c r="E2651" s="587" t="e">
        <f t="shared" si="70"/>
        <v>#DIV/0!</v>
      </c>
    </row>
    <row r="2652" spans="1:5" s="17" customFormat="1" ht="16.75" customHeight="1" outlineLevel="2">
      <c r="A2652" s="1230">
        <v>77</v>
      </c>
      <c r="B2652" s="1231"/>
      <c r="C2652" s="1232"/>
      <c r="D2652" s="1233"/>
      <c r="E2652" s="587" t="e">
        <f t="shared" si="70"/>
        <v>#DIV/0!</v>
      </c>
    </row>
    <row r="2653" spans="1:5" s="17" customFormat="1" ht="16.75" customHeight="1" outlineLevel="2">
      <c r="A2653" s="1230">
        <v>78</v>
      </c>
      <c r="B2653" s="1231"/>
      <c r="C2653" s="1232"/>
      <c r="D2653" s="1233"/>
      <c r="E2653" s="587" t="e">
        <f t="shared" si="70"/>
        <v>#DIV/0!</v>
      </c>
    </row>
    <row r="2654" spans="1:5" s="17" customFormat="1" ht="16.75" customHeight="1" outlineLevel="2">
      <c r="A2654" s="1230">
        <v>79</v>
      </c>
      <c r="B2654" s="1231"/>
      <c r="C2654" s="1232"/>
      <c r="D2654" s="1233"/>
      <c r="E2654" s="587" t="e">
        <f t="shared" si="70"/>
        <v>#DIV/0!</v>
      </c>
    </row>
    <row r="2655" spans="1:5" s="17" customFormat="1" ht="16.75" customHeight="1" outlineLevel="2">
      <c r="A2655" s="1230">
        <v>80</v>
      </c>
      <c r="B2655" s="1231"/>
      <c r="C2655" s="1232"/>
      <c r="D2655" s="1233"/>
      <c r="E2655" s="587" t="e">
        <f t="shared" si="70"/>
        <v>#DIV/0!</v>
      </c>
    </row>
    <row r="2656" spans="1:5" s="17" customFormat="1" ht="16.75" customHeight="1" outlineLevel="2">
      <c r="A2656" s="1230">
        <v>81</v>
      </c>
      <c r="B2656" s="1231"/>
      <c r="C2656" s="1232"/>
      <c r="D2656" s="1233"/>
      <c r="E2656" s="587" t="e">
        <f t="shared" si="70"/>
        <v>#DIV/0!</v>
      </c>
    </row>
    <row r="2657" spans="1:5" s="17" customFormat="1" ht="16.75" customHeight="1" outlineLevel="2">
      <c r="A2657" s="1230">
        <v>82</v>
      </c>
      <c r="B2657" s="1231"/>
      <c r="C2657" s="1232"/>
      <c r="D2657" s="1233"/>
      <c r="E2657" s="587" t="e">
        <f t="shared" si="70"/>
        <v>#DIV/0!</v>
      </c>
    </row>
    <row r="2658" spans="1:5" s="17" customFormat="1" ht="16.75" customHeight="1" outlineLevel="2">
      <c r="A2658" s="1230">
        <v>83</v>
      </c>
      <c r="B2658" s="1231"/>
      <c r="C2658" s="1232"/>
      <c r="D2658" s="1233"/>
      <c r="E2658" s="587" t="e">
        <f t="shared" si="70"/>
        <v>#DIV/0!</v>
      </c>
    </row>
    <row r="2659" spans="1:5" s="17" customFormat="1" ht="16.75" customHeight="1" outlineLevel="2">
      <c r="A2659" s="1230">
        <v>84</v>
      </c>
      <c r="B2659" s="1231"/>
      <c r="C2659" s="1232"/>
      <c r="D2659" s="1233"/>
      <c r="E2659" s="587" t="e">
        <f t="shared" si="70"/>
        <v>#DIV/0!</v>
      </c>
    </row>
    <row r="2660" spans="1:5" s="17" customFormat="1" ht="16.75" customHeight="1" outlineLevel="2">
      <c r="A2660" s="1230">
        <v>85</v>
      </c>
      <c r="B2660" s="1231"/>
      <c r="C2660" s="1232"/>
      <c r="D2660" s="1233"/>
      <c r="E2660" s="587" t="e">
        <f t="shared" si="70"/>
        <v>#DIV/0!</v>
      </c>
    </row>
    <row r="2661" spans="1:5" s="17" customFormat="1" ht="16.75" customHeight="1" outlineLevel="2">
      <c r="A2661" s="1230">
        <v>86</v>
      </c>
      <c r="B2661" s="1231"/>
      <c r="C2661" s="1232"/>
      <c r="D2661" s="1233"/>
      <c r="E2661" s="587" t="e">
        <f t="shared" si="70"/>
        <v>#DIV/0!</v>
      </c>
    </row>
    <row r="2662" spans="1:5" s="17" customFormat="1" ht="16.75" customHeight="1" outlineLevel="2">
      <c r="A2662" s="1230">
        <v>87</v>
      </c>
      <c r="B2662" s="1231"/>
      <c r="C2662" s="1232"/>
      <c r="D2662" s="1233"/>
      <c r="E2662" s="587" t="e">
        <f t="shared" si="70"/>
        <v>#DIV/0!</v>
      </c>
    </row>
    <row r="2663" spans="1:5" s="17" customFormat="1" ht="16.75" customHeight="1" outlineLevel="2">
      <c r="A2663" s="1230">
        <v>88</v>
      </c>
      <c r="B2663" s="1231"/>
      <c r="C2663" s="1232"/>
      <c r="D2663" s="1233"/>
      <c r="E2663" s="587" t="e">
        <f t="shared" si="70"/>
        <v>#DIV/0!</v>
      </c>
    </row>
    <row r="2664" spans="1:5" s="17" customFormat="1" ht="16.75" customHeight="1" outlineLevel="2">
      <c r="A2664" s="1230">
        <v>89</v>
      </c>
      <c r="B2664" s="1231"/>
      <c r="C2664" s="1232"/>
      <c r="D2664" s="1233"/>
      <c r="E2664" s="587" t="e">
        <f t="shared" si="70"/>
        <v>#DIV/0!</v>
      </c>
    </row>
    <row r="2665" spans="1:5" s="17" customFormat="1" ht="16.75" customHeight="1" outlineLevel="2">
      <c r="A2665" s="1230">
        <v>90</v>
      </c>
      <c r="B2665" s="1231"/>
      <c r="C2665" s="1232"/>
      <c r="D2665" s="1233"/>
      <c r="E2665" s="587" t="e">
        <f t="shared" si="70"/>
        <v>#DIV/0!</v>
      </c>
    </row>
    <row r="2666" spans="1:5" s="17" customFormat="1" ht="16.75" customHeight="1" outlineLevel="2">
      <c r="A2666" s="1230">
        <v>91</v>
      </c>
      <c r="B2666" s="1231"/>
      <c r="C2666" s="1232"/>
      <c r="D2666" s="1233"/>
      <c r="E2666" s="587" t="e">
        <f t="shared" si="70"/>
        <v>#DIV/0!</v>
      </c>
    </row>
    <row r="2667" spans="1:5" s="17" customFormat="1" ht="16.75" customHeight="1" outlineLevel="2">
      <c r="A2667" s="1230">
        <v>92</v>
      </c>
      <c r="B2667" s="1231"/>
      <c r="C2667" s="1232"/>
      <c r="D2667" s="1233"/>
      <c r="E2667" s="587" t="e">
        <f t="shared" si="70"/>
        <v>#DIV/0!</v>
      </c>
    </row>
    <row r="2668" spans="1:5" s="17" customFormat="1" ht="16.75" customHeight="1" outlineLevel="2">
      <c r="A2668" s="1230">
        <v>93</v>
      </c>
      <c r="B2668" s="1231"/>
      <c r="C2668" s="1232"/>
      <c r="D2668" s="1233"/>
      <c r="E2668" s="587" t="e">
        <f t="shared" si="70"/>
        <v>#DIV/0!</v>
      </c>
    </row>
    <row r="2669" spans="1:5" s="17" customFormat="1" ht="16.75" customHeight="1" outlineLevel="2">
      <c r="A2669" s="1230">
        <v>94</v>
      </c>
      <c r="B2669" s="1231"/>
      <c r="C2669" s="1232"/>
      <c r="D2669" s="1233"/>
      <c r="E2669" s="587" t="e">
        <f t="shared" si="70"/>
        <v>#DIV/0!</v>
      </c>
    </row>
    <row r="2670" spans="1:5" s="17" customFormat="1" ht="16.75" customHeight="1" outlineLevel="2">
      <c r="A2670" s="1230">
        <v>95</v>
      </c>
      <c r="B2670" s="1231"/>
      <c r="C2670" s="1232"/>
      <c r="D2670" s="1233"/>
      <c r="E2670" s="587" t="e">
        <f t="shared" si="70"/>
        <v>#DIV/0!</v>
      </c>
    </row>
    <row r="2671" spans="1:5" s="17" customFormat="1" ht="16.75" customHeight="1" outlineLevel="2">
      <c r="A2671" s="1230">
        <v>96</v>
      </c>
      <c r="B2671" s="1231"/>
      <c r="C2671" s="1232"/>
      <c r="D2671" s="1233"/>
      <c r="E2671" s="587" t="e">
        <f t="shared" si="70"/>
        <v>#DIV/0!</v>
      </c>
    </row>
    <row r="2672" spans="1:5" s="17" customFormat="1" ht="16.75" customHeight="1" outlineLevel="2">
      <c r="A2672" s="1230">
        <v>97</v>
      </c>
      <c r="B2672" s="1231"/>
      <c r="C2672" s="1232"/>
      <c r="D2672" s="1233"/>
      <c r="E2672" s="587" t="e">
        <f t="shared" si="70"/>
        <v>#DIV/0!</v>
      </c>
    </row>
    <row r="2673" spans="1:5" s="17" customFormat="1" ht="16.75" customHeight="1" outlineLevel="2">
      <c r="A2673" s="1230">
        <v>98</v>
      </c>
      <c r="B2673" s="1231"/>
      <c r="C2673" s="1232"/>
      <c r="D2673" s="1233"/>
      <c r="E2673" s="587" t="e">
        <f t="shared" si="70"/>
        <v>#DIV/0!</v>
      </c>
    </row>
    <row r="2674" spans="1:5" s="17" customFormat="1" ht="16.75" customHeight="1" outlineLevel="2">
      <c r="A2674" s="1230">
        <v>99</v>
      </c>
      <c r="B2674" s="1231"/>
      <c r="C2674" s="1232"/>
      <c r="D2674" s="1233"/>
      <c r="E2674" s="587" t="e">
        <f t="shared" si="70"/>
        <v>#DIV/0!</v>
      </c>
    </row>
    <row r="2675" spans="1:5" s="17" customFormat="1" ht="16.75" customHeight="1" outlineLevel="2">
      <c r="A2675" s="1230">
        <v>100</v>
      </c>
      <c r="B2675" s="1231"/>
      <c r="C2675" s="1232"/>
      <c r="D2675" s="1233"/>
      <c r="E2675" s="587" t="e">
        <f t="shared" si="70"/>
        <v>#DIV/0!</v>
      </c>
    </row>
    <row r="2676" spans="1:5" s="17" customFormat="1" ht="16.75" customHeight="1" outlineLevel="2">
      <c r="A2676" s="1230">
        <v>101</v>
      </c>
      <c r="B2676" s="1231"/>
      <c r="C2676" s="1232"/>
      <c r="D2676" s="1233"/>
      <c r="E2676" s="587" t="e">
        <f t="shared" si="70"/>
        <v>#DIV/0!</v>
      </c>
    </row>
    <row r="2677" spans="1:5" s="17" customFormat="1" ht="16.75" customHeight="1" outlineLevel="2">
      <c r="A2677" s="1230">
        <v>102</v>
      </c>
      <c r="B2677" s="1231"/>
      <c r="C2677" s="1232"/>
      <c r="D2677" s="1233"/>
      <c r="E2677" s="587" t="e">
        <f t="shared" si="70"/>
        <v>#DIV/0!</v>
      </c>
    </row>
    <row r="2678" spans="1:5" s="17" customFormat="1" ht="16.75" customHeight="1" outlineLevel="2">
      <c r="A2678" s="1230">
        <v>103</v>
      </c>
      <c r="B2678" s="1231"/>
      <c r="C2678" s="1232"/>
      <c r="D2678" s="1233"/>
      <c r="E2678" s="587" t="e">
        <f t="shared" si="70"/>
        <v>#DIV/0!</v>
      </c>
    </row>
    <row r="2679" spans="1:5" s="17" customFormat="1" ht="16.75" customHeight="1" outlineLevel="2">
      <c r="A2679" s="1230">
        <v>104</v>
      </c>
      <c r="B2679" s="1231"/>
      <c r="C2679" s="1232"/>
      <c r="D2679" s="1233"/>
      <c r="E2679" s="587" t="e">
        <f t="shared" si="70"/>
        <v>#DIV/0!</v>
      </c>
    </row>
    <row r="2680" spans="1:5" s="17" customFormat="1" ht="16.75" customHeight="1" outlineLevel="2">
      <c r="A2680" s="1230">
        <v>105</v>
      </c>
      <c r="B2680" s="1231"/>
      <c r="C2680" s="1232"/>
      <c r="D2680" s="1233"/>
      <c r="E2680" s="587" t="e">
        <f t="shared" si="70"/>
        <v>#DIV/0!</v>
      </c>
    </row>
    <row r="2681" spans="1:5" s="17" customFormat="1" ht="16.75" customHeight="1" outlineLevel="2">
      <c r="A2681" s="1230">
        <v>106</v>
      </c>
      <c r="B2681" s="1231"/>
      <c r="C2681" s="1232"/>
      <c r="D2681" s="1233"/>
      <c r="E2681" s="587" t="e">
        <f t="shared" si="70"/>
        <v>#DIV/0!</v>
      </c>
    </row>
    <row r="2682" spans="1:5" s="17" customFormat="1" ht="16.75" customHeight="1" outlineLevel="2">
      <c r="A2682" s="1230">
        <v>107</v>
      </c>
      <c r="B2682" s="1231"/>
      <c r="C2682" s="1232"/>
      <c r="D2682" s="1233"/>
      <c r="E2682" s="587" t="e">
        <f t="shared" si="70"/>
        <v>#DIV/0!</v>
      </c>
    </row>
    <row r="2683" spans="1:5" s="17" customFormat="1" ht="16.75" customHeight="1" outlineLevel="2">
      <c r="A2683" s="1230">
        <v>108</v>
      </c>
      <c r="B2683" s="1231"/>
      <c r="C2683" s="1232"/>
      <c r="D2683" s="1233"/>
      <c r="E2683" s="587" t="e">
        <f t="shared" si="70"/>
        <v>#DIV/0!</v>
      </c>
    </row>
    <row r="2684" spans="1:5" s="17" customFormat="1" ht="16.75" customHeight="1" outlineLevel="2">
      <c r="A2684" s="1230">
        <v>109</v>
      </c>
      <c r="B2684" s="1231"/>
      <c r="C2684" s="1232"/>
      <c r="D2684" s="1233"/>
      <c r="E2684" s="587" t="e">
        <f t="shared" si="70"/>
        <v>#DIV/0!</v>
      </c>
    </row>
    <row r="2685" spans="1:5" s="17" customFormat="1" ht="16.75" customHeight="1" outlineLevel="2">
      <c r="A2685" s="1230">
        <v>110</v>
      </c>
      <c r="B2685" s="1231"/>
      <c r="C2685" s="1232"/>
      <c r="D2685" s="1233"/>
      <c r="E2685" s="587" t="e">
        <f t="shared" si="70"/>
        <v>#DIV/0!</v>
      </c>
    </row>
    <row r="2686" spans="1:5" s="17" customFormat="1" ht="16.75" customHeight="1" outlineLevel="2">
      <c r="A2686" s="1230">
        <v>111</v>
      </c>
      <c r="B2686" s="1231"/>
      <c r="C2686" s="1232"/>
      <c r="D2686" s="1233"/>
      <c r="E2686" s="587" t="e">
        <f t="shared" si="70"/>
        <v>#DIV/0!</v>
      </c>
    </row>
    <row r="2687" spans="1:5" s="17" customFormat="1" ht="16.75" customHeight="1" outlineLevel="2">
      <c r="A2687" s="1230">
        <v>112</v>
      </c>
      <c r="B2687" s="1231"/>
      <c r="C2687" s="1232"/>
      <c r="D2687" s="1233"/>
      <c r="E2687" s="587" t="e">
        <f t="shared" si="70"/>
        <v>#DIV/0!</v>
      </c>
    </row>
    <row r="2688" spans="1:5" s="17" customFormat="1" ht="16.75" customHeight="1" outlineLevel="2">
      <c r="A2688" s="1230">
        <v>113</v>
      </c>
      <c r="B2688" s="1231"/>
      <c r="C2688" s="1232"/>
      <c r="D2688" s="1233"/>
      <c r="E2688" s="587" t="e">
        <f t="shared" si="70"/>
        <v>#DIV/0!</v>
      </c>
    </row>
    <row r="2689" spans="1:5" s="17" customFormat="1" ht="16.75" customHeight="1" outlineLevel="2">
      <c r="A2689" s="1230">
        <v>114</v>
      </c>
      <c r="B2689" s="1231"/>
      <c r="C2689" s="1232"/>
      <c r="D2689" s="1233"/>
      <c r="E2689" s="587" t="e">
        <f t="shared" si="70"/>
        <v>#DIV/0!</v>
      </c>
    </row>
    <row r="2690" spans="1:5" s="17" customFormat="1" ht="16.75" customHeight="1" outlineLevel="2">
      <c r="A2690" s="1230">
        <v>115</v>
      </c>
      <c r="B2690" s="1231"/>
      <c r="C2690" s="1232"/>
      <c r="D2690" s="1233"/>
      <c r="E2690" s="587" t="e">
        <f t="shared" si="70"/>
        <v>#DIV/0!</v>
      </c>
    </row>
    <row r="2691" spans="1:5" s="17" customFormat="1" ht="16.75" customHeight="1" outlineLevel="2">
      <c r="A2691" s="1230">
        <v>116</v>
      </c>
      <c r="B2691" s="1231"/>
      <c r="C2691" s="1232"/>
      <c r="D2691" s="1233"/>
      <c r="E2691" s="587" t="e">
        <f t="shared" si="70"/>
        <v>#DIV/0!</v>
      </c>
    </row>
    <row r="2692" spans="1:5" s="17" customFormat="1" ht="16.75" customHeight="1" outlineLevel="2">
      <c r="A2692" s="1230">
        <v>117</v>
      </c>
      <c r="B2692" s="1231"/>
      <c r="C2692" s="1232"/>
      <c r="D2692" s="1233"/>
      <c r="E2692" s="587" t="e">
        <f t="shared" si="70"/>
        <v>#DIV/0!</v>
      </c>
    </row>
    <row r="2693" spans="1:5" s="17" customFormat="1" ht="16.75" customHeight="1" outlineLevel="2">
      <c r="A2693" s="1230">
        <v>118</v>
      </c>
      <c r="B2693" s="1231"/>
      <c r="C2693" s="1232"/>
      <c r="D2693" s="1233"/>
      <c r="E2693" s="587" t="e">
        <f t="shared" si="70"/>
        <v>#DIV/0!</v>
      </c>
    </row>
    <row r="2694" spans="1:5" s="17" customFormat="1" ht="16.75" customHeight="1" outlineLevel="2">
      <c r="A2694" s="1230">
        <v>119</v>
      </c>
      <c r="B2694" s="1231"/>
      <c r="C2694" s="1232"/>
      <c r="D2694" s="1233"/>
      <c r="E2694" s="587" t="e">
        <f t="shared" si="70"/>
        <v>#DIV/0!</v>
      </c>
    </row>
    <row r="2695" spans="1:5" s="17" customFormat="1" ht="16.75" customHeight="1" outlineLevel="2">
      <c r="A2695" s="1230">
        <v>120</v>
      </c>
      <c r="B2695" s="1231"/>
      <c r="C2695" s="1232"/>
      <c r="D2695" s="1233"/>
      <c r="E2695" s="587" t="e">
        <f t="shared" si="70"/>
        <v>#DIV/0!</v>
      </c>
    </row>
    <row r="2696" spans="1:5" s="17" customFormat="1" ht="16.75" customHeight="1" outlineLevel="2">
      <c r="A2696" s="1230">
        <v>121</v>
      </c>
      <c r="B2696" s="1231"/>
      <c r="C2696" s="1232"/>
      <c r="D2696" s="1233"/>
      <c r="E2696" s="587" t="e">
        <f t="shared" si="70"/>
        <v>#DIV/0!</v>
      </c>
    </row>
    <row r="2697" spans="1:5" s="17" customFormat="1" ht="16.75" customHeight="1" outlineLevel="2">
      <c r="A2697" s="1230">
        <v>122</v>
      </c>
      <c r="B2697" s="1231"/>
      <c r="C2697" s="1232"/>
      <c r="D2697" s="1233"/>
      <c r="E2697" s="587" t="e">
        <f t="shared" si="70"/>
        <v>#DIV/0!</v>
      </c>
    </row>
    <row r="2698" spans="1:5" s="17" customFormat="1" ht="16.75" customHeight="1" outlineLevel="2">
      <c r="A2698" s="1230">
        <v>123</v>
      </c>
      <c r="B2698" s="1231"/>
      <c r="C2698" s="1232"/>
      <c r="D2698" s="1233"/>
      <c r="E2698" s="587" t="e">
        <f t="shared" si="70"/>
        <v>#DIV/0!</v>
      </c>
    </row>
    <row r="2699" spans="1:5" s="17" customFormat="1" ht="16.75" customHeight="1" outlineLevel="2">
      <c r="A2699" s="1230">
        <v>124</v>
      </c>
      <c r="B2699" s="1231"/>
      <c r="C2699" s="1232"/>
      <c r="D2699" s="1233"/>
      <c r="E2699" s="587" t="e">
        <f t="shared" si="70"/>
        <v>#DIV/0!</v>
      </c>
    </row>
    <row r="2700" spans="1:5" s="17" customFormat="1" ht="16.75" customHeight="1" outlineLevel="2">
      <c r="A2700" s="1230">
        <v>125</v>
      </c>
      <c r="B2700" s="1231"/>
      <c r="C2700" s="1232"/>
      <c r="D2700" s="1233"/>
      <c r="E2700" s="587" t="e">
        <f t="shared" si="70"/>
        <v>#DIV/0!</v>
      </c>
    </row>
    <row r="2701" spans="1:5" s="17" customFormat="1" ht="16.75" customHeight="1" outlineLevel="2">
      <c r="A2701" s="1230">
        <v>126</v>
      </c>
      <c r="B2701" s="1231"/>
      <c r="C2701" s="1232"/>
      <c r="D2701" s="1233"/>
      <c r="E2701" s="587" t="e">
        <f t="shared" si="70"/>
        <v>#DIV/0!</v>
      </c>
    </row>
    <row r="2702" spans="1:5" s="17" customFormat="1" ht="16.75" customHeight="1" outlineLevel="2">
      <c r="A2702" s="1230">
        <v>127</v>
      </c>
      <c r="B2702" s="1231"/>
      <c r="C2702" s="1232"/>
      <c r="D2702" s="1233"/>
      <c r="E2702" s="587" t="e">
        <f t="shared" si="70"/>
        <v>#DIV/0!</v>
      </c>
    </row>
    <row r="2703" spans="1:5" s="17" customFormat="1" ht="16.75" customHeight="1" outlineLevel="2">
      <c r="A2703" s="1230">
        <v>128</v>
      </c>
      <c r="B2703" s="1231"/>
      <c r="C2703" s="1232"/>
      <c r="D2703" s="1233"/>
      <c r="E2703" s="587" t="e">
        <f t="shared" si="70"/>
        <v>#DIV/0!</v>
      </c>
    </row>
    <row r="2704" spans="1:5" s="17" customFormat="1" ht="16.75" customHeight="1" outlineLevel="2">
      <c r="A2704" s="1230">
        <v>129</v>
      </c>
      <c r="B2704" s="1231"/>
      <c r="C2704" s="1232"/>
      <c r="D2704" s="1233"/>
      <c r="E2704" s="587" t="e">
        <f t="shared" si="70"/>
        <v>#DIV/0!</v>
      </c>
    </row>
    <row r="2705" spans="1:5" s="17" customFormat="1" ht="16.75" customHeight="1" outlineLevel="2">
      <c r="A2705" s="1230">
        <v>130</v>
      </c>
      <c r="B2705" s="1231"/>
      <c r="C2705" s="1232"/>
      <c r="D2705" s="1233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0">
        <v>131</v>
      </c>
      <c r="B2706" s="1231"/>
      <c r="C2706" s="1232"/>
      <c r="D2706" s="1233"/>
      <c r="E2706" s="587" t="e">
        <f t="shared" si="71"/>
        <v>#DIV/0!</v>
      </c>
    </row>
    <row r="2707" spans="1:5" s="17" customFormat="1" ht="16.75" customHeight="1" outlineLevel="2">
      <c r="A2707" s="1230">
        <v>132</v>
      </c>
      <c r="B2707" s="1231"/>
      <c r="C2707" s="1232"/>
      <c r="D2707" s="1233"/>
      <c r="E2707" s="587" t="e">
        <f t="shared" si="71"/>
        <v>#DIV/0!</v>
      </c>
    </row>
    <row r="2708" spans="1:5" s="17" customFormat="1" ht="16.75" customHeight="1" outlineLevel="2">
      <c r="A2708" s="1230">
        <v>133</v>
      </c>
      <c r="B2708" s="1231"/>
      <c r="C2708" s="1232"/>
      <c r="D2708" s="1233"/>
      <c r="E2708" s="587" t="e">
        <f t="shared" si="71"/>
        <v>#DIV/0!</v>
      </c>
    </row>
    <row r="2709" spans="1:5" s="17" customFormat="1" ht="16.75" customHeight="1" outlineLevel="2">
      <c r="A2709" s="1230">
        <v>134</v>
      </c>
      <c r="B2709" s="1231"/>
      <c r="C2709" s="1232"/>
      <c r="D2709" s="1233"/>
      <c r="E2709" s="587" t="e">
        <f t="shared" si="71"/>
        <v>#DIV/0!</v>
      </c>
    </row>
    <row r="2710" spans="1:5" s="17" customFormat="1" ht="16.75" customHeight="1" outlineLevel="2">
      <c r="A2710" s="1230">
        <v>135</v>
      </c>
      <c r="B2710" s="1231"/>
      <c r="C2710" s="1232"/>
      <c r="D2710" s="1233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0">
        <v>136</v>
      </c>
      <c r="B2711" s="1231"/>
      <c r="C2711" s="1232"/>
      <c r="D2711" s="1233"/>
      <c r="E2711" s="587" t="e">
        <f t="shared" si="72"/>
        <v>#DIV/0!</v>
      </c>
    </row>
    <row r="2712" spans="1:5" s="17" customFormat="1" ht="16.75" customHeight="1" outlineLevel="2">
      <c r="A2712" s="1230">
        <v>137</v>
      </c>
      <c r="B2712" s="1231"/>
      <c r="C2712" s="1232"/>
      <c r="D2712" s="1233"/>
      <c r="E2712" s="587" t="e">
        <f t="shared" si="72"/>
        <v>#DIV/0!</v>
      </c>
    </row>
    <row r="2713" spans="1:5" s="17" customFormat="1" ht="16.75" customHeight="1" outlineLevel="2">
      <c r="A2713" s="1230">
        <v>138</v>
      </c>
      <c r="B2713" s="1231"/>
      <c r="C2713" s="1232"/>
      <c r="D2713" s="1233"/>
      <c r="E2713" s="587" t="e">
        <f t="shared" si="72"/>
        <v>#DIV/0!</v>
      </c>
    </row>
    <row r="2714" spans="1:5" s="17" customFormat="1" ht="16.75" customHeight="1" outlineLevel="2">
      <c r="A2714" s="1230">
        <v>139</v>
      </c>
      <c r="B2714" s="1231"/>
      <c r="C2714" s="1232"/>
      <c r="D2714" s="1233"/>
      <c r="E2714" s="587" t="e">
        <f t="shared" si="72"/>
        <v>#DIV/0!</v>
      </c>
    </row>
    <row r="2715" spans="1:5" s="17" customFormat="1" ht="16.75" customHeight="1" outlineLevel="2">
      <c r="A2715" s="1230">
        <v>140</v>
      </c>
      <c r="B2715" s="1231"/>
      <c r="C2715" s="1232"/>
      <c r="D2715" s="1233"/>
      <c r="E2715" s="587" t="e">
        <f t="shared" si="72"/>
        <v>#DIV/0!</v>
      </c>
    </row>
    <row r="2716" spans="1:5" s="17" customFormat="1" ht="16.75" customHeight="1" outlineLevel="2">
      <c r="A2716" s="1230">
        <v>141</v>
      </c>
      <c r="B2716" s="1231"/>
      <c r="C2716" s="1232"/>
      <c r="D2716" s="1233"/>
      <c r="E2716" s="587" t="e">
        <f t="shared" si="72"/>
        <v>#DIV/0!</v>
      </c>
    </row>
    <row r="2717" spans="1:5" s="17" customFormat="1" ht="16.75" customHeight="1" outlineLevel="2">
      <c r="A2717" s="1230">
        <v>142</v>
      </c>
      <c r="B2717" s="1231"/>
      <c r="C2717" s="1232"/>
      <c r="D2717" s="1233"/>
      <c r="E2717" s="587" t="e">
        <f t="shared" si="72"/>
        <v>#DIV/0!</v>
      </c>
    </row>
    <row r="2718" spans="1:5" s="17" customFormat="1" ht="16.75" customHeight="1" outlineLevel="2">
      <c r="A2718" s="1230">
        <v>143</v>
      </c>
      <c r="B2718" s="1231"/>
      <c r="C2718" s="1232"/>
      <c r="D2718" s="1233"/>
      <c r="E2718" s="587" t="e">
        <f t="shared" si="72"/>
        <v>#DIV/0!</v>
      </c>
    </row>
    <row r="2719" spans="1:5" s="17" customFormat="1" ht="16.75" customHeight="1" outlineLevel="2">
      <c r="A2719" s="1230">
        <v>144</v>
      </c>
      <c r="B2719" s="1231"/>
      <c r="C2719" s="1232"/>
      <c r="D2719" s="1233"/>
      <c r="E2719" s="587" t="e">
        <f t="shared" si="72"/>
        <v>#DIV/0!</v>
      </c>
    </row>
    <row r="2720" spans="1:5" s="17" customFormat="1" ht="16.75" customHeight="1" outlineLevel="2">
      <c r="A2720" s="1230">
        <v>145</v>
      </c>
      <c r="B2720" s="1231"/>
      <c r="C2720" s="1232"/>
      <c r="D2720" s="1233"/>
      <c r="E2720" s="587" t="e">
        <f t="shared" si="72"/>
        <v>#DIV/0!</v>
      </c>
    </row>
    <row r="2721" spans="1:5" s="17" customFormat="1" ht="16.75" customHeight="1" outlineLevel="2">
      <c r="A2721" s="1230">
        <v>146</v>
      </c>
      <c r="B2721" s="1231"/>
      <c r="C2721" s="1232"/>
      <c r="D2721" s="1233"/>
      <c r="E2721" s="587" t="e">
        <f t="shared" si="72"/>
        <v>#DIV/0!</v>
      </c>
    </row>
    <row r="2722" spans="1:5" s="17" customFormat="1" ht="16.75" customHeight="1" outlineLevel="2">
      <c r="A2722" s="1230">
        <v>147</v>
      </c>
      <c r="B2722" s="1231"/>
      <c r="C2722" s="1232"/>
      <c r="D2722" s="1233"/>
      <c r="E2722" s="587" t="e">
        <f t="shared" si="72"/>
        <v>#DIV/0!</v>
      </c>
    </row>
    <row r="2723" spans="1:5" s="17" customFormat="1" ht="16.75" customHeight="1" outlineLevel="2">
      <c r="A2723" s="1230">
        <v>148</v>
      </c>
      <c r="B2723" s="1231"/>
      <c r="C2723" s="1232"/>
      <c r="D2723" s="1233"/>
      <c r="E2723" s="587" t="e">
        <f t="shared" si="72"/>
        <v>#DIV/0!</v>
      </c>
    </row>
    <row r="2724" spans="1:5" s="17" customFormat="1" ht="16.75" customHeight="1" outlineLevel="2">
      <c r="A2724" s="1230">
        <v>149</v>
      </c>
      <c r="B2724" s="1231"/>
      <c r="C2724" s="1232"/>
      <c r="D2724" s="1233"/>
      <c r="E2724" s="587" t="e">
        <f t="shared" si="72"/>
        <v>#DIV/0!</v>
      </c>
    </row>
    <row r="2725" spans="1:5" s="17" customFormat="1" ht="16.75" customHeight="1" outlineLevel="2">
      <c r="A2725" s="1230">
        <v>150</v>
      </c>
      <c r="B2725" s="1231"/>
      <c r="C2725" s="1232"/>
      <c r="D2725" s="1233"/>
      <c r="E2725" s="587" t="e">
        <f t="shared" si="72"/>
        <v>#DIV/0!</v>
      </c>
    </row>
    <row r="2726" spans="1:5" s="17" customFormat="1" ht="16.75" customHeight="1" outlineLevel="2">
      <c r="A2726" s="1230">
        <v>151</v>
      </c>
      <c r="B2726" s="1231"/>
      <c r="C2726" s="1232"/>
      <c r="D2726" s="1233"/>
      <c r="E2726" s="587" t="e">
        <f t="shared" si="72"/>
        <v>#DIV/0!</v>
      </c>
    </row>
    <row r="2727" spans="1:5" s="17" customFormat="1" ht="16.75" customHeight="1" outlineLevel="2">
      <c r="A2727" s="1230">
        <v>152</v>
      </c>
      <c r="B2727" s="1231"/>
      <c r="C2727" s="1232"/>
      <c r="D2727" s="1233"/>
      <c r="E2727" s="587" t="e">
        <f t="shared" si="72"/>
        <v>#DIV/0!</v>
      </c>
    </row>
    <row r="2728" spans="1:5" s="17" customFormat="1" ht="16.75" customHeight="1" outlineLevel="2">
      <c r="A2728" s="1230">
        <v>153</v>
      </c>
      <c r="B2728" s="1231"/>
      <c r="C2728" s="1232"/>
      <c r="D2728" s="1233"/>
      <c r="E2728" s="587" t="e">
        <f t="shared" si="72"/>
        <v>#DIV/0!</v>
      </c>
    </row>
    <row r="2729" spans="1:5" s="17" customFormat="1" ht="16.75" customHeight="1" outlineLevel="2">
      <c r="A2729" s="1230">
        <v>154</v>
      </c>
      <c r="B2729" s="1231"/>
      <c r="C2729" s="1232"/>
      <c r="D2729" s="1233"/>
      <c r="E2729" s="587" t="e">
        <f t="shared" si="72"/>
        <v>#DIV/0!</v>
      </c>
    </row>
    <row r="2730" spans="1:5" s="17" customFormat="1" ht="16.75" customHeight="1" outlineLevel="2">
      <c r="A2730" s="1230">
        <v>155</v>
      </c>
      <c r="B2730" s="1231"/>
      <c r="C2730" s="1232"/>
      <c r="D2730" s="1233"/>
      <c r="E2730" s="587" t="e">
        <f>IF(AND(C2730&gt;=D$2569,C2730&lt;=D$2568),1,0)</f>
        <v>#DIV/0!</v>
      </c>
    </row>
    <row r="2731" spans="1:5" s="17" customFormat="1" ht="16.75" customHeight="1" outlineLevel="2">
      <c r="A2731" s="1230">
        <v>156</v>
      </c>
      <c r="B2731" s="1231"/>
      <c r="C2731" s="1232"/>
      <c r="D2731" s="1233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0">
        <v>157</v>
      </c>
      <c r="B2732" s="1231"/>
      <c r="C2732" s="1232"/>
      <c r="D2732" s="1233"/>
      <c r="E2732" s="587" t="e">
        <f t="shared" si="73"/>
        <v>#DIV/0!</v>
      </c>
    </row>
    <row r="2733" spans="1:5" s="17" customFormat="1" ht="16.75" customHeight="1" outlineLevel="2">
      <c r="A2733" s="1230">
        <v>158</v>
      </c>
      <c r="B2733" s="1231"/>
      <c r="C2733" s="1232"/>
      <c r="D2733" s="1233"/>
      <c r="E2733" s="587" t="e">
        <f t="shared" si="73"/>
        <v>#DIV/0!</v>
      </c>
    </row>
    <row r="2734" spans="1:5" s="17" customFormat="1" ht="16.75" customHeight="1" outlineLevel="2">
      <c r="A2734" s="1230">
        <v>159</v>
      </c>
      <c r="B2734" s="1231"/>
      <c r="C2734" s="1232"/>
      <c r="D2734" s="1233"/>
      <c r="E2734" s="587" t="e">
        <f t="shared" si="73"/>
        <v>#DIV/0!</v>
      </c>
    </row>
    <row r="2735" spans="1:5" s="17" customFormat="1" ht="16.75" customHeight="1" outlineLevel="2">
      <c r="A2735" s="1230">
        <v>160</v>
      </c>
      <c r="B2735" s="1231"/>
      <c r="C2735" s="1232"/>
      <c r="D2735" s="1233"/>
      <c r="E2735" s="587" t="e">
        <f t="shared" si="73"/>
        <v>#DIV/0!</v>
      </c>
    </row>
    <row r="2736" spans="1:5" s="17" customFormat="1" ht="16.75" customHeight="1" outlineLevel="2">
      <c r="A2736" s="1230">
        <v>161</v>
      </c>
      <c r="B2736" s="1231"/>
      <c r="C2736" s="1232"/>
      <c r="D2736" s="1233"/>
      <c r="E2736" s="587" t="e">
        <f t="shared" si="73"/>
        <v>#DIV/0!</v>
      </c>
    </row>
    <row r="2737" spans="1:5" s="17" customFormat="1" ht="16.75" customHeight="1" outlineLevel="2">
      <c r="A2737" s="1230">
        <v>162</v>
      </c>
      <c r="B2737" s="1231"/>
      <c r="C2737" s="1232"/>
      <c r="D2737" s="1233"/>
      <c r="E2737" s="587" t="e">
        <f t="shared" si="73"/>
        <v>#DIV/0!</v>
      </c>
    </row>
    <row r="2738" spans="1:5" s="17" customFormat="1" ht="16.75" customHeight="1" outlineLevel="2">
      <c r="A2738" s="1230">
        <v>163</v>
      </c>
      <c r="B2738" s="1231"/>
      <c r="C2738" s="1232"/>
      <c r="D2738" s="1233"/>
      <c r="E2738" s="587" t="e">
        <f t="shared" si="73"/>
        <v>#DIV/0!</v>
      </c>
    </row>
    <row r="2739" spans="1:5" s="17" customFormat="1" ht="16.75" customHeight="1" outlineLevel="2">
      <c r="A2739" s="1230">
        <v>164</v>
      </c>
      <c r="B2739" s="1231"/>
      <c r="C2739" s="1232"/>
      <c r="D2739" s="1233"/>
      <c r="E2739" s="587" t="e">
        <f t="shared" si="73"/>
        <v>#DIV/0!</v>
      </c>
    </row>
    <row r="2740" spans="1:5" s="17" customFormat="1" ht="16.75" customHeight="1" outlineLevel="2">
      <c r="A2740" s="1230">
        <v>165</v>
      </c>
      <c r="B2740" s="1231"/>
      <c r="C2740" s="1232"/>
      <c r="D2740" s="1233"/>
      <c r="E2740" s="587" t="e">
        <f t="shared" si="73"/>
        <v>#DIV/0!</v>
      </c>
    </row>
    <row r="2741" spans="1:5" s="17" customFormat="1" ht="16.75" customHeight="1" outlineLevel="2">
      <c r="A2741" s="1230">
        <v>166</v>
      </c>
      <c r="B2741" s="1231"/>
      <c r="C2741" s="1232"/>
      <c r="D2741" s="1233"/>
      <c r="E2741" s="587" t="e">
        <f t="shared" si="73"/>
        <v>#DIV/0!</v>
      </c>
    </row>
    <row r="2742" spans="1:5" s="17" customFormat="1" ht="16.75" customHeight="1" outlineLevel="2">
      <c r="A2742" s="1230">
        <v>167</v>
      </c>
      <c r="B2742" s="1231"/>
      <c r="C2742" s="1232"/>
      <c r="D2742" s="1233"/>
      <c r="E2742" s="587" t="e">
        <f t="shared" si="73"/>
        <v>#DIV/0!</v>
      </c>
    </row>
    <row r="2743" spans="1:5" s="17" customFormat="1" ht="16.75" customHeight="1" outlineLevel="2">
      <c r="A2743" s="1230">
        <v>168</v>
      </c>
      <c r="B2743" s="1231"/>
      <c r="C2743" s="1232"/>
      <c r="D2743" s="1233"/>
      <c r="E2743" s="587" t="e">
        <f t="shared" si="73"/>
        <v>#DIV/0!</v>
      </c>
    </row>
    <row r="2744" spans="1:5" s="17" customFormat="1" ht="16.75" customHeight="1" outlineLevel="2">
      <c r="A2744" s="1230">
        <v>169</v>
      </c>
      <c r="B2744" s="1231"/>
      <c r="C2744" s="1232"/>
      <c r="D2744" s="1233"/>
      <c r="E2744" s="587" t="e">
        <f t="shared" si="73"/>
        <v>#DIV/0!</v>
      </c>
    </row>
    <row r="2745" spans="1:5" s="17" customFormat="1" ht="16.75" customHeight="1" outlineLevel="2">
      <c r="A2745" s="1230">
        <v>170</v>
      </c>
      <c r="B2745" s="1231"/>
      <c r="C2745" s="1232"/>
      <c r="D2745" s="1233"/>
      <c r="E2745" s="587" t="e">
        <f t="shared" si="73"/>
        <v>#DIV/0!</v>
      </c>
    </row>
    <row r="2746" spans="1:5" s="17" customFormat="1" ht="16.75" customHeight="1" outlineLevel="2">
      <c r="A2746" s="1230">
        <v>171</v>
      </c>
      <c r="B2746" s="1231"/>
      <c r="C2746" s="1232"/>
      <c r="D2746" s="1233"/>
      <c r="E2746" s="587" t="e">
        <f t="shared" si="73"/>
        <v>#DIV/0!</v>
      </c>
    </row>
    <row r="2747" spans="1:5" s="17" customFormat="1" ht="16.75" customHeight="1" outlineLevel="2">
      <c r="A2747" s="1230">
        <v>172</v>
      </c>
      <c r="B2747" s="1231"/>
      <c r="C2747" s="1232"/>
      <c r="D2747" s="1233"/>
      <c r="E2747" s="587" t="e">
        <f t="shared" si="73"/>
        <v>#DIV/0!</v>
      </c>
    </row>
    <row r="2748" spans="1:5" s="17" customFormat="1" ht="16.75" customHeight="1" outlineLevel="2">
      <c r="A2748" s="1230">
        <v>173</v>
      </c>
      <c r="B2748" s="1231"/>
      <c r="C2748" s="1232"/>
      <c r="D2748" s="1233"/>
      <c r="E2748" s="587" t="e">
        <f t="shared" si="73"/>
        <v>#DIV/0!</v>
      </c>
    </row>
    <row r="2749" spans="1:5" s="17" customFormat="1" ht="16.75" customHeight="1" outlineLevel="2">
      <c r="A2749" s="1230">
        <v>174</v>
      </c>
      <c r="B2749" s="1231"/>
      <c r="C2749" s="1232"/>
      <c r="D2749" s="1233"/>
      <c r="E2749" s="587" t="e">
        <f t="shared" si="73"/>
        <v>#DIV/0!</v>
      </c>
    </row>
    <row r="2750" spans="1:5" s="17" customFormat="1" ht="16.75" customHeight="1" outlineLevel="2">
      <c r="A2750" s="1230">
        <v>175</v>
      </c>
      <c r="B2750" s="1231"/>
      <c r="C2750" s="1232"/>
      <c r="D2750" s="1233"/>
      <c r="E2750" s="587" t="e">
        <f t="shared" si="73"/>
        <v>#DIV/0!</v>
      </c>
    </row>
    <row r="2751" spans="1:5" s="17" customFormat="1" ht="16.75" customHeight="1" outlineLevel="2">
      <c r="A2751" s="1230">
        <v>176</v>
      </c>
      <c r="B2751" s="1231"/>
      <c r="C2751" s="1232"/>
      <c r="D2751" s="1233"/>
      <c r="E2751" s="587" t="e">
        <f t="shared" si="73"/>
        <v>#DIV/0!</v>
      </c>
    </row>
    <row r="2752" spans="1:5" s="17" customFormat="1" ht="16.75" customHeight="1" outlineLevel="2">
      <c r="A2752" s="1230">
        <v>177</v>
      </c>
      <c r="B2752" s="1231"/>
      <c r="C2752" s="1232"/>
      <c r="D2752" s="1233"/>
      <c r="E2752" s="587" t="e">
        <f t="shared" si="73"/>
        <v>#DIV/0!</v>
      </c>
    </row>
    <row r="2753" spans="1:5" s="17" customFormat="1" ht="16.75" customHeight="1" outlineLevel="2">
      <c r="A2753" s="1230">
        <v>178</v>
      </c>
      <c r="B2753" s="1231"/>
      <c r="C2753" s="1232"/>
      <c r="D2753" s="1233"/>
      <c r="E2753" s="587" t="e">
        <f t="shared" si="73"/>
        <v>#DIV/0!</v>
      </c>
    </row>
    <row r="2754" spans="1:5" s="17" customFormat="1" ht="16.75" customHeight="1" outlineLevel="2">
      <c r="A2754" s="1230">
        <v>179</v>
      </c>
      <c r="B2754" s="1231"/>
      <c r="C2754" s="1232"/>
      <c r="D2754" s="1233"/>
      <c r="E2754" s="587" t="e">
        <f t="shared" si="73"/>
        <v>#DIV/0!</v>
      </c>
    </row>
    <row r="2755" spans="1:5" s="17" customFormat="1" ht="16.75" customHeight="1" outlineLevel="2">
      <c r="A2755" s="1230">
        <v>180</v>
      </c>
      <c r="B2755" s="1231"/>
      <c r="C2755" s="1232"/>
      <c r="D2755" s="1233"/>
      <c r="E2755" s="587" t="e">
        <f t="shared" si="73"/>
        <v>#DIV/0!</v>
      </c>
    </row>
    <row r="2756" spans="1:5" s="17" customFormat="1" ht="16.75" customHeight="1" outlineLevel="2">
      <c r="A2756" s="1230">
        <v>181</v>
      </c>
      <c r="B2756" s="1231"/>
      <c r="C2756" s="1232"/>
      <c r="D2756" s="1233"/>
      <c r="E2756" s="587" t="e">
        <f t="shared" si="73"/>
        <v>#DIV/0!</v>
      </c>
    </row>
    <row r="2757" spans="1:5" s="17" customFormat="1" ht="16.75" customHeight="1" outlineLevel="2">
      <c r="A2757" s="1230">
        <v>182</v>
      </c>
      <c r="B2757" s="1231"/>
      <c r="C2757" s="1232"/>
      <c r="D2757" s="1233"/>
      <c r="E2757" s="587" t="e">
        <f t="shared" si="73"/>
        <v>#DIV/0!</v>
      </c>
    </row>
    <row r="2758" spans="1:5" s="17" customFormat="1" ht="16.75" customHeight="1" outlineLevel="2">
      <c r="A2758" s="1230">
        <v>183</v>
      </c>
      <c r="B2758" s="1231"/>
      <c r="C2758" s="1232"/>
      <c r="D2758" s="1233"/>
      <c r="E2758" s="587" t="e">
        <f t="shared" si="73"/>
        <v>#DIV/0!</v>
      </c>
    </row>
    <row r="2759" spans="1:5" s="17" customFormat="1" ht="16.75" customHeight="1" outlineLevel="2">
      <c r="A2759" s="1230">
        <v>184</v>
      </c>
      <c r="B2759" s="1231"/>
      <c r="C2759" s="1232"/>
      <c r="D2759" s="1233"/>
      <c r="E2759" s="587" t="e">
        <f t="shared" si="73"/>
        <v>#DIV/0!</v>
      </c>
    </row>
    <row r="2760" spans="1:5" s="17" customFormat="1" ht="16.75" customHeight="1" outlineLevel="2">
      <c r="A2760" s="1230">
        <v>185</v>
      </c>
      <c r="B2760" s="1231"/>
      <c r="C2760" s="1232"/>
      <c r="D2760" s="1233"/>
      <c r="E2760" s="587" t="e">
        <f t="shared" si="73"/>
        <v>#DIV/0!</v>
      </c>
    </row>
    <row r="2761" spans="1:5" s="17" customFormat="1" ht="16.75" customHeight="1" outlineLevel="2">
      <c r="A2761" s="1230">
        <v>186</v>
      </c>
      <c r="B2761" s="1231"/>
      <c r="C2761" s="1232"/>
      <c r="D2761" s="1233"/>
      <c r="E2761" s="587" t="e">
        <f t="shared" si="73"/>
        <v>#DIV/0!</v>
      </c>
    </row>
    <row r="2762" spans="1:5" s="17" customFormat="1" ht="16.75" customHeight="1" outlineLevel="2">
      <c r="A2762" s="1230">
        <v>187</v>
      </c>
      <c r="B2762" s="1231"/>
      <c r="C2762" s="1232"/>
      <c r="D2762" s="1233"/>
      <c r="E2762" s="587" t="e">
        <f t="shared" si="73"/>
        <v>#DIV/0!</v>
      </c>
    </row>
    <row r="2763" spans="1:5" s="17" customFormat="1" ht="16.75" customHeight="1" outlineLevel="2">
      <c r="A2763" s="1230">
        <v>188</v>
      </c>
      <c r="B2763" s="1231"/>
      <c r="C2763" s="1232"/>
      <c r="D2763" s="1233"/>
      <c r="E2763" s="587" t="e">
        <f t="shared" si="73"/>
        <v>#DIV/0!</v>
      </c>
    </row>
    <row r="2764" spans="1:5" s="17" customFormat="1" ht="16.75" customHeight="1" outlineLevel="2">
      <c r="A2764" s="1230">
        <v>189</v>
      </c>
      <c r="B2764" s="1231"/>
      <c r="C2764" s="1232"/>
      <c r="D2764" s="1233"/>
      <c r="E2764" s="587" t="e">
        <f t="shared" si="73"/>
        <v>#DIV/0!</v>
      </c>
    </row>
    <row r="2765" spans="1:5" s="17" customFormat="1" ht="16.75" customHeight="1" outlineLevel="2">
      <c r="A2765" s="1230">
        <v>190</v>
      </c>
      <c r="B2765" s="1231"/>
      <c r="C2765" s="1232"/>
      <c r="D2765" s="1233"/>
      <c r="E2765" s="587" t="e">
        <f t="shared" si="73"/>
        <v>#DIV/0!</v>
      </c>
    </row>
    <row r="2766" spans="1:5" s="17" customFormat="1" ht="16.75" customHeight="1" outlineLevel="2">
      <c r="A2766" s="1230">
        <v>191</v>
      </c>
      <c r="B2766" s="1231"/>
      <c r="C2766" s="1232"/>
      <c r="D2766" s="1233"/>
      <c r="E2766" s="587" t="e">
        <f t="shared" si="73"/>
        <v>#DIV/0!</v>
      </c>
    </row>
    <row r="2767" spans="1:5" s="17" customFormat="1" ht="16.75" customHeight="1" outlineLevel="2">
      <c r="A2767" s="1230">
        <v>192</v>
      </c>
      <c r="B2767" s="1231"/>
      <c r="C2767" s="1232"/>
      <c r="D2767" s="1233"/>
      <c r="E2767" s="587" t="e">
        <f t="shared" si="73"/>
        <v>#DIV/0!</v>
      </c>
    </row>
    <row r="2768" spans="1:5" s="17" customFormat="1" ht="16.75" customHeight="1" outlineLevel="2">
      <c r="A2768" s="1230">
        <v>193</v>
      </c>
      <c r="B2768" s="1231"/>
      <c r="C2768" s="1232"/>
      <c r="D2768" s="1233"/>
      <c r="E2768" s="587" t="e">
        <f t="shared" si="73"/>
        <v>#DIV/0!</v>
      </c>
    </row>
    <row r="2769" spans="1:5" s="17" customFormat="1" ht="16.75" customHeight="1" outlineLevel="2">
      <c r="A2769" s="1230">
        <v>194</v>
      </c>
      <c r="B2769" s="1231"/>
      <c r="C2769" s="1232"/>
      <c r="D2769" s="1233"/>
      <c r="E2769" s="587" t="e">
        <f t="shared" si="73"/>
        <v>#DIV/0!</v>
      </c>
    </row>
    <row r="2770" spans="1:5" s="17" customFormat="1" ht="16.75" customHeight="1" outlineLevel="2">
      <c r="A2770" s="1230">
        <v>195</v>
      </c>
      <c r="B2770" s="1231"/>
      <c r="C2770" s="1232"/>
      <c r="D2770" s="1233"/>
      <c r="E2770" s="587" t="e">
        <f t="shared" si="73"/>
        <v>#DIV/0!</v>
      </c>
    </row>
    <row r="2771" spans="1:5" s="17" customFormat="1" ht="16.75" customHeight="1" outlineLevel="2">
      <c r="A2771" s="1230">
        <v>196</v>
      </c>
      <c r="B2771" s="1231"/>
      <c r="C2771" s="1232"/>
      <c r="D2771" s="1233"/>
      <c r="E2771" s="587" t="e">
        <f t="shared" si="73"/>
        <v>#DIV/0!</v>
      </c>
    </row>
    <row r="2772" spans="1:5" s="17" customFormat="1" ht="16.75" customHeight="1" outlineLevel="2">
      <c r="A2772" s="1230">
        <v>197</v>
      </c>
      <c r="B2772" s="1231"/>
      <c r="C2772" s="1232"/>
      <c r="D2772" s="1233"/>
      <c r="E2772" s="587" t="e">
        <f t="shared" si="73"/>
        <v>#DIV/0!</v>
      </c>
    </row>
    <row r="2773" spans="1:5" s="17" customFormat="1" ht="16.75" customHeight="1" outlineLevel="2">
      <c r="A2773" s="1230">
        <v>198</v>
      </c>
      <c r="B2773" s="1231"/>
      <c r="C2773" s="1232"/>
      <c r="D2773" s="1233"/>
      <c r="E2773" s="587" t="e">
        <f t="shared" si="73"/>
        <v>#DIV/0!</v>
      </c>
    </row>
    <row r="2774" spans="1:5" s="17" customFormat="1" ht="16.75" customHeight="1" outlineLevel="2">
      <c r="A2774" s="1230">
        <v>199</v>
      </c>
      <c r="B2774" s="1231"/>
      <c r="C2774" s="1232"/>
      <c r="D2774" s="1233"/>
      <c r="E2774" s="587" t="e">
        <f t="shared" si="73"/>
        <v>#DIV/0!</v>
      </c>
    </row>
    <row r="2775" spans="1:5" s="17" customFormat="1" ht="16.75" customHeight="1" outlineLevel="2">
      <c r="A2775" s="1230">
        <v>200</v>
      </c>
      <c r="B2775" s="1231"/>
      <c r="C2775" s="1232"/>
      <c r="D2775" s="1233"/>
      <c r="E2775" s="587" t="e">
        <f t="shared" si="73"/>
        <v>#DIV/0!</v>
      </c>
    </row>
    <row r="2776" spans="1:5" s="17" customFormat="1" ht="16.75" customHeight="1" outlineLevel="2">
      <c r="A2776" s="1230">
        <v>201</v>
      </c>
      <c r="B2776" s="1231"/>
      <c r="C2776" s="1232"/>
      <c r="D2776" s="1233"/>
      <c r="E2776" s="587" t="e">
        <f t="shared" si="73"/>
        <v>#DIV/0!</v>
      </c>
    </row>
    <row r="2777" spans="1:5" s="17" customFormat="1" ht="16.75" customHeight="1" outlineLevel="2">
      <c r="A2777" s="1230">
        <v>202</v>
      </c>
      <c r="B2777" s="1231"/>
      <c r="C2777" s="1232"/>
      <c r="D2777" s="1233"/>
      <c r="E2777" s="587" t="e">
        <f t="shared" si="73"/>
        <v>#DIV/0!</v>
      </c>
    </row>
    <row r="2778" spans="1:5" s="17" customFormat="1" ht="16.75" customHeight="1" outlineLevel="2">
      <c r="A2778" s="1230">
        <v>203</v>
      </c>
      <c r="B2778" s="1231"/>
      <c r="C2778" s="1232"/>
      <c r="D2778" s="1233"/>
      <c r="E2778" s="587" t="e">
        <f t="shared" si="73"/>
        <v>#DIV/0!</v>
      </c>
    </row>
    <row r="2779" spans="1:5" s="17" customFormat="1" ht="16.75" customHeight="1" outlineLevel="2">
      <c r="A2779" s="1230">
        <v>204</v>
      </c>
      <c r="B2779" s="1231"/>
      <c r="C2779" s="1232"/>
      <c r="D2779" s="1233"/>
      <c r="E2779" s="587" t="e">
        <f t="shared" si="73"/>
        <v>#DIV/0!</v>
      </c>
    </row>
    <row r="2780" spans="1:5" s="17" customFormat="1" ht="16.75" customHeight="1" outlineLevel="2">
      <c r="A2780" s="1230">
        <v>205</v>
      </c>
      <c r="B2780" s="1231"/>
      <c r="C2780" s="1232"/>
      <c r="D2780" s="1233"/>
      <c r="E2780" s="587" t="e">
        <f t="shared" si="73"/>
        <v>#DIV/0!</v>
      </c>
    </row>
    <row r="2781" spans="1:5" s="17" customFormat="1" ht="16.75" customHeight="1" outlineLevel="2">
      <c r="A2781" s="1230">
        <v>206</v>
      </c>
      <c r="B2781" s="1231"/>
      <c r="C2781" s="1232"/>
      <c r="D2781" s="1233"/>
      <c r="E2781" s="587" t="e">
        <f t="shared" si="73"/>
        <v>#DIV/0!</v>
      </c>
    </row>
    <row r="2782" spans="1:5" s="17" customFormat="1" ht="16.75" customHeight="1" outlineLevel="2">
      <c r="A2782" s="1230">
        <v>207</v>
      </c>
      <c r="B2782" s="1231"/>
      <c r="C2782" s="1232"/>
      <c r="D2782" s="1233"/>
      <c r="E2782" s="587" t="e">
        <f t="shared" si="73"/>
        <v>#DIV/0!</v>
      </c>
    </row>
    <row r="2783" spans="1:5" s="17" customFormat="1" ht="16.75" customHeight="1" outlineLevel="2">
      <c r="A2783" s="1230">
        <v>208</v>
      </c>
      <c r="B2783" s="1231"/>
      <c r="C2783" s="1232"/>
      <c r="D2783" s="1233"/>
      <c r="E2783" s="587" t="e">
        <f t="shared" si="73"/>
        <v>#DIV/0!</v>
      </c>
    </row>
    <row r="2784" spans="1:5" s="17" customFormat="1" ht="16.75" customHeight="1" outlineLevel="2">
      <c r="A2784" s="1230">
        <v>209</v>
      </c>
      <c r="B2784" s="1231"/>
      <c r="C2784" s="1232"/>
      <c r="D2784" s="1233"/>
      <c r="E2784" s="587" t="e">
        <f t="shared" si="73"/>
        <v>#DIV/0!</v>
      </c>
    </row>
    <row r="2785" spans="1:5" s="17" customFormat="1" ht="16.75" customHeight="1" outlineLevel="2">
      <c r="A2785" s="1230">
        <v>210</v>
      </c>
      <c r="B2785" s="1231"/>
      <c r="C2785" s="1232"/>
      <c r="D2785" s="1233"/>
      <c r="E2785" s="587" t="e">
        <f t="shared" si="73"/>
        <v>#DIV/0!</v>
      </c>
    </row>
    <row r="2786" spans="1:5" s="17" customFormat="1" ht="16.75" customHeight="1" outlineLevel="2">
      <c r="A2786" s="1230">
        <v>211</v>
      </c>
      <c r="B2786" s="1231"/>
      <c r="C2786" s="1232"/>
      <c r="D2786" s="1233"/>
      <c r="E2786" s="587" t="e">
        <f t="shared" si="73"/>
        <v>#DIV/0!</v>
      </c>
    </row>
    <row r="2787" spans="1:5" s="17" customFormat="1" ht="16.75" customHeight="1" outlineLevel="2">
      <c r="A2787" s="1230">
        <v>212</v>
      </c>
      <c r="B2787" s="1231"/>
      <c r="C2787" s="1232"/>
      <c r="D2787" s="1233"/>
      <c r="E2787" s="587" t="e">
        <f t="shared" si="73"/>
        <v>#DIV/0!</v>
      </c>
    </row>
    <row r="2788" spans="1:5" s="17" customFormat="1" ht="16.75" customHeight="1" outlineLevel="2">
      <c r="A2788" s="1230">
        <v>213</v>
      </c>
      <c r="B2788" s="1231"/>
      <c r="C2788" s="1232"/>
      <c r="D2788" s="1233"/>
      <c r="E2788" s="587" t="e">
        <f t="shared" si="73"/>
        <v>#DIV/0!</v>
      </c>
    </row>
    <row r="2789" spans="1:5" s="17" customFormat="1" ht="16.75" customHeight="1" outlineLevel="2">
      <c r="A2789" s="1230">
        <v>214</v>
      </c>
      <c r="B2789" s="1231"/>
      <c r="C2789" s="1232"/>
      <c r="D2789" s="1233"/>
      <c r="E2789" s="587" t="e">
        <f t="shared" si="73"/>
        <v>#DIV/0!</v>
      </c>
    </row>
    <row r="2790" spans="1:5" s="17" customFormat="1" ht="16.75" customHeight="1" outlineLevel="2">
      <c r="A2790" s="1230">
        <v>215</v>
      </c>
      <c r="B2790" s="1231"/>
      <c r="C2790" s="1232"/>
      <c r="D2790" s="1233"/>
      <c r="E2790" s="587" t="e">
        <f t="shared" si="73"/>
        <v>#DIV/0!</v>
      </c>
    </row>
    <row r="2791" spans="1:5" s="17" customFormat="1" ht="16.75" customHeight="1" outlineLevel="2">
      <c r="A2791" s="1230">
        <v>216</v>
      </c>
      <c r="B2791" s="1231"/>
      <c r="C2791" s="1232"/>
      <c r="D2791" s="1233"/>
      <c r="E2791" s="587" t="e">
        <f t="shared" si="73"/>
        <v>#DIV/0!</v>
      </c>
    </row>
    <row r="2792" spans="1:5" s="17" customFormat="1" ht="16.75" customHeight="1" outlineLevel="2">
      <c r="A2792" s="1230">
        <v>217</v>
      </c>
      <c r="B2792" s="1231"/>
      <c r="C2792" s="1232"/>
      <c r="D2792" s="1233"/>
      <c r="E2792" s="587" t="e">
        <f t="shared" si="73"/>
        <v>#DIV/0!</v>
      </c>
    </row>
    <row r="2793" spans="1:5" s="17" customFormat="1" ht="16.75" customHeight="1" outlineLevel="2">
      <c r="A2793" s="1230">
        <v>218</v>
      </c>
      <c r="B2793" s="1231"/>
      <c r="C2793" s="1232"/>
      <c r="D2793" s="1233"/>
      <c r="E2793" s="587" t="e">
        <f t="shared" si="73"/>
        <v>#DIV/0!</v>
      </c>
    </row>
    <row r="2794" spans="1:5" s="17" customFormat="1" ht="16.75" customHeight="1" outlineLevel="2">
      <c r="A2794" s="1230">
        <v>219</v>
      </c>
      <c r="B2794" s="1231"/>
      <c r="C2794" s="1232"/>
      <c r="D2794" s="1233"/>
      <c r="E2794" s="587" t="e">
        <f t="shared" si="73"/>
        <v>#DIV/0!</v>
      </c>
    </row>
    <row r="2795" spans="1:5" s="17" customFormat="1" ht="16.75" customHeight="1" outlineLevel="2">
      <c r="A2795" s="1230">
        <v>220</v>
      </c>
      <c r="B2795" s="1231"/>
      <c r="C2795" s="1232"/>
      <c r="D2795" s="1233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0">
        <v>221</v>
      </c>
      <c r="B2796" s="1231"/>
      <c r="C2796" s="1232"/>
      <c r="D2796" s="1233"/>
      <c r="E2796" s="587" t="e">
        <f t="shared" si="74"/>
        <v>#DIV/0!</v>
      </c>
    </row>
    <row r="2797" spans="1:5" s="17" customFormat="1" ht="16.75" customHeight="1" outlineLevel="2">
      <c r="A2797" s="1230">
        <v>222</v>
      </c>
      <c r="B2797" s="1231"/>
      <c r="C2797" s="1232"/>
      <c r="D2797" s="1233"/>
      <c r="E2797" s="587" t="e">
        <f t="shared" si="74"/>
        <v>#DIV/0!</v>
      </c>
    </row>
    <row r="2798" spans="1:5" s="17" customFormat="1" ht="16.75" customHeight="1" outlineLevel="2">
      <c r="A2798" s="1230">
        <v>223</v>
      </c>
      <c r="B2798" s="1231"/>
      <c r="C2798" s="1232"/>
      <c r="D2798" s="1233"/>
      <c r="E2798" s="587" t="e">
        <f t="shared" si="74"/>
        <v>#DIV/0!</v>
      </c>
    </row>
    <row r="2799" spans="1:5" s="17" customFormat="1" ht="16.75" customHeight="1" outlineLevel="2">
      <c r="A2799" s="1230">
        <v>224</v>
      </c>
      <c r="B2799" s="1231"/>
      <c r="C2799" s="1232"/>
      <c r="D2799" s="1233"/>
      <c r="E2799" s="587" t="e">
        <f t="shared" si="74"/>
        <v>#DIV/0!</v>
      </c>
    </row>
    <row r="2800" spans="1:5" s="17" customFormat="1" ht="16.75" customHeight="1" outlineLevel="2">
      <c r="A2800" s="1230">
        <v>225</v>
      </c>
      <c r="B2800" s="1231"/>
      <c r="C2800" s="1232"/>
      <c r="D2800" s="1233"/>
      <c r="E2800" s="587" t="e">
        <f t="shared" si="74"/>
        <v>#DIV/0!</v>
      </c>
    </row>
    <row r="2801" spans="1:5" s="17" customFormat="1" ht="16.75" customHeight="1" outlineLevel="2">
      <c r="A2801" s="1230">
        <v>226</v>
      </c>
      <c r="B2801" s="1231"/>
      <c r="C2801" s="1232"/>
      <c r="D2801" s="1233"/>
      <c r="E2801" s="587" t="e">
        <f t="shared" si="74"/>
        <v>#DIV/0!</v>
      </c>
    </row>
    <row r="2802" spans="1:5" s="17" customFormat="1" ht="16.75" customHeight="1" outlineLevel="2">
      <c r="A2802" s="1230">
        <v>227</v>
      </c>
      <c r="B2802" s="1231"/>
      <c r="C2802" s="1232"/>
      <c r="D2802" s="1233"/>
      <c r="E2802" s="587" t="e">
        <f t="shared" si="74"/>
        <v>#DIV/0!</v>
      </c>
    </row>
    <row r="2803" spans="1:5" s="17" customFormat="1" ht="16.75" customHeight="1" outlineLevel="2">
      <c r="A2803" s="1230">
        <v>228</v>
      </c>
      <c r="B2803" s="1231"/>
      <c r="C2803" s="1232"/>
      <c r="D2803" s="1233"/>
      <c r="E2803" s="587" t="e">
        <f t="shared" si="74"/>
        <v>#DIV/0!</v>
      </c>
    </row>
    <row r="2804" spans="1:5" s="17" customFormat="1" ht="16.75" customHeight="1" outlineLevel="2">
      <c r="A2804" s="1230">
        <v>229</v>
      </c>
      <c r="B2804" s="1231"/>
      <c r="C2804" s="1232"/>
      <c r="D2804" s="1233"/>
      <c r="E2804" s="587" t="e">
        <f t="shared" si="74"/>
        <v>#DIV/0!</v>
      </c>
    </row>
    <row r="2805" spans="1:5" s="17" customFormat="1" ht="16.75" customHeight="1" outlineLevel="2">
      <c r="A2805" s="1230">
        <v>230</v>
      </c>
      <c r="B2805" s="1231"/>
      <c r="C2805" s="1232"/>
      <c r="D2805" s="1233"/>
      <c r="E2805" s="587" t="e">
        <f t="shared" si="74"/>
        <v>#DIV/0!</v>
      </c>
    </row>
    <row r="2806" spans="1:5" s="17" customFormat="1" ht="16.75" customHeight="1" outlineLevel="2">
      <c r="A2806" s="1230">
        <v>231</v>
      </c>
      <c r="B2806" s="1231"/>
      <c r="C2806" s="1232"/>
      <c r="D2806" s="1233"/>
      <c r="E2806" s="587" t="e">
        <f t="shared" si="74"/>
        <v>#DIV/0!</v>
      </c>
    </row>
    <row r="2807" spans="1:5" s="17" customFormat="1" ht="16.75" customHeight="1" outlineLevel="2">
      <c r="A2807" s="1230">
        <v>232</v>
      </c>
      <c r="B2807" s="1231"/>
      <c r="C2807" s="1232"/>
      <c r="D2807" s="1233"/>
      <c r="E2807" s="587" t="e">
        <f t="shared" si="74"/>
        <v>#DIV/0!</v>
      </c>
    </row>
    <row r="2808" spans="1:5" s="17" customFormat="1" ht="16.75" customHeight="1" outlineLevel="2">
      <c r="A2808" s="1230">
        <v>233</v>
      </c>
      <c r="B2808" s="1231"/>
      <c r="C2808" s="1232"/>
      <c r="D2808" s="1233"/>
      <c r="E2808" s="587" t="e">
        <f t="shared" si="74"/>
        <v>#DIV/0!</v>
      </c>
    </row>
    <row r="2809" spans="1:5" s="17" customFormat="1" ht="16.75" customHeight="1" outlineLevel="2">
      <c r="A2809" s="1230">
        <v>234</v>
      </c>
      <c r="B2809" s="1231"/>
      <c r="C2809" s="1232"/>
      <c r="D2809" s="1233"/>
      <c r="E2809" s="587" t="e">
        <f t="shared" si="74"/>
        <v>#DIV/0!</v>
      </c>
    </row>
    <row r="2810" spans="1:5" s="17" customFormat="1" ht="16.75" customHeight="1" outlineLevel="2">
      <c r="A2810" s="1230">
        <v>235</v>
      </c>
      <c r="B2810" s="1231"/>
      <c r="C2810" s="1232"/>
      <c r="D2810" s="1233"/>
      <c r="E2810" s="587" t="e">
        <f t="shared" si="74"/>
        <v>#DIV/0!</v>
      </c>
    </row>
    <row r="2811" spans="1:5" s="17" customFormat="1" ht="16.75" customHeight="1" outlineLevel="2">
      <c r="A2811" s="1230">
        <v>236</v>
      </c>
      <c r="B2811" s="1231"/>
      <c r="C2811" s="1232"/>
      <c r="D2811" s="1233"/>
      <c r="E2811" s="587" t="e">
        <f t="shared" si="74"/>
        <v>#DIV/0!</v>
      </c>
    </row>
    <row r="2812" spans="1:5" s="17" customFormat="1" ht="16.75" customHeight="1" outlineLevel="2">
      <c r="A2812" s="1230">
        <v>237</v>
      </c>
      <c r="B2812" s="1231"/>
      <c r="C2812" s="1232"/>
      <c r="D2812" s="1233"/>
      <c r="E2812" s="587" t="e">
        <f t="shared" si="74"/>
        <v>#DIV/0!</v>
      </c>
    </row>
    <row r="2813" spans="1:5" s="17" customFormat="1" ht="16.75" customHeight="1" outlineLevel="2">
      <c r="A2813" s="1230">
        <v>238</v>
      </c>
      <c r="B2813" s="1231"/>
      <c r="C2813" s="1232"/>
      <c r="D2813" s="1233"/>
      <c r="E2813" s="587" t="e">
        <f t="shared" si="74"/>
        <v>#DIV/0!</v>
      </c>
    </row>
    <row r="2814" spans="1:5" s="17" customFormat="1" ht="16.75" customHeight="1" outlineLevel="2">
      <c r="A2814" s="1230">
        <v>239</v>
      </c>
      <c r="B2814" s="1231"/>
      <c r="C2814" s="1232"/>
      <c r="D2814" s="1233"/>
      <c r="E2814" s="587" t="e">
        <f t="shared" si="74"/>
        <v>#DIV/0!</v>
      </c>
    </row>
    <row r="2815" spans="1:5" s="17" customFormat="1" ht="16.75" customHeight="1" outlineLevel="2">
      <c r="A2815" s="1230">
        <v>240</v>
      </c>
      <c r="B2815" s="1231"/>
      <c r="C2815" s="1232"/>
      <c r="D2815" s="1233"/>
      <c r="E2815" s="587" t="e">
        <f t="shared" si="74"/>
        <v>#DIV/0!</v>
      </c>
    </row>
    <row r="2816" spans="1:5" s="17" customFormat="1" ht="16.75" customHeight="1" outlineLevel="2">
      <c r="A2816" s="1230">
        <v>241</v>
      </c>
      <c r="B2816" s="1231"/>
      <c r="C2816" s="1232"/>
      <c r="D2816" s="1233"/>
      <c r="E2816" s="587" t="e">
        <f t="shared" si="74"/>
        <v>#DIV/0!</v>
      </c>
    </row>
    <row r="2817" spans="1:5" s="17" customFormat="1" ht="16.75" customHeight="1" outlineLevel="2">
      <c r="A2817" s="1230">
        <v>242</v>
      </c>
      <c r="B2817" s="1231"/>
      <c r="C2817" s="1232"/>
      <c r="D2817" s="1233"/>
      <c r="E2817" s="587" t="e">
        <f t="shared" si="74"/>
        <v>#DIV/0!</v>
      </c>
    </row>
    <row r="2818" spans="1:5" s="17" customFormat="1" ht="16.75" customHeight="1" outlineLevel="2">
      <c r="A2818" s="1230">
        <v>243</v>
      </c>
      <c r="B2818" s="1231"/>
      <c r="C2818" s="1232"/>
      <c r="D2818" s="1233"/>
      <c r="E2818" s="587" t="e">
        <f t="shared" si="74"/>
        <v>#DIV/0!</v>
      </c>
    </row>
    <row r="2819" spans="1:5" s="17" customFormat="1" ht="16.75" customHeight="1" outlineLevel="2">
      <c r="A2819" s="1230">
        <v>244</v>
      </c>
      <c r="B2819" s="1231"/>
      <c r="C2819" s="1232"/>
      <c r="D2819" s="1233"/>
      <c r="E2819" s="587" t="e">
        <f t="shared" si="74"/>
        <v>#DIV/0!</v>
      </c>
    </row>
    <row r="2820" spans="1:5" s="17" customFormat="1" ht="16.75" customHeight="1" outlineLevel="2">
      <c r="A2820" s="1230">
        <v>245</v>
      </c>
      <c r="B2820" s="1231"/>
      <c r="C2820" s="1232"/>
      <c r="D2820" s="1233"/>
      <c r="E2820" s="587" t="e">
        <f t="shared" si="74"/>
        <v>#DIV/0!</v>
      </c>
    </row>
    <row r="2821" spans="1:5" s="17" customFormat="1" ht="16.75" customHeight="1" outlineLevel="2">
      <c r="A2821" s="1230">
        <v>246</v>
      </c>
      <c r="B2821" s="1231"/>
      <c r="C2821" s="1232"/>
      <c r="D2821" s="1233"/>
      <c r="E2821" s="587" t="e">
        <f t="shared" si="74"/>
        <v>#DIV/0!</v>
      </c>
    </row>
    <row r="2822" spans="1:5" s="17" customFormat="1" ht="16.75" customHeight="1" outlineLevel="2">
      <c r="A2822" s="1230">
        <v>247</v>
      </c>
      <c r="B2822" s="1231"/>
      <c r="C2822" s="1232"/>
      <c r="D2822" s="1233"/>
      <c r="E2822" s="587" t="e">
        <f t="shared" si="74"/>
        <v>#DIV/0!</v>
      </c>
    </row>
    <row r="2823" spans="1:5" s="17" customFormat="1" ht="16.75" customHeight="1" outlineLevel="2">
      <c r="A2823" s="1230">
        <v>248</v>
      </c>
      <c r="B2823" s="1231"/>
      <c r="C2823" s="1232"/>
      <c r="D2823" s="1233"/>
      <c r="E2823" s="587" t="e">
        <f t="shared" si="74"/>
        <v>#DIV/0!</v>
      </c>
    </row>
    <row r="2824" spans="1:5" s="17" customFormat="1" ht="16.75" customHeight="1" outlineLevel="2">
      <c r="A2824" s="1230">
        <v>249</v>
      </c>
      <c r="B2824" s="1231"/>
      <c r="C2824" s="1232"/>
      <c r="D2824" s="1233"/>
      <c r="E2824" s="587" t="e">
        <f t="shared" si="74"/>
        <v>#DIV/0!</v>
      </c>
    </row>
    <row r="2825" spans="1:5" s="17" customFormat="1" ht="16.75" customHeight="1" outlineLevel="2">
      <c r="A2825" s="1230">
        <v>250</v>
      </c>
      <c r="B2825" s="1231"/>
      <c r="C2825" s="1232"/>
      <c r="D2825" s="1233"/>
      <c r="E2825" s="587" t="e">
        <f t="shared" si="74"/>
        <v>#DIV/0!</v>
      </c>
    </row>
    <row r="2826" spans="1:5" s="17" customFormat="1" ht="16.75" customHeight="1" outlineLevel="2">
      <c r="A2826" s="1230">
        <v>251</v>
      </c>
      <c r="B2826" s="1231"/>
      <c r="C2826" s="1232"/>
      <c r="D2826" s="1233"/>
      <c r="E2826" s="587" t="e">
        <f t="shared" si="74"/>
        <v>#DIV/0!</v>
      </c>
    </row>
    <row r="2827" spans="1:5" s="17" customFormat="1" ht="16.75" customHeight="1" outlineLevel="2">
      <c r="A2827" s="1230">
        <v>252</v>
      </c>
      <c r="B2827" s="1231"/>
      <c r="C2827" s="1232"/>
      <c r="D2827" s="1233"/>
      <c r="E2827" s="587" t="e">
        <f t="shared" si="74"/>
        <v>#DIV/0!</v>
      </c>
    </row>
    <row r="2828" spans="1:5" s="17" customFormat="1" ht="16.75" customHeight="1" outlineLevel="2">
      <c r="A2828" s="1230">
        <v>253</v>
      </c>
      <c r="B2828" s="1231"/>
      <c r="C2828" s="1232"/>
      <c r="D2828" s="1233"/>
      <c r="E2828" s="587" t="e">
        <f t="shared" si="74"/>
        <v>#DIV/0!</v>
      </c>
    </row>
    <row r="2829" spans="1:5" s="17" customFormat="1" ht="16.75" customHeight="1" outlineLevel="2">
      <c r="A2829" s="1230">
        <v>254</v>
      </c>
      <c r="B2829" s="1231"/>
      <c r="C2829" s="1232"/>
      <c r="D2829" s="1233"/>
      <c r="E2829" s="587" t="e">
        <f t="shared" si="74"/>
        <v>#DIV/0!</v>
      </c>
    </row>
    <row r="2830" spans="1:5" s="17" customFormat="1" ht="16.75" customHeight="1" outlineLevel="2">
      <c r="A2830" s="1230">
        <v>255</v>
      </c>
      <c r="B2830" s="1231"/>
      <c r="C2830" s="1232"/>
      <c r="D2830" s="1233"/>
      <c r="E2830" s="587" t="e">
        <f t="shared" si="74"/>
        <v>#DIV/0!</v>
      </c>
    </row>
    <row r="2831" spans="1:5" s="17" customFormat="1" ht="16.75" customHeight="1" outlineLevel="2">
      <c r="A2831" s="1230">
        <v>256</v>
      </c>
      <c r="B2831" s="1231"/>
      <c r="C2831" s="1232"/>
      <c r="D2831" s="1233"/>
      <c r="E2831" s="587" t="e">
        <f t="shared" si="74"/>
        <v>#DIV/0!</v>
      </c>
    </row>
    <row r="2832" spans="1:5" s="17" customFormat="1" ht="16.75" customHeight="1" outlineLevel="2">
      <c r="A2832" s="1230">
        <v>257</v>
      </c>
      <c r="B2832" s="1231"/>
      <c r="C2832" s="1232"/>
      <c r="D2832" s="1233"/>
      <c r="E2832" s="587" t="e">
        <f t="shared" si="74"/>
        <v>#DIV/0!</v>
      </c>
    </row>
    <row r="2833" spans="1:5" s="17" customFormat="1" ht="16.75" customHeight="1" outlineLevel="2">
      <c r="A2833" s="1230">
        <v>258</v>
      </c>
      <c r="B2833" s="1231"/>
      <c r="C2833" s="1232"/>
      <c r="D2833" s="1233"/>
      <c r="E2833" s="587" t="e">
        <f t="shared" si="74"/>
        <v>#DIV/0!</v>
      </c>
    </row>
    <row r="2834" spans="1:5" s="17" customFormat="1" ht="16.75" customHeight="1" outlineLevel="2">
      <c r="A2834" s="1230">
        <v>259</v>
      </c>
      <c r="B2834" s="1231"/>
      <c r="C2834" s="1232"/>
      <c r="D2834" s="1233"/>
      <c r="E2834" s="587" t="e">
        <f t="shared" si="74"/>
        <v>#DIV/0!</v>
      </c>
    </row>
    <row r="2835" spans="1:5" s="17" customFormat="1" ht="16.75" customHeight="1" outlineLevel="2">
      <c r="A2835" s="1230">
        <v>260</v>
      </c>
      <c r="B2835" s="1231"/>
      <c r="C2835" s="1232"/>
      <c r="D2835" s="1233"/>
      <c r="E2835" s="587" t="e">
        <f t="shared" si="74"/>
        <v>#DIV/0!</v>
      </c>
    </row>
    <row r="2836" spans="1:5" s="17" customFormat="1" ht="16.75" customHeight="1" outlineLevel="2">
      <c r="A2836" s="1230">
        <v>261</v>
      </c>
      <c r="B2836" s="1231"/>
      <c r="C2836" s="1232"/>
      <c r="D2836" s="1233"/>
      <c r="E2836" s="587" t="e">
        <f t="shared" si="74"/>
        <v>#DIV/0!</v>
      </c>
    </row>
    <row r="2837" spans="1:5" s="17" customFormat="1" ht="16.75" customHeight="1" outlineLevel="2">
      <c r="A2837" s="1230">
        <v>262</v>
      </c>
      <c r="B2837" s="1231"/>
      <c r="C2837" s="1232"/>
      <c r="D2837" s="1233"/>
      <c r="E2837" s="587" t="e">
        <f t="shared" si="74"/>
        <v>#DIV/0!</v>
      </c>
    </row>
    <row r="2838" spans="1:5" s="17" customFormat="1" ht="16.75" customHeight="1" outlineLevel="2">
      <c r="A2838" s="1230">
        <v>263</v>
      </c>
      <c r="B2838" s="1231"/>
      <c r="C2838" s="1232"/>
      <c r="D2838" s="1233"/>
      <c r="E2838" s="587" t="e">
        <f t="shared" si="74"/>
        <v>#DIV/0!</v>
      </c>
    </row>
    <row r="2839" spans="1:5" s="17" customFormat="1" ht="16.75" customHeight="1" outlineLevel="2">
      <c r="A2839" s="1230">
        <v>264</v>
      </c>
      <c r="B2839" s="1231"/>
      <c r="C2839" s="1232"/>
      <c r="D2839" s="1233"/>
      <c r="E2839" s="587" t="e">
        <f t="shared" si="74"/>
        <v>#DIV/0!</v>
      </c>
    </row>
    <row r="2840" spans="1:5" s="17" customFormat="1" ht="16.75" customHeight="1" outlineLevel="2">
      <c r="A2840" s="1230">
        <v>265</v>
      </c>
      <c r="B2840" s="1231"/>
      <c r="C2840" s="1232"/>
      <c r="D2840" s="1233"/>
      <c r="E2840" s="587" t="e">
        <f t="shared" si="74"/>
        <v>#DIV/0!</v>
      </c>
    </row>
    <row r="2841" spans="1:5" s="17" customFormat="1" ht="16.75" customHeight="1" outlineLevel="2">
      <c r="A2841" s="1230">
        <v>266</v>
      </c>
      <c r="B2841" s="1231"/>
      <c r="C2841" s="1232"/>
      <c r="D2841" s="1233"/>
      <c r="E2841" s="587" t="e">
        <f t="shared" si="74"/>
        <v>#DIV/0!</v>
      </c>
    </row>
    <row r="2842" spans="1:5" s="17" customFormat="1" ht="16.75" customHeight="1" outlineLevel="2">
      <c r="A2842" s="1230">
        <v>267</v>
      </c>
      <c r="B2842" s="1231"/>
      <c r="C2842" s="1232"/>
      <c r="D2842" s="1233"/>
      <c r="E2842" s="587" t="e">
        <f t="shared" si="74"/>
        <v>#DIV/0!</v>
      </c>
    </row>
    <row r="2843" spans="1:5" s="17" customFormat="1" ht="16.75" customHeight="1" outlineLevel="2">
      <c r="A2843" s="1230">
        <v>268</v>
      </c>
      <c r="B2843" s="1231"/>
      <c r="C2843" s="1232"/>
      <c r="D2843" s="1233"/>
      <c r="E2843" s="587" t="e">
        <f t="shared" si="74"/>
        <v>#DIV/0!</v>
      </c>
    </row>
    <row r="2844" spans="1:5" s="17" customFormat="1" ht="16.75" customHeight="1" outlineLevel="2">
      <c r="A2844" s="1230">
        <v>269</v>
      </c>
      <c r="B2844" s="1231"/>
      <c r="C2844" s="1232"/>
      <c r="D2844" s="1233"/>
      <c r="E2844" s="587" t="e">
        <f t="shared" si="74"/>
        <v>#DIV/0!</v>
      </c>
    </row>
    <row r="2845" spans="1:5" s="17" customFormat="1" ht="16.75" customHeight="1" outlineLevel="2">
      <c r="A2845" s="1230">
        <v>270</v>
      </c>
      <c r="B2845" s="1231"/>
      <c r="C2845" s="1232"/>
      <c r="D2845" s="1233"/>
      <c r="E2845" s="587" t="e">
        <f t="shared" si="74"/>
        <v>#DIV/0!</v>
      </c>
    </row>
    <row r="2846" spans="1:5" s="17" customFormat="1" ht="16.75" customHeight="1" outlineLevel="2">
      <c r="A2846" s="1230">
        <v>271</v>
      </c>
      <c r="B2846" s="1231"/>
      <c r="C2846" s="1232"/>
      <c r="D2846" s="1233"/>
      <c r="E2846" s="587" t="e">
        <f t="shared" si="74"/>
        <v>#DIV/0!</v>
      </c>
    </row>
    <row r="2847" spans="1:5" s="17" customFormat="1" ht="16.75" customHeight="1" outlineLevel="2">
      <c r="A2847" s="1230">
        <v>272</v>
      </c>
      <c r="B2847" s="1231"/>
      <c r="C2847" s="1232"/>
      <c r="D2847" s="1233"/>
      <c r="E2847" s="587" t="e">
        <f t="shared" si="74"/>
        <v>#DIV/0!</v>
      </c>
    </row>
    <row r="2848" spans="1:5" s="17" customFormat="1" ht="16.75" customHeight="1" outlineLevel="2">
      <c r="A2848" s="1230">
        <v>273</v>
      </c>
      <c r="B2848" s="1231"/>
      <c r="C2848" s="1232"/>
      <c r="D2848" s="1233"/>
      <c r="E2848" s="587" t="e">
        <f t="shared" si="74"/>
        <v>#DIV/0!</v>
      </c>
    </row>
    <row r="2849" spans="1:5" s="17" customFormat="1" ht="16.75" customHeight="1" outlineLevel="2">
      <c r="A2849" s="1230">
        <v>274</v>
      </c>
      <c r="B2849" s="1231"/>
      <c r="C2849" s="1232"/>
      <c r="D2849" s="1233"/>
      <c r="E2849" s="587" t="e">
        <f t="shared" si="74"/>
        <v>#DIV/0!</v>
      </c>
    </row>
    <row r="2850" spans="1:5" s="17" customFormat="1" ht="16.75" customHeight="1" outlineLevel="2">
      <c r="A2850" s="1230">
        <v>275</v>
      </c>
      <c r="B2850" s="1231"/>
      <c r="C2850" s="1232"/>
      <c r="D2850" s="1233"/>
      <c r="E2850" s="587" t="e">
        <f t="shared" si="74"/>
        <v>#DIV/0!</v>
      </c>
    </row>
    <row r="2851" spans="1:5" s="17" customFormat="1" ht="16.75" customHeight="1" outlineLevel="2">
      <c r="A2851" s="1230">
        <v>276</v>
      </c>
      <c r="B2851" s="1231"/>
      <c r="C2851" s="1232"/>
      <c r="D2851" s="1233"/>
      <c r="E2851" s="587" t="e">
        <f t="shared" si="74"/>
        <v>#DIV/0!</v>
      </c>
    </row>
    <row r="2852" spans="1:5" s="17" customFormat="1" ht="16.75" customHeight="1" outlineLevel="2">
      <c r="A2852" s="1230">
        <v>277</v>
      </c>
      <c r="B2852" s="1231"/>
      <c r="C2852" s="1232"/>
      <c r="D2852" s="1233"/>
      <c r="E2852" s="587" t="e">
        <f t="shared" si="74"/>
        <v>#DIV/0!</v>
      </c>
    </row>
    <row r="2853" spans="1:5" s="17" customFormat="1" ht="16.75" customHeight="1" outlineLevel="2">
      <c r="A2853" s="1230">
        <v>278</v>
      </c>
      <c r="B2853" s="1231"/>
      <c r="C2853" s="1232"/>
      <c r="D2853" s="1233"/>
      <c r="E2853" s="587" t="e">
        <f t="shared" si="74"/>
        <v>#DIV/0!</v>
      </c>
    </row>
    <row r="2854" spans="1:5" s="17" customFormat="1" ht="16.75" customHeight="1" outlineLevel="2">
      <c r="A2854" s="1230">
        <v>279</v>
      </c>
      <c r="B2854" s="1231"/>
      <c r="C2854" s="1232"/>
      <c r="D2854" s="1233"/>
      <c r="E2854" s="587" t="e">
        <f t="shared" si="74"/>
        <v>#DIV/0!</v>
      </c>
    </row>
    <row r="2855" spans="1:5" s="17" customFormat="1" ht="16.75" customHeight="1" outlineLevel="2">
      <c r="A2855" s="1230">
        <v>280</v>
      </c>
      <c r="B2855" s="1231"/>
      <c r="C2855" s="1232"/>
      <c r="D2855" s="1233"/>
      <c r="E2855" s="587" t="e">
        <f t="shared" si="74"/>
        <v>#DIV/0!</v>
      </c>
    </row>
    <row r="2856" spans="1:5" s="17" customFormat="1" ht="16.75" customHeight="1" outlineLevel="2">
      <c r="A2856" s="1230">
        <v>281</v>
      </c>
      <c r="B2856" s="1231"/>
      <c r="C2856" s="1232"/>
      <c r="D2856" s="1233"/>
      <c r="E2856" s="587" t="e">
        <f t="shared" si="74"/>
        <v>#DIV/0!</v>
      </c>
    </row>
    <row r="2857" spans="1:5" s="17" customFormat="1" ht="16.75" customHeight="1" outlineLevel="2">
      <c r="A2857" s="1230">
        <v>282</v>
      </c>
      <c r="B2857" s="1231"/>
      <c r="C2857" s="1232"/>
      <c r="D2857" s="1233"/>
      <c r="E2857" s="587" t="e">
        <f t="shared" si="74"/>
        <v>#DIV/0!</v>
      </c>
    </row>
    <row r="2858" spans="1:5" s="17" customFormat="1" ht="16.75" customHeight="1" outlineLevel="2">
      <c r="A2858" s="1230">
        <v>283</v>
      </c>
      <c r="B2858" s="1231"/>
      <c r="C2858" s="1232"/>
      <c r="D2858" s="1233"/>
      <c r="E2858" s="587" t="e">
        <f t="shared" si="74"/>
        <v>#DIV/0!</v>
      </c>
    </row>
    <row r="2859" spans="1:5" s="17" customFormat="1" ht="16.75" customHeight="1" outlineLevel="2">
      <c r="A2859" s="1230">
        <v>284</v>
      </c>
      <c r="B2859" s="1231"/>
      <c r="C2859" s="1232"/>
      <c r="D2859" s="1233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0">
        <v>285</v>
      </c>
      <c r="B2860" s="1231"/>
      <c r="C2860" s="1232"/>
      <c r="D2860" s="1233"/>
      <c r="E2860" s="587" t="e">
        <f t="shared" si="75"/>
        <v>#DIV/0!</v>
      </c>
    </row>
    <row r="2861" spans="1:5" s="17" customFormat="1" ht="16.75" customHeight="1" outlineLevel="2">
      <c r="A2861" s="1230">
        <v>286</v>
      </c>
      <c r="B2861" s="1231"/>
      <c r="C2861" s="1232"/>
      <c r="D2861" s="1233"/>
      <c r="E2861" s="587" t="e">
        <f t="shared" si="75"/>
        <v>#DIV/0!</v>
      </c>
    </row>
    <row r="2862" spans="1:5" s="17" customFormat="1" ht="16.75" customHeight="1" outlineLevel="2">
      <c r="A2862" s="1230">
        <v>287</v>
      </c>
      <c r="B2862" s="1231"/>
      <c r="C2862" s="1232"/>
      <c r="D2862" s="1233"/>
      <c r="E2862" s="587" t="e">
        <f t="shared" si="75"/>
        <v>#DIV/0!</v>
      </c>
    </row>
    <row r="2863" spans="1:5" s="17" customFormat="1" ht="16.75" customHeight="1" outlineLevel="2">
      <c r="A2863" s="1230">
        <v>288</v>
      </c>
      <c r="B2863" s="1231"/>
      <c r="C2863" s="1232"/>
      <c r="D2863" s="1233"/>
      <c r="E2863" s="587" t="e">
        <f t="shared" si="75"/>
        <v>#DIV/0!</v>
      </c>
    </row>
    <row r="2864" spans="1:5" s="17" customFormat="1" ht="16.75" customHeight="1" outlineLevel="2">
      <c r="A2864" s="1230">
        <v>289</v>
      </c>
      <c r="B2864" s="1231"/>
      <c r="C2864" s="1232"/>
      <c r="D2864" s="1233"/>
      <c r="E2864" s="587" t="e">
        <f t="shared" si="75"/>
        <v>#DIV/0!</v>
      </c>
    </row>
    <row r="2865" spans="1:5" s="17" customFormat="1" ht="16.75" customHeight="1" outlineLevel="2">
      <c r="A2865" s="1230">
        <v>290</v>
      </c>
      <c r="B2865" s="1231"/>
      <c r="C2865" s="1232"/>
      <c r="D2865" s="1233"/>
      <c r="E2865" s="587" t="e">
        <f t="shared" si="75"/>
        <v>#DIV/0!</v>
      </c>
    </row>
    <row r="2866" spans="1:5" s="17" customFormat="1" ht="16.75" customHeight="1" outlineLevel="2">
      <c r="A2866" s="1230">
        <v>291</v>
      </c>
      <c r="B2866" s="1231"/>
      <c r="C2866" s="1232"/>
      <c r="D2866" s="1233"/>
      <c r="E2866" s="587" t="e">
        <f t="shared" si="75"/>
        <v>#DIV/0!</v>
      </c>
    </row>
    <row r="2867" spans="1:5" s="17" customFormat="1" ht="16.75" customHeight="1" outlineLevel="2">
      <c r="A2867" s="1230">
        <v>292</v>
      </c>
      <c r="B2867" s="1231"/>
      <c r="C2867" s="1232"/>
      <c r="D2867" s="1233"/>
      <c r="E2867" s="587" t="e">
        <f t="shared" si="75"/>
        <v>#DIV/0!</v>
      </c>
    </row>
    <row r="2868" spans="1:5" s="17" customFormat="1" ht="16.75" customHeight="1" outlineLevel="2">
      <c r="A2868" s="1230">
        <v>293</v>
      </c>
      <c r="B2868" s="1231"/>
      <c r="C2868" s="1232"/>
      <c r="D2868" s="1233"/>
      <c r="E2868" s="587" t="e">
        <f t="shared" si="75"/>
        <v>#DIV/0!</v>
      </c>
    </row>
    <row r="2869" spans="1:5" s="17" customFormat="1" ht="16.75" customHeight="1" outlineLevel="2">
      <c r="A2869" s="1230">
        <v>294</v>
      </c>
      <c r="B2869" s="1231"/>
      <c r="C2869" s="1232"/>
      <c r="D2869" s="1233"/>
      <c r="E2869" s="587" t="e">
        <f t="shared" si="75"/>
        <v>#DIV/0!</v>
      </c>
    </row>
    <row r="2870" spans="1:5" s="17" customFormat="1" ht="16.75" customHeight="1" outlineLevel="2">
      <c r="A2870" s="1230">
        <v>295</v>
      </c>
      <c r="B2870" s="1231"/>
      <c r="C2870" s="1232"/>
      <c r="D2870" s="1233"/>
      <c r="E2870" s="587" t="e">
        <f t="shared" si="75"/>
        <v>#DIV/0!</v>
      </c>
    </row>
    <row r="2871" spans="1:5" s="17" customFormat="1" ht="16.75" customHeight="1" outlineLevel="2">
      <c r="A2871" s="1230">
        <v>296</v>
      </c>
      <c r="B2871" s="1231"/>
      <c r="C2871" s="1232"/>
      <c r="D2871" s="1233"/>
      <c r="E2871" s="587" t="e">
        <f t="shared" si="75"/>
        <v>#DIV/0!</v>
      </c>
    </row>
    <row r="2872" spans="1:5" s="17" customFormat="1" ht="16.75" customHeight="1" outlineLevel="2">
      <c r="A2872" s="1230">
        <v>297</v>
      </c>
      <c r="B2872" s="1231"/>
      <c r="C2872" s="1232"/>
      <c r="D2872" s="1233"/>
      <c r="E2872" s="587" t="e">
        <f t="shared" si="75"/>
        <v>#DIV/0!</v>
      </c>
    </row>
    <row r="2873" spans="1:5" s="17" customFormat="1" ht="16.75" customHeight="1" outlineLevel="2">
      <c r="A2873" s="1230">
        <v>298</v>
      </c>
      <c r="B2873" s="1231"/>
      <c r="C2873" s="1232"/>
      <c r="D2873" s="1233"/>
      <c r="E2873" s="587" t="e">
        <f t="shared" si="75"/>
        <v>#DIV/0!</v>
      </c>
    </row>
    <row r="2874" spans="1:5" s="17" customFormat="1" ht="16.75" customHeight="1" outlineLevel="2">
      <c r="A2874" s="1230">
        <v>299</v>
      </c>
      <c r="B2874" s="1231"/>
      <c r="C2874" s="1232"/>
      <c r="D2874" s="1233"/>
      <c r="E2874" s="587" t="e">
        <f t="shared" si="75"/>
        <v>#DIV/0!</v>
      </c>
    </row>
    <row r="2875" spans="1:5" s="17" customFormat="1" ht="16.75" customHeight="1" outlineLevel="2">
      <c r="A2875" s="1230">
        <v>300</v>
      </c>
      <c r="B2875" s="1231"/>
      <c r="C2875" s="1232"/>
      <c r="D2875" s="1233"/>
      <c r="E2875" s="587" t="e">
        <f t="shared" si="75"/>
        <v>#DIV/0!</v>
      </c>
    </row>
    <row r="2876" spans="1:5" s="17" customFormat="1" ht="16.75" customHeight="1" outlineLevel="2">
      <c r="A2876" s="1230">
        <v>301</v>
      </c>
      <c r="B2876" s="1231"/>
      <c r="C2876" s="1232"/>
      <c r="D2876" s="1233"/>
      <c r="E2876" s="587" t="e">
        <f t="shared" si="75"/>
        <v>#DIV/0!</v>
      </c>
    </row>
    <row r="2877" spans="1:5" s="17" customFormat="1" ht="16.75" customHeight="1" outlineLevel="2">
      <c r="A2877" s="1230">
        <v>302</v>
      </c>
      <c r="B2877" s="1231"/>
      <c r="C2877" s="1232"/>
      <c r="D2877" s="1233"/>
      <c r="E2877" s="587" t="e">
        <f t="shared" si="75"/>
        <v>#DIV/0!</v>
      </c>
    </row>
    <row r="2878" spans="1:5" s="17" customFormat="1" ht="16.75" customHeight="1" outlineLevel="2">
      <c r="A2878" s="1230">
        <v>303</v>
      </c>
      <c r="B2878" s="1231"/>
      <c r="C2878" s="1232"/>
      <c r="D2878" s="1233"/>
      <c r="E2878" s="587" t="e">
        <f t="shared" si="75"/>
        <v>#DIV/0!</v>
      </c>
    </row>
    <row r="2879" spans="1:5" s="17" customFormat="1" ht="16.75" customHeight="1" outlineLevel="2">
      <c r="A2879" s="1230">
        <v>304</v>
      </c>
      <c r="B2879" s="1231"/>
      <c r="C2879" s="1232"/>
      <c r="D2879" s="1233"/>
      <c r="E2879" s="587" t="e">
        <f t="shared" si="75"/>
        <v>#DIV/0!</v>
      </c>
    </row>
    <row r="2880" spans="1:5" s="17" customFormat="1" ht="16.75" customHeight="1" outlineLevel="2">
      <c r="A2880" s="1230">
        <v>305</v>
      </c>
      <c r="B2880" s="1231"/>
      <c r="C2880" s="1232"/>
      <c r="D2880" s="1233"/>
      <c r="E2880" s="587" t="e">
        <f t="shared" si="75"/>
        <v>#DIV/0!</v>
      </c>
    </row>
    <row r="2881" spans="1:5" s="17" customFormat="1" ht="16.75" customHeight="1" outlineLevel="2">
      <c r="A2881" s="1230">
        <v>306</v>
      </c>
      <c r="B2881" s="1231"/>
      <c r="C2881" s="1232"/>
      <c r="D2881" s="1233"/>
      <c r="E2881" s="587" t="e">
        <f t="shared" si="75"/>
        <v>#DIV/0!</v>
      </c>
    </row>
    <row r="2882" spans="1:5" s="17" customFormat="1" ht="16.75" customHeight="1" outlineLevel="2">
      <c r="A2882" s="1230">
        <v>307</v>
      </c>
      <c r="B2882" s="1231"/>
      <c r="C2882" s="1232"/>
      <c r="D2882" s="1233"/>
      <c r="E2882" s="587" t="e">
        <f t="shared" si="75"/>
        <v>#DIV/0!</v>
      </c>
    </row>
    <row r="2883" spans="1:5" s="17" customFormat="1" ht="16.75" customHeight="1" outlineLevel="2">
      <c r="A2883" s="1230">
        <v>308</v>
      </c>
      <c r="B2883" s="1231"/>
      <c r="C2883" s="1232"/>
      <c r="D2883" s="1233"/>
      <c r="E2883" s="587" t="e">
        <f t="shared" si="75"/>
        <v>#DIV/0!</v>
      </c>
    </row>
    <row r="2884" spans="1:5" s="17" customFormat="1" ht="16.75" customHeight="1" outlineLevel="2">
      <c r="A2884" s="1230">
        <v>309</v>
      </c>
      <c r="B2884" s="1231"/>
      <c r="C2884" s="1232"/>
      <c r="D2884" s="1233"/>
      <c r="E2884" s="587" t="e">
        <f>IF(AND(C2884&gt;=D$2569,C2884&lt;=D$2568),1,0)</f>
        <v>#DIV/0!</v>
      </c>
    </row>
    <row r="2885" spans="1:5" s="17" customFormat="1" ht="16.75" customHeight="1" outlineLevel="2">
      <c r="A2885" s="1230">
        <v>310</v>
      </c>
      <c r="B2885" s="1231"/>
      <c r="C2885" s="1232"/>
      <c r="D2885" s="1233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0">
        <v>311</v>
      </c>
      <c r="B2886" s="1231"/>
      <c r="C2886" s="1232"/>
      <c r="D2886" s="1233"/>
      <c r="E2886" s="587" t="e">
        <f t="shared" si="76"/>
        <v>#DIV/0!</v>
      </c>
    </row>
    <row r="2887" spans="1:5" s="17" customFormat="1" ht="16.75" customHeight="1" outlineLevel="2">
      <c r="A2887" s="1230">
        <v>312</v>
      </c>
      <c r="B2887" s="1231"/>
      <c r="C2887" s="1232"/>
      <c r="D2887" s="1233"/>
      <c r="E2887" s="587" t="e">
        <f t="shared" si="76"/>
        <v>#DIV/0!</v>
      </c>
    </row>
    <row r="2888" spans="1:5" s="17" customFormat="1" ht="16.75" customHeight="1" outlineLevel="2">
      <c r="A2888" s="1230">
        <v>313</v>
      </c>
      <c r="B2888" s="1231"/>
      <c r="C2888" s="1232"/>
      <c r="D2888" s="1233"/>
      <c r="E2888" s="587" t="e">
        <f t="shared" si="76"/>
        <v>#DIV/0!</v>
      </c>
    </row>
    <row r="2889" spans="1:5" s="17" customFormat="1" ht="16.75" customHeight="1" outlineLevel="2">
      <c r="A2889" s="1230">
        <v>314</v>
      </c>
      <c r="B2889" s="1231"/>
      <c r="C2889" s="1232"/>
      <c r="D2889" s="1233"/>
      <c r="E2889" s="587" t="e">
        <f t="shared" si="76"/>
        <v>#DIV/0!</v>
      </c>
    </row>
    <row r="2890" spans="1:5" s="17" customFormat="1" ht="16.75" customHeight="1" outlineLevel="2">
      <c r="A2890" s="1230">
        <v>315</v>
      </c>
      <c r="B2890" s="1231"/>
      <c r="C2890" s="1232"/>
      <c r="D2890" s="1233"/>
      <c r="E2890" s="587" t="e">
        <f t="shared" si="76"/>
        <v>#DIV/0!</v>
      </c>
    </row>
    <row r="2891" spans="1:5" s="17" customFormat="1" ht="16.75" customHeight="1" outlineLevel="2">
      <c r="A2891" s="1230">
        <v>316</v>
      </c>
      <c r="B2891" s="1231"/>
      <c r="C2891" s="1232"/>
      <c r="D2891" s="1233"/>
      <c r="E2891" s="587" t="e">
        <f t="shared" si="76"/>
        <v>#DIV/0!</v>
      </c>
    </row>
    <row r="2892" spans="1:5" s="17" customFormat="1" ht="16.75" customHeight="1" outlineLevel="2">
      <c r="A2892" s="1230">
        <v>317</v>
      </c>
      <c r="B2892" s="1231"/>
      <c r="C2892" s="1232"/>
      <c r="D2892" s="1233"/>
      <c r="E2892" s="587" t="e">
        <f t="shared" si="76"/>
        <v>#DIV/0!</v>
      </c>
    </row>
    <row r="2893" spans="1:5" s="17" customFormat="1" ht="16.75" customHeight="1" outlineLevel="2">
      <c r="A2893" s="1230">
        <v>318</v>
      </c>
      <c r="B2893" s="1231"/>
      <c r="C2893" s="1232"/>
      <c r="D2893" s="1233"/>
      <c r="E2893" s="587" t="e">
        <f t="shared" si="76"/>
        <v>#DIV/0!</v>
      </c>
    </row>
    <row r="2894" spans="1:5" s="17" customFormat="1" ht="16.75" customHeight="1" outlineLevel="2">
      <c r="A2894" s="1230">
        <v>319</v>
      </c>
      <c r="B2894" s="1231"/>
      <c r="C2894" s="1232"/>
      <c r="D2894" s="1233"/>
      <c r="E2894" s="587" t="e">
        <f t="shared" si="76"/>
        <v>#DIV/0!</v>
      </c>
    </row>
    <row r="2895" spans="1:5" s="17" customFormat="1" ht="16.75" customHeight="1" outlineLevel="2">
      <c r="A2895" s="1230">
        <v>320</v>
      </c>
      <c r="B2895" s="1231"/>
      <c r="C2895" s="1232"/>
      <c r="D2895" s="1233"/>
      <c r="E2895" s="587" t="e">
        <f t="shared" si="76"/>
        <v>#DIV/0!</v>
      </c>
    </row>
    <row r="2896" spans="1:5" s="17" customFormat="1" ht="16.75" customHeight="1" outlineLevel="2">
      <c r="A2896" s="1230">
        <v>321</v>
      </c>
      <c r="B2896" s="1231"/>
      <c r="C2896" s="1232"/>
      <c r="D2896" s="1233"/>
      <c r="E2896" s="587" t="e">
        <f t="shared" si="76"/>
        <v>#DIV/0!</v>
      </c>
    </row>
    <row r="2897" spans="1:5" s="17" customFormat="1" ht="16.75" customHeight="1" outlineLevel="2">
      <c r="A2897" s="1230">
        <v>322</v>
      </c>
      <c r="B2897" s="1231"/>
      <c r="C2897" s="1232"/>
      <c r="D2897" s="1233"/>
      <c r="E2897" s="587" t="e">
        <f t="shared" si="76"/>
        <v>#DIV/0!</v>
      </c>
    </row>
    <row r="2898" spans="1:5" s="17" customFormat="1" ht="16.75" customHeight="1" outlineLevel="2">
      <c r="A2898" s="1230">
        <v>323</v>
      </c>
      <c r="B2898" s="1231"/>
      <c r="C2898" s="1232"/>
      <c r="D2898" s="1233"/>
      <c r="E2898" s="587" t="e">
        <f t="shared" si="76"/>
        <v>#DIV/0!</v>
      </c>
    </row>
    <row r="2899" spans="1:5" s="17" customFormat="1" ht="16.75" customHeight="1" outlineLevel="2">
      <c r="A2899" s="1230">
        <v>324</v>
      </c>
      <c r="B2899" s="1231"/>
      <c r="C2899" s="1232"/>
      <c r="D2899" s="1233"/>
      <c r="E2899" s="587" t="e">
        <f t="shared" si="76"/>
        <v>#DIV/0!</v>
      </c>
    </row>
    <row r="2900" spans="1:5" s="17" customFormat="1" ht="16.75" customHeight="1" outlineLevel="2">
      <c r="A2900" s="1230">
        <v>325</v>
      </c>
      <c r="B2900" s="1231"/>
      <c r="C2900" s="1232"/>
      <c r="D2900" s="1233"/>
      <c r="E2900" s="587" t="e">
        <f t="shared" si="76"/>
        <v>#DIV/0!</v>
      </c>
    </row>
    <row r="2901" spans="1:5" s="17" customFormat="1" ht="16.75" customHeight="1" outlineLevel="2">
      <c r="A2901" s="1230">
        <v>326</v>
      </c>
      <c r="B2901" s="1231"/>
      <c r="C2901" s="1232"/>
      <c r="D2901" s="1233"/>
      <c r="E2901" s="587" t="e">
        <f t="shared" si="76"/>
        <v>#DIV/0!</v>
      </c>
    </row>
    <row r="2902" spans="1:5" s="17" customFormat="1" ht="16.75" customHeight="1" outlineLevel="2">
      <c r="A2902" s="1230">
        <v>327</v>
      </c>
      <c r="B2902" s="1231"/>
      <c r="C2902" s="1232"/>
      <c r="D2902" s="1233"/>
      <c r="E2902" s="587" t="e">
        <f t="shared" si="76"/>
        <v>#DIV/0!</v>
      </c>
    </row>
    <row r="2903" spans="1:5" s="17" customFormat="1" ht="16.75" customHeight="1" outlineLevel="2">
      <c r="A2903" s="1230">
        <v>328</v>
      </c>
      <c r="B2903" s="1231"/>
      <c r="C2903" s="1232"/>
      <c r="D2903" s="1233"/>
      <c r="E2903" s="587" t="e">
        <f t="shared" si="76"/>
        <v>#DIV/0!</v>
      </c>
    </row>
    <row r="2904" spans="1:5" s="17" customFormat="1" ht="16.75" customHeight="1" outlineLevel="2">
      <c r="A2904" s="1230">
        <v>329</v>
      </c>
      <c r="B2904" s="1231"/>
      <c r="C2904" s="1232"/>
      <c r="D2904" s="1233"/>
      <c r="E2904" s="587" t="e">
        <f t="shared" si="76"/>
        <v>#DIV/0!</v>
      </c>
    </row>
    <row r="2905" spans="1:5" s="17" customFormat="1" ht="16.75" customHeight="1" outlineLevel="2">
      <c r="A2905" s="1230">
        <v>330</v>
      </c>
      <c r="B2905" s="1231"/>
      <c r="C2905" s="1232"/>
      <c r="D2905" s="1233"/>
      <c r="E2905" s="587" t="e">
        <f t="shared" si="76"/>
        <v>#DIV/0!</v>
      </c>
    </row>
    <row r="2906" spans="1:5" s="17" customFormat="1" ht="16.75" customHeight="1" outlineLevel="2">
      <c r="A2906" s="1230">
        <v>331</v>
      </c>
      <c r="B2906" s="1231"/>
      <c r="C2906" s="1232"/>
      <c r="D2906" s="1233"/>
      <c r="E2906" s="587" t="e">
        <f t="shared" si="76"/>
        <v>#DIV/0!</v>
      </c>
    </row>
    <row r="2907" spans="1:5" s="17" customFormat="1" ht="16.75" customHeight="1" outlineLevel="2">
      <c r="A2907" s="1230">
        <v>332</v>
      </c>
      <c r="B2907" s="1231"/>
      <c r="C2907" s="1232"/>
      <c r="D2907" s="1233"/>
      <c r="E2907" s="587" t="e">
        <f t="shared" si="76"/>
        <v>#DIV/0!</v>
      </c>
    </row>
    <row r="2908" spans="1:5" s="17" customFormat="1" ht="16.75" customHeight="1" outlineLevel="2">
      <c r="A2908" s="1230">
        <v>333</v>
      </c>
      <c r="B2908" s="1231"/>
      <c r="C2908" s="1232"/>
      <c r="D2908" s="1233"/>
      <c r="E2908" s="587" t="e">
        <f t="shared" si="76"/>
        <v>#DIV/0!</v>
      </c>
    </row>
    <row r="2909" spans="1:5" s="17" customFormat="1" ht="16.75" customHeight="1" outlineLevel="2">
      <c r="A2909" s="1230">
        <v>334</v>
      </c>
      <c r="B2909" s="1231"/>
      <c r="C2909" s="1232"/>
      <c r="D2909" s="1233"/>
      <c r="E2909" s="587" t="e">
        <f t="shared" si="76"/>
        <v>#DIV/0!</v>
      </c>
    </row>
    <row r="2910" spans="1:5" s="17" customFormat="1" ht="16.75" customHeight="1" outlineLevel="2">
      <c r="A2910" s="1230">
        <v>335</v>
      </c>
      <c r="B2910" s="1231"/>
      <c r="C2910" s="1232"/>
      <c r="D2910" s="1233"/>
      <c r="E2910" s="587" t="e">
        <f t="shared" si="76"/>
        <v>#DIV/0!</v>
      </c>
    </row>
    <row r="2911" spans="1:5" s="17" customFormat="1" ht="16.75" customHeight="1" outlineLevel="2">
      <c r="A2911" s="1230">
        <v>336</v>
      </c>
      <c r="B2911" s="1231"/>
      <c r="C2911" s="1232"/>
      <c r="D2911" s="1233"/>
      <c r="E2911" s="587" t="e">
        <f t="shared" si="76"/>
        <v>#DIV/0!</v>
      </c>
    </row>
    <row r="2912" spans="1:5" s="17" customFormat="1" ht="16.75" customHeight="1" outlineLevel="2">
      <c r="A2912" s="1230">
        <v>337</v>
      </c>
      <c r="B2912" s="1231"/>
      <c r="C2912" s="1232"/>
      <c r="D2912" s="1233"/>
      <c r="E2912" s="587" t="e">
        <f t="shared" si="76"/>
        <v>#DIV/0!</v>
      </c>
    </row>
    <row r="2913" spans="1:5" s="17" customFormat="1" ht="16.75" customHeight="1" outlineLevel="2">
      <c r="A2913" s="1230">
        <v>338</v>
      </c>
      <c r="B2913" s="1231"/>
      <c r="C2913" s="1232"/>
      <c r="D2913" s="1233"/>
      <c r="E2913" s="587" t="e">
        <f t="shared" si="76"/>
        <v>#DIV/0!</v>
      </c>
    </row>
    <row r="2914" spans="1:5" s="17" customFormat="1" ht="16.75" customHeight="1" outlineLevel="2">
      <c r="A2914" s="1230">
        <v>339</v>
      </c>
      <c r="B2914" s="1231"/>
      <c r="C2914" s="1232"/>
      <c r="D2914" s="1233"/>
      <c r="E2914" s="587" t="e">
        <f t="shared" si="76"/>
        <v>#DIV/0!</v>
      </c>
    </row>
    <row r="2915" spans="1:5" s="17" customFormat="1" ht="16.75" customHeight="1" outlineLevel="2">
      <c r="A2915" s="1230">
        <v>340</v>
      </c>
      <c r="B2915" s="1231"/>
      <c r="C2915" s="1232"/>
      <c r="D2915" s="1233"/>
      <c r="E2915" s="587" t="e">
        <f t="shared" si="76"/>
        <v>#DIV/0!</v>
      </c>
    </row>
    <row r="2916" spans="1:5" s="17" customFormat="1" ht="16.75" customHeight="1" outlineLevel="2">
      <c r="A2916" s="1230">
        <v>341</v>
      </c>
      <c r="B2916" s="1231"/>
      <c r="C2916" s="1232"/>
      <c r="D2916" s="1233"/>
      <c r="E2916" s="587" t="e">
        <f t="shared" si="76"/>
        <v>#DIV/0!</v>
      </c>
    </row>
    <row r="2917" spans="1:5" s="17" customFormat="1" ht="16.75" customHeight="1" outlineLevel="2">
      <c r="A2917" s="1230">
        <v>342</v>
      </c>
      <c r="B2917" s="1231"/>
      <c r="C2917" s="1232"/>
      <c r="D2917" s="1233"/>
      <c r="E2917" s="587" t="e">
        <f t="shared" si="76"/>
        <v>#DIV/0!</v>
      </c>
    </row>
    <row r="2918" spans="1:5" s="17" customFormat="1" ht="16.75" customHeight="1" outlineLevel="2">
      <c r="A2918" s="1230">
        <v>343</v>
      </c>
      <c r="B2918" s="1231"/>
      <c r="C2918" s="1232"/>
      <c r="D2918" s="1233"/>
      <c r="E2918" s="587" t="e">
        <f t="shared" si="76"/>
        <v>#DIV/0!</v>
      </c>
    </row>
    <row r="2919" spans="1:5" s="17" customFormat="1" ht="16.75" customHeight="1" outlineLevel="2">
      <c r="A2919" s="1230">
        <v>344</v>
      </c>
      <c r="B2919" s="1231"/>
      <c r="C2919" s="1232"/>
      <c r="D2919" s="1233"/>
      <c r="E2919" s="587" t="e">
        <f t="shared" si="76"/>
        <v>#DIV/0!</v>
      </c>
    </row>
    <row r="2920" spans="1:5" s="17" customFormat="1" ht="16.75" customHeight="1" outlineLevel="2">
      <c r="A2920" s="1230">
        <v>345</v>
      </c>
      <c r="B2920" s="1231"/>
      <c r="C2920" s="1232"/>
      <c r="D2920" s="1233"/>
      <c r="E2920" s="587" t="e">
        <f t="shared" si="76"/>
        <v>#DIV/0!</v>
      </c>
    </row>
    <row r="2921" spans="1:5" s="17" customFormat="1" ht="16.75" customHeight="1" outlineLevel="2">
      <c r="A2921" s="1230">
        <v>346</v>
      </c>
      <c r="B2921" s="1231"/>
      <c r="C2921" s="1232"/>
      <c r="D2921" s="1233"/>
      <c r="E2921" s="587" t="e">
        <f t="shared" si="76"/>
        <v>#DIV/0!</v>
      </c>
    </row>
    <row r="2922" spans="1:5" s="17" customFormat="1" ht="16.75" customHeight="1" outlineLevel="2">
      <c r="A2922" s="1230">
        <v>347</v>
      </c>
      <c r="B2922" s="1231"/>
      <c r="C2922" s="1232"/>
      <c r="D2922" s="1233"/>
      <c r="E2922" s="587" t="e">
        <f t="shared" si="76"/>
        <v>#DIV/0!</v>
      </c>
    </row>
    <row r="2923" spans="1:5" s="17" customFormat="1" ht="16.75" customHeight="1" outlineLevel="2">
      <c r="A2923" s="1230">
        <v>348</v>
      </c>
      <c r="B2923" s="1231"/>
      <c r="C2923" s="1232"/>
      <c r="D2923" s="1233"/>
      <c r="E2923" s="587" t="e">
        <f t="shared" si="76"/>
        <v>#DIV/0!</v>
      </c>
    </row>
    <row r="2924" spans="1:5" s="17" customFormat="1" ht="16.75" customHeight="1" outlineLevel="2">
      <c r="A2924" s="1230">
        <v>349</v>
      </c>
      <c r="B2924" s="1231"/>
      <c r="C2924" s="1232"/>
      <c r="D2924" s="1233"/>
      <c r="E2924" s="587" t="e">
        <f t="shared" si="76"/>
        <v>#DIV/0!</v>
      </c>
    </row>
    <row r="2925" spans="1:5" s="17" customFormat="1" ht="16.75" customHeight="1" outlineLevel="2">
      <c r="A2925" s="1230">
        <v>350</v>
      </c>
      <c r="B2925" s="1231"/>
      <c r="C2925" s="1232"/>
      <c r="D2925" s="1233"/>
      <c r="E2925" s="587" t="e">
        <f t="shared" si="76"/>
        <v>#DIV/0!</v>
      </c>
    </row>
    <row r="2926" spans="1:5" s="17" customFormat="1" ht="16.75" customHeight="1" outlineLevel="2">
      <c r="A2926" s="1230">
        <v>351</v>
      </c>
      <c r="B2926" s="1231"/>
      <c r="C2926" s="1232"/>
      <c r="D2926" s="1233"/>
      <c r="E2926" s="587" t="e">
        <f t="shared" si="76"/>
        <v>#DIV/0!</v>
      </c>
    </row>
    <row r="2927" spans="1:5" s="17" customFormat="1" ht="16.75" customHeight="1" outlineLevel="2">
      <c r="A2927" s="1230">
        <v>352</v>
      </c>
      <c r="B2927" s="1231"/>
      <c r="C2927" s="1232"/>
      <c r="D2927" s="1233"/>
      <c r="E2927" s="587" t="e">
        <f t="shared" si="76"/>
        <v>#DIV/0!</v>
      </c>
    </row>
    <row r="2928" spans="1:5" s="17" customFormat="1" ht="16.75" customHeight="1" outlineLevel="2">
      <c r="A2928" s="1230">
        <v>353</v>
      </c>
      <c r="B2928" s="1231"/>
      <c r="C2928" s="1232"/>
      <c r="D2928" s="1233"/>
      <c r="E2928" s="587" t="e">
        <f t="shared" si="76"/>
        <v>#DIV/0!</v>
      </c>
    </row>
    <row r="2929" spans="1:5" s="17" customFormat="1" ht="16.75" customHeight="1" outlineLevel="2">
      <c r="A2929" s="1230">
        <v>354</v>
      </c>
      <c r="B2929" s="1231"/>
      <c r="C2929" s="1232"/>
      <c r="D2929" s="1233"/>
      <c r="E2929" s="587" t="e">
        <f t="shared" si="76"/>
        <v>#DIV/0!</v>
      </c>
    </row>
    <row r="2930" spans="1:5" s="17" customFormat="1" ht="16.75" customHeight="1" outlineLevel="2">
      <c r="A2930" s="1230">
        <v>355</v>
      </c>
      <c r="B2930" s="1231"/>
      <c r="C2930" s="1232"/>
      <c r="D2930" s="1233"/>
      <c r="E2930" s="587" t="e">
        <f t="shared" si="76"/>
        <v>#DIV/0!</v>
      </c>
    </row>
    <row r="2931" spans="1:5" s="17" customFormat="1" ht="16.75" customHeight="1" outlineLevel="2">
      <c r="A2931" s="1230">
        <v>356</v>
      </c>
      <c r="B2931" s="1231"/>
      <c r="C2931" s="1232"/>
      <c r="D2931" s="1233"/>
      <c r="E2931" s="587" t="e">
        <f t="shared" si="76"/>
        <v>#DIV/0!</v>
      </c>
    </row>
    <row r="2932" spans="1:5" s="17" customFormat="1" ht="16.75" customHeight="1" outlineLevel="2">
      <c r="A2932" s="1230">
        <v>357</v>
      </c>
      <c r="B2932" s="1231"/>
      <c r="C2932" s="1232"/>
      <c r="D2932" s="1233"/>
      <c r="E2932" s="587" t="e">
        <f t="shared" si="76"/>
        <v>#DIV/0!</v>
      </c>
    </row>
    <row r="2933" spans="1:5" s="17" customFormat="1" ht="16.75" customHeight="1" outlineLevel="2">
      <c r="A2933" s="1230">
        <v>358</v>
      </c>
      <c r="B2933" s="1231"/>
      <c r="C2933" s="1232"/>
      <c r="D2933" s="1233"/>
      <c r="E2933" s="587" t="e">
        <f t="shared" si="76"/>
        <v>#DIV/0!</v>
      </c>
    </row>
    <row r="2934" spans="1:5" s="17" customFormat="1" ht="16.75" customHeight="1" outlineLevel="2">
      <c r="A2934" s="1230">
        <v>359</v>
      </c>
      <c r="B2934" s="1231"/>
      <c r="C2934" s="1232"/>
      <c r="D2934" s="1233"/>
      <c r="E2934" s="587" t="e">
        <f t="shared" si="76"/>
        <v>#DIV/0!</v>
      </c>
    </row>
    <row r="2935" spans="1:5" s="17" customFormat="1" ht="16.75" customHeight="1" outlineLevel="2">
      <c r="A2935" s="1230">
        <v>360</v>
      </c>
      <c r="B2935" s="1231"/>
      <c r="C2935" s="1232"/>
      <c r="D2935" s="1233"/>
      <c r="E2935" s="587" t="e">
        <f t="shared" si="76"/>
        <v>#DIV/0!</v>
      </c>
    </row>
    <row r="2936" spans="1:5" s="17" customFormat="1" ht="16.75" customHeight="1" outlineLevel="2">
      <c r="A2936" s="1230">
        <v>361</v>
      </c>
      <c r="B2936" s="1231"/>
      <c r="C2936" s="1232"/>
      <c r="D2936" s="1233"/>
      <c r="E2936" s="587" t="e">
        <f t="shared" si="76"/>
        <v>#DIV/0!</v>
      </c>
    </row>
    <row r="2937" spans="1:5" s="17" customFormat="1" ht="16.75" customHeight="1" outlineLevel="2">
      <c r="A2937" s="1230">
        <v>362</v>
      </c>
      <c r="B2937" s="1231"/>
      <c r="C2937" s="1232"/>
      <c r="D2937" s="1233"/>
      <c r="E2937" s="587" t="e">
        <f t="shared" si="76"/>
        <v>#DIV/0!</v>
      </c>
    </row>
    <row r="2938" spans="1:5" s="17" customFormat="1" ht="16.75" customHeight="1" outlineLevel="2">
      <c r="A2938" s="1230">
        <v>363</v>
      </c>
      <c r="B2938" s="1231"/>
      <c r="C2938" s="1232"/>
      <c r="D2938" s="1233"/>
      <c r="E2938" s="587" t="e">
        <f t="shared" si="76"/>
        <v>#DIV/0!</v>
      </c>
    </row>
    <row r="2939" spans="1:5" s="17" customFormat="1" ht="16.75" customHeight="1" outlineLevel="2">
      <c r="A2939" s="1230">
        <v>364</v>
      </c>
      <c r="B2939" s="1231"/>
      <c r="C2939" s="1232"/>
      <c r="D2939" s="1233"/>
      <c r="E2939" s="587" t="e">
        <f t="shared" si="76"/>
        <v>#DIV/0!</v>
      </c>
    </row>
    <row r="2940" spans="1:5" s="17" customFormat="1" ht="16.75" customHeight="1" outlineLevel="2">
      <c r="A2940" s="1230">
        <v>365</v>
      </c>
      <c r="B2940" s="1231"/>
      <c r="C2940" s="1232"/>
      <c r="D2940" s="1233"/>
      <c r="E2940" s="587" t="e">
        <f t="shared" si="76"/>
        <v>#DIV/0!</v>
      </c>
    </row>
    <row r="2941" spans="1:5" s="17" customFormat="1" ht="16.75" customHeight="1" outlineLevel="2">
      <c r="A2941" s="1230">
        <v>366</v>
      </c>
      <c r="B2941" s="1231"/>
      <c r="C2941" s="1232"/>
      <c r="D2941" s="1233"/>
      <c r="E2941" s="587" t="e">
        <f t="shared" si="76"/>
        <v>#DIV/0!</v>
      </c>
    </row>
    <row r="2942" spans="1:5" s="17" customFormat="1" ht="16.75" customHeight="1" outlineLevel="2">
      <c r="A2942" s="1230">
        <v>367</v>
      </c>
      <c r="B2942" s="1231"/>
      <c r="C2942" s="1232"/>
      <c r="D2942" s="1233"/>
      <c r="E2942" s="587" t="e">
        <f t="shared" si="76"/>
        <v>#DIV/0!</v>
      </c>
    </row>
    <row r="2943" spans="1:5" s="17" customFormat="1" ht="16.75" customHeight="1" outlineLevel="2">
      <c r="A2943" s="1230">
        <v>368</v>
      </c>
      <c r="B2943" s="1231"/>
      <c r="C2943" s="1232"/>
      <c r="D2943" s="1233"/>
      <c r="E2943" s="587" t="e">
        <f t="shared" si="76"/>
        <v>#DIV/0!</v>
      </c>
    </row>
    <row r="2944" spans="1:5" s="17" customFormat="1" ht="16.75" customHeight="1" outlineLevel="2">
      <c r="A2944" s="1230">
        <v>369</v>
      </c>
      <c r="B2944" s="1231"/>
      <c r="C2944" s="1232"/>
      <c r="D2944" s="1233"/>
      <c r="E2944" s="587" t="e">
        <f t="shared" si="76"/>
        <v>#DIV/0!</v>
      </c>
    </row>
    <row r="2945" spans="1:5" s="17" customFormat="1" ht="16.75" customHeight="1" outlineLevel="2">
      <c r="A2945" s="1230">
        <v>370</v>
      </c>
      <c r="B2945" s="1231"/>
      <c r="C2945" s="1232"/>
      <c r="D2945" s="1233"/>
      <c r="E2945" s="587" t="e">
        <f t="shared" si="76"/>
        <v>#DIV/0!</v>
      </c>
    </row>
    <row r="2946" spans="1:5" s="17" customFormat="1" ht="16.75" customHeight="1" outlineLevel="2">
      <c r="A2946" s="1230">
        <v>371</v>
      </c>
      <c r="B2946" s="1231"/>
      <c r="C2946" s="1232"/>
      <c r="D2946" s="1233"/>
      <c r="E2946" s="587" t="e">
        <f t="shared" si="76"/>
        <v>#DIV/0!</v>
      </c>
    </row>
    <row r="2947" spans="1:5" s="17" customFormat="1" ht="16.75" customHeight="1" outlineLevel="2">
      <c r="A2947" s="1230">
        <v>372</v>
      </c>
      <c r="B2947" s="1231"/>
      <c r="C2947" s="1232"/>
      <c r="D2947" s="1233"/>
      <c r="E2947" s="587" t="e">
        <f t="shared" si="76"/>
        <v>#DIV/0!</v>
      </c>
    </row>
    <row r="2948" spans="1:5" s="17" customFormat="1" ht="16.75" customHeight="1" outlineLevel="2">
      <c r="A2948" s="1230">
        <v>373</v>
      </c>
      <c r="B2948" s="1231"/>
      <c r="C2948" s="1232"/>
      <c r="D2948" s="1233"/>
      <c r="E2948" s="587" t="e">
        <f t="shared" si="76"/>
        <v>#DIV/0!</v>
      </c>
    </row>
    <row r="2949" spans="1:5" s="17" customFormat="1" ht="16.75" customHeight="1" outlineLevel="2">
      <c r="A2949" s="1230">
        <v>374</v>
      </c>
      <c r="B2949" s="1231"/>
      <c r="C2949" s="1232"/>
      <c r="D2949" s="1233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0">
        <v>375</v>
      </c>
      <c r="B2950" s="1231"/>
      <c r="C2950" s="1232"/>
      <c r="D2950" s="1233"/>
      <c r="E2950" s="587" t="e">
        <f t="shared" si="77"/>
        <v>#DIV/0!</v>
      </c>
    </row>
    <row r="2951" spans="1:5" s="17" customFormat="1" ht="16.75" customHeight="1" outlineLevel="2">
      <c r="A2951" s="1230">
        <v>376</v>
      </c>
      <c r="B2951" s="1231"/>
      <c r="C2951" s="1232"/>
      <c r="D2951" s="1233"/>
      <c r="E2951" s="587" t="e">
        <f t="shared" si="77"/>
        <v>#DIV/0!</v>
      </c>
    </row>
    <row r="2952" spans="1:5" s="17" customFormat="1" ht="16.75" customHeight="1" outlineLevel="2">
      <c r="A2952" s="1230">
        <v>377</v>
      </c>
      <c r="B2952" s="1231"/>
      <c r="C2952" s="1232"/>
      <c r="D2952" s="1233"/>
      <c r="E2952" s="587" t="e">
        <f t="shared" si="77"/>
        <v>#DIV/0!</v>
      </c>
    </row>
    <row r="2953" spans="1:5" s="17" customFormat="1" ht="16.75" customHeight="1" outlineLevel="2">
      <c r="A2953" s="1230">
        <v>378</v>
      </c>
      <c r="B2953" s="1231"/>
      <c r="C2953" s="1232"/>
      <c r="D2953" s="1233"/>
      <c r="E2953" s="587" t="e">
        <f t="shared" si="77"/>
        <v>#DIV/0!</v>
      </c>
    </row>
    <row r="2954" spans="1:5" s="17" customFormat="1" ht="16.75" customHeight="1" outlineLevel="2">
      <c r="A2954" s="1230">
        <v>379</v>
      </c>
      <c r="B2954" s="1231"/>
      <c r="C2954" s="1232"/>
      <c r="D2954" s="1233"/>
      <c r="E2954" s="587" t="e">
        <f t="shared" si="77"/>
        <v>#DIV/0!</v>
      </c>
    </row>
    <row r="2955" spans="1:5" s="17" customFormat="1" ht="16.75" customHeight="1" outlineLevel="2">
      <c r="A2955" s="1230">
        <v>380</v>
      </c>
      <c r="B2955" s="1231"/>
      <c r="C2955" s="1232"/>
      <c r="D2955" s="1233"/>
      <c r="E2955" s="587" t="e">
        <f t="shared" si="77"/>
        <v>#DIV/0!</v>
      </c>
    </row>
    <row r="2956" spans="1:5" s="17" customFormat="1" ht="16.75" customHeight="1" outlineLevel="2">
      <c r="A2956" s="1230">
        <v>381</v>
      </c>
      <c r="B2956" s="1231"/>
      <c r="C2956" s="1232"/>
      <c r="D2956" s="1233"/>
      <c r="E2956" s="587" t="e">
        <f t="shared" si="77"/>
        <v>#DIV/0!</v>
      </c>
    </row>
    <row r="2957" spans="1:5" s="17" customFormat="1" ht="16.75" customHeight="1" outlineLevel="2">
      <c r="A2957" s="1230">
        <v>382</v>
      </c>
      <c r="B2957" s="1231"/>
      <c r="C2957" s="1232"/>
      <c r="D2957" s="1233"/>
      <c r="E2957" s="587" t="e">
        <f t="shared" si="77"/>
        <v>#DIV/0!</v>
      </c>
    </row>
    <row r="2958" spans="1:5" s="17" customFormat="1" ht="16.75" customHeight="1" outlineLevel="2">
      <c r="A2958" s="1230">
        <v>383</v>
      </c>
      <c r="B2958" s="1231"/>
      <c r="C2958" s="1232"/>
      <c r="D2958" s="1233"/>
      <c r="E2958" s="587" t="e">
        <f t="shared" si="77"/>
        <v>#DIV/0!</v>
      </c>
    </row>
    <row r="2959" spans="1:5" s="17" customFormat="1" ht="16.75" customHeight="1" outlineLevel="2">
      <c r="A2959" s="1230">
        <v>384</v>
      </c>
      <c r="B2959" s="1231"/>
      <c r="C2959" s="1232"/>
      <c r="D2959" s="1233"/>
      <c r="E2959" s="587" t="e">
        <f t="shared" si="77"/>
        <v>#DIV/0!</v>
      </c>
    </row>
    <row r="2960" spans="1:5" s="17" customFormat="1" ht="16.75" customHeight="1" outlineLevel="2">
      <c r="A2960" s="1230">
        <v>385</v>
      </c>
      <c r="B2960" s="1231"/>
      <c r="C2960" s="1232"/>
      <c r="D2960" s="1233"/>
      <c r="E2960" s="587" t="e">
        <f t="shared" si="77"/>
        <v>#DIV/0!</v>
      </c>
    </row>
    <row r="2961" spans="1:5" s="17" customFormat="1" ht="16.75" customHeight="1" outlineLevel="2">
      <c r="A2961" s="1230">
        <v>386</v>
      </c>
      <c r="B2961" s="1231"/>
      <c r="C2961" s="1232"/>
      <c r="D2961" s="1233"/>
      <c r="E2961" s="587" t="e">
        <f t="shared" si="77"/>
        <v>#DIV/0!</v>
      </c>
    </row>
    <row r="2962" spans="1:5" s="17" customFormat="1" ht="16.75" customHeight="1" outlineLevel="2">
      <c r="A2962" s="1230">
        <v>387</v>
      </c>
      <c r="B2962" s="1231"/>
      <c r="C2962" s="1232"/>
      <c r="D2962" s="1233"/>
      <c r="E2962" s="587" t="e">
        <f t="shared" si="77"/>
        <v>#DIV/0!</v>
      </c>
    </row>
    <row r="2963" spans="1:5" s="17" customFormat="1" ht="16.75" customHeight="1" outlineLevel="2">
      <c r="A2963" s="1230">
        <v>388</v>
      </c>
      <c r="B2963" s="1231"/>
      <c r="C2963" s="1232"/>
      <c r="D2963" s="1233"/>
      <c r="E2963" s="587" t="e">
        <f t="shared" si="77"/>
        <v>#DIV/0!</v>
      </c>
    </row>
    <row r="2964" spans="1:5" s="17" customFormat="1" ht="16.75" customHeight="1" outlineLevel="2">
      <c r="A2964" s="1230">
        <v>389</v>
      </c>
      <c r="B2964" s="1231"/>
      <c r="C2964" s="1232"/>
      <c r="D2964" s="1233"/>
      <c r="E2964" s="587" t="e">
        <f t="shared" si="77"/>
        <v>#DIV/0!</v>
      </c>
    </row>
    <row r="2965" spans="1:5" s="17" customFormat="1" ht="16.75" customHeight="1" outlineLevel="2">
      <c r="A2965" s="1230">
        <v>390</v>
      </c>
      <c r="B2965" s="1231"/>
      <c r="C2965" s="1232"/>
      <c r="D2965" s="1233"/>
      <c r="E2965" s="587" t="e">
        <f t="shared" si="77"/>
        <v>#DIV/0!</v>
      </c>
    </row>
    <row r="2966" spans="1:5" s="17" customFormat="1" ht="16.75" customHeight="1" outlineLevel="2">
      <c r="A2966" s="1230">
        <v>391</v>
      </c>
      <c r="B2966" s="1231"/>
      <c r="C2966" s="1232"/>
      <c r="D2966" s="1233"/>
      <c r="E2966" s="587" t="e">
        <f t="shared" si="77"/>
        <v>#DIV/0!</v>
      </c>
    </row>
    <row r="2967" spans="1:5" s="17" customFormat="1" ht="16.75" customHeight="1" outlineLevel="2">
      <c r="A2967" s="1230">
        <v>392</v>
      </c>
      <c r="B2967" s="1231"/>
      <c r="C2967" s="1232"/>
      <c r="D2967" s="1233"/>
      <c r="E2967" s="587" t="e">
        <f t="shared" si="77"/>
        <v>#DIV/0!</v>
      </c>
    </row>
    <row r="2968" spans="1:5" s="17" customFormat="1" ht="16.75" customHeight="1" outlineLevel="2">
      <c r="A2968" s="1230">
        <v>393</v>
      </c>
      <c r="B2968" s="1231"/>
      <c r="C2968" s="1232"/>
      <c r="D2968" s="1233"/>
      <c r="E2968" s="587" t="e">
        <f t="shared" si="77"/>
        <v>#DIV/0!</v>
      </c>
    </row>
    <row r="2969" spans="1:5" s="17" customFormat="1" ht="16.75" customHeight="1" outlineLevel="2">
      <c r="A2969" s="1230">
        <v>394</v>
      </c>
      <c r="B2969" s="1231"/>
      <c r="C2969" s="1232"/>
      <c r="D2969" s="1233"/>
      <c r="E2969" s="587" t="e">
        <f t="shared" si="77"/>
        <v>#DIV/0!</v>
      </c>
    </row>
    <row r="2970" spans="1:5" s="17" customFormat="1" ht="16.75" customHeight="1" outlineLevel="2">
      <c r="A2970" s="1230">
        <v>395</v>
      </c>
      <c r="B2970" s="1231"/>
      <c r="C2970" s="1232"/>
      <c r="D2970" s="1233"/>
      <c r="E2970" s="587" t="e">
        <f t="shared" si="77"/>
        <v>#DIV/0!</v>
      </c>
    </row>
    <row r="2971" spans="1:5" s="17" customFormat="1" ht="16.75" customHeight="1" outlineLevel="2">
      <c r="A2971" s="1230">
        <v>396</v>
      </c>
      <c r="B2971" s="1231"/>
      <c r="C2971" s="1232"/>
      <c r="D2971" s="1233"/>
      <c r="E2971" s="587" t="e">
        <f t="shared" si="77"/>
        <v>#DIV/0!</v>
      </c>
    </row>
    <row r="2972" spans="1:5" s="17" customFormat="1" ht="16.75" customHeight="1" outlineLevel="2">
      <c r="A2972" s="1230">
        <v>397</v>
      </c>
      <c r="B2972" s="1231"/>
      <c r="C2972" s="1232"/>
      <c r="D2972" s="1233"/>
      <c r="E2972" s="587" t="e">
        <f t="shared" si="77"/>
        <v>#DIV/0!</v>
      </c>
    </row>
    <row r="2973" spans="1:5" s="17" customFormat="1" ht="16.75" customHeight="1" outlineLevel="2">
      <c r="A2973" s="1230">
        <v>398</v>
      </c>
      <c r="B2973" s="1231"/>
      <c r="C2973" s="1232"/>
      <c r="D2973" s="1233"/>
      <c r="E2973" s="587" t="e">
        <f t="shared" si="77"/>
        <v>#DIV/0!</v>
      </c>
    </row>
    <row r="2974" spans="1:5" s="17" customFormat="1" ht="16.75" customHeight="1" outlineLevel="2">
      <c r="A2974" s="1230">
        <v>399</v>
      </c>
      <c r="B2974" s="1231"/>
      <c r="C2974" s="1232"/>
      <c r="D2974" s="1233"/>
      <c r="E2974" s="587" t="e">
        <f t="shared" si="77"/>
        <v>#DIV/0!</v>
      </c>
    </row>
    <row r="2975" spans="1:5" s="17" customFormat="1" ht="16.75" customHeight="1" outlineLevel="2">
      <c r="A2975" s="1230">
        <v>400</v>
      </c>
      <c r="B2975" s="1231"/>
      <c r="C2975" s="1232"/>
      <c r="D2975" s="1233"/>
      <c r="E2975" s="587" t="e">
        <f t="shared" si="77"/>
        <v>#DIV/0!</v>
      </c>
    </row>
    <row r="2976" spans="1:5" s="17" customFormat="1" ht="16.75" customHeight="1" outlineLevel="2">
      <c r="A2976" s="1230">
        <v>401</v>
      </c>
      <c r="B2976" s="1231"/>
      <c r="C2976" s="1232"/>
      <c r="D2976" s="1233"/>
      <c r="E2976" s="587" t="e">
        <f t="shared" si="77"/>
        <v>#DIV/0!</v>
      </c>
    </row>
    <row r="2977" spans="1:5" s="17" customFormat="1" ht="16.75" customHeight="1" outlineLevel="2">
      <c r="A2977" s="1230">
        <v>402</v>
      </c>
      <c r="B2977" s="1231"/>
      <c r="C2977" s="1232"/>
      <c r="D2977" s="1233"/>
      <c r="E2977" s="587" t="e">
        <f t="shared" si="77"/>
        <v>#DIV/0!</v>
      </c>
    </row>
    <row r="2978" spans="1:5" s="17" customFormat="1" ht="16.75" customHeight="1" outlineLevel="2">
      <c r="A2978" s="1230">
        <v>403</v>
      </c>
      <c r="B2978" s="1231"/>
      <c r="C2978" s="1232"/>
      <c r="D2978" s="1233"/>
      <c r="E2978" s="587" t="e">
        <f t="shared" si="77"/>
        <v>#DIV/0!</v>
      </c>
    </row>
    <row r="2979" spans="1:5" s="17" customFormat="1" ht="16.75" customHeight="1" outlineLevel="2">
      <c r="A2979" s="1230">
        <v>404</v>
      </c>
      <c r="B2979" s="1231"/>
      <c r="C2979" s="1232"/>
      <c r="D2979" s="1233"/>
      <c r="E2979" s="587" t="e">
        <f t="shared" si="77"/>
        <v>#DIV/0!</v>
      </c>
    </row>
    <row r="2980" spans="1:5" s="17" customFormat="1" ht="16.75" customHeight="1" outlineLevel="2">
      <c r="A2980" s="1230">
        <v>405</v>
      </c>
      <c r="B2980" s="1231"/>
      <c r="C2980" s="1232"/>
      <c r="D2980" s="1233"/>
      <c r="E2980" s="587" t="e">
        <f t="shared" si="77"/>
        <v>#DIV/0!</v>
      </c>
    </row>
    <row r="2981" spans="1:5" s="17" customFormat="1" ht="16.75" customHeight="1" outlineLevel="2">
      <c r="A2981" s="1230">
        <v>406</v>
      </c>
      <c r="B2981" s="1231"/>
      <c r="C2981" s="1232"/>
      <c r="D2981" s="1233"/>
      <c r="E2981" s="587" t="e">
        <f t="shared" si="77"/>
        <v>#DIV/0!</v>
      </c>
    </row>
    <row r="2982" spans="1:5" s="17" customFormat="1" ht="16.75" customHeight="1" outlineLevel="2">
      <c r="A2982" s="1230">
        <v>407</v>
      </c>
      <c r="B2982" s="1231"/>
      <c r="C2982" s="1232"/>
      <c r="D2982" s="1233"/>
      <c r="E2982" s="587" t="e">
        <f t="shared" si="77"/>
        <v>#DIV/0!</v>
      </c>
    </row>
    <row r="2983" spans="1:5" s="17" customFormat="1" ht="16.75" customHeight="1" outlineLevel="2">
      <c r="A2983" s="1230">
        <v>408</v>
      </c>
      <c r="B2983" s="1231"/>
      <c r="C2983" s="1232"/>
      <c r="D2983" s="1233"/>
      <c r="E2983" s="587" t="e">
        <f t="shared" si="77"/>
        <v>#DIV/0!</v>
      </c>
    </row>
    <row r="2984" spans="1:5" s="17" customFormat="1" ht="16.75" customHeight="1" outlineLevel="2">
      <c r="A2984" s="1230">
        <v>409</v>
      </c>
      <c r="B2984" s="1231"/>
      <c r="C2984" s="1232"/>
      <c r="D2984" s="1233"/>
      <c r="E2984" s="587" t="e">
        <f t="shared" si="77"/>
        <v>#DIV/0!</v>
      </c>
    </row>
    <row r="2985" spans="1:5" s="17" customFormat="1" ht="16.75" customHeight="1" outlineLevel="2">
      <c r="A2985" s="1230">
        <v>410</v>
      </c>
      <c r="B2985" s="1231"/>
      <c r="C2985" s="1232"/>
      <c r="D2985" s="1233"/>
      <c r="E2985" s="587" t="e">
        <f t="shared" si="77"/>
        <v>#DIV/0!</v>
      </c>
    </row>
    <row r="2986" spans="1:5" s="17" customFormat="1" ht="16.75" customHeight="1" outlineLevel="2">
      <c r="A2986" s="1230">
        <v>411</v>
      </c>
      <c r="B2986" s="1231"/>
      <c r="C2986" s="1232"/>
      <c r="D2986" s="1233"/>
      <c r="E2986" s="587" t="e">
        <f t="shared" si="77"/>
        <v>#DIV/0!</v>
      </c>
    </row>
    <row r="2987" spans="1:5" s="17" customFormat="1" ht="16.75" customHeight="1" outlineLevel="2">
      <c r="A2987" s="1230">
        <v>412</v>
      </c>
      <c r="B2987" s="1231"/>
      <c r="C2987" s="1232"/>
      <c r="D2987" s="1233"/>
      <c r="E2987" s="587" t="e">
        <f t="shared" si="77"/>
        <v>#DIV/0!</v>
      </c>
    </row>
    <row r="2988" spans="1:5" s="17" customFormat="1" ht="16.75" customHeight="1" outlineLevel="2">
      <c r="A2988" s="1230">
        <v>413</v>
      </c>
      <c r="B2988" s="1231"/>
      <c r="C2988" s="1232"/>
      <c r="D2988" s="1233"/>
      <c r="E2988" s="587" t="e">
        <f t="shared" si="77"/>
        <v>#DIV/0!</v>
      </c>
    </row>
    <row r="2989" spans="1:5" s="17" customFormat="1" ht="16.75" customHeight="1" outlineLevel="2">
      <c r="A2989" s="1230">
        <v>414</v>
      </c>
      <c r="B2989" s="1231"/>
      <c r="C2989" s="1232"/>
      <c r="D2989" s="1233"/>
      <c r="E2989" s="587" t="e">
        <f t="shared" si="77"/>
        <v>#DIV/0!</v>
      </c>
    </row>
    <row r="2990" spans="1:5" s="17" customFormat="1" ht="16.75" customHeight="1" outlineLevel="2">
      <c r="A2990" s="1230">
        <v>415</v>
      </c>
      <c r="B2990" s="1231"/>
      <c r="C2990" s="1232"/>
      <c r="D2990" s="1233"/>
      <c r="E2990" s="587" t="e">
        <f t="shared" si="77"/>
        <v>#DIV/0!</v>
      </c>
    </row>
    <row r="2991" spans="1:5" s="17" customFormat="1" ht="16.75" customHeight="1" outlineLevel="2">
      <c r="A2991" s="1230">
        <v>416</v>
      </c>
      <c r="B2991" s="1231"/>
      <c r="C2991" s="1232"/>
      <c r="D2991" s="1233"/>
      <c r="E2991" s="587" t="e">
        <f t="shared" si="77"/>
        <v>#DIV/0!</v>
      </c>
    </row>
    <row r="2992" spans="1:5" s="17" customFormat="1" ht="16.75" customHeight="1" outlineLevel="2">
      <c r="A2992" s="1230">
        <v>417</v>
      </c>
      <c r="B2992" s="1231"/>
      <c r="C2992" s="1232"/>
      <c r="D2992" s="1233"/>
      <c r="E2992" s="587" t="e">
        <f t="shared" si="77"/>
        <v>#DIV/0!</v>
      </c>
    </row>
    <row r="2993" spans="1:5" s="17" customFormat="1" ht="16.75" customHeight="1" outlineLevel="2">
      <c r="A2993" s="1230">
        <v>418</v>
      </c>
      <c r="B2993" s="1231"/>
      <c r="C2993" s="1232"/>
      <c r="D2993" s="1233"/>
      <c r="E2993" s="587" t="e">
        <f t="shared" si="77"/>
        <v>#DIV/0!</v>
      </c>
    </row>
    <row r="2994" spans="1:5" s="17" customFormat="1" ht="16.75" customHeight="1" outlineLevel="2">
      <c r="A2994" s="1230">
        <v>419</v>
      </c>
      <c r="B2994" s="1231"/>
      <c r="C2994" s="1232"/>
      <c r="D2994" s="1233"/>
      <c r="E2994" s="587" t="e">
        <f t="shared" si="77"/>
        <v>#DIV/0!</v>
      </c>
    </row>
    <row r="2995" spans="1:5" s="17" customFormat="1" ht="16.75" customHeight="1" outlineLevel="2">
      <c r="A2995" s="1230">
        <v>420</v>
      </c>
      <c r="B2995" s="1231"/>
      <c r="C2995" s="1232"/>
      <c r="D2995" s="1233"/>
      <c r="E2995" s="587" t="e">
        <f t="shared" si="77"/>
        <v>#DIV/0!</v>
      </c>
    </row>
    <row r="2996" spans="1:5" s="17" customFormat="1" ht="16.75" customHeight="1" outlineLevel="2">
      <c r="A2996" s="1230">
        <v>421</v>
      </c>
      <c r="B2996" s="1231"/>
      <c r="C2996" s="1232"/>
      <c r="D2996" s="1233"/>
      <c r="E2996" s="587" t="e">
        <f t="shared" si="77"/>
        <v>#DIV/0!</v>
      </c>
    </row>
    <row r="2997" spans="1:5" s="17" customFormat="1" ht="16.75" customHeight="1" outlineLevel="2">
      <c r="A2997" s="1230">
        <v>422</v>
      </c>
      <c r="B2997" s="1231"/>
      <c r="C2997" s="1232"/>
      <c r="D2997" s="1233"/>
      <c r="E2997" s="587" t="e">
        <f t="shared" si="77"/>
        <v>#DIV/0!</v>
      </c>
    </row>
    <row r="2998" spans="1:5" s="17" customFormat="1" ht="16.75" customHeight="1" outlineLevel="2">
      <c r="A2998" s="1230">
        <v>423</v>
      </c>
      <c r="B2998" s="1231"/>
      <c r="C2998" s="1232"/>
      <c r="D2998" s="1233"/>
      <c r="E2998" s="587" t="e">
        <f t="shared" si="77"/>
        <v>#DIV/0!</v>
      </c>
    </row>
    <row r="2999" spans="1:5" s="17" customFormat="1" ht="16.75" customHeight="1" outlineLevel="2">
      <c r="A2999" s="1230">
        <v>424</v>
      </c>
      <c r="B2999" s="1231"/>
      <c r="C2999" s="1232"/>
      <c r="D2999" s="1233"/>
      <c r="E2999" s="587" t="e">
        <f t="shared" si="77"/>
        <v>#DIV/0!</v>
      </c>
    </row>
    <row r="3000" spans="1:5" s="17" customFormat="1" ht="16.75" customHeight="1" outlineLevel="2">
      <c r="A3000" s="1230">
        <v>425</v>
      </c>
      <c r="B3000" s="1231"/>
      <c r="C3000" s="1232"/>
      <c r="D3000" s="1233"/>
      <c r="E3000" s="587" t="e">
        <f t="shared" si="77"/>
        <v>#DIV/0!</v>
      </c>
    </row>
    <row r="3001" spans="1:5" s="17" customFormat="1" ht="16.75" customHeight="1" outlineLevel="2">
      <c r="A3001" s="1230">
        <v>426</v>
      </c>
      <c r="B3001" s="1231"/>
      <c r="C3001" s="1232"/>
      <c r="D3001" s="1233"/>
      <c r="E3001" s="587" t="e">
        <f t="shared" si="77"/>
        <v>#DIV/0!</v>
      </c>
    </row>
    <row r="3002" spans="1:5" s="17" customFormat="1" ht="16.75" customHeight="1" outlineLevel="2">
      <c r="A3002" s="1230">
        <v>427</v>
      </c>
      <c r="B3002" s="1231"/>
      <c r="C3002" s="1232"/>
      <c r="D3002" s="1233"/>
      <c r="E3002" s="587" t="e">
        <f t="shared" si="77"/>
        <v>#DIV/0!</v>
      </c>
    </row>
    <row r="3003" spans="1:5" s="17" customFormat="1" ht="16.75" customHeight="1" outlineLevel="2">
      <c r="A3003" s="1230">
        <v>428</v>
      </c>
      <c r="B3003" s="1231"/>
      <c r="C3003" s="1232"/>
      <c r="D3003" s="1233"/>
      <c r="E3003" s="587" t="e">
        <f t="shared" si="77"/>
        <v>#DIV/0!</v>
      </c>
    </row>
    <row r="3004" spans="1:5" s="17" customFormat="1" ht="16.75" customHeight="1" outlineLevel="2">
      <c r="A3004" s="1230">
        <v>429</v>
      </c>
      <c r="B3004" s="1231"/>
      <c r="C3004" s="1232"/>
      <c r="D3004" s="1233"/>
      <c r="E3004" s="587" t="e">
        <f t="shared" si="77"/>
        <v>#DIV/0!</v>
      </c>
    </row>
    <row r="3005" spans="1:5" s="17" customFormat="1" ht="16.75" customHeight="1" outlineLevel="2">
      <c r="A3005" s="1230">
        <v>430</v>
      </c>
      <c r="B3005" s="1231"/>
      <c r="C3005" s="1232"/>
      <c r="D3005" s="1233"/>
      <c r="E3005" s="587" t="e">
        <f t="shared" si="77"/>
        <v>#DIV/0!</v>
      </c>
    </row>
    <row r="3006" spans="1:5" s="17" customFormat="1" ht="16.75" customHeight="1" outlineLevel="2">
      <c r="A3006" s="1230">
        <v>431</v>
      </c>
      <c r="B3006" s="1231"/>
      <c r="C3006" s="1232"/>
      <c r="D3006" s="1233"/>
      <c r="E3006" s="587" t="e">
        <f t="shared" si="77"/>
        <v>#DIV/0!</v>
      </c>
    </row>
    <row r="3007" spans="1:5" s="17" customFormat="1" ht="16.75" customHeight="1" outlineLevel="2">
      <c r="A3007" s="1230">
        <v>432</v>
      </c>
      <c r="B3007" s="1231"/>
      <c r="C3007" s="1232"/>
      <c r="D3007" s="1233"/>
      <c r="E3007" s="587" t="e">
        <f t="shared" si="77"/>
        <v>#DIV/0!</v>
      </c>
    </row>
    <row r="3008" spans="1:5" s="17" customFormat="1" ht="16.75" customHeight="1" outlineLevel="2">
      <c r="A3008" s="1230">
        <v>433</v>
      </c>
      <c r="B3008" s="1231"/>
      <c r="C3008" s="1232"/>
      <c r="D3008" s="1233"/>
      <c r="E3008" s="587" t="e">
        <f t="shared" si="77"/>
        <v>#DIV/0!</v>
      </c>
    </row>
    <row r="3009" spans="1:5" s="17" customFormat="1" ht="16.75" customHeight="1" outlineLevel="2">
      <c r="A3009" s="1230">
        <v>434</v>
      </c>
      <c r="B3009" s="1231"/>
      <c r="C3009" s="1232"/>
      <c r="D3009" s="1233"/>
      <c r="E3009" s="587" t="e">
        <f t="shared" si="77"/>
        <v>#DIV/0!</v>
      </c>
    </row>
    <row r="3010" spans="1:5" s="17" customFormat="1" ht="16.75" customHeight="1" outlineLevel="2">
      <c r="A3010" s="1230">
        <v>435</v>
      </c>
      <c r="B3010" s="1231"/>
      <c r="C3010" s="1232"/>
      <c r="D3010" s="1233"/>
      <c r="E3010" s="587" t="e">
        <f t="shared" si="77"/>
        <v>#DIV/0!</v>
      </c>
    </row>
    <row r="3011" spans="1:5" s="17" customFormat="1" ht="16.75" customHeight="1" outlineLevel="2">
      <c r="A3011" s="1230">
        <v>436</v>
      </c>
      <c r="B3011" s="1231"/>
      <c r="C3011" s="1232"/>
      <c r="D3011" s="1233"/>
      <c r="E3011" s="587" t="e">
        <f t="shared" si="77"/>
        <v>#DIV/0!</v>
      </c>
    </row>
    <row r="3012" spans="1:5" s="17" customFormat="1" ht="16.75" customHeight="1" outlineLevel="2">
      <c r="A3012" s="1230">
        <v>437</v>
      </c>
      <c r="B3012" s="1231"/>
      <c r="C3012" s="1232"/>
      <c r="D3012" s="1233"/>
      <c r="E3012" s="587" t="e">
        <f t="shared" si="77"/>
        <v>#DIV/0!</v>
      </c>
    </row>
    <row r="3013" spans="1:5" s="17" customFormat="1" ht="16.75" customHeight="1" outlineLevel="2">
      <c r="A3013" s="1230">
        <v>438</v>
      </c>
      <c r="B3013" s="1231"/>
      <c r="C3013" s="1232"/>
      <c r="D3013" s="1233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0">
        <v>439</v>
      </c>
      <c r="B3014" s="1231"/>
      <c r="C3014" s="1232"/>
      <c r="D3014" s="1233"/>
      <c r="E3014" s="587" t="e">
        <f t="shared" si="78"/>
        <v>#DIV/0!</v>
      </c>
    </row>
    <row r="3015" spans="1:5" s="17" customFormat="1" ht="16.75" customHeight="1" outlineLevel="2">
      <c r="A3015" s="1230">
        <v>440</v>
      </c>
      <c r="B3015" s="1231"/>
      <c r="C3015" s="1232"/>
      <c r="D3015" s="1233"/>
      <c r="E3015" s="587" t="e">
        <f t="shared" si="78"/>
        <v>#DIV/0!</v>
      </c>
    </row>
    <row r="3016" spans="1:5" s="17" customFormat="1" ht="16.75" customHeight="1" outlineLevel="2">
      <c r="A3016" s="1230">
        <v>441</v>
      </c>
      <c r="B3016" s="1231"/>
      <c r="C3016" s="1232"/>
      <c r="D3016" s="1233"/>
      <c r="E3016" s="587" t="e">
        <f t="shared" si="78"/>
        <v>#DIV/0!</v>
      </c>
    </row>
    <row r="3017" spans="1:5" s="17" customFormat="1" ht="16.75" customHeight="1" outlineLevel="2">
      <c r="A3017" s="1230">
        <v>442</v>
      </c>
      <c r="B3017" s="1231"/>
      <c r="C3017" s="1232"/>
      <c r="D3017" s="1233"/>
      <c r="E3017" s="587" t="e">
        <f t="shared" si="78"/>
        <v>#DIV/0!</v>
      </c>
    </row>
    <row r="3018" spans="1:5" s="17" customFormat="1" ht="16.75" customHeight="1" outlineLevel="2">
      <c r="A3018" s="1230">
        <v>443</v>
      </c>
      <c r="B3018" s="1231"/>
      <c r="C3018" s="1232"/>
      <c r="D3018" s="1233"/>
      <c r="E3018" s="587" t="e">
        <f t="shared" si="78"/>
        <v>#DIV/0!</v>
      </c>
    </row>
    <row r="3019" spans="1:5" s="17" customFormat="1" ht="16.75" customHeight="1" outlineLevel="2">
      <c r="A3019" s="1230">
        <v>444</v>
      </c>
      <c r="B3019" s="1231"/>
      <c r="C3019" s="1232"/>
      <c r="D3019" s="1233"/>
      <c r="E3019" s="587" t="e">
        <f t="shared" si="78"/>
        <v>#DIV/0!</v>
      </c>
    </row>
    <row r="3020" spans="1:5" s="17" customFormat="1" ht="16.75" customHeight="1" outlineLevel="2">
      <c r="A3020" s="1230">
        <v>445</v>
      </c>
      <c r="B3020" s="1231"/>
      <c r="C3020" s="1232"/>
      <c r="D3020" s="1233"/>
      <c r="E3020" s="587" t="e">
        <f t="shared" si="78"/>
        <v>#DIV/0!</v>
      </c>
    </row>
    <row r="3021" spans="1:5" s="17" customFormat="1" ht="16.75" customHeight="1" outlineLevel="2">
      <c r="A3021" s="1230">
        <v>446</v>
      </c>
      <c r="B3021" s="1231"/>
      <c r="C3021" s="1232"/>
      <c r="D3021" s="1233"/>
      <c r="E3021" s="587" t="e">
        <f t="shared" si="78"/>
        <v>#DIV/0!</v>
      </c>
    </row>
    <row r="3022" spans="1:5" s="17" customFormat="1" ht="16.75" customHeight="1" outlineLevel="2">
      <c r="A3022" s="1230">
        <v>447</v>
      </c>
      <c r="B3022" s="1231"/>
      <c r="C3022" s="1232"/>
      <c r="D3022" s="1233"/>
      <c r="E3022" s="587" t="e">
        <f t="shared" si="78"/>
        <v>#DIV/0!</v>
      </c>
    </row>
    <row r="3023" spans="1:5" s="17" customFormat="1" ht="16.75" customHeight="1" outlineLevel="2">
      <c r="A3023" s="1230">
        <v>448</v>
      </c>
      <c r="B3023" s="1231"/>
      <c r="C3023" s="1232"/>
      <c r="D3023" s="1233"/>
      <c r="E3023" s="587" t="e">
        <f t="shared" si="78"/>
        <v>#DIV/0!</v>
      </c>
    </row>
    <row r="3024" spans="1:5" s="17" customFormat="1" ht="16.75" customHeight="1" outlineLevel="2">
      <c r="A3024" s="1230">
        <v>449</v>
      </c>
      <c r="B3024" s="1231"/>
      <c r="C3024" s="1232"/>
      <c r="D3024" s="1233"/>
      <c r="E3024" s="587" t="e">
        <f t="shared" si="78"/>
        <v>#DIV/0!</v>
      </c>
    </row>
    <row r="3025" spans="1:5" s="17" customFormat="1" ht="16.75" customHeight="1" outlineLevel="2">
      <c r="A3025" s="1230">
        <v>450</v>
      </c>
      <c r="B3025" s="1231"/>
      <c r="C3025" s="1232"/>
      <c r="D3025" s="1233"/>
      <c r="E3025" s="587" t="e">
        <f t="shared" si="78"/>
        <v>#DIV/0!</v>
      </c>
    </row>
    <row r="3026" spans="1:5" s="17" customFormat="1" ht="16.75" customHeight="1" outlineLevel="2">
      <c r="A3026" s="1230">
        <v>451</v>
      </c>
      <c r="B3026" s="1231"/>
      <c r="C3026" s="1232"/>
      <c r="D3026" s="1233"/>
      <c r="E3026" s="587" t="e">
        <f t="shared" si="78"/>
        <v>#DIV/0!</v>
      </c>
    </row>
    <row r="3027" spans="1:5" s="17" customFormat="1" ht="16.75" customHeight="1" outlineLevel="2">
      <c r="A3027" s="1230">
        <v>452</v>
      </c>
      <c r="B3027" s="1231"/>
      <c r="C3027" s="1232"/>
      <c r="D3027" s="1233"/>
      <c r="E3027" s="587" t="e">
        <f t="shared" si="78"/>
        <v>#DIV/0!</v>
      </c>
    </row>
    <row r="3028" spans="1:5" s="17" customFormat="1" ht="16.75" customHeight="1" outlineLevel="2">
      <c r="A3028" s="1230">
        <v>453</v>
      </c>
      <c r="B3028" s="1231"/>
      <c r="C3028" s="1232"/>
      <c r="D3028" s="1233"/>
      <c r="E3028" s="587" t="e">
        <f t="shared" si="78"/>
        <v>#DIV/0!</v>
      </c>
    </row>
    <row r="3029" spans="1:5" s="17" customFormat="1" ht="16.75" customHeight="1" outlineLevel="2">
      <c r="A3029" s="1230">
        <v>454</v>
      </c>
      <c r="B3029" s="1231"/>
      <c r="C3029" s="1232"/>
      <c r="D3029" s="1233"/>
      <c r="E3029" s="587" t="e">
        <f t="shared" si="78"/>
        <v>#DIV/0!</v>
      </c>
    </row>
    <row r="3030" spans="1:5" s="17" customFormat="1" ht="16.75" customHeight="1" outlineLevel="2">
      <c r="A3030" s="1230">
        <v>455</v>
      </c>
      <c r="B3030" s="1231"/>
      <c r="C3030" s="1232"/>
      <c r="D3030" s="1233"/>
      <c r="E3030" s="587" t="e">
        <f t="shared" si="78"/>
        <v>#DIV/0!</v>
      </c>
    </row>
    <row r="3031" spans="1:5" s="17" customFormat="1" ht="16.75" customHeight="1" outlineLevel="2">
      <c r="A3031" s="1230">
        <v>456</v>
      </c>
      <c r="B3031" s="1231"/>
      <c r="C3031" s="1232"/>
      <c r="D3031" s="1233"/>
      <c r="E3031" s="587" t="e">
        <f t="shared" si="78"/>
        <v>#DIV/0!</v>
      </c>
    </row>
    <row r="3032" spans="1:5" s="17" customFormat="1" ht="16.75" customHeight="1" outlineLevel="2">
      <c r="A3032" s="1230">
        <v>457</v>
      </c>
      <c r="B3032" s="1231"/>
      <c r="C3032" s="1232"/>
      <c r="D3032" s="1233"/>
      <c r="E3032" s="587" t="e">
        <f t="shared" si="78"/>
        <v>#DIV/0!</v>
      </c>
    </row>
    <row r="3033" spans="1:5" s="17" customFormat="1" ht="16.75" customHeight="1" outlineLevel="2">
      <c r="A3033" s="1230">
        <v>458</v>
      </c>
      <c r="B3033" s="1231"/>
      <c r="C3033" s="1232"/>
      <c r="D3033" s="1233"/>
      <c r="E3033" s="587" t="e">
        <f t="shared" si="78"/>
        <v>#DIV/0!</v>
      </c>
    </row>
    <row r="3034" spans="1:5" s="17" customFormat="1" ht="16.75" customHeight="1" outlineLevel="2">
      <c r="A3034" s="1230">
        <v>459</v>
      </c>
      <c r="B3034" s="1231"/>
      <c r="C3034" s="1232"/>
      <c r="D3034" s="1233"/>
      <c r="E3034" s="587" t="e">
        <f t="shared" si="78"/>
        <v>#DIV/0!</v>
      </c>
    </row>
    <row r="3035" spans="1:5" s="17" customFormat="1" ht="16.75" customHeight="1" outlineLevel="2">
      <c r="A3035" s="1230">
        <v>460</v>
      </c>
      <c r="B3035" s="1231"/>
      <c r="C3035" s="1232"/>
      <c r="D3035" s="1233"/>
      <c r="E3035" s="587" t="e">
        <f t="shared" si="78"/>
        <v>#DIV/0!</v>
      </c>
    </row>
    <row r="3036" spans="1:5" s="17" customFormat="1" ht="16.75" customHeight="1" outlineLevel="2">
      <c r="A3036" s="1230">
        <v>461</v>
      </c>
      <c r="B3036" s="1231"/>
      <c r="C3036" s="1232"/>
      <c r="D3036" s="1233"/>
      <c r="E3036" s="587" t="e">
        <f t="shared" si="78"/>
        <v>#DIV/0!</v>
      </c>
    </row>
    <row r="3037" spans="1:5" s="17" customFormat="1" ht="16.75" customHeight="1" outlineLevel="2">
      <c r="A3037" s="1230">
        <v>462</v>
      </c>
      <c r="B3037" s="1231"/>
      <c r="C3037" s="1232"/>
      <c r="D3037" s="1233"/>
      <c r="E3037" s="587" t="e">
        <f t="shared" si="78"/>
        <v>#DIV/0!</v>
      </c>
    </row>
    <row r="3038" spans="1:5" s="17" customFormat="1" ht="16.75" customHeight="1" outlineLevel="2">
      <c r="A3038" s="1230">
        <v>463</v>
      </c>
      <c r="B3038" s="1231"/>
      <c r="C3038" s="1232"/>
      <c r="D3038" s="1233"/>
      <c r="E3038" s="587" t="e">
        <f>IF(AND(C3038&gt;=D$2569,C3038&lt;=D$2568),1,0)</f>
        <v>#DIV/0!</v>
      </c>
    </row>
    <row r="3039" spans="1:5" s="17" customFormat="1" ht="16.75" customHeight="1" outlineLevel="2">
      <c r="A3039" s="1230">
        <v>464</v>
      </c>
      <c r="B3039" s="1231"/>
      <c r="C3039" s="1232"/>
      <c r="D3039" s="1233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0">
        <v>465</v>
      </c>
      <c r="B3040" s="1231"/>
      <c r="C3040" s="1232"/>
      <c r="D3040" s="1233"/>
      <c r="E3040" s="587" t="e">
        <f t="shared" si="79"/>
        <v>#DIV/0!</v>
      </c>
    </row>
    <row r="3041" spans="1:5" s="17" customFormat="1" ht="16.75" customHeight="1" outlineLevel="2">
      <c r="A3041" s="1230">
        <v>466</v>
      </c>
      <c r="B3041" s="1231"/>
      <c r="C3041" s="1232"/>
      <c r="D3041" s="1233"/>
      <c r="E3041" s="587" t="e">
        <f t="shared" si="79"/>
        <v>#DIV/0!</v>
      </c>
    </row>
    <row r="3042" spans="1:5" s="17" customFormat="1" ht="16.75" customHeight="1" outlineLevel="2">
      <c r="A3042" s="1230">
        <v>467</v>
      </c>
      <c r="B3042" s="1231"/>
      <c r="C3042" s="1232"/>
      <c r="D3042" s="1233"/>
      <c r="E3042" s="587" t="e">
        <f t="shared" si="79"/>
        <v>#DIV/0!</v>
      </c>
    </row>
    <row r="3043" spans="1:5" s="17" customFormat="1" ht="16.75" customHeight="1" outlineLevel="2">
      <c r="A3043" s="1230">
        <v>468</v>
      </c>
      <c r="B3043" s="1231"/>
      <c r="C3043" s="1232"/>
      <c r="D3043" s="1233"/>
      <c r="E3043" s="587" t="e">
        <f t="shared" si="79"/>
        <v>#DIV/0!</v>
      </c>
    </row>
    <row r="3044" spans="1:5" s="17" customFormat="1" ht="16.75" customHeight="1" outlineLevel="2">
      <c r="A3044" s="1230">
        <v>469</v>
      </c>
      <c r="B3044" s="1231"/>
      <c r="C3044" s="1232"/>
      <c r="D3044" s="1233"/>
      <c r="E3044" s="587" t="e">
        <f t="shared" si="79"/>
        <v>#DIV/0!</v>
      </c>
    </row>
    <row r="3045" spans="1:5" s="17" customFormat="1" ht="16.75" customHeight="1" outlineLevel="2">
      <c r="A3045" s="1230">
        <v>470</v>
      </c>
      <c r="B3045" s="1231"/>
      <c r="C3045" s="1232"/>
      <c r="D3045" s="1233"/>
      <c r="E3045" s="587" t="e">
        <f t="shared" si="79"/>
        <v>#DIV/0!</v>
      </c>
    </row>
    <row r="3046" spans="1:5" s="17" customFormat="1" ht="16.75" customHeight="1" outlineLevel="2">
      <c r="A3046" s="1230">
        <v>471</v>
      </c>
      <c r="B3046" s="1231"/>
      <c r="C3046" s="1232"/>
      <c r="D3046" s="1233"/>
      <c r="E3046" s="587" t="e">
        <f t="shared" si="79"/>
        <v>#DIV/0!</v>
      </c>
    </row>
    <row r="3047" spans="1:5" s="17" customFormat="1" ht="16.75" customHeight="1" outlineLevel="2">
      <c r="A3047" s="1230">
        <v>472</v>
      </c>
      <c r="B3047" s="1231"/>
      <c r="C3047" s="1232"/>
      <c r="D3047" s="1233"/>
      <c r="E3047" s="587" t="e">
        <f t="shared" si="79"/>
        <v>#DIV/0!</v>
      </c>
    </row>
    <row r="3048" spans="1:5" s="17" customFormat="1" ht="16.75" customHeight="1" outlineLevel="2">
      <c r="A3048" s="1230">
        <v>473</v>
      </c>
      <c r="B3048" s="1231"/>
      <c r="C3048" s="1232"/>
      <c r="D3048" s="1233"/>
      <c r="E3048" s="587" t="e">
        <f t="shared" si="79"/>
        <v>#DIV/0!</v>
      </c>
    </row>
    <row r="3049" spans="1:5" s="17" customFormat="1" ht="16.75" customHeight="1" outlineLevel="2">
      <c r="A3049" s="1230">
        <v>474</v>
      </c>
      <c r="B3049" s="1231"/>
      <c r="C3049" s="1232"/>
      <c r="D3049" s="1233"/>
      <c r="E3049" s="587" t="e">
        <f t="shared" si="79"/>
        <v>#DIV/0!</v>
      </c>
    </row>
    <row r="3050" spans="1:5" s="17" customFormat="1" ht="16.75" customHeight="1" outlineLevel="2">
      <c r="A3050" s="1230">
        <v>475</v>
      </c>
      <c r="B3050" s="1231"/>
      <c r="C3050" s="1232"/>
      <c r="D3050" s="1233"/>
      <c r="E3050" s="587" t="e">
        <f t="shared" si="79"/>
        <v>#DIV/0!</v>
      </c>
    </row>
    <row r="3051" spans="1:5" s="17" customFormat="1" ht="16.75" customHeight="1" outlineLevel="2">
      <c r="A3051" s="1230">
        <v>476</v>
      </c>
      <c r="B3051" s="1231"/>
      <c r="C3051" s="1232"/>
      <c r="D3051" s="1233"/>
      <c r="E3051" s="587" t="e">
        <f t="shared" si="79"/>
        <v>#DIV/0!</v>
      </c>
    </row>
    <row r="3052" spans="1:5" s="17" customFormat="1" ht="16.75" customHeight="1" outlineLevel="2">
      <c r="A3052" s="1230">
        <v>477</v>
      </c>
      <c r="B3052" s="1231"/>
      <c r="C3052" s="1232"/>
      <c r="D3052" s="1233"/>
      <c r="E3052" s="587" t="e">
        <f t="shared" si="79"/>
        <v>#DIV/0!</v>
      </c>
    </row>
    <row r="3053" spans="1:5" s="17" customFormat="1" ht="16.75" customHeight="1" outlineLevel="2">
      <c r="A3053" s="1230">
        <v>478</v>
      </c>
      <c r="B3053" s="1231"/>
      <c r="C3053" s="1232"/>
      <c r="D3053" s="1233"/>
      <c r="E3053" s="587" t="e">
        <f t="shared" si="79"/>
        <v>#DIV/0!</v>
      </c>
    </row>
    <row r="3054" spans="1:5" s="17" customFormat="1" ht="16.75" customHeight="1" outlineLevel="2">
      <c r="A3054" s="1230">
        <v>479</v>
      </c>
      <c r="B3054" s="1231"/>
      <c r="C3054" s="1232"/>
      <c r="D3054" s="1233"/>
      <c r="E3054" s="587" t="e">
        <f t="shared" si="79"/>
        <v>#DIV/0!</v>
      </c>
    </row>
    <row r="3055" spans="1:5" s="17" customFormat="1" ht="16.75" customHeight="1" outlineLevel="2">
      <c r="A3055" s="1230">
        <v>480</v>
      </c>
      <c r="B3055" s="1231"/>
      <c r="C3055" s="1232"/>
      <c r="D3055" s="1233"/>
      <c r="E3055" s="587" t="e">
        <f t="shared" si="79"/>
        <v>#DIV/0!</v>
      </c>
    </row>
    <row r="3056" spans="1:5" s="17" customFormat="1" ht="16.75" customHeight="1" outlineLevel="2">
      <c r="A3056" s="1230">
        <v>481</v>
      </c>
      <c r="B3056" s="1231"/>
      <c r="C3056" s="1232"/>
      <c r="D3056" s="1233"/>
      <c r="E3056" s="587" t="e">
        <f t="shared" si="79"/>
        <v>#DIV/0!</v>
      </c>
    </row>
    <row r="3057" spans="1:5" s="17" customFormat="1" ht="16.75" customHeight="1" outlineLevel="2">
      <c r="A3057" s="1230">
        <v>482</v>
      </c>
      <c r="B3057" s="1231"/>
      <c r="C3057" s="1232"/>
      <c r="D3057" s="1233"/>
      <c r="E3057" s="587" t="e">
        <f t="shared" si="79"/>
        <v>#DIV/0!</v>
      </c>
    </row>
    <row r="3058" spans="1:5" s="17" customFormat="1" ht="16.75" customHeight="1" outlineLevel="2">
      <c r="A3058" s="1230">
        <v>483</v>
      </c>
      <c r="B3058" s="1231"/>
      <c r="C3058" s="1232"/>
      <c r="D3058" s="1233"/>
      <c r="E3058" s="587" t="e">
        <f t="shared" si="79"/>
        <v>#DIV/0!</v>
      </c>
    </row>
    <row r="3059" spans="1:5" s="17" customFormat="1" ht="16.75" customHeight="1" outlineLevel="2">
      <c r="A3059" s="1230">
        <v>484</v>
      </c>
      <c r="B3059" s="1231"/>
      <c r="C3059" s="1232"/>
      <c r="D3059" s="1233"/>
      <c r="E3059" s="587" t="e">
        <f t="shared" si="79"/>
        <v>#DIV/0!</v>
      </c>
    </row>
    <row r="3060" spans="1:5" s="17" customFormat="1" ht="16.75" customHeight="1" outlineLevel="2">
      <c r="A3060" s="1230">
        <v>485</v>
      </c>
      <c r="B3060" s="1231"/>
      <c r="C3060" s="1232"/>
      <c r="D3060" s="1233"/>
      <c r="E3060" s="587" t="e">
        <f t="shared" si="79"/>
        <v>#DIV/0!</v>
      </c>
    </row>
    <row r="3061" spans="1:5" s="17" customFormat="1" ht="16.75" customHeight="1" outlineLevel="2">
      <c r="A3061" s="1230">
        <v>486</v>
      </c>
      <c r="B3061" s="1231"/>
      <c r="C3061" s="1232"/>
      <c r="D3061" s="1233"/>
      <c r="E3061" s="587" t="e">
        <f t="shared" si="79"/>
        <v>#DIV/0!</v>
      </c>
    </row>
    <row r="3062" spans="1:5" s="17" customFormat="1" ht="16.75" customHeight="1" outlineLevel="2">
      <c r="A3062" s="1230">
        <v>487</v>
      </c>
      <c r="B3062" s="1231"/>
      <c r="C3062" s="1232"/>
      <c r="D3062" s="1233"/>
      <c r="E3062" s="587" t="e">
        <f t="shared" si="79"/>
        <v>#DIV/0!</v>
      </c>
    </row>
    <row r="3063" spans="1:5" s="17" customFormat="1" ht="16.75" customHeight="1" outlineLevel="2">
      <c r="A3063" s="1230">
        <v>488</v>
      </c>
      <c r="B3063" s="1231"/>
      <c r="C3063" s="1232"/>
      <c r="D3063" s="1233"/>
      <c r="E3063" s="587" t="e">
        <f t="shared" si="79"/>
        <v>#DIV/0!</v>
      </c>
    </row>
    <row r="3064" spans="1:5" s="17" customFormat="1" ht="16.75" customHeight="1" outlineLevel="2">
      <c r="A3064" s="1230">
        <v>489</v>
      </c>
      <c r="B3064" s="1231"/>
      <c r="C3064" s="1232"/>
      <c r="D3064" s="1233"/>
      <c r="E3064" s="587" t="e">
        <f t="shared" si="79"/>
        <v>#DIV/0!</v>
      </c>
    </row>
    <row r="3065" spans="1:5" s="17" customFormat="1" ht="16.75" customHeight="1" outlineLevel="2">
      <c r="A3065" s="1230">
        <v>490</v>
      </c>
      <c r="B3065" s="1231"/>
      <c r="C3065" s="1232"/>
      <c r="D3065" s="1233"/>
      <c r="E3065" s="587" t="e">
        <f t="shared" si="79"/>
        <v>#DIV/0!</v>
      </c>
    </row>
    <row r="3066" spans="1:5" s="17" customFormat="1" ht="16.75" customHeight="1" outlineLevel="2">
      <c r="A3066" s="1230">
        <v>491</v>
      </c>
      <c r="B3066" s="1231"/>
      <c r="C3066" s="1232"/>
      <c r="D3066" s="1233"/>
      <c r="E3066" s="587" t="e">
        <f t="shared" si="79"/>
        <v>#DIV/0!</v>
      </c>
    </row>
    <row r="3067" spans="1:5" s="17" customFormat="1" ht="16.75" customHeight="1" outlineLevel="2">
      <c r="A3067" s="1230">
        <v>492</v>
      </c>
      <c r="B3067" s="1231"/>
      <c r="C3067" s="1232"/>
      <c r="D3067" s="1233"/>
      <c r="E3067" s="587" t="e">
        <f t="shared" si="79"/>
        <v>#DIV/0!</v>
      </c>
    </row>
    <row r="3068" spans="1:5" s="17" customFormat="1" ht="16.75" customHeight="1" outlineLevel="2">
      <c r="A3068" s="1230">
        <v>493</v>
      </c>
      <c r="B3068" s="1231"/>
      <c r="C3068" s="1232"/>
      <c r="D3068" s="1233"/>
      <c r="E3068" s="587" t="e">
        <f t="shared" si="79"/>
        <v>#DIV/0!</v>
      </c>
    </row>
    <row r="3069" spans="1:5" s="17" customFormat="1" ht="16.75" customHeight="1" outlineLevel="2">
      <c r="A3069" s="1230">
        <v>494</v>
      </c>
      <c r="B3069" s="1231"/>
      <c r="C3069" s="1232"/>
      <c r="D3069" s="1233"/>
      <c r="E3069" s="587" t="e">
        <f t="shared" si="79"/>
        <v>#DIV/0!</v>
      </c>
    </row>
    <row r="3070" spans="1:5" s="17" customFormat="1" ht="16.75" customHeight="1" outlineLevel="2">
      <c r="A3070" s="1230">
        <v>495</v>
      </c>
      <c r="B3070" s="1231"/>
      <c r="C3070" s="1232"/>
      <c r="D3070" s="1233"/>
      <c r="E3070" s="587" t="e">
        <f t="shared" si="79"/>
        <v>#DIV/0!</v>
      </c>
    </row>
    <row r="3071" spans="1:5" s="17" customFormat="1" ht="16.75" customHeight="1" outlineLevel="2">
      <c r="A3071" s="1230">
        <v>496</v>
      </c>
      <c r="B3071" s="1231"/>
      <c r="C3071" s="1232"/>
      <c r="D3071" s="1233"/>
      <c r="E3071" s="587" t="e">
        <f t="shared" si="79"/>
        <v>#DIV/0!</v>
      </c>
    </row>
    <row r="3072" spans="1:5" s="17" customFormat="1" ht="16.75" customHeight="1" outlineLevel="2">
      <c r="A3072" s="1230">
        <v>497</v>
      </c>
      <c r="B3072" s="1231"/>
      <c r="C3072" s="1232"/>
      <c r="D3072" s="1233"/>
      <c r="E3072" s="587" t="e">
        <f t="shared" si="79"/>
        <v>#DIV/0!</v>
      </c>
    </row>
    <row r="3073" spans="1:5" s="17" customFormat="1" ht="16.75" customHeight="1" outlineLevel="2">
      <c r="A3073" s="1230">
        <v>498</v>
      </c>
      <c r="B3073" s="1231"/>
      <c r="C3073" s="1232"/>
      <c r="D3073" s="1233"/>
      <c r="E3073" s="587" t="e">
        <f t="shared" si="79"/>
        <v>#DIV/0!</v>
      </c>
    </row>
    <row r="3074" spans="1:5" s="17" customFormat="1" ht="16.75" customHeight="1" outlineLevel="2">
      <c r="A3074" s="1230">
        <v>499</v>
      </c>
      <c r="B3074" s="1231"/>
      <c r="C3074" s="1232"/>
      <c r="D3074" s="1233"/>
      <c r="E3074" s="587" t="e">
        <f t="shared" si="79"/>
        <v>#DIV/0!</v>
      </c>
    </row>
    <row r="3075" spans="1:5" s="17" customFormat="1" ht="16.75" customHeight="1" outlineLevel="2" thickBot="1">
      <c r="A3075" s="1249">
        <v>500</v>
      </c>
      <c r="B3075" s="1250"/>
      <c r="C3075" s="1251"/>
      <c r="D3075" s="1252"/>
      <c r="E3075" s="587" t="e">
        <f t="shared" si="79"/>
        <v>#DIV/0!</v>
      </c>
    </row>
    <row r="3076" spans="1:5" s="20" customFormat="1" ht="32.25" customHeight="1" thickBot="1">
      <c r="A3076" s="1244" t="s">
        <v>32</v>
      </c>
      <c r="B3076" s="1244"/>
      <c r="C3076" s="1244"/>
      <c r="D3076" s="1244"/>
    </row>
    <row r="3077" spans="1:5" s="17" customFormat="1" ht="16.75" customHeight="1" outlineLevel="1">
      <c r="A3077" s="1247" t="s">
        <v>20</v>
      </c>
      <c r="B3077" s="1248"/>
      <c r="C3077" s="1248"/>
      <c r="D3077" s="27">
        <f>MIN(C3088:D3587)</f>
        <v>0</v>
      </c>
    </row>
    <row r="3078" spans="1:5" s="17" customFormat="1" ht="16.75" customHeight="1" outlineLevel="1">
      <c r="A3078" s="1240" t="s">
        <v>21</v>
      </c>
      <c r="B3078" s="1241"/>
      <c r="C3078" s="1241"/>
      <c r="D3078" s="22">
        <f>MAX(C3088:D3587)</f>
        <v>0</v>
      </c>
    </row>
    <row r="3079" spans="1:5" s="17" customFormat="1" ht="16.75" customHeight="1" outlineLevel="1">
      <c r="A3079" s="1240" t="s">
        <v>22</v>
      </c>
      <c r="B3079" s="1241"/>
      <c r="C3079" s="1241"/>
      <c r="D3079" s="22" t="e">
        <f>AVERAGE(C3088:D3587)</f>
        <v>#DIV/0!</v>
      </c>
    </row>
    <row r="3080" spans="1:5" s="17" customFormat="1" ht="33.75" customHeight="1" outlineLevel="1">
      <c r="A3080" s="1242" t="s">
        <v>23</v>
      </c>
      <c r="B3080" s="1241"/>
      <c r="C3080" s="1241"/>
      <c r="D3080" s="22" t="e">
        <f>D3079*1.1</f>
        <v>#DIV/0!</v>
      </c>
    </row>
    <row r="3081" spans="1:5" s="17" customFormat="1" ht="33.75" customHeight="1" outlineLevel="1">
      <c r="A3081" s="1242" t="s">
        <v>24</v>
      </c>
      <c r="B3081" s="1241"/>
      <c r="C3081" s="1241"/>
      <c r="D3081" s="22" t="e">
        <f>D3079*0.9</f>
        <v>#DIV/0!</v>
      </c>
    </row>
    <row r="3082" spans="1:5" s="17" customFormat="1" ht="31.5" customHeight="1" outlineLevel="1">
      <c r="A3082" s="1242" t="s">
        <v>25</v>
      </c>
      <c r="B3082" s="1241"/>
      <c r="C3082" s="1241"/>
      <c r="D3082" s="23" t="e">
        <f>SUM(E3088:E3587)</f>
        <v>#DIV/0!</v>
      </c>
    </row>
    <row r="3083" spans="1:5" s="17" customFormat="1" ht="16.75" customHeight="1" outlineLevel="1">
      <c r="A3083" s="1240" t="s">
        <v>26</v>
      </c>
      <c r="B3083" s="1241"/>
      <c r="C3083" s="1241"/>
      <c r="D3083" s="88" t="e">
        <f>D3082/COUNTA(C3088:D3587)</f>
        <v>#DIV/0!</v>
      </c>
    </row>
    <row r="3084" spans="1:5" s="17" customFormat="1" ht="16.75" customHeight="1" outlineLevel="1">
      <c r="A3084" s="1240" t="s">
        <v>466</v>
      </c>
      <c r="B3084" s="1241"/>
      <c r="C3084" s="1241"/>
      <c r="D3084" s="722"/>
    </row>
    <row r="3085" spans="1:5" s="17" customFormat="1" ht="17.25" customHeight="1" outlineLevel="1" thickBot="1">
      <c r="A3085" s="1234" t="s">
        <v>407</v>
      </c>
      <c r="B3085" s="1235"/>
      <c r="C3085" s="1235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6" t="s">
        <v>27</v>
      </c>
      <c r="B3087" s="1237"/>
      <c r="C3087" s="1238" t="s">
        <v>28</v>
      </c>
      <c r="D3087" s="1239"/>
    </row>
    <row r="3088" spans="1:5" s="17" customFormat="1" ht="16.75" customHeight="1" outlineLevel="2">
      <c r="A3088" s="1230">
        <v>1</v>
      </c>
      <c r="B3088" s="1231"/>
      <c r="C3088" s="1232"/>
      <c r="D3088" s="1233"/>
      <c r="E3088" s="587" t="e">
        <f>IF(AND(C3088&gt;=D$3081,C3088&lt;=D$3080),1,0)</f>
        <v>#DIV/0!</v>
      </c>
    </row>
    <row r="3089" spans="1:5" s="17" customFormat="1" ht="16.75" customHeight="1" outlineLevel="2">
      <c r="A3089" s="1230">
        <v>2</v>
      </c>
      <c r="B3089" s="1231"/>
      <c r="C3089" s="1232"/>
      <c r="D3089" s="1233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0">
        <v>3</v>
      </c>
      <c r="B3090" s="1231"/>
      <c r="C3090" s="1232"/>
      <c r="D3090" s="1233"/>
      <c r="E3090" s="587" t="e">
        <f t="shared" si="80"/>
        <v>#DIV/0!</v>
      </c>
    </row>
    <row r="3091" spans="1:5" s="17" customFormat="1" ht="16.75" customHeight="1" outlineLevel="2">
      <c r="A3091" s="1230">
        <v>4</v>
      </c>
      <c r="B3091" s="1231"/>
      <c r="C3091" s="1232"/>
      <c r="D3091" s="1233"/>
      <c r="E3091" s="587" t="e">
        <f t="shared" si="80"/>
        <v>#DIV/0!</v>
      </c>
    </row>
    <row r="3092" spans="1:5" s="17" customFormat="1" ht="16.75" customHeight="1" outlineLevel="2">
      <c r="A3092" s="1230">
        <v>5</v>
      </c>
      <c r="B3092" s="1231"/>
      <c r="C3092" s="1232"/>
      <c r="D3092" s="1233"/>
      <c r="E3092" s="587" t="e">
        <f t="shared" si="80"/>
        <v>#DIV/0!</v>
      </c>
    </row>
    <row r="3093" spans="1:5" s="17" customFormat="1" ht="16.75" customHeight="1" outlineLevel="2">
      <c r="A3093" s="1230">
        <v>6</v>
      </c>
      <c r="B3093" s="1231"/>
      <c r="C3093" s="1232"/>
      <c r="D3093" s="1233"/>
      <c r="E3093" s="587" t="e">
        <f t="shared" si="80"/>
        <v>#DIV/0!</v>
      </c>
    </row>
    <row r="3094" spans="1:5" s="17" customFormat="1" ht="16.75" customHeight="1" outlineLevel="2">
      <c r="A3094" s="1230">
        <v>7</v>
      </c>
      <c r="B3094" s="1231"/>
      <c r="C3094" s="1232"/>
      <c r="D3094" s="1233"/>
      <c r="E3094" s="587" t="e">
        <f t="shared" si="80"/>
        <v>#DIV/0!</v>
      </c>
    </row>
    <row r="3095" spans="1:5" s="17" customFormat="1" ht="16.75" customHeight="1" outlineLevel="2">
      <c r="A3095" s="1230">
        <v>8</v>
      </c>
      <c r="B3095" s="1231"/>
      <c r="C3095" s="1232"/>
      <c r="D3095" s="1233"/>
      <c r="E3095" s="587" t="e">
        <f t="shared" si="80"/>
        <v>#DIV/0!</v>
      </c>
    </row>
    <row r="3096" spans="1:5" s="17" customFormat="1" ht="16.75" customHeight="1" outlineLevel="2">
      <c r="A3096" s="1230">
        <v>9</v>
      </c>
      <c r="B3096" s="1231"/>
      <c r="C3096" s="1232"/>
      <c r="D3096" s="1233"/>
      <c r="E3096" s="587" t="e">
        <f t="shared" si="80"/>
        <v>#DIV/0!</v>
      </c>
    </row>
    <row r="3097" spans="1:5" s="17" customFormat="1" ht="16.75" customHeight="1" outlineLevel="2">
      <c r="A3097" s="1230">
        <v>10</v>
      </c>
      <c r="B3097" s="1231"/>
      <c r="C3097" s="1232"/>
      <c r="D3097" s="1233"/>
      <c r="E3097" s="587" t="e">
        <f t="shared" si="80"/>
        <v>#DIV/0!</v>
      </c>
    </row>
    <row r="3098" spans="1:5" s="17" customFormat="1" ht="16.75" customHeight="1" outlineLevel="2">
      <c r="A3098" s="1230">
        <v>11</v>
      </c>
      <c r="B3098" s="1231"/>
      <c r="C3098" s="1232"/>
      <c r="D3098" s="1233"/>
      <c r="E3098" s="587" t="e">
        <f t="shared" si="80"/>
        <v>#DIV/0!</v>
      </c>
    </row>
    <row r="3099" spans="1:5" s="17" customFormat="1" ht="16.75" customHeight="1" outlineLevel="2">
      <c r="A3099" s="1230">
        <v>12</v>
      </c>
      <c r="B3099" s="1231"/>
      <c r="C3099" s="1232"/>
      <c r="D3099" s="1233"/>
      <c r="E3099" s="587" t="e">
        <f t="shared" si="80"/>
        <v>#DIV/0!</v>
      </c>
    </row>
    <row r="3100" spans="1:5" s="17" customFormat="1" ht="16.75" customHeight="1" outlineLevel="2">
      <c r="A3100" s="1230">
        <v>13</v>
      </c>
      <c r="B3100" s="1231"/>
      <c r="C3100" s="1232"/>
      <c r="D3100" s="1233"/>
      <c r="E3100" s="587" t="e">
        <f t="shared" si="80"/>
        <v>#DIV/0!</v>
      </c>
    </row>
    <row r="3101" spans="1:5" s="17" customFormat="1" ht="16.75" customHeight="1" outlineLevel="2">
      <c r="A3101" s="1230">
        <v>14</v>
      </c>
      <c r="B3101" s="1231"/>
      <c r="C3101" s="1232"/>
      <c r="D3101" s="1233"/>
      <c r="E3101" s="587" t="e">
        <f t="shared" si="80"/>
        <v>#DIV/0!</v>
      </c>
    </row>
    <row r="3102" spans="1:5" s="17" customFormat="1" ht="16.75" customHeight="1" outlineLevel="2">
      <c r="A3102" s="1230">
        <v>15</v>
      </c>
      <c r="B3102" s="1231"/>
      <c r="C3102" s="1232"/>
      <c r="D3102" s="1233"/>
      <c r="E3102" s="587" t="e">
        <f t="shared" si="80"/>
        <v>#DIV/0!</v>
      </c>
    </row>
    <row r="3103" spans="1:5" s="17" customFormat="1" ht="16.75" customHeight="1" outlineLevel="2">
      <c r="A3103" s="1230">
        <v>16</v>
      </c>
      <c r="B3103" s="1231"/>
      <c r="C3103" s="1232"/>
      <c r="D3103" s="1233"/>
      <c r="E3103" s="587" t="e">
        <f t="shared" si="80"/>
        <v>#DIV/0!</v>
      </c>
    </row>
    <row r="3104" spans="1:5" s="17" customFormat="1" ht="16.75" customHeight="1" outlineLevel="2">
      <c r="A3104" s="1230">
        <v>17</v>
      </c>
      <c r="B3104" s="1231"/>
      <c r="C3104" s="1232"/>
      <c r="D3104" s="1233"/>
      <c r="E3104" s="587" t="e">
        <f t="shared" si="80"/>
        <v>#DIV/0!</v>
      </c>
    </row>
    <row r="3105" spans="1:5" s="17" customFormat="1" ht="16.75" customHeight="1" outlineLevel="2">
      <c r="A3105" s="1230">
        <v>18</v>
      </c>
      <c r="B3105" s="1231"/>
      <c r="C3105" s="1232"/>
      <c r="D3105" s="1233"/>
      <c r="E3105" s="587" t="e">
        <f t="shared" si="80"/>
        <v>#DIV/0!</v>
      </c>
    </row>
    <row r="3106" spans="1:5" s="17" customFormat="1" ht="16.75" customHeight="1" outlineLevel="2">
      <c r="A3106" s="1230">
        <v>19</v>
      </c>
      <c r="B3106" s="1231"/>
      <c r="C3106" s="1232"/>
      <c r="D3106" s="1233"/>
      <c r="E3106" s="587" t="e">
        <f t="shared" si="80"/>
        <v>#DIV/0!</v>
      </c>
    </row>
    <row r="3107" spans="1:5" s="17" customFormat="1" ht="16.75" customHeight="1" outlineLevel="2">
      <c r="A3107" s="1230">
        <v>20</v>
      </c>
      <c r="B3107" s="1231"/>
      <c r="C3107" s="1232"/>
      <c r="D3107" s="1233"/>
      <c r="E3107" s="587" t="e">
        <f t="shared" si="80"/>
        <v>#DIV/0!</v>
      </c>
    </row>
    <row r="3108" spans="1:5" s="17" customFormat="1" ht="16.75" customHeight="1" outlineLevel="2">
      <c r="A3108" s="1230">
        <v>21</v>
      </c>
      <c r="B3108" s="1231"/>
      <c r="C3108" s="1232"/>
      <c r="D3108" s="1233"/>
      <c r="E3108" s="587" t="e">
        <f t="shared" si="80"/>
        <v>#DIV/0!</v>
      </c>
    </row>
    <row r="3109" spans="1:5" s="17" customFormat="1" ht="16.75" customHeight="1" outlineLevel="2">
      <c r="A3109" s="1230">
        <v>22</v>
      </c>
      <c r="B3109" s="1231"/>
      <c r="C3109" s="1232"/>
      <c r="D3109" s="1233"/>
      <c r="E3109" s="587" t="e">
        <f t="shared" si="80"/>
        <v>#DIV/0!</v>
      </c>
    </row>
    <row r="3110" spans="1:5" s="17" customFormat="1" ht="16.75" customHeight="1" outlineLevel="2">
      <c r="A3110" s="1230">
        <v>23</v>
      </c>
      <c r="B3110" s="1231"/>
      <c r="C3110" s="1232"/>
      <c r="D3110" s="1233"/>
      <c r="E3110" s="587" t="e">
        <f t="shared" si="80"/>
        <v>#DIV/0!</v>
      </c>
    </row>
    <row r="3111" spans="1:5" s="17" customFormat="1" ht="16.75" customHeight="1" outlineLevel="2">
      <c r="A3111" s="1230">
        <v>24</v>
      </c>
      <c r="B3111" s="1231"/>
      <c r="C3111" s="1232"/>
      <c r="D3111" s="1233"/>
      <c r="E3111" s="587" t="e">
        <f t="shared" si="80"/>
        <v>#DIV/0!</v>
      </c>
    </row>
    <row r="3112" spans="1:5" s="17" customFormat="1" ht="16.75" customHeight="1" outlineLevel="2">
      <c r="A3112" s="1230">
        <v>25</v>
      </c>
      <c r="B3112" s="1231"/>
      <c r="C3112" s="1232"/>
      <c r="D3112" s="1233"/>
      <c r="E3112" s="587" t="e">
        <f t="shared" si="80"/>
        <v>#DIV/0!</v>
      </c>
    </row>
    <row r="3113" spans="1:5" s="17" customFormat="1" ht="16.75" customHeight="1" outlineLevel="2">
      <c r="A3113" s="1230">
        <v>26</v>
      </c>
      <c r="B3113" s="1231"/>
      <c r="C3113" s="1232"/>
      <c r="D3113" s="1233"/>
      <c r="E3113" s="587" t="e">
        <f t="shared" si="80"/>
        <v>#DIV/0!</v>
      </c>
    </row>
    <row r="3114" spans="1:5" s="17" customFormat="1" ht="16.75" customHeight="1" outlineLevel="2">
      <c r="A3114" s="1230">
        <v>27</v>
      </c>
      <c r="B3114" s="1231"/>
      <c r="C3114" s="1232"/>
      <c r="D3114" s="1233"/>
      <c r="E3114" s="587" t="e">
        <f t="shared" si="80"/>
        <v>#DIV/0!</v>
      </c>
    </row>
    <row r="3115" spans="1:5" s="17" customFormat="1" ht="16.75" customHeight="1" outlineLevel="2">
      <c r="A3115" s="1230">
        <v>28</v>
      </c>
      <c r="B3115" s="1231"/>
      <c r="C3115" s="1232"/>
      <c r="D3115" s="1233"/>
      <c r="E3115" s="587" t="e">
        <f t="shared" si="80"/>
        <v>#DIV/0!</v>
      </c>
    </row>
    <row r="3116" spans="1:5" s="17" customFormat="1" ht="16.75" customHeight="1" outlineLevel="2">
      <c r="A3116" s="1230">
        <v>29</v>
      </c>
      <c r="B3116" s="1231"/>
      <c r="C3116" s="1232"/>
      <c r="D3116" s="1233"/>
      <c r="E3116" s="587" t="e">
        <f t="shared" si="80"/>
        <v>#DIV/0!</v>
      </c>
    </row>
    <row r="3117" spans="1:5" s="17" customFormat="1" ht="16.75" customHeight="1" outlineLevel="2">
      <c r="A3117" s="1230">
        <v>30</v>
      </c>
      <c r="B3117" s="1231"/>
      <c r="C3117" s="1232"/>
      <c r="D3117" s="1233"/>
      <c r="E3117" s="587" t="e">
        <f t="shared" si="80"/>
        <v>#DIV/0!</v>
      </c>
    </row>
    <row r="3118" spans="1:5" s="17" customFormat="1" ht="16.75" customHeight="1" outlineLevel="2">
      <c r="A3118" s="1230">
        <v>31</v>
      </c>
      <c r="B3118" s="1231"/>
      <c r="C3118" s="1232"/>
      <c r="D3118" s="1233"/>
      <c r="E3118" s="587" t="e">
        <f t="shared" si="80"/>
        <v>#DIV/0!</v>
      </c>
    </row>
    <row r="3119" spans="1:5" s="17" customFormat="1" ht="16.75" customHeight="1" outlineLevel="2">
      <c r="A3119" s="1230">
        <v>32</v>
      </c>
      <c r="B3119" s="1231"/>
      <c r="C3119" s="1232"/>
      <c r="D3119" s="1233"/>
      <c r="E3119" s="587" t="e">
        <f t="shared" si="80"/>
        <v>#DIV/0!</v>
      </c>
    </row>
    <row r="3120" spans="1:5" s="17" customFormat="1" ht="16.75" customHeight="1" outlineLevel="2">
      <c r="A3120" s="1230">
        <v>33</v>
      </c>
      <c r="B3120" s="1231"/>
      <c r="C3120" s="1232"/>
      <c r="D3120" s="1233"/>
      <c r="E3120" s="587" t="e">
        <f t="shared" si="80"/>
        <v>#DIV/0!</v>
      </c>
    </row>
    <row r="3121" spans="1:5" s="17" customFormat="1" ht="16.75" customHeight="1" outlineLevel="2">
      <c r="A3121" s="1230">
        <v>34</v>
      </c>
      <c r="B3121" s="1231"/>
      <c r="C3121" s="1232"/>
      <c r="D3121" s="1233"/>
      <c r="E3121" s="587" t="e">
        <f t="shared" si="80"/>
        <v>#DIV/0!</v>
      </c>
    </row>
    <row r="3122" spans="1:5" s="17" customFormat="1" ht="16.75" customHeight="1" outlineLevel="2">
      <c r="A3122" s="1230">
        <v>35</v>
      </c>
      <c r="B3122" s="1231"/>
      <c r="C3122" s="1232"/>
      <c r="D3122" s="1233"/>
      <c r="E3122" s="587" t="e">
        <f t="shared" si="80"/>
        <v>#DIV/0!</v>
      </c>
    </row>
    <row r="3123" spans="1:5" s="17" customFormat="1" ht="16.75" customHeight="1" outlineLevel="2">
      <c r="A3123" s="1230">
        <v>36</v>
      </c>
      <c r="B3123" s="1231"/>
      <c r="C3123" s="1232"/>
      <c r="D3123" s="1233"/>
      <c r="E3123" s="587" t="e">
        <f t="shared" si="80"/>
        <v>#DIV/0!</v>
      </c>
    </row>
    <row r="3124" spans="1:5" s="17" customFormat="1" ht="16.75" customHeight="1" outlineLevel="2">
      <c r="A3124" s="1230">
        <v>37</v>
      </c>
      <c r="B3124" s="1231"/>
      <c r="C3124" s="1232"/>
      <c r="D3124" s="1233"/>
      <c r="E3124" s="587" t="e">
        <f t="shared" si="80"/>
        <v>#DIV/0!</v>
      </c>
    </row>
    <row r="3125" spans="1:5" s="17" customFormat="1" ht="16.75" customHeight="1" outlineLevel="2">
      <c r="A3125" s="1230">
        <v>38</v>
      </c>
      <c r="B3125" s="1231"/>
      <c r="C3125" s="1232"/>
      <c r="D3125" s="1233"/>
      <c r="E3125" s="587" t="e">
        <f t="shared" si="80"/>
        <v>#DIV/0!</v>
      </c>
    </row>
    <row r="3126" spans="1:5" s="17" customFormat="1" ht="16.75" customHeight="1" outlineLevel="2">
      <c r="A3126" s="1230">
        <v>39</v>
      </c>
      <c r="B3126" s="1231"/>
      <c r="C3126" s="1232"/>
      <c r="D3126" s="1233"/>
      <c r="E3126" s="587" t="e">
        <f t="shared" si="80"/>
        <v>#DIV/0!</v>
      </c>
    </row>
    <row r="3127" spans="1:5" s="17" customFormat="1" ht="16.75" customHeight="1" outlineLevel="2">
      <c r="A3127" s="1230">
        <v>40</v>
      </c>
      <c r="B3127" s="1231"/>
      <c r="C3127" s="1232"/>
      <c r="D3127" s="1233"/>
      <c r="E3127" s="587" t="e">
        <f t="shared" si="80"/>
        <v>#DIV/0!</v>
      </c>
    </row>
    <row r="3128" spans="1:5" s="17" customFormat="1" ht="16.75" customHeight="1" outlineLevel="2">
      <c r="A3128" s="1230">
        <v>41</v>
      </c>
      <c r="B3128" s="1231"/>
      <c r="C3128" s="1232"/>
      <c r="D3128" s="1233"/>
      <c r="E3128" s="587" t="e">
        <f t="shared" si="80"/>
        <v>#DIV/0!</v>
      </c>
    </row>
    <row r="3129" spans="1:5" s="17" customFormat="1" ht="16.75" customHeight="1" outlineLevel="2">
      <c r="A3129" s="1230">
        <v>42</v>
      </c>
      <c r="B3129" s="1231"/>
      <c r="C3129" s="1232"/>
      <c r="D3129" s="1233"/>
      <c r="E3129" s="587" t="e">
        <f t="shared" si="80"/>
        <v>#DIV/0!</v>
      </c>
    </row>
    <row r="3130" spans="1:5" s="17" customFormat="1" ht="16.75" customHeight="1" outlineLevel="2">
      <c r="A3130" s="1230">
        <v>43</v>
      </c>
      <c r="B3130" s="1231"/>
      <c r="C3130" s="1232"/>
      <c r="D3130" s="1233"/>
      <c r="E3130" s="587" t="e">
        <f t="shared" si="80"/>
        <v>#DIV/0!</v>
      </c>
    </row>
    <row r="3131" spans="1:5" s="17" customFormat="1" ht="16.75" customHeight="1" outlineLevel="2">
      <c r="A3131" s="1230">
        <v>44</v>
      </c>
      <c r="B3131" s="1231"/>
      <c r="C3131" s="1232"/>
      <c r="D3131" s="1233"/>
      <c r="E3131" s="587" t="e">
        <f t="shared" si="80"/>
        <v>#DIV/0!</v>
      </c>
    </row>
    <row r="3132" spans="1:5" s="17" customFormat="1" ht="16.75" customHeight="1" outlineLevel="2">
      <c r="A3132" s="1230">
        <v>45</v>
      </c>
      <c r="B3132" s="1231"/>
      <c r="C3132" s="1232"/>
      <c r="D3132" s="1233"/>
      <c r="E3132" s="587" t="e">
        <f t="shared" si="80"/>
        <v>#DIV/0!</v>
      </c>
    </row>
    <row r="3133" spans="1:5" s="17" customFormat="1" ht="16.75" customHeight="1" outlineLevel="2">
      <c r="A3133" s="1230">
        <v>46</v>
      </c>
      <c r="B3133" s="1231"/>
      <c r="C3133" s="1232"/>
      <c r="D3133" s="1233"/>
      <c r="E3133" s="587" t="e">
        <f t="shared" si="80"/>
        <v>#DIV/0!</v>
      </c>
    </row>
    <row r="3134" spans="1:5" s="17" customFormat="1" ht="16.75" customHeight="1" outlineLevel="2">
      <c r="A3134" s="1230">
        <v>47</v>
      </c>
      <c r="B3134" s="1231"/>
      <c r="C3134" s="1232"/>
      <c r="D3134" s="1233"/>
      <c r="E3134" s="587" t="e">
        <f t="shared" si="80"/>
        <v>#DIV/0!</v>
      </c>
    </row>
    <row r="3135" spans="1:5" s="17" customFormat="1" ht="16.75" customHeight="1" outlineLevel="2">
      <c r="A3135" s="1230">
        <v>48</v>
      </c>
      <c r="B3135" s="1231"/>
      <c r="C3135" s="1232"/>
      <c r="D3135" s="1233"/>
      <c r="E3135" s="587" t="e">
        <f t="shared" si="80"/>
        <v>#DIV/0!</v>
      </c>
    </row>
    <row r="3136" spans="1:5" s="17" customFormat="1" ht="16.75" customHeight="1" outlineLevel="2">
      <c r="A3136" s="1230">
        <v>49</v>
      </c>
      <c r="B3136" s="1231"/>
      <c r="C3136" s="1232"/>
      <c r="D3136" s="1233"/>
      <c r="E3136" s="587" t="e">
        <f t="shared" si="80"/>
        <v>#DIV/0!</v>
      </c>
    </row>
    <row r="3137" spans="1:5" s="17" customFormat="1" ht="16.75" customHeight="1" outlineLevel="2">
      <c r="A3137" s="1230">
        <v>50</v>
      </c>
      <c r="B3137" s="1231"/>
      <c r="C3137" s="1232"/>
      <c r="D3137" s="1233"/>
      <c r="E3137" s="587" t="e">
        <f t="shared" si="80"/>
        <v>#DIV/0!</v>
      </c>
    </row>
    <row r="3138" spans="1:5" s="17" customFormat="1" ht="16.75" customHeight="1" outlineLevel="2">
      <c r="A3138" s="1230">
        <v>51</v>
      </c>
      <c r="B3138" s="1231"/>
      <c r="C3138" s="1232"/>
      <c r="D3138" s="1233"/>
      <c r="E3138" s="587" t="e">
        <f t="shared" si="80"/>
        <v>#DIV/0!</v>
      </c>
    </row>
    <row r="3139" spans="1:5" s="17" customFormat="1" ht="16.75" customHeight="1" outlineLevel="2">
      <c r="A3139" s="1230">
        <v>52</v>
      </c>
      <c r="B3139" s="1231"/>
      <c r="C3139" s="1232"/>
      <c r="D3139" s="1233"/>
      <c r="E3139" s="587" t="e">
        <f t="shared" si="80"/>
        <v>#DIV/0!</v>
      </c>
    </row>
    <row r="3140" spans="1:5" s="17" customFormat="1" ht="16.75" customHeight="1" outlineLevel="2">
      <c r="A3140" s="1230">
        <v>53</v>
      </c>
      <c r="B3140" s="1231"/>
      <c r="C3140" s="1232"/>
      <c r="D3140" s="1233"/>
      <c r="E3140" s="587" t="e">
        <f t="shared" si="80"/>
        <v>#DIV/0!</v>
      </c>
    </row>
    <row r="3141" spans="1:5" s="17" customFormat="1" ht="16.75" customHeight="1" outlineLevel="2">
      <c r="A3141" s="1230">
        <v>54</v>
      </c>
      <c r="B3141" s="1231"/>
      <c r="C3141" s="1232"/>
      <c r="D3141" s="1233"/>
      <c r="E3141" s="587" t="e">
        <f t="shared" si="80"/>
        <v>#DIV/0!</v>
      </c>
    </row>
    <row r="3142" spans="1:5" s="17" customFormat="1" ht="16.75" customHeight="1" outlineLevel="2">
      <c r="A3142" s="1230">
        <v>55</v>
      </c>
      <c r="B3142" s="1231"/>
      <c r="C3142" s="1232"/>
      <c r="D3142" s="1233"/>
      <c r="E3142" s="587" t="e">
        <f t="shared" si="80"/>
        <v>#DIV/0!</v>
      </c>
    </row>
    <row r="3143" spans="1:5" s="17" customFormat="1" ht="16.75" customHeight="1" outlineLevel="2">
      <c r="A3143" s="1230">
        <v>56</v>
      </c>
      <c r="B3143" s="1231"/>
      <c r="C3143" s="1232"/>
      <c r="D3143" s="1233"/>
      <c r="E3143" s="587" t="e">
        <f t="shared" si="80"/>
        <v>#DIV/0!</v>
      </c>
    </row>
    <row r="3144" spans="1:5" s="17" customFormat="1" ht="16.75" customHeight="1" outlineLevel="2">
      <c r="A3144" s="1230">
        <v>57</v>
      </c>
      <c r="B3144" s="1231"/>
      <c r="C3144" s="1232"/>
      <c r="D3144" s="1233"/>
      <c r="E3144" s="587" t="e">
        <f t="shared" si="80"/>
        <v>#DIV/0!</v>
      </c>
    </row>
    <row r="3145" spans="1:5" s="17" customFormat="1" ht="16.75" customHeight="1" outlineLevel="2">
      <c r="A3145" s="1230">
        <v>58</v>
      </c>
      <c r="B3145" s="1231"/>
      <c r="C3145" s="1232"/>
      <c r="D3145" s="1233"/>
      <c r="E3145" s="587" t="e">
        <f t="shared" si="80"/>
        <v>#DIV/0!</v>
      </c>
    </row>
    <row r="3146" spans="1:5" s="17" customFormat="1" ht="16.75" customHeight="1" outlineLevel="2">
      <c r="A3146" s="1230">
        <v>59</v>
      </c>
      <c r="B3146" s="1231"/>
      <c r="C3146" s="1232"/>
      <c r="D3146" s="1233"/>
      <c r="E3146" s="587" t="e">
        <f t="shared" si="80"/>
        <v>#DIV/0!</v>
      </c>
    </row>
    <row r="3147" spans="1:5" s="17" customFormat="1" ht="16.75" customHeight="1" outlineLevel="2">
      <c r="A3147" s="1230">
        <v>60</v>
      </c>
      <c r="B3147" s="1231"/>
      <c r="C3147" s="1232"/>
      <c r="D3147" s="1233"/>
      <c r="E3147" s="587" t="e">
        <f t="shared" si="80"/>
        <v>#DIV/0!</v>
      </c>
    </row>
    <row r="3148" spans="1:5" s="17" customFormat="1" ht="16.75" customHeight="1" outlineLevel="2">
      <c r="A3148" s="1230">
        <v>61</v>
      </c>
      <c r="B3148" s="1231"/>
      <c r="C3148" s="1232"/>
      <c r="D3148" s="1233"/>
      <c r="E3148" s="587" t="e">
        <f t="shared" si="80"/>
        <v>#DIV/0!</v>
      </c>
    </row>
    <row r="3149" spans="1:5" s="17" customFormat="1" ht="16.75" customHeight="1" outlineLevel="2">
      <c r="A3149" s="1230">
        <v>62</v>
      </c>
      <c r="B3149" s="1231"/>
      <c r="C3149" s="1232"/>
      <c r="D3149" s="1233"/>
      <c r="E3149" s="587" t="e">
        <f t="shared" si="80"/>
        <v>#DIV/0!</v>
      </c>
    </row>
    <row r="3150" spans="1:5" s="17" customFormat="1" ht="16.75" customHeight="1" outlineLevel="2">
      <c r="A3150" s="1230">
        <v>63</v>
      </c>
      <c r="B3150" s="1231"/>
      <c r="C3150" s="1232"/>
      <c r="D3150" s="1233"/>
      <c r="E3150" s="587" t="e">
        <f t="shared" si="80"/>
        <v>#DIV/0!</v>
      </c>
    </row>
    <row r="3151" spans="1:5" s="17" customFormat="1" ht="16.75" customHeight="1" outlineLevel="2">
      <c r="A3151" s="1230">
        <v>64</v>
      </c>
      <c r="B3151" s="1231"/>
      <c r="C3151" s="1232"/>
      <c r="D3151" s="1233"/>
      <c r="E3151" s="587" t="e">
        <f t="shared" si="80"/>
        <v>#DIV/0!</v>
      </c>
    </row>
    <row r="3152" spans="1:5" s="17" customFormat="1" ht="16.75" customHeight="1" outlineLevel="2">
      <c r="A3152" s="1230">
        <v>65</v>
      </c>
      <c r="B3152" s="1231"/>
      <c r="C3152" s="1232"/>
      <c r="D3152" s="1233"/>
      <c r="E3152" s="587" t="e">
        <f t="shared" si="80"/>
        <v>#DIV/0!</v>
      </c>
    </row>
    <row r="3153" spans="1:5" s="17" customFormat="1" ht="16.75" customHeight="1" outlineLevel="2">
      <c r="A3153" s="1230">
        <v>66</v>
      </c>
      <c r="B3153" s="1231"/>
      <c r="C3153" s="1232"/>
      <c r="D3153" s="1233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0">
        <v>67</v>
      </c>
      <c r="B3154" s="1231"/>
      <c r="C3154" s="1232"/>
      <c r="D3154" s="1233"/>
      <c r="E3154" s="587" t="e">
        <f t="shared" si="81"/>
        <v>#DIV/0!</v>
      </c>
    </row>
    <row r="3155" spans="1:5" s="17" customFormat="1" ht="16.75" customHeight="1" outlineLevel="2">
      <c r="A3155" s="1230">
        <v>68</v>
      </c>
      <c r="B3155" s="1231"/>
      <c r="C3155" s="1232"/>
      <c r="D3155" s="1233"/>
      <c r="E3155" s="587" t="e">
        <f t="shared" si="81"/>
        <v>#DIV/0!</v>
      </c>
    </row>
    <row r="3156" spans="1:5" s="17" customFormat="1" ht="16.75" customHeight="1" outlineLevel="2">
      <c r="A3156" s="1230">
        <v>69</v>
      </c>
      <c r="B3156" s="1231"/>
      <c r="C3156" s="1232"/>
      <c r="D3156" s="1233"/>
      <c r="E3156" s="587" t="e">
        <f t="shared" si="81"/>
        <v>#DIV/0!</v>
      </c>
    </row>
    <row r="3157" spans="1:5" s="17" customFormat="1" ht="16.75" customHeight="1" outlineLevel="2">
      <c r="A3157" s="1230">
        <v>70</v>
      </c>
      <c r="B3157" s="1231"/>
      <c r="C3157" s="1232"/>
      <c r="D3157" s="1233"/>
      <c r="E3157" s="587" t="e">
        <f t="shared" si="81"/>
        <v>#DIV/0!</v>
      </c>
    </row>
    <row r="3158" spans="1:5" s="17" customFormat="1" ht="16.75" customHeight="1" outlineLevel="2">
      <c r="A3158" s="1230">
        <v>71</v>
      </c>
      <c r="B3158" s="1231"/>
      <c r="C3158" s="1232"/>
      <c r="D3158" s="1233"/>
      <c r="E3158" s="587" t="e">
        <f t="shared" si="81"/>
        <v>#DIV/0!</v>
      </c>
    </row>
    <row r="3159" spans="1:5" s="17" customFormat="1" ht="16.75" customHeight="1" outlineLevel="2">
      <c r="A3159" s="1230">
        <v>72</v>
      </c>
      <c r="B3159" s="1231"/>
      <c r="C3159" s="1232"/>
      <c r="D3159" s="1233"/>
      <c r="E3159" s="587" t="e">
        <f t="shared" si="81"/>
        <v>#DIV/0!</v>
      </c>
    </row>
    <row r="3160" spans="1:5" s="17" customFormat="1" ht="16.75" customHeight="1" outlineLevel="2">
      <c r="A3160" s="1230">
        <v>73</v>
      </c>
      <c r="B3160" s="1231"/>
      <c r="C3160" s="1232"/>
      <c r="D3160" s="1233"/>
      <c r="E3160" s="587" t="e">
        <f t="shared" si="81"/>
        <v>#DIV/0!</v>
      </c>
    </row>
    <row r="3161" spans="1:5" s="17" customFormat="1" ht="16.75" customHeight="1" outlineLevel="2">
      <c r="A3161" s="1230">
        <v>74</v>
      </c>
      <c r="B3161" s="1231"/>
      <c r="C3161" s="1232"/>
      <c r="D3161" s="1233"/>
      <c r="E3161" s="587" t="e">
        <f t="shared" si="81"/>
        <v>#DIV/0!</v>
      </c>
    </row>
    <row r="3162" spans="1:5" s="17" customFormat="1" ht="16.75" customHeight="1" outlineLevel="2">
      <c r="A3162" s="1230">
        <v>75</v>
      </c>
      <c r="B3162" s="1231"/>
      <c r="C3162" s="1232"/>
      <c r="D3162" s="1233"/>
      <c r="E3162" s="587" t="e">
        <f t="shared" si="81"/>
        <v>#DIV/0!</v>
      </c>
    </row>
    <row r="3163" spans="1:5" s="17" customFormat="1" ht="16.75" customHeight="1" outlineLevel="2">
      <c r="A3163" s="1230">
        <v>76</v>
      </c>
      <c r="B3163" s="1231"/>
      <c r="C3163" s="1232"/>
      <c r="D3163" s="1233"/>
      <c r="E3163" s="587" t="e">
        <f t="shared" si="81"/>
        <v>#DIV/0!</v>
      </c>
    </row>
    <row r="3164" spans="1:5" s="17" customFormat="1" ht="16.75" customHeight="1" outlineLevel="2">
      <c r="A3164" s="1230">
        <v>77</v>
      </c>
      <c r="B3164" s="1231"/>
      <c r="C3164" s="1232"/>
      <c r="D3164" s="1233"/>
      <c r="E3164" s="587" t="e">
        <f t="shared" si="81"/>
        <v>#DIV/0!</v>
      </c>
    </row>
    <row r="3165" spans="1:5" s="17" customFormat="1" ht="16.75" customHeight="1" outlineLevel="2">
      <c r="A3165" s="1230">
        <v>78</v>
      </c>
      <c r="B3165" s="1231"/>
      <c r="C3165" s="1232"/>
      <c r="D3165" s="1233"/>
      <c r="E3165" s="587" t="e">
        <f t="shared" si="81"/>
        <v>#DIV/0!</v>
      </c>
    </row>
    <row r="3166" spans="1:5" s="17" customFormat="1" ht="16.75" customHeight="1" outlineLevel="2">
      <c r="A3166" s="1230">
        <v>79</v>
      </c>
      <c r="B3166" s="1231"/>
      <c r="C3166" s="1232"/>
      <c r="D3166" s="1233"/>
      <c r="E3166" s="587" t="e">
        <f t="shared" si="81"/>
        <v>#DIV/0!</v>
      </c>
    </row>
    <row r="3167" spans="1:5" s="17" customFormat="1" ht="16.75" customHeight="1" outlineLevel="2">
      <c r="A3167" s="1230">
        <v>80</v>
      </c>
      <c r="B3167" s="1231"/>
      <c r="C3167" s="1232"/>
      <c r="D3167" s="1233"/>
      <c r="E3167" s="587" t="e">
        <f t="shared" si="81"/>
        <v>#DIV/0!</v>
      </c>
    </row>
    <row r="3168" spans="1:5" s="17" customFormat="1" ht="16.75" customHeight="1" outlineLevel="2">
      <c r="A3168" s="1230">
        <v>81</v>
      </c>
      <c r="B3168" s="1231"/>
      <c r="C3168" s="1232"/>
      <c r="D3168" s="1233"/>
      <c r="E3168" s="587" t="e">
        <f t="shared" si="81"/>
        <v>#DIV/0!</v>
      </c>
    </row>
    <row r="3169" spans="1:5" s="17" customFormat="1" ht="16.75" customHeight="1" outlineLevel="2">
      <c r="A3169" s="1230">
        <v>82</v>
      </c>
      <c r="B3169" s="1231"/>
      <c r="C3169" s="1232"/>
      <c r="D3169" s="1233"/>
      <c r="E3169" s="587" t="e">
        <f t="shared" si="81"/>
        <v>#DIV/0!</v>
      </c>
    </row>
    <row r="3170" spans="1:5" s="17" customFormat="1" ht="16.75" customHeight="1" outlineLevel="2">
      <c r="A3170" s="1230">
        <v>83</v>
      </c>
      <c r="B3170" s="1231"/>
      <c r="C3170" s="1232"/>
      <c r="D3170" s="1233"/>
      <c r="E3170" s="587" t="e">
        <f t="shared" si="81"/>
        <v>#DIV/0!</v>
      </c>
    </row>
    <row r="3171" spans="1:5" s="17" customFormat="1" ht="16.75" customHeight="1" outlineLevel="2">
      <c r="A3171" s="1230">
        <v>84</v>
      </c>
      <c r="B3171" s="1231"/>
      <c r="C3171" s="1232"/>
      <c r="D3171" s="1233"/>
      <c r="E3171" s="587" t="e">
        <f t="shared" si="81"/>
        <v>#DIV/0!</v>
      </c>
    </row>
    <row r="3172" spans="1:5" s="17" customFormat="1" ht="16.75" customHeight="1" outlineLevel="2">
      <c r="A3172" s="1230">
        <v>85</v>
      </c>
      <c r="B3172" s="1231"/>
      <c r="C3172" s="1232"/>
      <c r="D3172" s="1233"/>
      <c r="E3172" s="587" t="e">
        <f t="shared" si="81"/>
        <v>#DIV/0!</v>
      </c>
    </row>
    <row r="3173" spans="1:5" s="17" customFormat="1" ht="16.75" customHeight="1" outlineLevel="2">
      <c r="A3173" s="1230">
        <v>86</v>
      </c>
      <c r="B3173" s="1231"/>
      <c r="C3173" s="1232"/>
      <c r="D3173" s="1233"/>
      <c r="E3173" s="587" t="e">
        <f t="shared" si="81"/>
        <v>#DIV/0!</v>
      </c>
    </row>
    <row r="3174" spans="1:5" s="17" customFormat="1" ht="16.75" customHeight="1" outlineLevel="2">
      <c r="A3174" s="1230">
        <v>87</v>
      </c>
      <c r="B3174" s="1231"/>
      <c r="C3174" s="1232"/>
      <c r="D3174" s="1233"/>
      <c r="E3174" s="587" t="e">
        <f t="shared" si="81"/>
        <v>#DIV/0!</v>
      </c>
    </row>
    <row r="3175" spans="1:5" s="17" customFormat="1" ht="16.75" customHeight="1" outlineLevel="2">
      <c r="A3175" s="1230">
        <v>88</v>
      </c>
      <c r="B3175" s="1231"/>
      <c r="C3175" s="1232"/>
      <c r="D3175" s="1233"/>
      <c r="E3175" s="587" t="e">
        <f t="shared" si="81"/>
        <v>#DIV/0!</v>
      </c>
    </row>
    <row r="3176" spans="1:5" s="17" customFormat="1" ht="16.75" customHeight="1" outlineLevel="2">
      <c r="A3176" s="1230">
        <v>89</v>
      </c>
      <c r="B3176" s="1231"/>
      <c r="C3176" s="1232"/>
      <c r="D3176" s="1233"/>
      <c r="E3176" s="587" t="e">
        <f t="shared" si="81"/>
        <v>#DIV/0!</v>
      </c>
    </row>
    <row r="3177" spans="1:5" s="17" customFormat="1" ht="16.75" customHeight="1" outlineLevel="2">
      <c r="A3177" s="1230">
        <v>90</v>
      </c>
      <c r="B3177" s="1231"/>
      <c r="C3177" s="1232"/>
      <c r="D3177" s="1233"/>
      <c r="E3177" s="587" t="e">
        <f t="shared" si="81"/>
        <v>#DIV/0!</v>
      </c>
    </row>
    <row r="3178" spans="1:5" s="17" customFormat="1" ht="16.75" customHeight="1" outlineLevel="2">
      <c r="A3178" s="1230">
        <v>91</v>
      </c>
      <c r="B3178" s="1231"/>
      <c r="C3178" s="1232"/>
      <c r="D3178" s="1233"/>
      <c r="E3178" s="587" t="e">
        <f t="shared" si="81"/>
        <v>#DIV/0!</v>
      </c>
    </row>
    <row r="3179" spans="1:5" s="17" customFormat="1" ht="16.75" customHeight="1" outlineLevel="2">
      <c r="A3179" s="1230">
        <v>92</v>
      </c>
      <c r="B3179" s="1231"/>
      <c r="C3179" s="1232"/>
      <c r="D3179" s="1233"/>
      <c r="E3179" s="587" t="e">
        <f t="shared" si="81"/>
        <v>#DIV/0!</v>
      </c>
    </row>
    <row r="3180" spans="1:5" s="17" customFormat="1" ht="16.75" customHeight="1" outlineLevel="2">
      <c r="A3180" s="1230">
        <v>93</v>
      </c>
      <c r="B3180" s="1231"/>
      <c r="C3180" s="1232"/>
      <c r="D3180" s="1233"/>
      <c r="E3180" s="587" t="e">
        <f t="shared" si="81"/>
        <v>#DIV/0!</v>
      </c>
    </row>
    <row r="3181" spans="1:5" s="17" customFormat="1" ht="16.75" customHeight="1" outlineLevel="2">
      <c r="A3181" s="1230">
        <v>94</v>
      </c>
      <c r="B3181" s="1231"/>
      <c r="C3181" s="1232"/>
      <c r="D3181" s="1233"/>
      <c r="E3181" s="587" t="e">
        <f t="shared" si="81"/>
        <v>#DIV/0!</v>
      </c>
    </row>
    <row r="3182" spans="1:5" s="17" customFormat="1" ht="16.75" customHeight="1" outlineLevel="2">
      <c r="A3182" s="1230">
        <v>95</v>
      </c>
      <c r="B3182" s="1231"/>
      <c r="C3182" s="1232"/>
      <c r="D3182" s="1233"/>
      <c r="E3182" s="587" t="e">
        <f t="shared" si="81"/>
        <v>#DIV/0!</v>
      </c>
    </row>
    <row r="3183" spans="1:5" s="17" customFormat="1" ht="16.75" customHeight="1" outlineLevel="2">
      <c r="A3183" s="1230">
        <v>96</v>
      </c>
      <c r="B3183" s="1231"/>
      <c r="C3183" s="1232"/>
      <c r="D3183" s="1233"/>
      <c r="E3183" s="587" t="e">
        <f t="shared" si="81"/>
        <v>#DIV/0!</v>
      </c>
    </row>
    <row r="3184" spans="1:5" s="17" customFormat="1" ht="16.75" customHeight="1" outlineLevel="2">
      <c r="A3184" s="1230">
        <v>97</v>
      </c>
      <c r="B3184" s="1231"/>
      <c r="C3184" s="1232"/>
      <c r="D3184" s="1233"/>
      <c r="E3184" s="587" t="e">
        <f t="shared" si="81"/>
        <v>#DIV/0!</v>
      </c>
    </row>
    <row r="3185" spans="1:5" s="17" customFormat="1" ht="16.75" customHeight="1" outlineLevel="2">
      <c r="A3185" s="1230">
        <v>98</v>
      </c>
      <c r="B3185" s="1231"/>
      <c r="C3185" s="1232"/>
      <c r="D3185" s="1233"/>
      <c r="E3185" s="587" t="e">
        <f t="shared" si="81"/>
        <v>#DIV/0!</v>
      </c>
    </row>
    <row r="3186" spans="1:5" s="17" customFormat="1" ht="16.75" customHeight="1" outlineLevel="2">
      <c r="A3186" s="1230">
        <v>99</v>
      </c>
      <c r="B3186" s="1231"/>
      <c r="C3186" s="1232"/>
      <c r="D3186" s="1233"/>
      <c r="E3186" s="587" t="e">
        <f t="shared" si="81"/>
        <v>#DIV/0!</v>
      </c>
    </row>
    <row r="3187" spans="1:5" s="17" customFormat="1" ht="16.75" customHeight="1" outlineLevel="2">
      <c r="A3187" s="1230">
        <v>100</v>
      </c>
      <c r="B3187" s="1231"/>
      <c r="C3187" s="1232"/>
      <c r="D3187" s="1233"/>
      <c r="E3187" s="587" t="e">
        <f t="shared" si="81"/>
        <v>#DIV/0!</v>
      </c>
    </row>
    <row r="3188" spans="1:5" s="17" customFormat="1" ht="16.75" customHeight="1" outlineLevel="2">
      <c r="A3188" s="1230">
        <v>101</v>
      </c>
      <c r="B3188" s="1231"/>
      <c r="C3188" s="1232"/>
      <c r="D3188" s="1233"/>
      <c r="E3188" s="587" t="e">
        <f t="shared" si="81"/>
        <v>#DIV/0!</v>
      </c>
    </row>
    <row r="3189" spans="1:5" s="17" customFormat="1" ht="16.75" customHeight="1" outlineLevel="2">
      <c r="A3189" s="1230">
        <v>102</v>
      </c>
      <c r="B3189" s="1231"/>
      <c r="C3189" s="1232"/>
      <c r="D3189" s="1233"/>
      <c r="E3189" s="587" t="e">
        <f t="shared" si="81"/>
        <v>#DIV/0!</v>
      </c>
    </row>
    <row r="3190" spans="1:5" s="17" customFormat="1" ht="16.75" customHeight="1" outlineLevel="2">
      <c r="A3190" s="1230">
        <v>103</v>
      </c>
      <c r="B3190" s="1231"/>
      <c r="C3190" s="1232"/>
      <c r="D3190" s="1233"/>
      <c r="E3190" s="587" t="e">
        <f t="shared" si="81"/>
        <v>#DIV/0!</v>
      </c>
    </row>
    <row r="3191" spans="1:5" s="17" customFormat="1" ht="16.75" customHeight="1" outlineLevel="2">
      <c r="A3191" s="1230">
        <v>104</v>
      </c>
      <c r="B3191" s="1231"/>
      <c r="C3191" s="1232"/>
      <c r="D3191" s="1233"/>
      <c r="E3191" s="587" t="e">
        <f t="shared" si="81"/>
        <v>#DIV/0!</v>
      </c>
    </row>
    <row r="3192" spans="1:5" s="17" customFormat="1" ht="16.75" customHeight="1" outlineLevel="2">
      <c r="A3192" s="1230">
        <v>105</v>
      </c>
      <c r="B3192" s="1231"/>
      <c r="C3192" s="1232"/>
      <c r="D3192" s="1233"/>
      <c r="E3192" s="587" t="e">
        <f t="shared" si="81"/>
        <v>#DIV/0!</v>
      </c>
    </row>
    <row r="3193" spans="1:5" s="17" customFormat="1" ht="16.75" customHeight="1" outlineLevel="2">
      <c r="A3193" s="1230">
        <v>106</v>
      </c>
      <c r="B3193" s="1231"/>
      <c r="C3193" s="1232"/>
      <c r="D3193" s="1233"/>
      <c r="E3193" s="587" t="e">
        <f t="shared" si="81"/>
        <v>#DIV/0!</v>
      </c>
    </row>
    <row r="3194" spans="1:5" s="17" customFormat="1" ht="16.75" customHeight="1" outlineLevel="2">
      <c r="A3194" s="1230">
        <v>107</v>
      </c>
      <c r="B3194" s="1231"/>
      <c r="C3194" s="1232"/>
      <c r="D3194" s="1233"/>
      <c r="E3194" s="587" t="e">
        <f t="shared" si="81"/>
        <v>#DIV/0!</v>
      </c>
    </row>
    <row r="3195" spans="1:5" s="17" customFormat="1" ht="16.75" customHeight="1" outlineLevel="2">
      <c r="A3195" s="1230">
        <v>108</v>
      </c>
      <c r="B3195" s="1231"/>
      <c r="C3195" s="1232"/>
      <c r="D3195" s="1233"/>
      <c r="E3195" s="587" t="e">
        <f t="shared" si="81"/>
        <v>#DIV/0!</v>
      </c>
    </row>
    <row r="3196" spans="1:5" s="17" customFormat="1" ht="16.75" customHeight="1" outlineLevel="2">
      <c r="A3196" s="1230">
        <v>109</v>
      </c>
      <c r="B3196" s="1231"/>
      <c r="C3196" s="1232"/>
      <c r="D3196" s="1233"/>
      <c r="E3196" s="587" t="e">
        <f t="shared" si="81"/>
        <v>#DIV/0!</v>
      </c>
    </row>
    <row r="3197" spans="1:5" s="17" customFormat="1" ht="16.75" customHeight="1" outlineLevel="2">
      <c r="A3197" s="1230">
        <v>110</v>
      </c>
      <c r="B3197" s="1231"/>
      <c r="C3197" s="1232"/>
      <c r="D3197" s="1233"/>
      <c r="E3197" s="587" t="e">
        <f t="shared" si="81"/>
        <v>#DIV/0!</v>
      </c>
    </row>
    <row r="3198" spans="1:5" s="17" customFormat="1" ht="16.75" customHeight="1" outlineLevel="2">
      <c r="A3198" s="1230">
        <v>111</v>
      </c>
      <c r="B3198" s="1231"/>
      <c r="C3198" s="1232"/>
      <c r="D3198" s="1233"/>
      <c r="E3198" s="587" t="e">
        <f t="shared" si="81"/>
        <v>#DIV/0!</v>
      </c>
    </row>
    <row r="3199" spans="1:5" s="17" customFormat="1" ht="16.75" customHeight="1" outlineLevel="2">
      <c r="A3199" s="1230">
        <v>112</v>
      </c>
      <c r="B3199" s="1231"/>
      <c r="C3199" s="1232"/>
      <c r="D3199" s="1233"/>
      <c r="E3199" s="587" t="e">
        <f t="shared" si="81"/>
        <v>#DIV/0!</v>
      </c>
    </row>
    <row r="3200" spans="1:5" s="17" customFormat="1" ht="16.75" customHeight="1" outlineLevel="2">
      <c r="A3200" s="1230">
        <v>113</v>
      </c>
      <c r="B3200" s="1231"/>
      <c r="C3200" s="1232"/>
      <c r="D3200" s="1233"/>
      <c r="E3200" s="587" t="e">
        <f t="shared" si="81"/>
        <v>#DIV/0!</v>
      </c>
    </row>
    <row r="3201" spans="1:5" s="17" customFormat="1" ht="16.75" customHeight="1" outlineLevel="2">
      <c r="A3201" s="1230">
        <v>114</v>
      </c>
      <c r="B3201" s="1231"/>
      <c r="C3201" s="1232"/>
      <c r="D3201" s="1233"/>
      <c r="E3201" s="587" t="e">
        <f t="shared" si="81"/>
        <v>#DIV/0!</v>
      </c>
    </row>
    <row r="3202" spans="1:5" s="17" customFormat="1" ht="16.75" customHeight="1" outlineLevel="2">
      <c r="A3202" s="1230">
        <v>115</v>
      </c>
      <c r="B3202" s="1231"/>
      <c r="C3202" s="1232"/>
      <c r="D3202" s="1233"/>
      <c r="E3202" s="587" t="e">
        <f t="shared" si="81"/>
        <v>#DIV/0!</v>
      </c>
    </row>
    <row r="3203" spans="1:5" s="17" customFormat="1" ht="16.75" customHeight="1" outlineLevel="2">
      <c r="A3203" s="1230">
        <v>116</v>
      </c>
      <c r="B3203" s="1231"/>
      <c r="C3203" s="1232"/>
      <c r="D3203" s="1233"/>
      <c r="E3203" s="587" t="e">
        <f t="shared" si="81"/>
        <v>#DIV/0!</v>
      </c>
    </row>
    <row r="3204" spans="1:5" s="17" customFormat="1" ht="16.75" customHeight="1" outlineLevel="2">
      <c r="A3204" s="1230">
        <v>117</v>
      </c>
      <c r="B3204" s="1231"/>
      <c r="C3204" s="1232"/>
      <c r="D3204" s="1233"/>
      <c r="E3204" s="587" t="e">
        <f t="shared" si="81"/>
        <v>#DIV/0!</v>
      </c>
    </row>
    <row r="3205" spans="1:5" s="17" customFormat="1" ht="16.75" customHeight="1" outlineLevel="2">
      <c r="A3205" s="1230">
        <v>118</v>
      </c>
      <c r="B3205" s="1231"/>
      <c r="C3205" s="1232"/>
      <c r="D3205" s="1233"/>
      <c r="E3205" s="587" t="e">
        <f t="shared" si="81"/>
        <v>#DIV/0!</v>
      </c>
    </row>
    <row r="3206" spans="1:5" s="17" customFormat="1" ht="16.75" customHeight="1" outlineLevel="2">
      <c r="A3206" s="1230">
        <v>119</v>
      </c>
      <c r="B3206" s="1231"/>
      <c r="C3206" s="1232"/>
      <c r="D3206" s="1233"/>
      <c r="E3206" s="587" t="e">
        <f t="shared" si="81"/>
        <v>#DIV/0!</v>
      </c>
    </row>
    <row r="3207" spans="1:5" s="17" customFormat="1" ht="16.75" customHeight="1" outlineLevel="2">
      <c r="A3207" s="1230">
        <v>120</v>
      </c>
      <c r="B3207" s="1231"/>
      <c r="C3207" s="1232"/>
      <c r="D3207" s="1233"/>
      <c r="E3207" s="587" t="e">
        <f t="shared" si="81"/>
        <v>#DIV/0!</v>
      </c>
    </row>
    <row r="3208" spans="1:5" s="17" customFormat="1" ht="16.75" customHeight="1" outlineLevel="2">
      <c r="A3208" s="1230">
        <v>121</v>
      </c>
      <c r="B3208" s="1231"/>
      <c r="C3208" s="1232"/>
      <c r="D3208" s="1233"/>
      <c r="E3208" s="587" t="e">
        <f t="shared" si="81"/>
        <v>#DIV/0!</v>
      </c>
    </row>
    <row r="3209" spans="1:5" s="17" customFormat="1" ht="16.75" customHeight="1" outlineLevel="2">
      <c r="A3209" s="1230">
        <v>122</v>
      </c>
      <c r="B3209" s="1231"/>
      <c r="C3209" s="1232"/>
      <c r="D3209" s="1233"/>
      <c r="E3209" s="587" t="e">
        <f t="shared" si="81"/>
        <v>#DIV/0!</v>
      </c>
    </row>
    <row r="3210" spans="1:5" s="17" customFormat="1" ht="16.75" customHeight="1" outlineLevel="2">
      <c r="A3210" s="1230">
        <v>123</v>
      </c>
      <c r="B3210" s="1231"/>
      <c r="C3210" s="1232"/>
      <c r="D3210" s="1233"/>
      <c r="E3210" s="587" t="e">
        <f t="shared" si="81"/>
        <v>#DIV/0!</v>
      </c>
    </row>
    <row r="3211" spans="1:5" s="17" customFormat="1" ht="16.75" customHeight="1" outlineLevel="2">
      <c r="A3211" s="1230">
        <v>124</v>
      </c>
      <c r="B3211" s="1231"/>
      <c r="C3211" s="1232"/>
      <c r="D3211" s="1233"/>
      <c r="E3211" s="587" t="e">
        <f t="shared" si="81"/>
        <v>#DIV/0!</v>
      </c>
    </row>
    <row r="3212" spans="1:5" s="17" customFormat="1" ht="16.75" customHeight="1" outlineLevel="2">
      <c r="A3212" s="1230">
        <v>125</v>
      </c>
      <c r="B3212" s="1231"/>
      <c r="C3212" s="1232"/>
      <c r="D3212" s="1233"/>
      <c r="E3212" s="587" t="e">
        <f t="shared" si="81"/>
        <v>#DIV/0!</v>
      </c>
    </row>
    <row r="3213" spans="1:5" s="17" customFormat="1" ht="16.75" customHeight="1" outlineLevel="2">
      <c r="A3213" s="1230">
        <v>126</v>
      </c>
      <c r="B3213" s="1231"/>
      <c r="C3213" s="1232"/>
      <c r="D3213" s="1233"/>
      <c r="E3213" s="587" t="e">
        <f t="shared" si="81"/>
        <v>#DIV/0!</v>
      </c>
    </row>
    <row r="3214" spans="1:5" s="17" customFormat="1" ht="16.75" customHeight="1" outlineLevel="2">
      <c r="A3214" s="1230">
        <v>127</v>
      </c>
      <c r="B3214" s="1231"/>
      <c r="C3214" s="1232"/>
      <c r="D3214" s="1233"/>
      <c r="E3214" s="587" t="e">
        <f t="shared" si="81"/>
        <v>#DIV/0!</v>
      </c>
    </row>
    <row r="3215" spans="1:5" s="17" customFormat="1" ht="16.75" customHeight="1" outlineLevel="2">
      <c r="A3215" s="1230">
        <v>128</v>
      </c>
      <c r="B3215" s="1231"/>
      <c r="C3215" s="1232"/>
      <c r="D3215" s="1233"/>
      <c r="E3215" s="587" t="e">
        <f t="shared" si="81"/>
        <v>#DIV/0!</v>
      </c>
    </row>
    <row r="3216" spans="1:5" s="17" customFormat="1" ht="16.75" customHeight="1" outlineLevel="2">
      <c r="A3216" s="1230">
        <v>129</v>
      </c>
      <c r="B3216" s="1231"/>
      <c r="C3216" s="1232"/>
      <c r="D3216" s="1233"/>
      <c r="E3216" s="587" t="e">
        <f t="shared" si="81"/>
        <v>#DIV/0!</v>
      </c>
    </row>
    <row r="3217" spans="1:5" s="17" customFormat="1" ht="16.75" customHeight="1" outlineLevel="2">
      <c r="A3217" s="1230">
        <v>130</v>
      </c>
      <c r="B3217" s="1231"/>
      <c r="C3217" s="1232"/>
      <c r="D3217" s="1233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0">
        <v>131</v>
      </c>
      <c r="B3218" s="1231"/>
      <c r="C3218" s="1232"/>
      <c r="D3218" s="1233"/>
      <c r="E3218" s="587" t="e">
        <f t="shared" si="82"/>
        <v>#DIV/0!</v>
      </c>
    </row>
    <row r="3219" spans="1:5" s="17" customFormat="1" ht="16.75" customHeight="1" outlineLevel="2">
      <c r="A3219" s="1230">
        <v>132</v>
      </c>
      <c r="B3219" s="1231"/>
      <c r="C3219" s="1232"/>
      <c r="D3219" s="1233"/>
      <c r="E3219" s="587" t="e">
        <f t="shared" si="82"/>
        <v>#DIV/0!</v>
      </c>
    </row>
    <row r="3220" spans="1:5" s="17" customFormat="1" ht="16.75" customHeight="1" outlineLevel="2">
      <c r="A3220" s="1230">
        <v>133</v>
      </c>
      <c r="B3220" s="1231"/>
      <c r="C3220" s="1232"/>
      <c r="D3220" s="1233"/>
      <c r="E3220" s="587" t="e">
        <f t="shared" si="82"/>
        <v>#DIV/0!</v>
      </c>
    </row>
    <row r="3221" spans="1:5" s="17" customFormat="1" ht="16.75" customHeight="1" outlineLevel="2">
      <c r="A3221" s="1230">
        <v>134</v>
      </c>
      <c r="B3221" s="1231"/>
      <c r="C3221" s="1232"/>
      <c r="D3221" s="1233"/>
      <c r="E3221" s="587" t="e">
        <f t="shared" si="82"/>
        <v>#DIV/0!</v>
      </c>
    </row>
    <row r="3222" spans="1:5" s="17" customFormat="1" ht="16.75" customHeight="1" outlineLevel="2">
      <c r="A3222" s="1230">
        <v>135</v>
      </c>
      <c r="B3222" s="1231"/>
      <c r="C3222" s="1232"/>
      <c r="D3222" s="1233"/>
      <c r="E3222" s="587" t="e">
        <f t="shared" si="82"/>
        <v>#DIV/0!</v>
      </c>
    </row>
    <row r="3223" spans="1:5" s="17" customFormat="1" ht="16.75" customHeight="1" outlineLevel="2">
      <c r="A3223" s="1230">
        <v>136</v>
      </c>
      <c r="B3223" s="1231"/>
      <c r="C3223" s="1232"/>
      <c r="D3223" s="1233"/>
      <c r="E3223" s="587" t="e">
        <f t="shared" si="82"/>
        <v>#DIV/0!</v>
      </c>
    </row>
    <row r="3224" spans="1:5" s="17" customFormat="1" ht="16.75" customHeight="1" outlineLevel="2">
      <c r="A3224" s="1230">
        <v>137</v>
      </c>
      <c r="B3224" s="1231"/>
      <c r="C3224" s="1232"/>
      <c r="D3224" s="1233"/>
      <c r="E3224" s="587" t="e">
        <f t="shared" si="82"/>
        <v>#DIV/0!</v>
      </c>
    </row>
    <row r="3225" spans="1:5" s="17" customFormat="1" ht="16.75" customHeight="1" outlineLevel="2">
      <c r="A3225" s="1230">
        <v>138</v>
      </c>
      <c r="B3225" s="1231"/>
      <c r="C3225" s="1232"/>
      <c r="D3225" s="1233"/>
      <c r="E3225" s="587" t="e">
        <f t="shared" si="82"/>
        <v>#DIV/0!</v>
      </c>
    </row>
    <row r="3226" spans="1:5" s="17" customFormat="1" ht="16.75" customHeight="1" outlineLevel="2">
      <c r="A3226" s="1230">
        <v>139</v>
      </c>
      <c r="B3226" s="1231"/>
      <c r="C3226" s="1232"/>
      <c r="D3226" s="1233"/>
      <c r="E3226" s="587" t="e">
        <f t="shared" si="82"/>
        <v>#DIV/0!</v>
      </c>
    </row>
    <row r="3227" spans="1:5" s="17" customFormat="1" ht="16.75" customHeight="1" outlineLevel="2">
      <c r="A3227" s="1230">
        <v>140</v>
      </c>
      <c r="B3227" s="1231"/>
      <c r="C3227" s="1232"/>
      <c r="D3227" s="1233"/>
      <c r="E3227" s="587" t="e">
        <f t="shared" si="82"/>
        <v>#DIV/0!</v>
      </c>
    </row>
    <row r="3228" spans="1:5" s="17" customFormat="1" ht="16.75" customHeight="1" outlineLevel="2">
      <c r="A3228" s="1230">
        <v>141</v>
      </c>
      <c r="B3228" s="1231"/>
      <c r="C3228" s="1232"/>
      <c r="D3228" s="1233"/>
      <c r="E3228" s="587" t="e">
        <f t="shared" si="82"/>
        <v>#DIV/0!</v>
      </c>
    </row>
    <row r="3229" spans="1:5" s="17" customFormat="1" ht="16.75" customHeight="1" outlineLevel="2">
      <c r="A3229" s="1230">
        <v>142</v>
      </c>
      <c r="B3229" s="1231"/>
      <c r="C3229" s="1232"/>
      <c r="D3229" s="1233"/>
      <c r="E3229" s="587" t="e">
        <f t="shared" si="82"/>
        <v>#DIV/0!</v>
      </c>
    </row>
    <row r="3230" spans="1:5" s="17" customFormat="1" ht="16.75" customHeight="1" outlineLevel="2">
      <c r="A3230" s="1230">
        <v>143</v>
      </c>
      <c r="B3230" s="1231"/>
      <c r="C3230" s="1232"/>
      <c r="D3230" s="1233"/>
      <c r="E3230" s="587" t="e">
        <f t="shared" si="82"/>
        <v>#DIV/0!</v>
      </c>
    </row>
    <row r="3231" spans="1:5" s="17" customFormat="1" ht="16.75" customHeight="1" outlineLevel="2">
      <c r="A3231" s="1230">
        <v>144</v>
      </c>
      <c r="B3231" s="1231"/>
      <c r="C3231" s="1232"/>
      <c r="D3231" s="1233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0">
        <v>145</v>
      </c>
      <c r="B3232" s="1231"/>
      <c r="C3232" s="1232"/>
      <c r="D3232" s="1233"/>
      <c r="E3232" s="587" t="e">
        <f t="shared" si="83"/>
        <v>#DIV/0!</v>
      </c>
    </row>
    <row r="3233" spans="1:5" s="17" customFormat="1" ht="16.75" customHeight="1" outlineLevel="2">
      <c r="A3233" s="1230">
        <v>146</v>
      </c>
      <c r="B3233" s="1231"/>
      <c r="C3233" s="1232"/>
      <c r="D3233" s="1233"/>
      <c r="E3233" s="587" t="e">
        <f t="shared" si="83"/>
        <v>#DIV/0!</v>
      </c>
    </row>
    <row r="3234" spans="1:5" s="17" customFormat="1" ht="16.75" customHeight="1" outlineLevel="2">
      <c r="A3234" s="1230">
        <v>147</v>
      </c>
      <c r="B3234" s="1231"/>
      <c r="C3234" s="1232"/>
      <c r="D3234" s="1233"/>
      <c r="E3234" s="587" t="e">
        <f t="shared" si="83"/>
        <v>#DIV/0!</v>
      </c>
    </row>
    <row r="3235" spans="1:5" s="17" customFormat="1" ht="16.75" customHeight="1" outlineLevel="2">
      <c r="A3235" s="1230">
        <v>148</v>
      </c>
      <c r="B3235" s="1231"/>
      <c r="C3235" s="1232"/>
      <c r="D3235" s="1233"/>
      <c r="E3235" s="587" t="e">
        <f t="shared" si="83"/>
        <v>#DIV/0!</v>
      </c>
    </row>
    <row r="3236" spans="1:5" s="17" customFormat="1" ht="16.75" customHeight="1" outlineLevel="2">
      <c r="A3236" s="1230">
        <v>149</v>
      </c>
      <c r="B3236" s="1231"/>
      <c r="C3236" s="1232"/>
      <c r="D3236" s="1233"/>
      <c r="E3236" s="587" t="e">
        <f t="shared" si="82"/>
        <v>#DIV/0!</v>
      </c>
    </row>
    <row r="3237" spans="1:5" s="17" customFormat="1" ht="16.75" customHeight="1" outlineLevel="2">
      <c r="A3237" s="1230">
        <v>150</v>
      </c>
      <c r="B3237" s="1231"/>
      <c r="C3237" s="1232"/>
      <c r="D3237" s="1233"/>
      <c r="E3237" s="587" t="e">
        <f t="shared" si="82"/>
        <v>#DIV/0!</v>
      </c>
    </row>
    <row r="3238" spans="1:5" s="17" customFormat="1" ht="16.75" customHeight="1" outlineLevel="2">
      <c r="A3238" s="1230">
        <v>151</v>
      </c>
      <c r="B3238" s="1231"/>
      <c r="C3238" s="1232"/>
      <c r="D3238" s="1233"/>
      <c r="E3238" s="587" t="e">
        <f t="shared" si="82"/>
        <v>#DIV/0!</v>
      </c>
    </row>
    <row r="3239" spans="1:5" s="17" customFormat="1" ht="16.75" customHeight="1" outlineLevel="2">
      <c r="A3239" s="1230">
        <v>152</v>
      </c>
      <c r="B3239" s="1231"/>
      <c r="C3239" s="1232"/>
      <c r="D3239" s="1233"/>
      <c r="E3239" s="587" t="e">
        <f t="shared" si="82"/>
        <v>#DIV/0!</v>
      </c>
    </row>
    <row r="3240" spans="1:5" s="17" customFormat="1" ht="16.75" customHeight="1" outlineLevel="2">
      <c r="A3240" s="1230">
        <v>153</v>
      </c>
      <c r="B3240" s="1231"/>
      <c r="C3240" s="1232"/>
      <c r="D3240" s="1233"/>
      <c r="E3240" s="587" t="e">
        <f t="shared" si="82"/>
        <v>#DIV/0!</v>
      </c>
    </row>
    <row r="3241" spans="1:5" s="17" customFormat="1" ht="16.75" customHeight="1" outlineLevel="2">
      <c r="A3241" s="1230">
        <v>154</v>
      </c>
      <c r="B3241" s="1231"/>
      <c r="C3241" s="1232"/>
      <c r="D3241" s="1233"/>
      <c r="E3241" s="587" t="e">
        <f t="shared" si="82"/>
        <v>#DIV/0!</v>
      </c>
    </row>
    <row r="3242" spans="1:5" s="17" customFormat="1" ht="16.75" customHeight="1" outlineLevel="2">
      <c r="A3242" s="1230">
        <v>155</v>
      </c>
      <c r="B3242" s="1231"/>
      <c r="C3242" s="1232"/>
      <c r="D3242" s="1233"/>
      <c r="E3242" s="587" t="e">
        <f t="shared" si="82"/>
        <v>#DIV/0!</v>
      </c>
    </row>
    <row r="3243" spans="1:5" s="17" customFormat="1" ht="16.75" customHeight="1" outlineLevel="2">
      <c r="A3243" s="1230">
        <v>156</v>
      </c>
      <c r="B3243" s="1231"/>
      <c r="C3243" s="1232"/>
      <c r="D3243" s="1233"/>
      <c r="E3243" s="587" t="e">
        <f t="shared" si="82"/>
        <v>#DIV/0!</v>
      </c>
    </row>
    <row r="3244" spans="1:5" s="17" customFormat="1" ht="16.75" customHeight="1" outlineLevel="2">
      <c r="A3244" s="1230">
        <v>157</v>
      </c>
      <c r="B3244" s="1231"/>
      <c r="C3244" s="1232"/>
      <c r="D3244" s="1233"/>
      <c r="E3244" s="587" t="e">
        <f t="shared" si="82"/>
        <v>#DIV/0!</v>
      </c>
    </row>
    <row r="3245" spans="1:5" s="17" customFormat="1" ht="16.75" customHeight="1" outlineLevel="2">
      <c r="A3245" s="1230">
        <v>158</v>
      </c>
      <c r="B3245" s="1231"/>
      <c r="C3245" s="1232"/>
      <c r="D3245" s="1233"/>
      <c r="E3245" s="587" t="e">
        <f t="shared" si="82"/>
        <v>#DIV/0!</v>
      </c>
    </row>
    <row r="3246" spans="1:5" s="17" customFormat="1" ht="16.75" customHeight="1" outlineLevel="2">
      <c r="A3246" s="1230">
        <v>159</v>
      </c>
      <c r="B3246" s="1231"/>
      <c r="C3246" s="1232"/>
      <c r="D3246" s="1233"/>
      <c r="E3246" s="587" t="e">
        <f t="shared" si="82"/>
        <v>#DIV/0!</v>
      </c>
    </row>
    <row r="3247" spans="1:5" s="17" customFormat="1" ht="16.75" customHeight="1" outlineLevel="2">
      <c r="A3247" s="1230">
        <v>160</v>
      </c>
      <c r="B3247" s="1231"/>
      <c r="C3247" s="1232"/>
      <c r="D3247" s="1233"/>
      <c r="E3247" s="587" t="e">
        <f t="shared" si="82"/>
        <v>#DIV/0!</v>
      </c>
    </row>
    <row r="3248" spans="1:5" s="17" customFormat="1" ht="16.75" customHeight="1" outlineLevel="2">
      <c r="A3248" s="1230">
        <v>161</v>
      </c>
      <c r="B3248" s="1231"/>
      <c r="C3248" s="1232"/>
      <c r="D3248" s="1233"/>
      <c r="E3248" s="587" t="e">
        <f t="shared" si="82"/>
        <v>#DIV/0!</v>
      </c>
    </row>
    <row r="3249" spans="1:5" s="17" customFormat="1" ht="16.75" customHeight="1" outlineLevel="2">
      <c r="A3249" s="1230">
        <v>162</v>
      </c>
      <c r="B3249" s="1231"/>
      <c r="C3249" s="1232"/>
      <c r="D3249" s="1233"/>
      <c r="E3249" s="587" t="e">
        <f t="shared" si="82"/>
        <v>#DIV/0!</v>
      </c>
    </row>
    <row r="3250" spans="1:5" s="17" customFormat="1" ht="16.75" customHeight="1" outlineLevel="2">
      <c r="A3250" s="1230">
        <v>163</v>
      </c>
      <c r="B3250" s="1231"/>
      <c r="C3250" s="1232"/>
      <c r="D3250" s="1233"/>
      <c r="E3250" s="587" t="e">
        <f t="shared" si="82"/>
        <v>#DIV/0!</v>
      </c>
    </row>
    <row r="3251" spans="1:5" s="17" customFormat="1" ht="16.75" customHeight="1" outlineLevel="2">
      <c r="A3251" s="1230">
        <v>164</v>
      </c>
      <c r="B3251" s="1231"/>
      <c r="C3251" s="1232"/>
      <c r="D3251" s="1233"/>
      <c r="E3251" s="587" t="e">
        <f t="shared" si="82"/>
        <v>#DIV/0!</v>
      </c>
    </row>
    <row r="3252" spans="1:5" s="17" customFormat="1" ht="16.75" customHeight="1" outlineLevel="2">
      <c r="A3252" s="1230">
        <v>165</v>
      </c>
      <c r="B3252" s="1231"/>
      <c r="C3252" s="1232"/>
      <c r="D3252" s="1233"/>
      <c r="E3252" s="587" t="e">
        <f t="shared" si="82"/>
        <v>#DIV/0!</v>
      </c>
    </row>
    <row r="3253" spans="1:5" s="17" customFormat="1" ht="16.75" customHeight="1" outlineLevel="2">
      <c r="A3253" s="1230">
        <v>166</v>
      </c>
      <c r="B3253" s="1231"/>
      <c r="C3253" s="1232"/>
      <c r="D3253" s="1233"/>
      <c r="E3253" s="587" t="e">
        <f t="shared" si="82"/>
        <v>#DIV/0!</v>
      </c>
    </row>
    <row r="3254" spans="1:5" s="17" customFormat="1" ht="16.75" customHeight="1" outlineLevel="2">
      <c r="A3254" s="1230">
        <v>167</v>
      </c>
      <c r="B3254" s="1231"/>
      <c r="C3254" s="1232"/>
      <c r="D3254" s="1233"/>
      <c r="E3254" s="587" t="e">
        <f t="shared" si="82"/>
        <v>#DIV/0!</v>
      </c>
    </row>
    <row r="3255" spans="1:5" s="17" customFormat="1" ht="16.75" customHeight="1" outlineLevel="2">
      <c r="A3255" s="1230">
        <v>168</v>
      </c>
      <c r="B3255" s="1231"/>
      <c r="C3255" s="1232"/>
      <c r="D3255" s="1233"/>
      <c r="E3255" s="587" t="e">
        <f t="shared" si="82"/>
        <v>#DIV/0!</v>
      </c>
    </row>
    <row r="3256" spans="1:5" s="17" customFormat="1" ht="16.75" customHeight="1" outlineLevel="2">
      <c r="A3256" s="1230">
        <v>169</v>
      </c>
      <c r="B3256" s="1231"/>
      <c r="C3256" s="1232"/>
      <c r="D3256" s="1233"/>
      <c r="E3256" s="587" t="e">
        <f t="shared" si="82"/>
        <v>#DIV/0!</v>
      </c>
    </row>
    <row r="3257" spans="1:5" s="17" customFormat="1" ht="16.75" customHeight="1" outlineLevel="2">
      <c r="A3257" s="1230">
        <v>170</v>
      </c>
      <c r="B3257" s="1231"/>
      <c r="C3257" s="1232"/>
      <c r="D3257" s="1233"/>
      <c r="E3257" s="587" t="e">
        <f t="shared" si="82"/>
        <v>#DIV/0!</v>
      </c>
    </row>
    <row r="3258" spans="1:5" s="17" customFormat="1" ht="16.75" customHeight="1" outlineLevel="2">
      <c r="A3258" s="1230">
        <v>171</v>
      </c>
      <c r="B3258" s="1231"/>
      <c r="C3258" s="1232"/>
      <c r="D3258" s="1233"/>
      <c r="E3258" s="587" t="e">
        <f t="shared" si="82"/>
        <v>#DIV/0!</v>
      </c>
    </row>
    <row r="3259" spans="1:5" s="17" customFormat="1" ht="16.75" customHeight="1" outlineLevel="2">
      <c r="A3259" s="1230">
        <v>172</v>
      </c>
      <c r="B3259" s="1231"/>
      <c r="C3259" s="1232"/>
      <c r="D3259" s="1233"/>
      <c r="E3259" s="587" t="e">
        <f t="shared" si="82"/>
        <v>#DIV/0!</v>
      </c>
    </row>
    <row r="3260" spans="1:5" s="17" customFormat="1" ht="16.75" customHeight="1" outlineLevel="2">
      <c r="A3260" s="1230">
        <v>173</v>
      </c>
      <c r="B3260" s="1231"/>
      <c r="C3260" s="1232"/>
      <c r="D3260" s="1233"/>
      <c r="E3260" s="587" t="e">
        <f t="shared" si="82"/>
        <v>#DIV/0!</v>
      </c>
    </row>
    <row r="3261" spans="1:5" s="17" customFormat="1" ht="16.75" customHeight="1" outlineLevel="2">
      <c r="A3261" s="1230">
        <v>174</v>
      </c>
      <c r="B3261" s="1231"/>
      <c r="C3261" s="1232"/>
      <c r="D3261" s="1233"/>
      <c r="E3261" s="587" t="e">
        <f t="shared" si="82"/>
        <v>#DIV/0!</v>
      </c>
    </row>
    <row r="3262" spans="1:5" s="17" customFormat="1" ht="16.75" customHeight="1" outlineLevel="2">
      <c r="A3262" s="1230">
        <v>175</v>
      </c>
      <c r="B3262" s="1231"/>
      <c r="C3262" s="1232"/>
      <c r="D3262" s="1233"/>
      <c r="E3262" s="587" t="e">
        <f t="shared" si="82"/>
        <v>#DIV/0!</v>
      </c>
    </row>
    <row r="3263" spans="1:5" s="17" customFormat="1" ht="16.75" customHeight="1" outlineLevel="2">
      <c r="A3263" s="1230">
        <v>176</v>
      </c>
      <c r="B3263" s="1231"/>
      <c r="C3263" s="1232"/>
      <c r="D3263" s="1233"/>
      <c r="E3263" s="587" t="e">
        <f t="shared" si="82"/>
        <v>#DIV/0!</v>
      </c>
    </row>
    <row r="3264" spans="1:5" s="17" customFormat="1" ht="16.75" customHeight="1" outlineLevel="2">
      <c r="A3264" s="1230">
        <v>177</v>
      </c>
      <c r="B3264" s="1231"/>
      <c r="C3264" s="1232"/>
      <c r="D3264" s="1233"/>
      <c r="E3264" s="587" t="e">
        <f t="shared" si="82"/>
        <v>#DIV/0!</v>
      </c>
    </row>
    <row r="3265" spans="1:5" s="17" customFormat="1" ht="16.75" customHeight="1" outlineLevel="2">
      <c r="A3265" s="1230">
        <v>178</v>
      </c>
      <c r="B3265" s="1231"/>
      <c r="C3265" s="1232"/>
      <c r="D3265" s="1233"/>
      <c r="E3265" s="587" t="e">
        <f t="shared" si="82"/>
        <v>#DIV/0!</v>
      </c>
    </row>
    <row r="3266" spans="1:5" s="17" customFormat="1" ht="16.75" customHeight="1" outlineLevel="2">
      <c r="A3266" s="1230">
        <v>179</v>
      </c>
      <c r="B3266" s="1231"/>
      <c r="C3266" s="1232"/>
      <c r="D3266" s="1233"/>
      <c r="E3266" s="587" t="e">
        <f t="shared" si="82"/>
        <v>#DIV/0!</v>
      </c>
    </row>
    <row r="3267" spans="1:5" s="17" customFormat="1" ht="16.75" customHeight="1" outlineLevel="2">
      <c r="A3267" s="1230">
        <v>180</v>
      </c>
      <c r="B3267" s="1231"/>
      <c r="C3267" s="1232"/>
      <c r="D3267" s="1233"/>
      <c r="E3267" s="587" t="e">
        <f t="shared" si="82"/>
        <v>#DIV/0!</v>
      </c>
    </row>
    <row r="3268" spans="1:5" s="17" customFormat="1" ht="16.75" customHeight="1" outlineLevel="2">
      <c r="A3268" s="1230">
        <v>181</v>
      </c>
      <c r="B3268" s="1231"/>
      <c r="C3268" s="1232"/>
      <c r="D3268" s="1233"/>
      <c r="E3268" s="587" t="e">
        <f t="shared" si="82"/>
        <v>#DIV/0!</v>
      </c>
    </row>
    <row r="3269" spans="1:5" s="17" customFormat="1" ht="16.75" customHeight="1" outlineLevel="2">
      <c r="A3269" s="1230">
        <v>182</v>
      </c>
      <c r="B3269" s="1231"/>
      <c r="C3269" s="1232"/>
      <c r="D3269" s="1233"/>
      <c r="E3269" s="587" t="e">
        <f t="shared" si="82"/>
        <v>#DIV/0!</v>
      </c>
    </row>
    <row r="3270" spans="1:5" s="17" customFormat="1" ht="16.75" customHeight="1" outlineLevel="2">
      <c r="A3270" s="1230">
        <v>183</v>
      </c>
      <c r="B3270" s="1231"/>
      <c r="C3270" s="1232"/>
      <c r="D3270" s="1233"/>
      <c r="E3270" s="587" t="e">
        <f t="shared" si="82"/>
        <v>#DIV/0!</v>
      </c>
    </row>
    <row r="3271" spans="1:5" s="17" customFormat="1" ht="16.75" customHeight="1" outlineLevel="2">
      <c r="A3271" s="1230">
        <v>184</v>
      </c>
      <c r="B3271" s="1231"/>
      <c r="C3271" s="1232"/>
      <c r="D3271" s="1233"/>
      <c r="E3271" s="587" t="e">
        <f t="shared" si="82"/>
        <v>#DIV/0!</v>
      </c>
    </row>
    <row r="3272" spans="1:5" s="17" customFormat="1" ht="16.75" customHeight="1" outlineLevel="2">
      <c r="A3272" s="1230">
        <v>185</v>
      </c>
      <c r="B3272" s="1231"/>
      <c r="C3272" s="1232"/>
      <c r="D3272" s="1233"/>
      <c r="E3272" s="587" t="e">
        <f t="shared" si="82"/>
        <v>#DIV/0!</v>
      </c>
    </row>
    <row r="3273" spans="1:5" s="17" customFormat="1" ht="16.75" customHeight="1" outlineLevel="2">
      <c r="A3273" s="1230">
        <v>186</v>
      </c>
      <c r="B3273" s="1231"/>
      <c r="C3273" s="1232"/>
      <c r="D3273" s="1233"/>
      <c r="E3273" s="587" t="e">
        <f t="shared" si="82"/>
        <v>#DIV/0!</v>
      </c>
    </row>
    <row r="3274" spans="1:5" s="17" customFormat="1" ht="16.75" customHeight="1" outlineLevel="2">
      <c r="A3274" s="1230">
        <v>187</v>
      </c>
      <c r="B3274" s="1231"/>
      <c r="C3274" s="1232"/>
      <c r="D3274" s="1233"/>
      <c r="E3274" s="587" t="e">
        <f t="shared" si="82"/>
        <v>#DIV/0!</v>
      </c>
    </row>
    <row r="3275" spans="1:5" s="17" customFormat="1" ht="16.75" customHeight="1" outlineLevel="2">
      <c r="A3275" s="1230">
        <v>188</v>
      </c>
      <c r="B3275" s="1231"/>
      <c r="C3275" s="1232"/>
      <c r="D3275" s="1233"/>
      <c r="E3275" s="587" t="e">
        <f t="shared" si="82"/>
        <v>#DIV/0!</v>
      </c>
    </row>
    <row r="3276" spans="1:5" s="17" customFormat="1" ht="16.75" customHeight="1" outlineLevel="2">
      <c r="A3276" s="1230">
        <v>189</v>
      </c>
      <c r="B3276" s="1231"/>
      <c r="C3276" s="1232"/>
      <c r="D3276" s="1233"/>
      <c r="E3276" s="587" t="e">
        <f t="shared" si="82"/>
        <v>#DIV/0!</v>
      </c>
    </row>
    <row r="3277" spans="1:5" s="17" customFormat="1" ht="16.75" customHeight="1" outlineLevel="2">
      <c r="A3277" s="1230">
        <v>190</v>
      </c>
      <c r="B3277" s="1231"/>
      <c r="C3277" s="1232"/>
      <c r="D3277" s="1233"/>
      <c r="E3277" s="587" t="e">
        <f t="shared" si="82"/>
        <v>#DIV/0!</v>
      </c>
    </row>
    <row r="3278" spans="1:5" s="17" customFormat="1" ht="16.75" customHeight="1" outlineLevel="2">
      <c r="A3278" s="1230">
        <v>191</v>
      </c>
      <c r="B3278" s="1231"/>
      <c r="C3278" s="1232"/>
      <c r="D3278" s="1233"/>
      <c r="E3278" s="587" t="e">
        <f t="shared" si="82"/>
        <v>#DIV/0!</v>
      </c>
    </row>
    <row r="3279" spans="1:5" s="17" customFormat="1" ht="16.75" customHeight="1" outlineLevel="2">
      <c r="A3279" s="1230">
        <v>192</v>
      </c>
      <c r="B3279" s="1231"/>
      <c r="C3279" s="1232"/>
      <c r="D3279" s="1233"/>
      <c r="E3279" s="587" t="e">
        <f t="shared" si="82"/>
        <v>#DIV/0!</v>
      </c>
    </row>
    <row r="3280" spans="1:5" s="17" customFormat="1" ht="16.75" customHeight="1" outlineLevel="2">
      <c r="A3280" s="1230">
        <v>193</v>
      </c>
      <c r="B3280" s="1231"/>
      <c r="C3280" s="1232"/>
      <c r="D3280" s="1233"/>
      <c r="E3280" s="587" t="e">
        <f t="shared" si="82"/>
        <v>#DIV/0!</v>
      </c>
    </row>
    <row r="3281" spans="1:5" s="17" customFormat="1" ht="16.75" customHeight="1" outlineLevel="2">
      <c r="A3281" s="1230">
        <v>194</v>
      </c>
      <c r="B3281" s="1231"/>
      <c r="C3281" s="1232"/>
      <c r="D3281" s="1233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0">
        <v>195</v>
      </c>
      <c r="B3282" s="1231"/>
      <c r="C3282" s="1232"/>
      <c r="D3282" s="1233"/>
      <c r="E3282" s="587" t="e">
        <f t="shared" si="84"/>
        <v>#DIV/0!</v>
      </c>
    </row>
    <row r="3283" spans="1:5" s="17" customFormat="1" ht="16.75" customHeight="1" outlineLevel="2">
      <c r="A3283" s="1230">
        <v>196</v>
      </c>
      <c r="B3283" s="1231"/>
      <c r="C3283" s="1232"/>
      <c r="D3283" s="1233"/>
      <c r="E3283" s="587" t="e">
        <f t="shared" si="84"/>
        <v>#DIV/0!</v>
      </c>
    </row>
    <row r="3284" spans="1:5" s="17" customFormat="1" ht="16.75" customHeight="1" outlineLevel="2">
      <c r="A3284" s="1230">
        <v>197</v>
      </c>
      <c r="B3284" s="1231"/>
      <c r="C3284" s="1232"/>
      <c r="D3284" s="1233"/>
      <c r="E3284" s="587" t="e">
        <f t="shared" si="84"/>
        <v>#DIV/0!</v>
      </c>
    </row>
    <row r="3285" spans="1:5" s="17" customFormat="1" ht="16.75" customHeight="1" outlineLevel="2">
      <c r="A3285" s="1230">
        <v>198</v>
      </c>
      <c r="B3285" s="1231"/>
      <c r="C3285" s="1232"/>
      <c r="D3285" s="1233"/>
      <c r="E3285" s="587" t="e">
        <f t="shared" si="84"/>
        <v>#DIV/0!</v>
      </c>
    </row>
    <row r="3286" spans="1:5" s="17" customFormat="1" ht="16.75" customHeight="1" outlineLevel="2">
      <c r="A3286" s="1230">
        <v>199</v>
      </c>
      <c r="B3286" s="1231"/>
      <c r="C3286" s="1232"/>
      <c r="D3286" s="1233"/>
      <c r="E3286" s="587" t="e">
        <f t="shared" si="84"/>
        <v>#DIV/0!</v>
      </c>
    </row>
    <row r="3287" spans="1:5" s="17" customFormat="1" ht="16.75" customHeight="1" outlineLevel="2">
      <c r="A3287" s="1230">
        <v>200</v>
      </c>
      <c r="B3287" s="1231"/>
      <c r="C3287" s="1232"/>
      <c r="D3287" s="1233"/>
      <c r="E3287" s="587" t="e">
        <f t="shared" si="84"/>
        <v>#DIV/0!</v>
      </c>
    </row>
    <row r="3288" spans="1:5" s="17" customFormat="1" ht="16.75" customHeight="1" outlineLevel="2">
      <c r="A3288" s="1230">
        <v>201</v>
      </c>
      <c r="B3288" s="1231"/>
      <c r="C3288" s="1232"/>
      <c r="D3288" s="1233"/>
      <c r="E3288" s="587" t="e">
        <f t="shared" si="84"/>
        <v>#DIV/0!</v>
      </c>
    </row>
    <row r="3289" spans="1:5" s="17" customFormat="1" ht="16.75" customHeight="1" outlineLevel="2">
      <c r="A3289" s="1230">
        <v>202</v>
      </c>
      <c r="B3289" s="1231"/>
      <c r="C3289" s="1232"/>
      <c r="D3289" s="1233"/>
      <c r="E3289" s="587" t="e">
        <f t="shared" si="84"/>
        <v>#DIV/0!</v>
      </c>
    </row>
    <row r="3290" spans="1:5" s="17" customFormat="1" ht="16.75" customHeight="1" outlineLevel="2">
      <c r="A3290" s="1230">
        <v>203</v>
      </c>
      <c r="B3290" s="1231"/>
      <c r="C3290" s="1232"/>
      <c r="D3290" s="1233"/>
      <c r="E3290" s="587" t="e">
        <f t="shared" si="84"/>
        <v>#DIV/0!</v>
      </c>
    </row>
    <row r="3291" spans="1:5" s="17" customFormat="1" ht="16.75" customHeight="1" outlineLevel="2">
      <c r="A3291" s="1230">
        <v>204</v>
      </c>
      <c r="B3291" s="1231"/>
      <c r="C3291" s="1232"/>
      <c r="D3291" s="1233"/>
      <c r="E3291" s="587" t="e">
        <f t="shared" si="84"/>
        <v>#DIV/0!</v>
      </c>
    </row>
    <row r="3292" spans="1:5" s="17" customFormat="1" ht="16.75" customHeight="1" outlineLevel="2">
      <c r="A3292" s="1230">
        <v>205</v>
      </c>
      <c r="B3292" s="1231"/>
      <c r="C3292" s="1232"/>
      <c r="D3292" s="1233"/>
      <c r="E3292" s="587" t="e">
        <f t="shared" si="84"/>
        <v>#DIV/0!</v>
      </c>
    </row>
    <row r="3293" spans="1:5" s="17" customFormat="1" ht="16.75" customHeight="1" outlineLevel="2">
      <c r="A3293" s="1230">
        <v>206</v>
      </c>
      <c r="B3293" s="1231"/>
      <c r="C3293" s="1232"/>
      <c r="D3293" s="1233"/>
      <c r="E3293" s="587" t="e">
        <f t="shared" si="84"/>
        <v>#DIV/0!</v>
      </c>
    </row>
    <row r="3294" spans="1:5" s="17" customFormat="1" ht="16.75" customHeight="1" outlineLevel="2">
      <c r="A3294" s="1230">
        <v>207</v>
      </c>
      <c r="B3294" s="1231"/>
      <c r="C3294" s="1232"/>
      <c r="D3294" s="1233"/>
      <c r="E3294" s="587" t="e">
        <f t="shared" si="84"/>
        <v>#DIV/0!</v>
      </c>
    </row>
    <row r="3295" spans="1:5" s="17" customFormat="1" ht="16.75" customHeight="1" outlineLevel="2">
      <c r="A3295" s="1230">
        <v>208</v>
      </c>
      <c r="B3295" s="1231"/>
      <c r="C3295" s="1232"/>
      <c r="D3295" s="1233"/>
      <c r="E3295" s="587" t="e">
        <f t="shared" si="84"/>
        <v>#DIV/0!</v>
      </c>
    </row>
    <row r="3296" spans="1:5" s="17" customFormat="1" ht="16.75" customHeight="1" outlineLevel="2">
      <c r="A3296" s="1230">
        <v>209</v>
      </c>
      <c r="B3296" s="1231"/>
      <c r="C3296" s="1232"/>
      <c r="D3296" s="1233"/>
      <c r="E3296" s="587" t="e">
        <f t="shared" si="84"/>
        <v>#DIV/0!</v>
      </c>
    </row>
    <row r="3297" spans="1:5" s="17" customFormat="1" ht="16.75" customHeight="1" outlineLevel="2">
      <c r="A3297" s="1230">
        <v>210</v>
      </c>
      <c r="B3297" s="1231"/>
      <c r="C3297" s="1232"/>
      <c r="D3297" s="1233"/>
      <c r="E3297" s="587" t="e">
        <f t="shared" si="84"/>
        <v>#DIV/0!</v>
      </c>
    </row>
    <row r="3298" spans="1:5" s="17" customFormat="1" ht="16.75" customHeight="1" outlineLevel="2">
      <c r="A3298" s="1230">
        <v>211</v>
      </c>
      <c r="B3298" s="1231"/>
      <c r="C3298" s="1232"/>
      <c r="D3298" s="1233"/>
      <c r="E3298" s="587" t="e">
        <f t="shared" si="84"/>
        <v>#DIV/0!</v>
      </c>
    </row>
    <row r="3299" spans="1:5" s="17" customFormat="1" ht="16.75" customHeight="1" outlineLevel="2">
      <c r="A3299" s="1230">
        <v>212</v>
      </c>
      <c r="B3299" s="1231"/>
      <c r="C3299" s="1232"/>
      <c r="D3299" s="1233"/>
      <c r="E3299" s="587" t="e">
        <f t="shared" si="84"/>
        <v>#DIV/0!</v>
      </c>
    </row>
    <row r="3300" spans="1:5" s="17" customFormat="1" ht="16.75" customHeight="1" outlineLevel="2">
      <c r="A3300" s="1230">
        <v>213</v>
      </c>
      <c r="B3300" s="1231"/>
      <c r="C3300" s="1232"/>
      <c r="D3300" s="1233"/>
      <c r="E3300" s="587" t="e">
        <f t="shared" si="84"/>
        <v>#DIV/0!</v>
      </c>
    </row>
    <row r="3301" spans="1:5" s="17" customFormat="1" ht="16.75" customHeight="1" outlineLevel="2">
      <c r="A3301" s="1230">
        <v>214</v>
      </c>
      <c r="B3301" s="1231"/>
      <c r="C3301" s="1232"/>
      <c r="D3301" s="1233"/>
      <c r="E3301" s="587" t="e">
        <f t="shared" si="84"/>
        <v>#DIV/0!</v>
      </c>
    </row>
    <row r="3302" spans="1:5" s="17" customFormat="1" ht="16.75" customHeight="1" outlineLevel="2">
      <c r="A3302" s="1230">
        <v>215</v>
      </c>
      <c r="B3302" s="1231"/>
      <c r="C3302" s="1232"/>
      <c r="D3302" s="1233"/>
      <c r="E3302" s="587" t="e">
        <f t="shared" si="84"/>
        <v>#DIV/0!</v>
      </c>
    </row>
    <row r="3303" spans="1:5" s="17" customFormat="1" ht="16.75" customHeight="1" outlineLevel="2">
      <c r="A3303" s="1230">
        <v>216</v>
      </c>
      <c r="B3303" s="1231"/>
      <c r="C3303" s="1232"/>
      <c r="D3303" s="1233"/>
      <c r="E3303" s="587" t="e">
        <f t="shared" si="84"/>
        <v>#DIV/0!</v>
      </c>
    </row>
    <row r="3304" spans="1:5" s="17" customFormat="1" ht="16.75" customHeight="1" outlineLevel="2">
      <c r="A3304" s="1230">
        <v>217</v>
      </c>
      <c r="B3304" s="1231"/>
      <c r="C3304" s="1232"/>
      <c r="D3304" s="1233"/>
      <c r="E3304" s="587" t="e">
        <f t="shared" si="84"/>
        <v>#DIV/0!</v>
      </c>
    </row>
    <row r="3305" spans="1:5" s="17" customFormat="1" ht="16.75" customHeight="1" outlineLevel="2">
      <c r="A3305" s="1230">
        <v>218</v>
      </c>
      <c r="B3305" s="1231"/>
      <c r="C3305" s="1232"/>
      <c r="D3305" s="1233"/>
      <c r="E3305" s="587" t="e">
        <f t="shared" si="84"/>
        <v>#DIV/0!</v>
      </c>
    </row>
    <row r="3306" spans="1:5" s="17" customFormat="1" ht="16.75" customHeight="1" outlineLevel="2">
      <c r="A3306" s="1230">
        <v>219</v>
      </c>
      <c r="B3306" s="1231"/>
      <c r="C3306" s="1232"/>
      <c r="D3306" s="1233"/>
      <c r="E3306" s="587" t="e">
        <f t="shared" si="84"/>
        <v>#DIV/0!</v>
      </c>
    </row>
    <row r="3307" spans="1:5" s="17" customFormat="1" ht="16.75" customHeight="1" outlineLevel="2">
      <c r="A3307" s="1230">
        <v>220</v>
      </c>
      <c r="B3307" s="1231"/>
      <c r="C3307" s="1232"/>
      <c r="D3307" s="1233"/>
      <c r="E3307" s="587" t="e">
        <f t="shared" si="84"/>
        <v>#DIV/0!</v>
      </c>
    </row>
    <row r="3308" spans="1:5" s="17" customFormat="1" ht="16.75" customHeight="1" outlineLevel="2">
      <c r="A3308" s="1230">
        <v>221</v>
      </c>
      <c r="B3308" s="1231"/>
      <c r="C3308" s="1232"/>
      <c r="D3308" s="1233"/>
      <c r="E3308" s="587" t="e">
        <f t="shared" si="84"/>
        <v>#DIV/0!</v>
      </c>
    </row>
    <row r="3309" spans="1:5" s="17" customFormat="1" ht="16.75" customHeight="1" outlineLevel="2">
      <c r="A3309" s="1230">
        <v>222</v>
      </c>
      <c r="B3309" s="1231"/>
      <c r="C3309" s="1232"/>
      <c r="D3309" s="1233"/>
      <c r="E3309" s="587" t="e">
        <f t="shared" si="84"/>
        <v>#DIV/0!</v>
      </c>
    </row>
    <row r="3310" spans="1:5" s="17" customFormat="1" ht="16.75" customHeight="1" outlineLevel="2">
      <c r="A3310" s="1230">
        <v>223</v>
      </c>
      <c r="B3310" s="1231"/>
      <c r="C3310" s="1232"/>
      <c r="D3310" s="1233"/>
      <c r="E3310" s="587" t="e">
        <f t="shared" si="84"/>
        <v>#DIV/0!</v>
      </c>
    </row>
    <row r="3311" spans="1:5" s="17" customFormat="1" ht="16.75" customHeight="1" outlineLevel="2">
      <c r="A3311" s="1230">
        <v>224</v>
      </c>
      <c r="B3311" s="1231"/>
      <c r="C3311" s="1232"/>
      <c r="D3311" s="1233"/>
      <c r="E3311" s="587" t="e">
        <f t="shared" si="84"/>
        <v>#DIV/0!</v>
      </c>
    </row>
    <row r="3312" spans="1:5" s="17" customFormat="1" ht="16.75" customHeight="1" outlineLevel="2">
      <c r="A3312" s="1230">
        <v>225</v>
      </c>
      <c r="B3312" s="1231"/>
      <c r="C3312" s="1232"/>
      <c r="D3312" s="1233"/>
      <c r="E3312" s="587" t="e">
        <f t="shared" si="84"/>
        <v>#DIV/0!</v>
      </c>
    </row>
    <row r="3313" spans="1:5" s="17" customFormat="1" ht="16.75" customHeight="1" outlineLevel="2">
      <c r="A3313" s="1230">
        <v>226</v>
      </c>
      <c r="B3313" s="1231"/>
      <c r="C3313" s="1232"/>
      <c r="D3313" s="1233"/>
      <c r="E3313" s="587" t="e">
        <f t="shared" si="84"/>
        <v>#DIV/0!</v>
      </c>
    </row>
    <row r="3314" spans="1:5" s="17" customFormat="1" ht="16.75" customHeight="1" outlineLevel="2">
      <c r="A3314" s="1230">
        <v>227</v>
      </c>
      <c r="B3314" s="1231"/>
      <c r="C3314" s="1232"/>
      <c r="D3314" s="1233"/>
      <c r="E3314" s="587" t="e">
        <f t="shared" si="84"/>
        <v>#DIV/0!</v>
      </c>
    </row>
    <row r="3315" spans="1:5" s="17" customFormat="1" ht="16.75" customHeight="1" outlineLevel="2">
      <c r="A3315" s="1230">
        <v>228</v>
      </c>
      <c r="B3315" s="1231"/>
      <c r="C3315" s="1232"/>
      <c r="D3315" s="1233"/>
      <c r="E3315" s="587" t="e">
        <f t="shared" si="84"/>
        <v>#DIV/0!</v>
      </c>
    </row>
    <row r="3316" spans="1:5" s="17" customFormat="1" ht="16.75" customHeight="1" outlineLevel="2">
      <c r="A3316" s="1230">
        <v>229</v>
      </c>
      <c r="B3316" s="1231"/>
      <c r="C3316" s="1232"/>
      <c r="D3316" s="1233"/>
      <c r="E3316" s="587" t="e">
        <f t="shared" si="84"/>
        <v>#DIV/0!</v>
      </c>
    </row>
    <row r="3317" spans="1:5" s="17" customFormat="1" ht="16.75" customHeight="1" outlineLevel="2">
      <c r="A3317" s="1230">
        <v>230</v>
      </c>
      <c r="B3317" s="1231"/>
      <c r="C3317" s="1232"/>
      <c r="D3317" s="1233"/>
      <c r="E3317" s="587" t="e">
        <f t="shared" si="84"/>
        <v>#DIV/0!</v>
      </c>
    </row>
    <row r="3318" spans="1:5" s="17" customFormat="1" ht="16.75" customHeight="1" outlineLevel="2">
      <c r="A3318" s="1230">
        <v>231</v>
      </c>
      <c r="B3318" s="1231"/>
      <c r="C3318" s="1232"/>
      <c r="D3318" s="1233"/>
      <c r="E3318" s="587" t="e">
        <f t="shared" si="84"/>
        <v>#DIV/0!</v>
      </c>
    </row>
    <row r="3319" spans="1:5" s="17" customFormat="1" ht="16.75" customHeight="1" outlineLevel="2">
      <c r="A3319" s="1230">
        <v>232</v>
      </c>
      <c r="B3319" s="1231"/>
      <c r="C3319" s="1232"/>
      <c r="D3319" s="1233"/>
      <c r="E3319" s="587" t="e">
        <f t="shared" si="84"/>
        <v>#DIV/0!</v>
      </c>
    </row>
    <row r="3320" spans="1:5" s="17" customFormat="1" ht="16.75" customHeight="1" outlineLevel="2">
      <c r="A3320" s="1230">
        <v>233</v>
      </c>
      <c r="B3320" s="1231"/>
      <c r="C3320" s="1232"/>
      <c r="D3320" s="1233"/>
      <c r="E3320" s="587" t="e">
        <f t="shared" si="84"/>
        <v>#DIV/0!</v>
      </c>
    </row>
    <row r="3321" spans="1:5" s="17" customFormat="1" ht="16.75" customHeight="1" outlineLevel="2">
      <c r="A3321" s="1230">
        <v>234</v>
      </c>
      <c r="B3321" s="1231"/>
      <c r="C3321" s="1232"/>
      <c r="D3321" s="1233"/>
      <c r="E3321" s="587" t="e">
        <f t="shared" si="84"/>
        <v>#DIV/0!</v>
      </c>
    </row>
    <row r="3322" spans="1:5" s="17" customFormat="1" ht="16.75" customHeight="1" outlineLevel="2">
      <c r="A3322" s="1230">
        <v>235</v>
      </c>
      <c r="B3322" s="1231"/>
      <c r="C3322" s="1232"/>
      <c r="D3322" s="1233"/>
      <c r="E3322" s="587" t="e">
        <f t="shared" si="84"/>
        <v>#DIV/0!</v>
      </c>
    </row>
    <row r="3323" spans="1:5" s="17" customFormat="1" ht="16.75" customHeight="1" outlineLevel="2">
      <c r="A3323" s="1230">
        <v>236</v>
      </c>
      <c r="B3323" s="1231"/>
      <c r="C3323" s="1232"/>
      <c r="D3323" s="1233"/>
      <c r="E3323" s="587" t="e">
        <f t="shared" si="84"/>
        <v>#DIV/0!</v>
      </c>
    </row>
    <row r="3324" spans="1:5" s="17" customFormat="1" ht="16.75" customHeight="1" outlineLevel="2">
      <c r="A3324" s="1230">
        <v>237</v>
      </c>
      <c r="B3324" s="1231"/>
      <c r="C3324" s="1232"/>
      <c r="D3324" s="1233"/>
      <c r="E3324" s="587" t="e">
        <f t="shared" si="84"/>
        <v>#DIV/0!</v>
      </c>
    </row>
    <row r="3325" spans="1:5" s="17" customFormat="1" ht="16.75" customHeight="1" outlineLevel="2">
      <c r="A3325" s="1230">
        <v>238</v>
      </c>
      <c r="B3325" s="1231"/>
      <c r="C3325" s="1232"/>
      <c r="D3325" s="1233"/>
      <c r="E3325" s="587" t="e">
        <f t="shared" si="84"/>
        <v>#DIV/0!</v>
      </c>
    </row>
    <row r="3326" spans="1:5" s="17" customFormat="1" ht="16.75" customHeight="1" outlineLevel="2">
      <c r="A3326" s="1230">
        <v>239</v>
      </c>
      <c r="B3326" s="1231"/>
      <c r="C3326" s="1232"/>
      <c r="D3326" s="1233"/>
      <c r="E3326" s="587" t="e">
        <f t="shared" si="84"/>
        <v>#DIV/0!</v>
      </c>
    </row>
    <row r="3327" spans="1:5" s="17" customFormat="1" ht="16.75" customHeight="1" outlineLevel="2">
      <c r="A3327" s="1230">
        <v>240</v>
      </c>
      <c r="B3327" s="1231"/>
      <c r="C3327" s="1232"/>
      <c r="D3327" s="1233"/>
      <c r="E3327" s="587" t="e">
        <f t="shared" si="84"/>
        <v>#DIV/0!</v>
      </c>
    </row>
    <row r="3328" spans="1:5" s="17" customFormat="1" ht="16.75" customHeight="1" outlineLevel="2">
      <c r="A3328" s="1230">
        <v>241</v>
      </c>
      <c r="B3328" s="1231"/>
      <c r="C3328" s="1232"/>
      <c r="D3328" s="1233"/>
      <c r="E3328" s="587" t="e">
        <f t="shared" si="84"/>
        <v>#DIV/0!</v>
      </c>
    </row>
    <row r="3329" spans="1:5" s="17" customFormat="1" ht="16.75" customHeight="1" outlineLevel="2">
      <c r="A3329" s="1230">
        <v>242</v>
      </c>
      <c r="B3329" s="1231"/>
      <c r="C3329" s="1232"/>
      <c r="D3329" s="1233"/>
      <c r="E3329" s="587" t="e">
        <f t="shared" si="84"/>
        <v>#DIV/0!</v>
      </c>
    </row>
    <row r="3330" spans="1:5" s="17" customFormat="1" ht="16.75" customHeight="1" outlineLevel="2">
      <c r="A3330" s="1230">
        <v>243</v>
      </c>
      <c r="B3330" s="1231"/>
      <c r="C3330" s="1232"/>
      <c r="D3330" s="1233"/>
      <c r="E3330" s="587" t="e">
        <f t="shared" si="84"/>
        <v>#DIV/0!</v>
      </c>
    </row>
    <row r="3331" spans="1:5" s="17" customFormat="1" ht="16.75" customHeight="1" outlineLevel="2">
      <c r="A3331" s="1230">
        <v>244</v>
      </c>
      <c r="B3331" s="1231"/>
      <c r="C3331" s="1232"/>
      <c r="D3331" s="1233"/>
      <c r="E3331" s="587" t="e">
        <f t="shared" si="84"/>
        <v>#DIV/0!</v>
      </c>
    </row>
    <row r="3332" spans="1:5" s="17" customFormat="1" ht="16.75" customHeight="1" outlineLevel="2">
      <c r="A3332" s="1230">
        <v>245</v>
      </c>
      <c r="B3332" s="1231"/>
      <c r="C3332" s="1232"/>
      <c r="D3332" s="1233"/>
      <c r="E3332" s="587" t="e">
        <f t="shared" si="84"/>
        <v>#DIV/0!</v>
      </c>
    </row>
    <row r="3333" spans="1:5" s="17" customFormat="1" ht="16.75" customHeight="1" outlineLevel="2">
      <c r="A3333" s="1230">
        <v>246</v>
      </c>
      <c r="B3333" s="1231"/>
      <c r="C3333" s="1232"/>
      <c r="D3333" s="1233"/>
      <c r="E3333" s="587" t="e">
        <f t="shared" si="84"/>
        <v>#DIV/0!</v>
      </c>
    </row>
    <row r="3334" spans="1:5" s="17" customFormat="1" ht="16.75" customHeight="1" outlineLevel="2">
      <c r="A3334" s="1230">
        <v>247</v>
      </c>
      <c r="B3334" s="1231"/>
      <c r="C3334" s="1232"/>
      <c r="D3334" s="1233"/>
      <c r="E3334" s="587" t="e">
        <f t="shared" si="84"/>
        <v>#DIV/0!</v>
      </c>
    </row>
    <row r="3335" spans="1:5" s="17" customFormat="1" ht="16.75" customHeight="1" outlineLevel="2">
      <c r="A3335" s="1230">
        <v>248</v>
      </c>
      <c r="B3335" s="1231"/>
      <c r="C3335" s="1232"/>
      <c r="D3335" s="1233"/>
      <c r="E3335" s="587" t="e">
        <f t="shared" si="84"/>
        <v>#DIV/0!</v>
      </c>
    </row>
    <row r="3336" spans="1:5" s="17" customFormat="1" ht="16.75" customHeight="1" outlineLevel="2">
      <c r="A3336" s="1230">
        <v>249</v>
      </c>
      <c r="B3336" s="1231"/>
      <c r="C3336" s="1232"/>
      <c r="D3336" s="1233"/>
      <c r="E3336" s="587" t="e">
        <f t="shared" si="84"/>
        <v>#DIV/0!</v>
      </c>
    </row>
    <row r="3337" spans="1:5" s="17" customFormat="1" ht="16.75" customHeight="1" outlineLevel="2">
      <c r="A3337" s="1230">
        <v>250</v>
      </c>
      <c r="B3337" s="1231"/>
      <c r="C3337" s="1232"/>
      <c r="D3337" s="1233"/>
      <c r="E3337" s="587" t="e">
        <f t="shared" si="84"/>
        <v>#DIV/0!</v>
      </c>
    </row>
    <row r="3338" spans="1:5" s="17" customFormat="1" ht="16.75" customHeight="1" outlineLevel="2">
      <c r="A3338" s="1230">
        <v>251</v>
      </c>
      <c r="B3338" s="1231"/>
      <c r="C3338" s="1232"/>
      <c r="D3338" s="1233"/>
      <c r="E3338" s="587" t="e">
        <f t="shared" si="84"/>
        <v>#DIV/0!</v>
      </c>
    </row>
    <row r="3339" spans="1:5" s="17" customFormat="1" ht="16.75" customHeight="1" outlineLevel="2">
      <c r="A3339" s="1230">
        <v>252</v>
      </c>
      <c r="B3339" s="1231"/>
      <c r="C3339" s="1232"/>
      <c r="D3339" s="1233"/>
      <c r="E3339" s="587" t="e">
        <f t="shared" si="84"/>
        <v>#DIV/0!</v>
      </c>
    </row>
    <row r="3340" spans="1:5" s="17" customFormat="1" ht="16.75" customHeight="1" outlineLevel="2">
      <c r="A3340" s="1230">
        <v>253</v>
      </c>
      <c r="B3340" s="1231"/>
      <c r="C3340" s="1232"/>
      <c r="D3340" s="1233"/>
      <c r="E3340" s="587" t="e">
        <f t="shared" si="84"/>
        <v>#DIV/0!</v>
      </c>
    </row>
    <row r="3341" spans="1:5" s="17" customFormat="1" ht="16.75" customHeight="1" outlineLevel="2">
      <c r="A3341" s="1230">
        <v>254</v>
      </c>
      <c r="B3341" s="1231"/>
      <c r="C3341" s="1232"/>
      <c r="D3341" s="1233"/>
      <c r="E3341" s="587" t="e">
        <f t="shared" si="84"/>
        <v>#DIV/0!</v>
      </c>
    </row>
    <row r="3342" spans="1:5" s="17" customFormat="1" ht="16.75" customHeight="1" outlineLevel="2">
      <c r="A3342" s="1230">
        <v>255</v>
      </c>
      <c r="B3342" s="1231"/>
      <c r="C3342" s="1232"/>
      <c r="D3342" s="1233"/>
      <c r="E3342" s="587" t="e">
        <f t="shared" si="84"/>
        <v>#DIV/0!</v>
      </c>
    </row>
    <row r="3343" spans="1:5" s="17" customFormat="1" ht="16.75" customHeight="1" outlineLevel="2">
      <c r="A3343" s="1230">
        <v>256</v>
      </c>
      <c r="B3343" s="1231"/>
      <c r="C3343" s="1232"/>
      <c r="D3343" s="1233"/>
      <c r="E3343" s="587" t="e">
        <f t="shared" si="84"/>
        <v>#DIV/0!</v>
      </c>
    </row>
    <row r="3344" spans="1:5" s="17" customFormat="1" ht="16.75" customHeight="1" outlineLevel="2">
      <c r="A3344" s="1230">
        <v>257</v>
      </c>
      <c r="B3344" s="1231"/>
      <c r="C3344" s="1232"/>
      <c r="D3344" s="1233"/>
      <c r="E3344" s="587" t="e">
        <f t="shared" si="84"/>
        <v>#DIV/0!</v>
      </c>
    </row>
    <row r="3345" spans="1:5" s="17" customFormat="1" ht="16.75" customHeight="1" outlineLevel="2">
      <c r="A3345" s="1230">
        <v>258</v>
      </c>
      <c r="B3345" s="1231"/>
      <c r="C3345" s="1232"/>
      <c r="D3345" s="1233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0">
        <v>259</v>
      </c>
      <c r="B3346" s="1231"/>
      <c r="C3346" s="1232"/>
      <c r="D3346" s="1233"/>
      <c r="E3346" s="587" t="e">
        <f t="shared" si="85"/>
        <v>#DIV/0!</v>
      </c>
    </row>
    <row r="3347" spans="1:5" s="17" customFormat="1" ht="16.75" customHeight="1" outlineLevel="2">
      <c r="A3347" s="1230">
        <v>260</v>
      </c>
      <c r="B3347" s="1231"/>
      <c r="C3347" s="1232"/>
      <c r="D3347" s="1233"/>
      <c r="E3347" s="587" t="e">
        <f t="shared" si="85"/>
        <v>#DIV/0!</v>
      </c>
    </row>
    <row r="3348" spans="1:5" s="17" customFormat="1" ht="16.75" customHeight="1" outlineLevel="2">
      <c r="A3348" s="1230">
        <v>261</v>
      </c>
      <c r="B3348" s="1231"/>
      <c r="C3348" s="1232"/>
      <c r="D3348" s="1233"/>
      <c r="E3348" s="587" t="e">
        <f t="shared" si="85"/>
        <v>#DIV/0!</v>
      </c>
    </row>
    <row r="3349" spans="1:5" s="17" customFormat="1" ht="16.75" customHeight="1" outlineLevel="2">
      <c r="A3349" s="1230">
        <v>262</v>
      </c>
      <c r="B3349" s="1231"/>
      <c r="C3349" s="1232"/>
      <c r="D3349" s="1233"/>
      <c r="E3349" s="587" t="e">
        <f t="shared" si="85"/>
        <v>#DIV/0!</v>
      </c>
    </row>
    <row r="3350" spans="1:5" s="17" customFormat="1" ht="16.75" customHeight="1" outlineLevel="2">
      <c r="A3350" s="1230">
        <v>263</v>
      </c>
      <c r="B3350" s="1231"/>
      <c r="C3350" s="1232"/>
      <c r="D3350" s="1233"/>
      <c r="E3350" s="587" t="e">
        <f t="shared" si="85"/>
        <v>#DIV/0!</v>
      </c>
    </row>
    <row r="3351" spans="1:5" s="17" customFormat="1" ht="16.75" customHeight="1" outlineLevel="2">
      <c r="A3351" s="1230">
        <v>264</v>
      </c>
      <c r="B3351" s="1231"/>
      <c r="C3351" s="1232"/>
      <c r="D3351" s="1233"/>
      <c r="E3351" s="587" t="e">
        <f t="shared" si="85"/>
        <v>#DIV/0!</v>
      </c>
    </row>
    <row r="3352" spans="1:5" s="17" customFormat="1" ht="16.75" customHeight="1" outlineLevel="2">
      <c r="A3352" s="1230">
        <v>265</v>
      </c>
      <c r="B3352" s="1231"/>
      <c r="C3352" s="1232"/>
      <c r="D3352" s="1233"/>
      <c r="E3352" s="587" t="e">
        <f t="shared" si="85"/>
        <v>#DIV/0!</v>
      </c>
    </row>
    <row r="3353" spans="1:5" s="17" customFormat="1" ht="16.75" customHeight="1" outlineLevel="2">
      <c r="A3353" s="1230">
        <v>266</v>
      </c>
      <c r="B3353" s="1231"/>
      <c r="C3353" s="1232"/>
      <c r="D3353" s="1233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0">
        <v>267</v>
      </c>
      <c r="B3354" s="1231"/>
      <c r="C3354" s="1232"/>
      <c r="D3354" s="1233"/>
      <c r="E3354" s="587" t="e">
        <f t="shared" si="86"/>
        <v>#DIV/0!</v>
      </c>
    </row>
    <row r="3355" spans="1:5" s="17" customFormat="1" ht="16.75" customHeight="1" outlineLevel="2">
      <c r="A3355" s="1230">
        <v>268</v>
      </c>
      <c r="B3355" s="1231"/>
      <c r="C3355" s="1232"/>
      <c r="D3355" s="1233"/>
      <c r="E3355" s="587" t="e">
        <f t="shared" si="86"/>
        <v>#DIV/0!</v>
      </c>
    </row>
    <row r="3356" spans="1:5" s="17" customFormat="1" ht="16.75" customHeight="1" outlineLevel="2">
      <c r="A3356" s="1230">
        <v>269</v>
      </c>
      <c r="B3356" s="1231"/>
      <c r="C3356" s="1232"/>
      <c r="D3356" s="1233"/>
      <c r="E3356" s="587" t="e">
        <f t="shared" si="86"/>
        <v>#DIV/0!</v>
      </c>
    </row>
    <row r="3357" spans="1:5" s="17" customFormat="1" ht="16.75" customHeight="1" outlineLevel="2">
      <c r="A3357" s="1230">
        <v>270</v>
      </c>
      <c r="B3357" s="1231"/>
      <c r="C3357" s="1232"/>
      <c r="D3357" s="1233"/>
      <c r="E3357" s="587" t="e">
        <f t="shared" si="86"/>
        <v>#DIV/0!</v>
      </c>
    </row>
    <row r="3358" spans="1:5" s="17" customFormat="1" ht="16.75" customHeight="1" outlineLevel="2">
      <c r="A3358" s="1230">
        <v>271</v>
      </c>
      <c r="B3358" s="1231"/>
      <c r="C3358" s="1232"/>
      <c r="D3358" s="1233"/>
      <c r="E3358" s="587" t="e">
        <f t="shared" si="86"/>
        <v>#DIV/0!</v>
      </c>
    </row>
    <row r="3359" spans="1:5" s="17" customFormat="1" ht="16.75" customHeight="1" outlineLevel="2">
      <c r="A3359" s="1230">
        <v>272</v>
      </c>
      <c r="B3359" s="1231"/>
      <c r="C3359" s="1232"/>
      <c r="D3359" s="1233"/>
      <c r="E3359" s="587" t="e">
        <f t="shared" si="86"/>
        <v>#DIV/0!</v>
      </c>
    </row>
    <row r="3360" spans="1:5" s="17" customFormat="1" ht="16.75" customHeight="1" outlineLevel="2">
      <c r="A3360" s="1230">
        <v>273</v>
      </c>
      <c r="B3360" s="1231"/>
      <c r="C3360" s="1232"/>
      <c r="D3360" s="1233"/>
      <c r="E3360" s="587" t="e">
        <f t="shared" si="86"/>
        <v>#DIV/0!</v>
      </c>
    </row>
    <row r="3361" spans="1:5" s="17" customFormat="1" ht="16.75" customHeight="1" outlineLevel="2">
      <c r="A3361" s="1230">
        <v>274</v>
      </c>
      <c r="B3361" s="1231"/>
      <c r="C3361" s="1232"/>
      <c r="D3361" s="1233"/>
      <c r="E3361" s="587" t="e">
        <f t="shared" si="86"/>
        <v>#DIV/0!</v>
      </c>
    </row>
    <row r="3362" spans="1:5" s="17" customFormat="1" ht="16.75" customHeight="1" outlineLevel="2">
      <c r="A3362" s="1230">
        <v>275</v>
      </c>
      <c r="B3362" s="1231"/>
      <c r="C3362" s="1232"/>
      <c r="D3362" s="1233"/>
      <c r="E3362" s="587" t="e">
        <f t="shared" si="86"/>
        <v>#DIV/0!</v>
      </c>
    </row>
    <row r="3363" spans="1:5" s="17" customFormat="1" ht="16.75" customHeight="1" outlineLevel="2">
      <c r="A3363" s="1230">
        <v>276</v>
      </c>
      <c r="B3363" s="1231"/>
      <c r="C3363" s="1232"/>
      <c r="D3363" s="1233"/>
      <c r="E3363" s="587" t="e">
        <f t="shared" si="86"/>
        <v>#DIV/0!</v>
      </c>
    </row>
    <row r="3364" spans="1:5" s="17" customFormat="1" ht="16.75" customHeight="1" outlineLevel="2">
      <c r="A3364" s="1230">
        <v>277</v>
      </c>
      <c r="B3364" s="1231"/>
      <c r="C3364" s="1232"/>
      <c r="D3364" s="1233"/>
      <c r="E3364" s="587" t="e">
        <f t="shared" si="86"/>
        <v>#DIV/0!</v>
      </c>
    </row>
    <row r="3365" spans="1:5" s="17" customFormat="1" ht="16.75" customHeight="1" outlineLevel="2">
      <c r="A3365" s="1230">
        <v>278</v>
      </c>
      <c r="B3365" s="1231"/>
      <c r="C3365" s="1232"/>
      <c r="D3365" s="1233"/>
      <c r="E3365" s="587" t="e">
        <f t="shared" si="86"/>
        <v>#DIV/0!</v>
      </c>
    </row>
    <row r="3366" spans="1:5" s="17" customFormat="1" ht="16.75" customHeight="1" outlineLevel="2">
      <c r="A3366" s="1230">
        <v>279</v>
      </c>
      <c r="B3366" s="1231"/>
      <c r="C3366" s="1232"/>
      <c r="D3366" s="1233"/>
      <c r="E3366" s="587" t="e">
        <f t="shared" si="86"/>
        <v>#DIV/0!</v>
      </c>
    </row>
    <row r="3367" spans="1:5" s="17" customFormat="1" ht="16.75" customHeight="1" outlineLevel="2">
      <c r="A3367" s="1230">
        <v>280</v>
      </c>
      <c r="B3367" s="1231"/>
      <c r="C3367" s="1232"/>
      <c r="D3367" s="1233"/>
      <c r="E3367" s="587" t="e">
        <f t="shared" si="86"/>
        <v>#DIV/0!</v>
      </c>
    </row>
    <row r="3368" spans="1:5" s="17" customFormat="1" ht="16.75" customHeight="1" outlineLevel="2">
      <c r="A3368" s="1230">
        <v>281</v>
      </c>
      <c r="B3368" s="1231"/>
      <c r="C3368" s="1232"/>
      <c r="D3368" s="1233"/>
      <c r="E3368" s="587" t="e">
        <f t="shared" si="86"/>
        <v>#DIV/0!</v>
      </c>
    </row>
    <row r="3369" spans="1:5" s="17" customFormat="1" ht="16.75" customHeight="1" outlineLevel="2">
      <c r="A3369" s="1230">
        <v>282</v>
      </c>
      <c r="B3369" s="1231"/>
      <c r="C3369" s="1232"/>
      <c r="D3369" s="1233"/>
      <c r="E3369" s="587" t="e">
        <f t="shared" si="86"/>
        <v>#DIV/0!</v>
      </c>
    </row>
    <row r="3370" spans="1:5" s="17" customFormat="1" ht="16.75" customHeight="1" outlineLevel="2">
      <c r="A3370" s="1230">
        <v>283</v>
      </c>
      <c r="B3370" s="1231"/>
      <c r="C3370" s="1232"/>
      <c r="D3370" s="1233"/>
      <c r="E3370" s="587" t="e">
        <f t="shared" si="86"/>
        <v>#DIV/0!</v>
      </c>
    </row>
    <row r="3371" spans="1:5" s="17" customFormat="1" ht="16.75" customHeight="1" outlineLevel="2">
      <c r="A3371" s="1230">
        <v>284</v>
      </c>
      <c r="B3371" s="1231"/>
      <c r="C3371" s="1232"/>
      <c r="D3371" s="1233"/>
      <c r="E3371" s="587" t="e">
        <f t="shared" si="86"/>
        <v>#DIV/0!</v>
      </c>
    </row>
    <row r="3372" spans="1:5" s="17" customFormat="1" ht="16.75" customHeight="1" outlineLevel="2">
      <c r="A3372" s="1230">
        <v>285</v>
      </c>
      <c r="B3372" s="1231"/>
      <c r="C3372" s="1232"/>
      <c r="D3372" s="1233"/>
      <c r="E3372" s="587" t="e">
        <f t="shared" si="86"/>
        <v>#DIV/0!</v>
      </c>
    </row>
    <row r="3373" spans="1:5" s="17" customFormat="1" ht="16.75" customHeight="1" outlineLevel="2">
      <c r="A3373" s="1230">
        <v>286</v>
      </c>
      <c r="B3373" s="1231"/>
      <c r="C3373" s="1232"/>
      <c r="D3373" s="1233"/>
      <c r="E3373" s="587" t="e">
        <f t="shared" si="86"/>
        <v>#DIV/0!</v>
      </c>
    </row>
    <row r="3374" spans="1:5" s="17" customFormat="1" ht="16.75" customHeight="1" outlineLevel="2">
      <c r="A3374" s="1230">
        <v>287</v>
      </c>
      <c r="B3374" s="1231"/>
      <c r="C3374" s="1232"/>
      <c r="D3374" s="1233"/>
      <c r="E3374" s="587" t="e">
        <f t="shared" si="86"/>
        <v>#DIV/0!</v>
      </c>
    </row>
    <row r="3375" spans="1:5" s="17" customFormat="1" ht="16.75" customHeight="1" outlineLevel="2">
      <c r="A3375" s="1230">
        <v>288</v>
      </c>
      <c r="B3375" s="1231"/>
      <c r="C3375" s="1232"/>
      <c r="D3375" s="1233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0">
        <v>289</v>
      </c>
      <c r="B3376" s="1231"/>
      <c r="C3376" s="1232"/>
      <c r="D3376" s="1233"/>
      <c r="E3376" s="587" t="e">
        <f t="shared" si="87"/>
        <v>#DIV/0!</v>
      </c>
    </row>
    <row r="3377" spans="1:5" s="17" customFormat="1" ht="16.75" customHeight="1" outlineLevel="2">
      <c r="A3377" s="1230">
        <v>290</v>
      </c>
      <c r="B3377" s="1231"/>
      <c r="C3377" s="1232"/>
      <c r="D3377" s="1233"/>
      <c r="E3377" s="587" t="e">
        <f t="shared" si="87"/>
        <v>#DIV/0!</v>
      </c>
    </row>
    <row r="3378" spans="1:5" s="17" customFormat="1" ht="16.75" customHeight="1" outlineLevel="2">
      <c r="A3378" s="1230">
        <v>291</v>
      </c>
      <c r="B3378" s="1231"/>
      <c r="C3378" s="1232"/>
      <c r="D3378" s="1233"/>
      <c r="E3378" s="587" t="e">
        <f t="shared" si="87"/>
        <v>#DIV/0!</v>
      </c>
    </row>
    <row r="3379" spans="1:5" s="17" customFormat="1" ht="16.75" customHeight="1" outlineLevel="2">
      <c r="A3379" s="1230">
        <v>292</v>
      </c>
      <c r="B3379" s="1231"/>
      <c r="C3379" s="1232"/>
      <c r="D3379" s="1233"/>
      <c r="E3379" s="587" t="e">
        <f t="shared" si="87"/>
        <v>#DIV/0!</v>
      </c>
    </row>
    <row r="3380" spans="1:5" s="17" customFormat="1" ht="16.75" customHeight="1" outlineLevel="2">
      <c r="A3380" s="1230">
        <v>293</v>
      </c>
      <c r="B3380" s="1231"/>
      <c r="C3380" s="1232"/>
      <c r="D3380" s="1233"/>
      <c r="E3380" s="587" t="e">
        <f t="shared" si="87"/>
        <v>#DIV/0!</v>
      </c>
    </row>
    <row r="3381" spans="1:5" s="17" customFormat="1" ht="16.75" customHeight="1" outlineLevel="2">
      <c r="A3381" s="1230">
        <v>294</v>
      </c>
      <c r="B3381" s="1231"/>
      <c r="C3381" s="1232"/>
      <c r="D3381" s="1233"/>
      <c r="E3381" s="587" t="e">
        <f t="shared" si="87"/>
        <v>#DIV/0!</v>
      </c>
    </row>
    <row r="3382" spans="1:5" s="17" customFormat="1" ht="16.75" customHeight="1" outlineLevel="2">
      <c r="A3382" s="1230">
        <v>295</v>
      </c>
      <c r="B3382" s="1231"/>
      <c r="C3382" s="1232"/>
      <c r="D3382" s="1233"/>
      <c r="E3382" s="587" t="e">
        <f t="shared" si="87"/>
        <v>#DIV/0!</v>
      </c>
    </row>
    <row r="3383" spans="1:5" s="17" customFormat="1" ht="16.75" customHeight="1" outlineLevel="2">
      <c r="A3383" s="1230">
        <v>296</v>
      </c>
      <c r="B3383" s="1231"/>
      <c r="C3383" s="1232"/>
      <c r="D3383" s="1233"/>
      <c r="E3383" s="587" t="e">
        <f t="shared" si="87"/>
        <v>#DIV/0!</v>
      </c>
    </row>
    <row r="3384" spans="1:5" s="17" customFormat="1" ht="16.75" customHeight="1" outlineLevel="2">
      <c r="A3384" s="1230">
        <v>297</v>
      </c>
      <c r="B3384" s="1231"/>
      <c r="C3384" s="1232"/>
      <c r="D3384" s="1233"/>
      <c r="E3384" s="587" t="e">
        <f t="shared" si="87"/>
        <v>#DIV/0!</v>
      </c>
    </row>
    <row r="3385" spans="1:5" s="17" customFormat="1" ht="16.75" customHeight="1" outlineLevel="2">
      <c r="A3385" s="1230">
        <v>298</v>
      </c>
      <c r="B3385" s="1231"/>
      <c r="C3385" s="1232"/>
      <c r="D3385" s="1233"/>
      <c r="E3385" s="587" t="e">
        <f t="shared" si="87"/>
        <v>#DIV/0!</v>
      </c>
    </row>
    <row r="3386" spans="1:5" s="17" customFormat="1" ht="16.75" customHeight="1" outlineLevel="2">
      <c r="A3386" s="1230">
        <v>299</v>
      </c>
      <c r="B3386" s="1231"/>
      <c r="C3386" s="1232"/>
      <c r="D3386" s="1233"/>
      <c r="E3386" s="587" t="e">
        <f t="shared" si="87"/>
        <v>#DIV/0!</v>
      </c>
    </row>
    <row r="3387" spans="1:5" s="17" customFormat="1" ht="16.75" customHeight="1" outlineLevel="2">
      <c r="A3387" s="1230">
        <v>300</v>
      </c>
      <c r="B3387" s="1231"/>
      <c r="C3387" s="1232"/>
      <c r="D3387" s="1233"/>
      <c r="E3387" s="587" t="e">
        <f t="shared" si="87"/>
        <v>#DIV/0!</v>
      </c>
    </row>
    <row r="3388" spans="1:5" s="17" customFormat="1" ht="16.75" customHeight="1" outlineLevel="2">
      <c r="A3388" s="1230">
        <v>301</v>
      </c>
      <c r="B3388" s="1231"/>
      <c r="C3388" s="1232"/>
      <c r="D3388" s="1233"/>
      <c r="E3388" s="587" t="e">
        <f t="shared" si="87"/>
        <v>#DIV/0!</v>
      </c>
    </row>
    <row r="3389" spans="1:5" s="17" customFormat="1" ht="16.75" customHeight="1" outlineLevel="2">
      <c r="A3389" s="1230">
        <v>302</v>
      </c>
      <c r="B3389" s="1231"/>
      <c r="C3389" s="1232"/>
      <c r="D3389" s="1233"/>
      <c r="E3389" s="587" t="e">
        <f t="shared" si="87"/>
        <v>#DIV/0!</v>
      </c>
    </row>
    <row r="3390" spans="1:5" s="17" customFormat="1" ht="16.75" customHeight="1" outlineLevel="2">
      <c r="A3390" s="1230">
        <v>303</v>
      </c>
      <c r="B3390" s="1231"/>
      <c r="C3390" s="1232"/>
      <c r="D3390" s="1233"/>
      <c r="E3390" s="587" t="e">
        <f t="shared" si="87"/>
        <v>#DIV/0!</v>
      </c>
    </row>
    <row r="3391" spans="1:5" s="17" customFormat="1" ht="16.75" customHeight="1" outlineLevel="2">
      <c r="A3391" s="1230">
        <v>304</v>
      </c>
      <c r="B3391" s="1231"/>
      <c r="C3391" s="1232"/>
      <c r="D3391" s="1233"/>
      <c r="E3391" s="587" t="e">
        <f t="shared" si="87"/>
        <v>#DIV/0!</v>
      </c>
    </row>
    <row r="3392" spans="1:5" s="17" customFormat="1" ht="16.75" customHeight="1" outlineLevel="2">
      <c r="A3392" s="1230">
        <v>305</v>
      </c>
      <c r="B3392" s="1231"/>
      <c r="C3392" s="1232"/>
      <c r="D3392" s="1233"/>
      <c r="E3392" s="587" t="e">
        <f t="shared" si="87"/>
        <v>#DIV/0!</v>
      </c>
    </row>
    <row r="3393" spans="1:5" s="17" customFormat="1" ht="16.75" customHeight="1" outlineLevel="2">
      <c r="A3393" s="1230">
        <v>306</v>
      </c>
      <c r="B3393" s="1231"/>
      <c r="C3393" s="1232"/>
      <c r="D3393" s="1233"/>
      <c r="E3393" s="587" t="e">
        <f t="shared" si="87"/>
        <v>#DIV/0!</v>
      </c>
    </row>
    <row r="3394" spans="1:5" s="17" customFormat="1" ht="16.75" customHeight="1" outlineLevel="2">
      <c r="A3394" s="1230">
        <v>307</v>
      </c>
      <c r="B3394" s="1231"/>
      <c r="C3394" s="1232"/>
      <c r="D3394" s="1233"/>
      <c r="E3394" s="587" t="e">
        <f t="shared" si="87"/>
        <v>#DIV/0!</v>
      </c>
    </row>
    <row r="3395" spans="1:5" s="17" customFormat="1" ht="16.75" customHeight="1" outlineLevel="2">
      <c r="A3395" s="1230">
        <v>308</v>
      </c>
      <c r="B3395" s="1231"/>
      <c r="C3395" s="1232"/>
      <c r="D3395" s="1233"/>
      <c r="E3395" s="587" t="e">
        <f t="shared" si="87"/>
        <v>#DIV/0!</v>
      </c>
    </row>
    <row r="3396" spans="1:5" s="17" customFormat="1" ht="16.75" customHeight="1" outlineLevel="2">
      <c r="A3396" s="1230">
        <v>309</v>
      </c>
      <c r="B3396" s="1231"/>
      <c r="C3396" s="1232"/>
      <c r="D3396" s="1233"/>
      <c r="E3396" s="587" t="e">
        <f t="shared" si="87"/>
        <v>#DIV/0!</v>
      </c>
    </row>
    <row r="3397" spans="1:5" s="17" customFormat="1" ht="16.75" customHeight="1" outlineLevel="2">
      <c r="A3397" s="1230">
        <v>310</v>
      </c>
      <c r="B3397" s="1231"/>
      <c r="C3397" s="1232"/>
      <c r="D3397" s="1233"/>
      <c r="E3397" s="587" t="e">
        <f t="shared" si="87"/>
        <v>#DIV/0!</v>
      </c>
    </row>
    <row r="3398" spans="1:5" s="17" customFormat="1" ht="16.75" customHeight="1" outlineLevel="2">
      <c r="A3398" s="1230">
        <v>311</v>
      </c>
      <c r="B3398" s="1231"/>
      <c r="C3398" s="1232"/>
      <c r="D3398" s="1233"/>
      <c r="E3398" s="587" t="e">
        <f t="shared" si="87"/>
        <v>#DIV/0!</v>
      </c>
    </row>
    <row r="3399" spans="1:5" s="17" customFormat="1" ht="16.75" customHeight="1" outlineLevel="2">
      <c r="A3399" s="1230">
        <v>312</v>
      </c>
      <c r="B3399" s="1231"/>
      <c r="C3399" s="1232"/>
      <c r="D3399" s="1233"/>
      <c r="E3399" s="587" t="e">
        <f t="shared" si="87"/>
        <v>#DIV/0!</v>
      </c>
    </row>
    <row r="3400" spans="1:5" s="17" customFormat="1" ht="16.75" customHeight="1" outlineLevel="2">
      <c r="A3400" s="1230">
        <v>313</v>
      </c>
      <c r="B3400" s="1231"/>
      <c r="C3400" s="1232"/>
      <c r="D3400" s="1233"/>
      <c r="E3400" s="587" t="e">
        <f t="shared" si="87"/>
        <v>#DIV/0!</v>
      </c>
    </row>
    <row r="3401" spans="1:5" s="17" customFormat="1" ht="16.75" customHeight="1" outlineLevel="2">
      <c r="A3401" s="1230">
        <v>314</v>
      </c>
      <c r="B3401" s="1231"/>
      <c r="C3401" s="1232"/>
      <c r="D3401" s="1233"/>
      <c r="E3401" s="587" t="e">
        <f t="shared" si="87"/>
        <v>#DIV/0!</v>
      </c>
    </row>
    <row r="3402" spans="1:5" s="17" customFormat="1" ht="16.75" customHeight="1" outlineLevel="2">
      <c r="A3402" s="1230">
        <v>315</v>
      </c>
      <c r="B3402" s="1231"/>
      <c r="C3402" s="1232"/>
      <c r="D3402" s="1233"/>
      <c r="E3402" s="587" t="e">
        <f t="shared" si="87"/>
        <v>#DIV/0!</v>
      </c>
    </row>
    <row r="3403" spans="1:5" s="17" customFormat="1" ht="16.75" customHeight="1" outlineLevel="2">
      <c r="A3403" s="1230">
        <v>316</v>
      </c>
      <c r="B3403" s="1231"/>
      <c r="C3403" s="1232"/>
      <c r="D3403" s="1233"/>
      <c r="E3403" s="587" t="e">
        <f t="shared" si="87"/>
        <v>#DIV/0!</v>
      </c>
    </row>
    <row r="3404" spans="1:5" s="17" customFormat="1" ht="16.75" customHeight="1" outlineLevel="2">
      <c r="A3404" s="1230">
        <v>317</v>
      </c>
      <c r="B3404" s="1231"/>
      <c r="C3404" s="1232"/>
      <c r="D3404" s="1233"/>
      <c r="E3404" s="587" t="e">
        <f t="shared" si="87"/>
        <v>#DIV/0!</v>
      </c>
    </row>
    <row r="3405" spans="1:5" s="17" customFormat="1" ht="16.75" customHeight="1" outlineLevel="2">
      <c r="A3405" s="1230">
        <v>318</v>
      </c>
      <c r="B3405" s="1231"/>
      <c r="C3405" s="1232"/>
      <c r="D3405" s="1233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0">
        <v>319</v>
      </c>
      <c r="B3406" s="1231"/>
      <c r="C3406" s="1232"/>
      <c r="D3406" s="1233"/>
      <c r="E3406" s="587" t="e">
        <f t="shared" si="88"/>
        <v>#DIV/0!</v>
      </c>
    </row>
    <row r="3407" spans="1:5" s="17" customFormat="1" ht="16.75" customHeight="1" outlineLevel="2">
      <c r="A3407" s="1230">
        <v>320</v>
      </c>
      <c r="B3407" s="1231"/>
      <c r="C3407" s="1232"/>
      <c r="D3407" s="1233"/>
      <c r="E3407" s="587" t="e">
        <f t="shared" si="88"/>
        <v>#DIV/0!</v>
      </c>
    </row>
    <row r="3408" spans="1:5" s="17" customFormat="1" ht="16.75" customHeight="1" outlineLevel="2">
      <c r="A3408" s="1230">
        <v>321</v>
      </c>
      <c r="B3408" s="1231"/>
      <c r="C3408" s="1232"/>
      <c r="D3408" s="1233"/>
      <c r="E3408" s="587" t="e">
        <f t="shared" si="88"/>
        <v>#DIV/0!</v>
      </c>
    </row>
    <row r="3409" spans="1:5" s="17" customFormat="1" ht="16.75" customHeight="1" outlineLevel="2">
      <c r="A3409" s="1230">
        <v>322</v>
      </c>
      <c r="B3409" s="1231"/>
      <c r="C3409" s="1232"/>
      <c r="D3409" s="1233"/>
      <c r="E3409" s="587" t="e">
        <f t="shared" si="88"/>
        <v>#DIV/0!</v>
      </c>
    </row>
    <row r="3410" spans="1:5" s="17" customFormat="1" ht="16.75" customHeight="1" outlineLevel="2">
      <c r="A3410" s="1230">
        <v>323</v>
      </c>
      <c r="B3410" s="1231"/>
      <c r="C3410" s="1232"/>
      <c r="D3410" s="1233"/>
      <c r="E3410" s="587" t="e">
        <f t="shared" si="88"/>
        <v>#DIV/0!</v>
      </c>
    </row>
    <row r="3411" spans="1:5" s="17" customFormat="1" ht="16.75" customHeight="1" outlineLevel="2">
      <c r="A3411" s="1230">
        <v>324</v>
      </c>
      <c r="B3411" s="1231"/>
      <c r="C3411" s="1232"/>
      <c r="D3411" s="1233"/>
      <c r="E3411" s="587" t="e">
        <f t="shared" si="88"/>
        <v>#DIV/0!</v>
      </c>
    </row>
    <row r="3412" spans="1:5" s="17" customFormat="1" ht="16.75" customHeight="1" outlineLevel="2">
      <c r="A3412" s="1230">
        <v>325</v>
      </c>
      <c r="B3412" s="1231"/>
      <c r="C3412" s="1232"/>
      <c r="D3412" s="1233"/>
      <c r="E3412" s="587" t="e">
        <f t="shared" si="88"/>
        <v>#DIV/0!</v>
      </c>
    </row>
    <row r="3413" spans="1:5" s="17" customFormat="1" ht="16.75" customHeight="1" outlineLevel="2">
      <c r="A3413" s="1230">
        <v>326</v>
      </c>
      <c r="B3413" s="1231"/>
      <c r="C3413" s="1232"/>
      <c r="D3413" s="1233"/>
      <c r="E3413" s="587" t="e">
        <f t="shared" si="88"/>
        <v>#DIV/0!</v>
      </c>
    </row>
    <row r="3414" spans="1:5" s="17" customFormat="1" ht="16.75" customHeight="1" outlineLevel="2">
      <c r="A3414" s="1230">
        <v>327</v>
      </c>
      <c r="B3414" s="1231"/>
      <c r="C3414" s="1232"/>
      <c r="D3414" s="1233"/>
      <c r="E3414" s="587" t="e">
        <f t="shared" si="88"/>
        <v>#DIV/0!</v>
      </c>
    </row>
    <row r="3415" spans="1:5" s="17" customFormat="1" ht="16.75" customHeight="1" outlineLevel="2">
      <c r="A3415" s="1230">
        <v>328</v>
      </c>
      <c r="B3415" s="1231"/>
      <c r="C3415" s="1232"/>
      <c r="D3415" s="1233"/>
      <c r="E3415" s="587" t="e">
        <f t="shared" si="88"/>
        <v>#DIV/0!</v>
      </c>
    </row>
    <row r="3416" spans="1:5" s="17" customFormat="1" ht="16.75" customHeight="1" outlineLevel="2">
      <c r="A3416" s="1230">
        <v>329</v>
      </c>
      <c r="B3416" s="1231"/>
      <c r="C3416" s="1232"/>
      <c r="D3416" s="1233"/>
      <c r="E3416" s="587" t="e">
        <f t="shared" si="88"/>
        <v>#DIV/0!</v>
      </c>
    </row>
    <row r="3417" spans="1:5" s="17" customFormat="1" ht="16.75" customHeight="1" outlineLevel="2">
      <c r="A3417" s="1230">
        <v>330</v>
      </c>
      <c r="B3417" s="1231"/>
      <c r="C3417" s="1232"/>
      <c r="D3417" s="1233"/>
      <c r="E3417" s="587" t="e">
        <f t="shared" si="88"/>
        <v>#DIV/0!</v>
      </c>
    </row>
    <row r="3418" spans="1:5" s="17" customFormat="1" ht="16.75" customHeight="1" outlineLevel="2">
      <c r="A3418" s="1230">
        <v>331</v>
      </c>
      <c r="B3418" s="1231"/>
      <c r="C3418" s="1232"/>
      <c r="D3418" s="1233"/>
      <c r="E3418" s="587" t="e">
        <f t="shared" si="88"/>
        <v>#DIV/0!</v>
      </c>
    </row>
    <row r="3419" spans="1:5" s="17" customFormat="1" ht="16.75" customHeight="1" outlineLevel="2">
      <c r="A3419" s="1230">
        <v>332</v>
      </c>
      <c r="B3419" s="1231"/>
      <c r="C3419" s="1232"/>
      <c r="D3419" s="1233"/>
      <c r="E3419" s="587" t="e">
        <f t="shared" si="88"/>
        <v>#DIV/0!</v>
      </c>
    </row>
    <row r="3420" spans="1:5" s="17" customFormat="1" ht="16.75" customHeight="1" outlineLevel="2">
      <c r="A3420" s="1230">
        <v>333</v>
      </c>
      <c r="B3420" s="1231"/>
      <c r="C3420" s="1232"/>
      <c r="D3420" s="1233"/>
      <c r="E3420" s="587" t="e">
        <f t="shared" si="88"/>
        <v>#DIV/0!</v>
      </c>
    </row>
    <row r="3421" spans="1:5" s="17" customFormat="1" ht="16.75" customHeight="1" outlineLevel="2">
      <c r="A3421" s="1230">
        <v>334</v>
      </c>
      <c r="B3421" s="1231"/>
      <c r="C3421" s="1232"/>
      <c r="D3421" s="1233"/>
      <c r="E3421" s="587" t="e">
        <f t="shared" si="88"/>
        <v>#DIV/0!</v>
      </c>
    </row>
    <row r="3422" spans="1:5" s="17" customFormat="1" ht="16.75" customHeight="1" outlineLevel="2">
      <c r="A3422" s="1230">
        <v>335</v>
      </c>
      <c r="B3422" s="1231"/>
      <c r="C3422" s="1232"/>
      <c r="D3422" s="1233"/>
      <c r="E3422" s="587" t="e">
        <f t="shared" si="88"/>
        <v>#DIV/0!</v>
      </c>
    </row>
    <row r="3423" spans="1:5" s="17" customFormat="1" ht="16.75" customHeight="1" outlineLevel="2">
      <c r="A3423" s="1230">
        <v>336</v>
      </c>
      <c r="B3423" s="1231"/>
      <c r="C3423" s="1232"/>
      <c r="D3423" s="1233"/>
      <c r="E3423" s="587" t="e">
        <f t="shared" si="88"/>
        <v>#DIV/0!</v>
      </c>
    </row>
    <row r="3424" spans="1:5" s="17" customFormat="1" ht="16.75" customHeight="1" outlineLevel="2">
      <c r="A3424" s="1230">
        <v>337</v>
      </c>
      <c r="B3424" s="1231"/>
      <c r="C3424" s="1232"/>
      <c r="D3424" s="1233"/>
      <c r="E3424" s="587" t="e">
        <f t="shared" si="88"/>
        <v>#DIV/0!</v>
      </c>
    </row>
    <row r="3425" spans="1:5" s="17" customFormat="1" ht="16.75" customHeight="1" outlineLevel="2">
      <c r="A3425" s="1230">
        <v>338</v>
      </c>
      <c r="B3425" s="1231"/>
      <c r="C3425" s="1232"/>
      <c r="D3425" s="1233"/>
      <c r="E3425" s="587" t="e">
        <f t="shared" si="88"/>
        <v>#DIV/0!</v>
      </c>
    </row>
    <row r="3426" spans="1:5" s="17" customFormat="1" ht="16.75" customHeight="1" outlineLevel="2">
      <c r="A3426" s="1230">
        <v>339</v>
      </c>
      <c r="B3426" s="1231"/>
      <c r="C3426" s="1232"/>
      <c r="D3426" s="1233"/>
      <c r="E3426" s="587" t="e">
        <f t="shared" si="88"/>
        <v>#DIV/0!</v>
      </c>
    </row>
    <row r="3427" spans="1:5" s="17" customFormat="1" ht="16.75" customHeight="1" outlineLevel="2">
      <c r="A3427" s="1230">
        <v>340</v>
      </c>
      <c r="B3427" s="1231"/>
      <c r="C3427" s="1232"/>
      <c r="D3427" s="1233"/>
      <c r="E3427" s="587" t="e">
        <f t="shared" si="88"/>
        <v>#DIV/0!</v>
      </c>
    </row>
    <row r="3428" spans="1:5" s="17" customFormat="1" ht="16.75" customHeight="1" outlineLevel="2">
      <c r="A3428" s="1230">
        <v>341</v>
      </c>
      <c r="B3428" s="1231"/>
      <c r="C3428" s="1232"/>
      <c r="D3428" s="1233"/>
      <c r="E3428" s="587" t="e">
        <f t="shared" si="88"/>
        <v>#DIV/0!</v>
      </c>
    </row>
    <row r="3429" spans="1:5" s="17" customFormat="1" ht="16.75" customHeight="1" outlineLevel="2">
      <c r="A3429" s="1230">
        <v>342</v>
      </c>
      <c r="B3429" s="1231"/>
      <c r="C3429" s="1232"/>
      <c r="D3429" s="1233"/>
      <c r="E3429" s="587" t="e">
        <f t="shared" si="88"/>
        <v>#DIV/0!</v>
      </c>
    </row>
    <row r="3430" spans="1:5" s="17" customFormat="1" ht="16.75" customHeight="1" outlineLevel="2">
      <c r="A3430" s="1230">
        <v>343</v>
      </c>
      <c r="B3430" s="1231"/>
      <c r="C3430" s="1232"/>
      <c r="D3430" s="1233"/>
      <c r="E3430" s="587" t="e">
        <f t="shared" si="88"/>
        <v>#DIV/0!</v>
      </c>
    </row>
    <row r="3431" spans="1:5" s="17" customFormat="1" ht="16.75" customHeight="1" outlineLevel="2">
      <c r="A3431" s="1230">
        <v>344</v>
      </c>
      <c r="B3431" s="1231"/>
      <c r="C3431" s="1232"/>
      <c r="D3431" s="1233"/>
      <c r="E3431" s="587" t="e">
        <f t="shared" si="88"/>
        <v>#DIV/0!</v>
      </c>
    </row>
    <row r="3432" spans="1:5" s="17" customFormat="1" ht="16.75" customHeight="1" outlineLevel="2">
      <c r="A3432" s="1230">
        <v>345</v>
      </c>
      <c r="B3432" s="1231"/>
      <c r="C3432" s="1232"/>
      <c r="D3432" s="1233"/>
      <c r="E3432" s="587" t="e">
        <f t="shared" si="88"/>
        <v>#DIV/0!</v>
      </c>
    </row>
    <row r="3433" spans="1:5" s="17" customFormat="1" ht="16.75" customHeight="1" outlineLevel="2">
      <c r="A3433" s="1230">
        <v>346</v>
      </c>
      <c r="B3433" s="1231"/>
      <c r="C3433" s="1232"/>
      <c r="D3433" s="1233"/>
      <c r="E3433" s="587" t="e">
        <f t="shared" si="88"/>
        <v>#DIV/0!</v>
      </c>
    </row>
    <row r="3434" spans="1:5" s="17" customFormat="1" ht="16.75" customHeight="1" outlineLevel="2">
      <c r="A3434" s="1230">
        <v>347</v>
      </c>
      <c r="B3434" s="1231"/>
      <c r="C3434" s="1232"/>
      <c r="D3434" s="1233"/>
      <c r="E3434" s="587" t="e">
        <f t="shared" si="88"/>
        <v>#DIV/0!</v>
      </c>
    </row>
    <row r="3435" spans="1:5" s="17" customFormat="1" ht="16.75" customHeight="1" outlineLevel="2">
      <c r="A3435" s="1230">
        <v>348</v>
      </c>
      <c r="B3435" s="1231"/>
      <c r="C3435" s="1232"/>
      <c r="D3435" s="1233"/>
      <c r="E3435" s="587" t="e">
        <f t="shared" si="88"/>
        <v>#DIV/0!</v>
      </c>
    </row>
    <row r="3436" spans="1:5" s="17" customFormat="1" ht="16.75" customHeight="1" outlineLevel="2">
      <c r="A3436" s="1230">
        <v>349</v>
      </c>
      <c r="B3436" s="1231"/>
      <c r="C3436" s="1232"/>
      <c r="D3436" s="1233"/>
      <c r="E3436" s="587" t="e">
        <f t="shared" si="88"/>
        <v>#DIV/0!</v>
      </c>
    </row>
    <row r="3437" spans="1:5" s="17" customFormat="1" ht="16.75" customHeight="1" outlineLevel="2">
      <c r="A3437" s="1230">
        <v>350</v>
      </c>
      <c r="B3437" s="1231"/>
      <c r="C3437" s="1232"/>
      <c r="D3437" s="1233"/>
      <c r="E3437" s="587" t="e">
        <f t="shared" si="88"/>
        <v>#DIV/0!</v>
      </c>
    </row>
    <row r="3438" spans="1:5" s="17" customFormat="1" ht="16.75" customHeight="1" outlineLevel="2">
      <c r="A3438" s="1230">
        <v>351</v>
      </c>
      <c r="B3438" s="1231"/>
      <c r="C3438" s="1232"/>
      <c r="D3438" s="1233"/>
      <c r="E3438" s="587" t="e">
        <f t="shared" si="88"/>
        <v>#DIV/0!</v>
      </c>
    </row>
    <row r="3439" spans="1:5" s="17" customFormat="1" ht="16.75" customHeight="1" outlineLevel="2">
      <c r="A3439" s="1230">
        <v>352</v>
      </c>
      <c r="B3439" s="1231"/>
      <c r="C3439" s="1232"/>
      <c r="D3439" s="1233"/>
      <c r="E3439" s="587" t="e">
        <f t="shared" si="88"/>
        <v>#DIV/0!</v>
      </c>
    </row>
    <row r="3440" spans="1:5" s="17" customFormat="1" ht="16.75" customHeight="1" outlineLevel="2">
      <c r="A3440" s="1230">
        <v>353</v>
      </c>
      <c r="B3440" s="1231"/>
      <c r="C3440" s="1232"/>
      <c r="D3440" s="1233"/>
      <c r="E3440" s="587" t="e">
        <f t="shared" si="88"/>
        <v>#DIV/0!</v>
      </c>
    </row>
    <row r="3441" spans="1:5" s="17" customFormat="1" ht="16.75" customHeight="1" outlineLevel="2">
      <c r="A3441" s="1230">
        <v>354</v>
      </c>
      <c r="B3441" s="1231"/>
      <c r="C3441" s="1232"/>
      <c r="D3441" s="1233"/>
      <c r="E3441" s="587" t="e">
        <f t="shared" si="88"/>
        <v>#DIV/0!</v>
      </c>
    </row>
    <row r="3442" spans="1:5" s="17" customFormat="1" ht="16.75" customHeight="1" outlineLevel="2">
      <c r="A3442" s="1230">
        <v>355</v>
      </c>
      <c r="B3442" s="1231"/>
      <c r="C3442" s="1232"/>
      <c r="D3442" s="1233"/>
      <c r="E3442" s="587" t="e">
        <f t="shared" si="88"/>
        <v>#DIV/0!</v>
      </c>
    </row>
    <row r="3443" spans="1:5" s="17" customFormat="1" ht="16.75" customHeight="1" outlineLevel="2">
      <c r="A3443" s="1230">
        <v>356</v>
      </c>
      <c r="B3443" s="1231"/>
      <c r="C3443" s="1232"/>
      <c r="D3443" s="1233"/>
      <c r="E3443" s="587" t="e">
        <f t="shared" si="88"/>
        <v>#DIV/0!</v>
      </c>
    </row>
    <row r="3444" spans="1:5" s="17" customFormat="1" ht="16.75" customHeight="1" outlineLevel="2">
      <c r="A3444" s="1230">
        <v>357</v>
      </c>
      <c r="B3444" s="1231"/>
      <c r="C3444" s="1232"/>
      <c r="D3444" s="1233"/>
      <c r="E3444" s="587" t="e">
        <f t="shared" si="88"/>
        <v>#DIV/0!</v>
      </c>
    </row>
    <row r="3445" spans="1:5" s="17" customFormat="1" ht="16.75" customHeight="1" outlineLevel="2">
      <c r="A3445" s="1230">
        <v>358</v>
      </c>
      <c r="B3445" s="1231"/>
      <c r="C3445" s="1232"/>
      <c r="D3445" s="1233"/>
      <c r="E3445" s="587" t="e">
        <f t="shared" si="88"/>
        <v>#DIV/0!</v>
      </c>
    </row>
    <row r="3446" spans="1:5" s="17" customFormat="1" ht="16.75" customHeight="1" outlineLevel="2">
      <c r="A3446" s="1230">
        <v>359</v>
      </c>
      <c r="B3446" s="1231"/>
      <c r="C3446" s="1232"/>
      <c r="D3446" s="1233"/>
      <c r="E3446" s="587" t="e">
        <f t="shared" si="88"/>
        <v>#DIV/0!</v>
      </c>
    </row>
    <row r="3447" spans="1:5" s="17" customFormat="1" ht="16.75" customHeight="1" outlineLevel="2">
      <c r="A3447" s="1230">
        <v>360</v>
      </c>
      <c r="B3447" s="1231"/>
      <c r="C3447" s="1232"/>
      <c r="D3447" s="1233"/>
      <c r="E3447" s="587" t="e">
        <f t="shared" si="88"/>
        <v>#DIV/0!</v>
      </c>
    </row>
    <row r="3448" spans="1:5" s="17" customFormat="1" ht="16.75" customHeight="1" outlineLevel="2">
      <c r="A3448" s="1230">
        <v>361</v>
      </c>
      <c r="B3448" s="1231"/>
      <c r="C3448" s="1232"/>
      <c r="D3448" s="1233"/>
      <c r="E3448" s="587" t="e">
        <f t="shared" si="88"/>
        <v>#DIV/0!</v>
      </c>
    </row>
    <row r="3449" spans="1:5" s="17" customFormat="1" ht="16.75" customHeight="1" outlineLevel="2">
      <c r="A3449" s="1230">
        <v>362</v>
      </c>
      <c r="B3449" s="1231"/>
      <c r="C3449" s="1232"/>
      <c r="D3449" s="1233"/>
      <c r="E3449" s="587" t="e">
        <f t="shared" si="88"/>
        <v>#DIV/0!</v>
      </c>
    </row>
    <row r="3450" spans="1:5" s="17" customFormat="1" ht="16.75" customHeight="1" outlineLevel="2">
      <c r="A3450" s="1230">
        <v>363</v>
      </c>
      <c r="B3450" s="1231"/>
      <c r="C3450" s="1232"/>
      <c r="D3450" s="1233"/>
      <c r="E3450" s="587" t="e">
        <f t="shared" si="88"/>
        <v>#DIV/0!</v>
      </c>
    </row>
    <row r="3451" spans="1:5" s="17" customFormat="1" ht="16.75" customHeight="1" outlineLevel="2">
      <c r="A3451" s="1230">
        <v>364</v>
      </c>
      <c r="B3451" s="1231"/>
      <c r="C3451" s="1232"/>
      <c r="D3451" s="1233"/>
      <c r="E3451" s="587" t="e">
        <f t="shared" si="88"/>
        <v>#DIV/0!</v>
      </c>
    </row>
    <row r="3452" spans="1:5" s="17" customFormat="1" ht="16.75" customHeight="1" outlineLevel="2">
      <c r="A3452" s="1230">
        <v>365</v>
      </c>
      <c r="B3452" s="1231"/>
      <c r="C3452" s="1232"/>
      <c r="D3452" s="1233"/>
      <c r="E3452" s="587" t="e">
        <f t="shared" si="88"/>
        <v>#DIV/0!</v>
      </c>
    </row>
    <row r="3453" spans="1:5" s="17" customFormat="1" ht="16.75" customHeight="1" outlineLevel="2">
      <c r="A3453" s="1230">
        <v>366</v>
      </c>
      <c r="B3453" s="1231"/>
      <c r="C3453" s="1232"/>
      <c r="D3453" s="1233"/>
      <c r="E3453" s="587" t="e">
        <f t="shared" si="88"/>
        <v>#DIV/0!</v>
      </c>
    </row>
    <row r="3454" spans="1:5" s="17" customFormat="1" ht="16.75" customHeight="1" outlineLevel="2">
      <c r="A3454" s="1230">
        <v>367</v>
      </c>
      <c r="B3454" s="1231"/>
      <c r="C3454" s="1232"/>
      <c r="D3454" s="1233"/>
      <c r="E3454" s="587" t="e">
        <f t="shared" si="88"/>
        <v>#DIV/0!</v>
      </c>
    </row>
    <row r="3455" spans="1:5" s="17" customFormat="1" ht="16.75" customHeight="1" outlineLevel="2">
      <c r="A3455" s="1230">
        <v>368</v>
      </c>
      <c r="B3455" s="1231"/>
      <c r="C3455" s="1232"/>
      <c r="D3455" s="1233"/>
      <c r="E3455" s="587" t="e">
        <f t="shared" si="88"/>
        <v>#DIV/0!</v>
      </c>
    </row>
    <row r="3456" spans="1:5" s="17" customFormat="1" ht="16.75" customHeight="1" outlineLevel="2">
      <c r="A3456" s="1230">
        <v>369</v>
      </c>
      <c r="B3456" s="1231"/>
      <c r="C3456" s="1232"/>
      <c r="D3456" s="1233"/>
      <c r="E3456" s="587" t="e">
        <f t="shared" si="88"/>
        <v>#DIV/0!</v>
      </c>
    </row>
    <row r="3457" spans="1:5" s="17" customFormat="1" ht="16.75" customHeight="1" outlineLevel="2">
      <c r="A3457" s="1230">
        <v>370</v>
      </c>
      <c r="B3457" s="1231"/>
      <c r="C3457" s="1232"/>
      <c r="D3457" s="1233"/>
      <c r="E3457" s="587" t="e">
        <f t="shared" si="88"/>
        <v>#DIV/0!</v>
      </c>
    </row>
    <row r="3458" spans="1:5" s="17" customFormat="1" ht="16.75" customHeight="1" outlineLevel="2">
      <c r="A3458" s="1230">
        <v>371</v>
      </c>
      <c r="B3458" s="1231"/>
      <c r="C3458" s="1232"/>
      <c r="D3458" s="1233"/>
      <c r="E3458" s="587" t="e">
        <f t="shared" si="88"/>
        <v>#DIV/0!</v>
      </c>
    </row>
    <row r="3459" spans="1:5" s="17" customFormat="1" ht="16.75" customHeight="1" outlineLevel="2">
      <c r="A3459" s="1230">
        <v>372</v>
      </c>
      <c r="B3459" s="1231"/>
      <c r="C3459" s="1232"/>
      <c r="D3459" s="1233"/>
      <c r="E3459" s="587" t="e">
        <f t="shared" si="88"/>
        <v>#DIV/0!</v>
      </c>
    </row>
    <row r="3460" spans="1:5" s="17" customFormat="1" ht="16.75" customHeight="1" outlineLevel="2">
      <c r="A3460" s="1230">
        <v>373</v>
      </c>
      <c r="B3460" s="1231"/>
      <c r="C3460" s="1232"/>
      <c r="D3460" s="1233"/>
      <c r="E3460" s="587" t="e">
        <f t="shared" si="88"/>
        <v>#DIV/0!</v>
      </c>
    </row>
    <row r="3461" spans="1:5" s="17" customFormat="1" ht="16.75" customHeight="1" outlineLevel="2">
      <c r="A3461" s="1230">
        <v>374</v>
      </c>
      <c r="B3461" s="1231"/>
      <c r="C3461" s="1232"/>
      <c r="D3461" s="1233"/>
      <c r="E3461" s="587" t="e">
        <f t="shared" si="88"/>
        <v>#DIV/0!</v>
      </c>
    </row>
    <row r="3462" spans="1:5" s="17" customFormat="1" ht="16.75" customHeight="1" outlineLevel="2">
      <c r="A3462" s="1230">
        <v>375</v>
      </c>
      <c r="B3462" s="1231"/>
      <c r="C3462" s="1232"/>
      <c r="D3462" s="1233"/>
      <c r="E3462" s="587" t="e">
        <f t="shared" si="88"/>
        <v>#DIV/0!</v>
      </c>
    </row>
    <row r="3463" spans="1:5" s="17" customFormat="1" ht="16.75" customHeight="1" outlineLevel="2">
      <c r="A3463" s="1230">
        <v>376</v>
      </c>
      <c r="B3463" s="1231"/>
      <c r="C3463" s="1232"/>
      <c r="D3463" s="1233"/>
      <c r="E3463" s="587" t="e">
        <f t="shared" si="88"/>
        <v>#DIV/0!</v>
      </c>
    </row>
    <row r="3464" spans="1:5" s="17" customFormat="1" ht="16.75" customHeight="1" outlineLevel="2">
      <c r="A3464" s="1230">
        <v>377</v>
      </c>
      <c r="B3464" s="1231"/>
      <c r="C3464" s="1232"/>
      <c r="D3464" s="1233"/>
      <c r="E3464" s="587" t="e">
        <f t="shared" si="88"/>
        <v>#DIV/0!</v>
      </c>
    </row>
    <row r="3465" spans="1:5" s="17" customFormat="1" ht="16.75" customHeight="1" outlineLevel="2">
      <c r="A3465" s="1230">
        <v>378</v>
      </c>
      <c r="B3465" s="1231"/>
      <c r="C3465" s="1232"/>
      <c r="D3465" s="1233"/>
      <c r="E3465" s="587" t="e">
        <f t="shared" si="88"/>
        <v>#DIV/0!</v>
      </c>
    </row>
    <row r="3466" spans="1:5" s="17" customFormat="1" ht="16.75" customHeight="1" outlineLevel="2">
      <c r="A3466" s="1230">
        <v>379</v>
      </c>
      <c r="B3466" s="1231"/>
      <c r="C3466" s="1232"/>
      <c r="D3466" s="1233"/>
      <c r="E3466" s="587" t="e">
        <f t="shared" si="88"/>
        <v>#DIV/0!</v>
      </c>
    </row>
    <row r="3467" spans="1:5" s="17" customFormat="1" ht="16.75" customHeight="1" outlineLevel="2">
      <c r="A3467" s="1230">
        <v>380</v>
      </c>
      <c r="B3467" s="1231"/>
      <c r="C3467" s="1232"/>
      <c r="D3467" s="1233"/>
      <c r="E3467" s="587" t="e">
        <f t="shared" si="88"/>
        <v>#DIV/0!</v>
      </c>
    </row>
    <row r="3468" spans="1:5" s="17" customFormat="1" ht="16.75" customHeight="1" outlineLevel="2">
      <c r="A3468" s="1230">
        <v>381</v>
      </c>
      <c r="B3468" s="1231"/>
      <c r="C3468" s="1232"/>
      <c r="D3468" s="1233"/>
      <c r="E3468" s="587" t="e">
        <f t="shared" si="88"/>
        <v>#DIV/0!</v>
      </c>
    </row>
    <row r="3469" spans="1:5" s="17" customFormat="1" ht="16.75" customHeight="1" outlineLevel="2">
      <c r="A3469" s="1230">
        <v>382</v>
      </c>
      <c r="B3469" s="1231"/>
      <c r="C3469" s="1232"/>
      <c r="D3469" s="1233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0">
        <v>383</v>
      </c>
      <c r="B3470" s="1231"/>
      <c r="C3470" s="1232"/>
      <c r="D3470" s="1233"/>
      <c r="E3470" s="587" t="e">
        <f t="shared" si="89"/>
        <v>#DIV/0!</v>
      </c>
    </row>
    <row r="3471" spans="1:5" s="17" customFormat="1" ht="16.75" customHeight="1" outlineLevel="2">
      <c r="A3471" s="1230">
        <v>384</v>
      </c>
      <c r="B3471" s="1231"/>
      <c r="C3471" s="1232"/>
      <c r="D3471" s="1233"/>
      <c r="E3471" s="587" t="e">
        <f t="shared" si="89"/>
        <v>#DIV/0!</v>
      </c>
    </row>
    <row r="3472" spans="1:5" s="17" customFormat="1" ht="16.75" customHeight="1" outlineLevel="2">
      <c r="A3472" s="1230">
        <v>385</v>
      </c>
      <c r="B3472" s="1231"/>
      <c r="C3472" s="1232"/>
      <c r="D3472" s="1233"/>
      <c r="E3472" s="587" t="e">
        <f t="shared" si="89"/>
        <v>#DIV/0!</v>
      </c>
    </row>
    <row r="3473" spans="1:5" s="17" customFormat="1" ht="16.75" customHeight="1" outlineLevel="2">
      <c r="A3473" s="1230">
        <v>386</v>
      </c>
      <c r="B3473" s="1231"/>
      <c r="C3473" s="1232"/>
      <c r="D3473" s="1233"/>
      <c r="E3473" s="587" t="e">
        <f t="shared" si="89"/>
        <v>#DIV/0!</v>
      </c>
    </row>
    <row r="3474" spans="1:5" s="17" customFormat="1" ht="16.75" customHeight="1" outlineLevel="2">
      <c r="A3474" s="1230">
        <v>387</v>
      </c>
      <c r="B3474" s="1231"/>
      <c r="C3474" s="1232"/>
      <c r="D3474" s="1233"/>
      <c r="E3474" s="587" t="e">
        <f t="shared" si="89"/>
        <v>#DIV/0!</v>
      </c>
    </row>
    <row r="3475" spans="1:5" s="17" customFormat="1" ht="16.75" customHeight="1" outlineLevel="2">
      <c r="A3475" s="1230">
        <v>388</v>
      </c>
      <c r="B3475" s="1231"/>
      <c r="C3475" s="1232"/>
      <c r="D3475" s="1233"/>
      <c r="E3475" s="587" t="e">
        <f t="shared" si="89"/>
        <v>#DIV/0!</v>
      </c>
    </row>
    <row r="3476" spans="1:5" s="17" customFormat="1" ht="16.75" customHeight="1" outlineLevel="2">
      <c r="A3476" s="1230">
        <v>389</v>
      </c>
      <c r="B3476" s="1231"/>
      <c r="C3476" s="1232"/>
      <c r="D3476" s="1233"/>
      <c r="E3476" s="587" t="e">
        <f t="shared" si="89"/>
        <v>#DIV/0!</v>
      </c>
    </row>
    <row r="3477" spans="1:5" s="17" customFormat="1" ht="16.75" customHeight="1" outlineLevel="2">
      <c r="A3477" s="1230">
        <v>390</v>
      </c>
      <c r="B3477" s="1231"/>
      <c r="C3477" s="1232"/>
      <c r="D3477" s="1233"/>
      <c r="E3477" s="587" t="e">
        <f t="shared" si="89"/>
        <v>#DIV/0!</v>
      </c>
    </row>
    <row r="3478" spans="1:5" s="17" customFormat="1" ht="16.75" customHeight="1" outlineLevel="2">
      <c r="A3478" s="1230">
        <v>391</v>
      </c>
      <c r="B3478" s="1231"/>
      <c r="C3478" s="1232"/>
      <c r="D3478" s="1233"/>
      <c r="E3478" s="587" t="e">
        <f t="shared" si="89"/>
        <v>#DIV/0!</v>
      </c>
    </row>
    <row r="3479" spans="1:5" s="17" customFormat="1" ht="16.75" customHeight="1" outlineLevel="2">
      <c r="A3479" s="1230">
        <v>392</v>
      </c>
      <c r="B3479" s="1231"/>
      <c r="C3479" s="1232"/>
      <c r="D3479" s="1233"/>
      <c r="E3479" s="587" t="e">
        <f t="shared" si="89"/>
        <v>#DIV/0!</v>
      </c>
    </row>
    <row r="3480" spans="1:5" s="17" customFormat="1" ht="16.75" customHeight="1" outlineLevel="2">
      <c r="A3480" s="1230">
        <v>393</v>
      </c>
      <c r="B3480" s="1231"/>
      <c r="C3480" s="1232"/>
      <c r="D3480" s="1233"/>
      <c r="E3480" s="587" t="e">
        <f t="shared" si="89"/>
        <v>#DIV/0!</v>
      </c>
    </row>
    <row r="3481" spans="1:5" s="17" customFormat="1" ht="16.75" customHeight="1" outlineLevel="2">
      <c r="A3481" s="1230">
        <v>394</v>
      </c>
      <c r="B3481" s="1231"/>
      <c r="C3481" s="1232"/>
      <c r="D3481" s="1233"/>
      <c r="E3481" s="587" t="e">
        <f t="shared" si="89"/>
        <v>#DIV/0!</v>
      </c>
    </row>
    <row r="3482" spans="1:5" s="17" customFormat="1" ht="16.75" customHeight="1" outlineLevel="2">
      <c r="A3482" s="1230">
        <v>395</v>
      </c>
      <c r="B3482" s="1231"/>
      <c r="C3482" s="1232"/>
      <c r="D3482" s="1233"/>
      <c r="E3482" s="587" t="e">
        <f t="shared" si="89"/>
        <v>#DIV/0!</v>
      </c>
    </row>
    <row r="3483" spans="1:5" s="17" customFormat="1" ht="16.75" customHeight="1" outlineLevel="2">
      <c r="A3483" s="1230">
        <v>396</v>
      </c>
      <c r="B3483" s="1231"/>
      <c r="C3483" s="1232"/>
      <c r="D3483" s="1233"/>
      <c r="E3483" s="587" t="e">
        <f t="shared" si="89"/>
        <v>#DIV/0!</v>
      </c>
    </row>
    <row r="3484" spans="1:5" s="17" customFormat="1" ht="16.75" customHeight="1" outlineLevel="2">
      <c r="A3484" s="1230">
        <v>397</v>
      </c>
      <c r="B3484" s="1231"/>
      <c r="C3484" s="1232"/>
      <c r="D3484" s="1233"/>
      <c r="E3484" s="587" t="e">
        <f t="shared" si="89"/>
        <v>#DIV/0!</v>
      </c>
    </row>
    <row r="3485" spans="1:5" s="17" customFormat="1" ht="16.75" customHeight="1" outlineLevel="2">
      <c r="A3485" s="1230">
        <v>398</v>
      </c>
      <c r="B3485" s="1231"/>
      <c r="C3485" s="1232"/>
      <c r="D3485" s="1233"/>
      <c r="E3485" s="587" t="e">
        <f t="shared" si="89"/>
        <v>#DIV/0!</v>
      </c>
    </row>
    <row r="3486" spans="1:5" s="17" customFormat="1" ht="16.75" customHeight="1" outlineLevel="2">
      <c r="A3486" s="1230">
        <v>399</v>
      </c>
      <c r="B3486" s="1231"/>
      <c r="C3486" s="1232"/>
      <c r="D3486" s="1233"/>
      <c r="E3486" s="587" t="e">
        <f t="shared" si="89"/>
        <v>#DIV/0!</v>
      </c>
    </row>
    <row r="3487" spans="1:5" s="17" customFormat="1" ht="16.75" customHeight="1" outlineLevel="2">
      <c r="A3487" s="1230">
        <v>400</v>
      </c>
      <c r="B3487" s="1231"/>
      <c r="C3487" s="1232"/>
      <c r="D3487" s="1233"/>
      <c r="E3487" s="587" t="e">
        <f t="shared" si="89"/>
        <v>#DIV/0!</v>
      </c>
    </row>
    <row r="3488" spans="1:5" s="17" customFormat="1" ht="16.75" customHeight="1" outlineLevel="2">
      <c r="A3488" s="1230">
        <v>401</v>
      </c>
      <c r="B3488" s="1231"/>
      <c r="C3488" s="1232"/>
      <c r="D3488" s="1233"/>
      <c r="E3488" s="587" t="e">
        <f t="shared" si="89"/>
        <v>#DIV/0!</v>
      </c>
    </row>
    <row r="3489" spans="1:5" s="17" customFormat="1" ht="16.75" customHeight="1" outlineLevel="2">
      <c r="A3489" s="1230">
        <v>402</v>
      </c>
      <c r="B3489" s="1231"/>
      <c r="C3489" s="1232"/>
      <c r="D3489" s="1233"/>
      <c r="E3489" s="587" t="e">
        <f t="shared" si="89"/>
        <v>#DIV/0!</v>
      </c>
    </row>
    <row r="3490" spans="1:5" s="17" customFormat="1" ht="16.75" customHeight="1" outlineLevel="2">
      <c r="A3490" s="1230">
        <v>403</v>
      </c>
      <c r="B3490" s="1231"/>
      <c r="C3490" s="1232"/>
      <c r="D3490" s="1233"/>
      <c r="E3490" s="587" t="e">
        <f t="shared" si="89"/>
        <v>#DIV/0!</v>
      </c>
    </row>
    <row r="3491" spans="1:5" s="17" customFormat="1" ht="16.75" customHeight="1" outlineLevel="2">
      <c r="A3491" s="1230">
        <v>404</v>
      </c>
      <c r="B3491" s="1231"/>
      <c r="C3491" s="1232"/>
      <c r="D3491" s="1233"/>
      <c r="E3491" s="587" t="e">
        <f t="shared" si="89"/>
        <v>#DIV/0!</v>
      </c>
    </row>
    <row r="3492" spans="1:5" s="17" customFormat="1" ht="16.75" customHeight="1" outlineLevel="2">
      <c r="A3492" s="1230">
        <v>405</v>
      </c>
      <c r="B3492" s="1231"/>
      <c r="C3492" s="1232"/>
      <c r="D3492" s="1233"/>
      <c r="E3492" s="587" t="e">
        <f t="shared" si="89"/>
        <v>#DIV/0!</v>
      </c>
    </row>
    <row r="3493" spans="1:5" s="17" customFormat="1" ht="16.75" customHeight="1" outlineLevel="2">
      <c r="A3493" s="1230">
        <v>406</v>
      </c>
      <c r="B3493" s="1231"/>
      <c r="C3493" s="1232"/>
      <c r="D3493" s="1233"/>
      <c r="E3493" s="587" t="e">
        <f t="shared" si="89"/>
        <v>#DIV/0!</v>
      </c>
    </row>
    <row r="3494" spans="1:5" s="17" customFormat="1" ht="16.75" customHeight="1" outlineLevel="2">
      <c r="A3494" s="1230">
        <v>407</v>
      </c>
      <c r="B3494" s="1231"/>
      <c r="C3494" s="1232"/>
      <c r="D3494" s="1233"/>
      <c r="E3494" s="587" t="e">
        <f t="shared" si="89"/>
        <v>#DIV/0!</v>
      </c>
    </row>
    <row r="3495" spans="1:5" s="17" customFormat="1" ht="16.75" customHeight="1" outlineLevel="2">
      <c r="A3495" s="1230">
        <v>408</v>
      </c>
      <c r="B3495" s="1231"/>
      <c r="C3495" s="1232"/>
      <c r="D3495" s="1233"/>
      <c r="E3495" s="587" t="e">
        <f t="shared" si="89"/>
        <v>#DIV/0!</v>
      </c>
    </row>
    <row r="3496" spans="1:5" s="17" customFormat="1" ht="16.75" customHeight="1" outlineLevel="2">
      <c r="A3496" s="1230">
        <v>409</v>
      </c>
      <c r="B3496" s="1231"/>
      <c r="C3496" s="1232"/>
      <c r="D3496" s="1233"/>
      <c r="E3496" s="587" t="e">
        <f t="shared" si="89"/>
        <v>#DIV/0!</v>
      </c>
    </row>
    <row r="3497" spans="1:5" s="17" customFormat="1" ht="16.75" customHeight="1" outlineLevel="2">
      <c r="A3497" s="1230">
        <v>410</v>
      </c>
      <c r="B3497" s="1231"/>
      <c r="C3497" s="1232"/>
      <c r="D3497" s="1233"/>
      <c r="E3497" s="587" t="e">
        <f t="shared" si="89"/>
        <v>#DIV/0!</v>
      </c>
    </row>
    <row r="3498" spans="1:5" s="17" customFormat="1" ht="16.75" customHeight="1" outlineLevel="2">
      <c r="A3498" s="1230">
        <v>411</v>
      </c>
      <c r="B3498" s="1231"/>
      <c r="C3498" s="1232"/>
      <c r="D3498" s="1233"/>
      <c r="E3498" s="587" t="e">
        <f t="shared" si="89"/>
        <v>#DIV/0!</v>
      </c>
    </row>
    <row r="3499" spans="1:5" s="17" customFormat="1" ht="16.75" customHeight="1" outlineLevel="2">
      <c r="A3499" s="1230">
        <v>412</v>
      </c>
      <c r="B3499" s="1231"/>
      <c r="C3499" s="1232"/>
      <c r="D3499" s="1233"/>
      <c r="E3499" s="587" t="e">
        <f t="shared" si="89"/>
        <v>#DIV/0!</v>
      </c>
    </row>
    <row r="3500" spans="1:5" s="17" customFormat="1" ht="16.75" customHeight="1" outlineLevel="2">
      <c r="A3500" s="1230">
        <v>413</v>
      </c>
      <c r="B3500" s="1231"/>
      <c r="C3500" s="1232"/>
      <c r="D3500" s="1233"/>
      <c r="E3500" s="587" t="e">
        <f t="shared" si="89"/>
        <v>#DIV/0!</v>
      </c>
    </row>
    <row r="3501" spans="1:5" s="17" customFormat="1" ht="16.75" customHeight="1" outlineLevel="2">
      <c r="A3501" s="1230">
        <v>414</v>
      </c>
      <c r="B3501" s="1231"/>
      <c r="C3501" s="1232"/>
      <c r="D3501" s="1233"/>
      <c r="E3501" s="587" t="e">
        <f t="shared" si="89"/>
        <v>#DIV/0!</v>
      </c>
    </row>
    <row r="3502" spans="1:5" s="17" customFormat="1" ht="16.75" customHeight="1" outlineLevel="2">
      <c r="A3502" s="1230">
        <v>415</v>
      </c>
      <c r="B3502" s="1231"/>
      <c r="C3502" s="1232"/>
      <c r="D3502" s="1233"/>
      <c r="E3502" s="587" t="e">
        <f t="shared" si="89"/>
        <v>#DIV/0!</v>
      </c>
    </row>
    <row r="3503" spans="1:5" s="17" customFormat="1" ht="16.75" customHeight="1" outlineLevel="2">
      <c r="A3503" s="1230">
        <v>416</v>
      </c>
      <c r="B3503" s="1231"/>
      <c r="C3503" s="1232"/>
      <c r="D3503" s="1233"/>
      <c r="E3503" s="587" t="e">
        <f t="shared" si="89"/>
        <v>#DIV/0!</v>
      </c>
    </row>
    <row r="3504" spans="1:5" s="17" customFormat="1" ht="16.75" customHeight="1" outlineLevel="2">
      <c r="A3504" s="1230">
        <v>417</v>
      </c>
      <c r="B3504" s="1231"/>
      <c r="C3504" s="1232"/>
      <c r="D3504" s="1233"/>
      <c r="E3504" s="587" t="e">
        <f t="shared" si="89"/>
        <v>#DIV/0!</v>
      </c>
    </row>
    <row r="3505" spans="1:5" s="17" customFormat="1" ht="16.75" customHeight="1" outlineLevel="2">
      <c r="A3505" s="1230">
        <v>418</v>
      </c>
      <c r="B3505" s="1231"/>
      <c r="C3505" s="1232"/>
      <c r="D3505" s="1233"/>
      <c r="E3505" s="587" t="e">
        <f t="shared" si="89"/>
        <v>#DIV/0!</v>
      </c>
    </row>
    <row r="3506" spans="1:5" s="17" customFormat="1" ht="16.75" customHeight="1" outlineLevel="2">
      <c r="A3506" s="1230">
        <v>419</v>
      </c>
      <c r="B3506" s="1231"/>
      <c r="C3506" s="1232"/>
      <c r="D3506" s="1233"/>
      <c r="E3506" s="587" t="e">
        <f t="shared" si="89"/>
        <v>#DIV/0!</v>
      </c>
    </row>
    <row r="3507" spans="1:5" s="17" customFormat="1" ht="16.75" customHeight="1" outlineLevel="2">
      <c r="A3507" s="1230">
        <v>420</v>
      </c>
      <c r="B3507" s="1231"/>
      <c r="C3507" s="1232"/>
      <c r="D3507" s="1233"/>
      <c r="E3507" s="587" t="e">
        <f t="shared" si="89"/>
        <v>#DIV/0!</v>
      </c>
    </row>
    <row r="3508" spans="1:5" s="17" customFormat="1" ht="16.75" customHeight="1" outlineLevel="2">
      <c r="A3508" s="1230">
        <v>421</v>
      </c>
      <c r="B3508" s="1231"/>
      <c r="C3508" s="1232"/>
      <c r="D3508" s="1233"/>
      <c r="E3508" s="587" t="e">
        <f t="shared" si="89"/>
        <v>#DIV/0!</v>
      </c>
    </row>
    <row r="3509" spans="1:5" s="17" customFormat="1" ht="16.75" customHeight="1" outlineLevel="2">
      <c r="A3509" s="1230">
        <v>422</v>
      </c>
      <c r="B3509" s="1231"/>
      <c r="C3509" s="1232"/>
      <c r="D3509" s="1233"/>
      <c r="E3509" s="587" t="e">
        <f t="shared" si="89"/>
        <v>#DIV/0!</v>
      </c>
    </row>
    <row r="3510" spans="1:5" s="17" customFormat="1" ht="16.75" customHeight="1" outlineLevel="2">
      <c r="A3510" s="1230">
        <v>423</v>
      </c>
      <c r="B3510" s="1231"/>
      <c r="C3510" s="1232"/>
      <c r="D3510" s="1233"/>
      <c r="E3510" s="587" t="e">
        <f t="shared" si="89"/>
        <v>#DIV/0!</v>
      </c>
    </row>
    <row r="3511" spans="1:5" s="17" customFormat="1" ht="16.75" customHeight="1" outlineLevel="2">
      <c r="A3511" s="1230">
        <v>424</v>
      </c>
      <c r="B3511" s="1231"/>
      <c r="C3511" s="1232"/>
      <c r="D3511" s="1233"/>
      <c r="E3511" s="587" t="e">
        <f t="shared" si="89"/>
        <v>#DIV/0!</v>
      </c>
    </row>
    <row r="3512" spans="1:5" s="17" customFormat="1" ht="16.75" customHeight="1" outlineLevel="2">
      <c r="A3512" s="1230">
        <v>425</v>
      </c>
      <c r="B3512" s="1231"/>
      <c r="C3512" s="1232"/>
      <c r="D3512" s="1233"/>
      <c r="E3512" s="587" t="e">
        <f t="shared" si="89"/>
        <v>#DIV/0!</v>
      </c>
    </row>
    <row r="3513" spans="1:5" s="17" customFormat="1" ht="16.75" customHeight="1" outlineLevel="2">
      <c r="A3513" s="1230">
        <v>426</v>
      </c>
      <c r="B3513" s="1231"/>
      <c r="C3513" s="1232"/>
      <c r="D3513" s="1233"/>
      <c r="E3513" s="587" t="e">
        <f t="shared" si="89"/>
        <v>#DIV/0!</v>
      </c>
    </row>
    <row r="3514" spans="1:5" s="17" customFormat="1" ht="16.75" customHeight="1" outlineLevel="2">
      <c r="A3514" s="1230">
        <v>427</v>
      </c>
      <c r="B3514" s="1231"/>
      <c r="C3514" s="1232"/>
      <c r="D3514" s="1233"/>
      <c r="E3514" s="587" t="e">
        <f t="shared" si="89"/>
        <v>#DIV/0!</v>
      </c>
    </row>
    <row r="3515" spans="1:5" s="17" customFormat="1" ht="16.75" customHeight="1" outlineLevel="2">
      <c r="A3515" s="1230">
        <v>428</v>
      </c>
      <c r="B3515" s="1231"/>
      <c r="C3515" s="1232"/>
      <c r="D3515" s="1233"/>
      <c r="E3515" s="587" t="e">
        <f t="shared" si="89"/>
        <v>#DIV/0!</v>
      </c>
    </row>
    <row r="3516" spans="1:5" s="17" customFormat="1" ht="16.75" customHeight="1" outlineLevel="2">
      <c r="A3516" s="1230">
        <v>429</v>
      </c>
      <c r="B3516" s="1231"/>
      <c r="C3516" s="1232"/>
      <c r="D3516" s="1233"/>
      <c r="E3516" s="587" t="e">
        <f t="shared" si="89"/>
        <v>#DIV/0!</v>
      </c>
    </row>
    <row r="3517" spans="1:5" s="17" customFormat="1" ht="16.75" customHeight="1" outlineLevel="2">
      <c r="A3517" s="1230">
        <v>430</v>
      </c>
      <c r="B3517" s="1231"/>
      <c r="C3517" s="1232"/>
      <c r="D3517" s="1233"/>
      <c r="E3517" s="587" t="e">
        <f t="shared" si="89"/>
        <v>#DIV/0!</v>
      </c>
    </row>
    <row r="3518" spans="1:5" s="17" customFormat="1" ht="16.75" customHeight="1" outlineLevel="2">
      <c r="A3518" s="1230">
        <v>431</v>
      </c>
      <c r="B3518" s="1231"/>
      <c r="C3518" s="1232"/>
      <c r="D3518" s="1233"/>
      <c r="E3518" s="587" t="e">
        <f t="shared" si="89"/>
        <v>#DIV/0!</v>
      </c>
    </row>
    <row r="3519" spans="1:5" s="17" customFormat="1" ht="16.75" customHeight="1" outlineLevel="2">
      <c r="A3519" s="1230">
        <v>432</v>
      </c>
      <c r="B3519" s="1231"/>
      <c r="C3519" s="1232"/>
      <c r="D3519" s="1233"/>
      <c r="E3519" s="587" t="e">
        <f t="shared" si="89"/>
        <v>#DIV/0!</v>
      </c>
    </row>
    <row r="3520" spans="1:5" s="17" customFormat="1" ht="16.75" customHeight="1" outlineLevel="2">
      <c r="A3520" s="1230">
        <v>433</v>
      </c>
      <c r="B3520" s="1231"/>
      <c r="C3520" s="1232"/>
      <c r="D3520" s="1233"/>
      <c r="E3520" s="587" t="e">
        <f t="shared" si="89"/>
        <v>#DIV/0!</v>
      </c>
    </row>
    <row r="3521" spans="1:5" s="17" customFormat="1" ht="16.75" customHeight="1" outlineLevel="2">
      <c r="A3521" s="1230">
        <v>434</v>
      </c>
      <c r="B3521" s="1231"/>
      <c r="C3521" s="1232"/>
      <c r="D3521" s="1233"/>
      <c r="E3521" s="587" t="e">
        <f t="shared" si="89"/>
        <v>#DIV/0!</v>
      </c>
    </row>
    <row r="3522" spans="1:5" s="17" customFormat="1" ht="16.75" customHeight="1" outlineLevel="2">
      <c r="A3522" s="1230">
        <v>435</v>
      </c>
      <c r="B3522" s="1231"/>
      <c r="C3522" s="1232"/>
      <c r="D3522" s="1233"/>
      <c r="E3522" s="587" t="e">
        <f t="shared" si="89"/>
        <v>#DIV/0!</v>
      </c>
    </row>
    <row r="3523" spans="1:5" s="17" customFormat="1" ht="16.75" customHeight="1" outlineLevel="2">
      <c r="A3523" s="1230">
        <v>436</v>
      </c>
      <c r="B3523" s="1231"/>
      <c r="C3523" s="1232"/>
      <c r="D3523" s="1233"/>
      <c r="E3523" s="587" t="e">
        <f t="shared" si="89"/>
        <v>#DIV/0!</v>
      </c>
    </row>
    <row r="3524" spans="1:5" s="17" customFormat="1" ht="16.75" customHeight="1" outlineLevel="2">
      <c r="A3524" s="1230">
        <v>437</v>
      </c>
      <c r="B3524" s="1231"/>
      <c r="C3524" s="1232"/>
      <c r="D3524" s="1233"/>
      <c r="E3524" s="587" t="e">
        <f t="shared" si="89"/>
        <v>#DIV/0!</v>
      </c>
    </row>
    <row r="3525" spans="1:5" s="17" customFormat="1" ht="16.75" customHeight="1" outlineLevel="2">
      <c r="A3525" s="1230">
        <v>438</v>
      </c>
      <c r="B3525" s="1231"/>
      <c r="C3525" s="1232"/>
      <c r="D3525" s="1233"/>
      <c r="E3525" s="587" t="e">
        <f t="shared" si="89"/>
        <v>#DIV/0!</v>
      </c>
    </row>
    <row r="3526" spans="1:5" s="17" customFormat="1" ht="16.75" customHeight="1" outlineLevel="2">
      <c r="A3526" s="1230">
        <v>439</v>
      </c>
      <c r="B3526" s="1231"/>
      <c r="C3526" s="1232"/>
      <c r="D3526" s="1233"/>
      <c r="E3526" s="587" t="e">
        <f t="shared" si="89"/>
        <v>#DIV/0!</v>
      </c>
    </row>
    <row r="3527" spans="1:5" s="17" customFormat="1" ht="16.75" customHeight="1" outlineLevel="2">
      <c r="A3527" s="1230">
        <v>440</v>
      </c>
      <c r="B3527" s="1231"/>
      <c r="C3527" s="1232"/>
      <c r="D3527" s="1233"/>
      <c r="E3527" s="587" t="e">
        <f t="shared" si="89"/>
        <v>#DIV/0!</v>
      </c>
    </row>
    <row r="3528" spans="1:5" s="17" customFormat="1" ht="16.75" customHeight="1" outlineLevel="2">
      <c r="A3528" s="1230">
        <v>441</v>
      </c>
      <c r="B3528" s="1231"/>
      <c r="C3528" s="1232"/>
      <c r="D3528" s="1233"/>
      <c r="E3528" s="587" t="e">
        <f t="shared" si="89"/>
        <v>#DIV/0!</v>
      </c>
    </row>
    <row r="3529" spans="1:5" s="17" customFormat="1" ht="16.75" customHeight="1" outlineLevel="2">
      <c r="A3529" s="1230">
        <v>442</v>
      </c>
      <c r="B3529" s="1231"/>
      <c r="C3529" s="1232"/>
      <c r="D3529" s="1233"/>
      <c r="E3529" s="587" t="e">
        <f t="shared" si="89"/>
        <v>#DIV/0!</v>
      </c>
    </row>
    <row r="3530" spans="1:5" s="17" customFormat="1" ht="16.75" customHeight="1" outlineLevel="2">
      <c r="A3530" s="1230">
        <v>443</v>
      </c>
      <c r="B3530" s="1231"/>
      <c r="C3530" s="1232"/>
      <c r="D3530" s="1233"/>
      <c r="E3530" s="587" t="e">
        <f t="shared" si="89"/>
        <v>#DIV/0!</v>
      </c>
    </row>
    <row r="3531" spans="1:5" s="17" customFormat="1" ht="16.75" customHeight="1" outlineLevel="2">
      <c r="A3531" s="1230">
        <v>444</v>
      </c>
      <c r="B3531" s="1231"/>
      <c r="C3531" s="1232"/>
      <c r="D3531" s="1233"/>
      <c r="E3531" s="587" t="e">
        <f t="shared" si="89"/>
        <v>#DIV/0!</v>
      </c>
    </row>
    <row r="3532" spans="1:5" s="17" customFormat="1" ht="16.75" customHeight="1" outlineLevel="2">
      <c r="A3532" s="1230">
        <v>445</v>
      </c>
      <c r="B3532" s="1231"/>
      <c r="C3532" s="1232"/>
      <c r="D3532" s="1233"/>
      <c r="E3532" s="587" t="e">
        <f t="shared" si="89"/>
        <v>#DIV/0!</v>
      </c>
    </row>
    <row r="3533" spans="1:5" s="17" customFormat="1" ht="16.75" customHeight="1" outlineLevel="2">
      <c r="A3533" s="1230">
        <v>446</v>
      </c>
      <c r="B3533" s="1231"/>
      <c r="C3533" s="1232"/>
      <c r="D3533" s="1233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0">
        <v>447</v>
      </c>
      <c r="B3534" s="1231"/>
      <c r="C3534" s="1232"/>
      <c r="D3534" s="1233"/>
      <c r="E3534" s="587" t="e">
        <f t="shared" si="90"/>
        <v>#DIV/0!</v>
      </c>
    </row>
    <row r="3535" spans="1:5" s="17" customFormat="1" ht="16.75" customHeight="1" outlineLevel="2">
      <c r="A3535" s="1230">
        <v>448</v>
      </c>
      <c r="B3535" s="1231"/>
      <c r="C3535" s="1232"/>
      <c r="D3535" s="1233"/>
      <c r="E3535" s="587" t="e">
        <f t="shared" si="90"/>
        <v>#DIV/0!</v>
      </c>
    </row>
    <row r="3536" spans="1:5" s="17" customFormat="1" ht="16.75" customHeight="1" outlineLevel="2">
      <c r="A3536" s="1230">
        <v>449</v>
      </c>
      <c r="B3536" s="1231"/>
      <c r="C3536" s="1232"/>
      <c r="D3536" s="1233"/>
      <c r="E3536" s="587" t="e">
        <f t="shared" si="90"/>
        <v>#DIV/0!</v>
      </c>
    </row>
    <row r="3537" spans="1:5" s="17" customFormat="1" ht="16.75" customHeight="1" outlineLevel="2">
      <c r="A3537" s="1230">
        <v>450</v>
      </c>
      <c r="B3537" s="1231"/>
      <c r="C3537" s="1232"/>
      <c r="D3537" s="1233"/>
      <c r="E3537" s="587" t="e">
        <f>IF(AND(C3537&gt;=D$3081,C3537&lt;=D$3080),1,0)</f>
        <v>#DIV/0!</v>
      </c>
    </row>
    <row r="3538" spans="1:5" s="17" customFormat="1" ht="16.75" customHeight="1" outlineLevel="2">
      <c r="A3538" s="1230">
        <v>451</v>
      </c>
      <c r="B3538" s="1231"/>
      <c r="C3538" s="1232"/>
      <c r="D3538" s="1233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0">
        <v>452</v>
      </c>
      <c r="B3539" s="1231"/>
      <c r="C3539" s="1232"/>
      <c r="D3539" s="1233"/>
      <c r="E3539" s="587" t="e">
        <f t="shared" si="91"/>
        <v>#DIV/0!</v>
      </c>
    </row>
    <row r="3540" spans="1:5" s="17" customFormat="1" ht="16.75" customHeight="1" outlineLevel="2">
      <c r="A3540" s="1230">
        <v>453</v>
      </c>
      <c r="B3540" s="1231"/>
      <c r="C3540" s="1232"/>
      <c r="D3540" s="1233"/>
      <c r="E3540" s="587" t="e">
        <f t="shared" si="91"/>
        <v>#DIV/0!</v>
      </c>
    </row>
    <row r="3541" spans="1:5" s="17" customFormat="1" ht="16.75" customHeight="1" outlineLevel="2">
      <c r="A3541" s="1230">
        <v>454</v>
      </c>
      <c r="B3541" s="1231"/>
      <c r="C3541" s="1232"/>
      <c r="D3541" s="1233"/>
      <c r="E3541" s="587" t="e">
        <f t="shared" si="91"/>
        <v>#DIV/0!</v>
      </c>
    </row>
    <row r="3542" spans="1:5" s="17" customFormat="1" ht="16.75" customHeight="1" outlineLevel="2">
      <c r="A3542" s="1230">
        <v>455</v>
      </c>
      <c r="B3542" s="1231"/>
      <c r="C3542" s="1232"/>
      <c r="D3542" s="1233"/>
      <c r="E3542" s="587" t="e">
        <f t="shared" si="91"/>
        <v>#DIV/0!</v>
      </c>
    </row>
    <row r="3543" spans="1:5" s="17" customFormat="1" ht="16.75" customHeight="1" outlineLevel="2">
      <c r="A3543" s="1230">
        <v>456</v>
      </c>
      <c r="B3543" s="1231"/>
      <c r="C3543" s="1232"/>
      <c r="D3543" s="1233"/>
      <c r="E3543" s="587" t="e">
        <f t="shared" si="91"/>
        <v>#DIV/0!</v>
      </c>
    </row>
    <row r="3544" spans="1:5" s="17" customFormat="1" ht="16.75" customHeight="1" outlineLevel="2">
      <c r="A3544" s="1230">
        <v>457</v>
      </c>
      <c r="B3544" s="1231"/>
      <c r="C3544" s="1232"/>
      <c r="D3544" s="1233"/>
      <c r="E3544" s="587" t="e">
        <f t="shared" si="91"/>
        <v>#DIV/0!</v>
      </c>
    </row>
    <row r="3545" spans="1:5" s="17" customFormat="1" ht="16.75" customHeight="1" outlineLevel="2">
      <c r="A3545" s="1230">
        <v>458</v>
      </c>
      <c r="B3545" s="1231"/>
      <c r="C3545" s="1232"/>
      <c r="D3545" s="1233"/>
      <c r="E3545" s="587" t="e">
        <f t="shared" si="91"/>
        <v>#DIV/0!</v>
      </c>
    </row>
    <row r="3546" spans="1:5" s="17" customFormat="1" ht="16.75" customHeight="1" outlineLevel="2">
      <c r="A3546" s="1230">
        <v>459</v>
      </c>
      <c r="B3546" s="1231"/>
      <c r="C3546" s="1232"/>
      <c r="D3546" s="1233"/>
      <c r="E3546" s="587" t="e">
        <f t="shared" si="91"/>
        <v>#DIV/0!</v>
      </c>
    </row>
    <row r="3547" spans="1:5" s="17" customFormat="1" ht="16.75" customHeight="1" outlineLevel="2">
      <c r="A3547" s="1230">
        <v>460</v>
      </c>
      <c r="B3547" s="1231"/>
      <c r="C3547" s="1232"/>
      <c r="D3547" s="1233"/>
      <c r="E3547" s="587" t="e">
        <f t="shared" si="91"/>
        <v>#DIV/0!</v>
      </c>
    </row>
    <row r="3548" spans="1:5" s="17" customFormat="1" ht="16.75" customHeight="1" outlineLevel="2">
      <c r="A3548" s="1230">
        <v>461</v>
      </c>
      <c r="B3548" s="1231"/>
      <c r="C3548" s="1232"/>
      <c r="D3548" s="1233"/>
      <c r="E3548" s="587" t="e">
        <f t="shared" si="91"/>
        <v>#DIV/0!</v>
      </c>
    </row>
    <row r="3549" spans="1:5" s="17" customFormat="1" ht="16.75" customHeight="1" outlineLevel="2">
      <c r="A3549" s="1230">
        <v>462</v>
      </c>
      <c r="B3549" s="1231"/>
      <c r="C3549" s="1232"/>
      <c r="D3549" s="1233"/>
      <c r="E3549" s="587" t="e">
        <f t="shared" si="91"/>
        <v>#DIV/0!</v>
      </c>
    </row>
    <row r="3550" spans="1:5" s="17" customFormat="1" ht="16.75" customHeight="1" outlineLevel="2">
      <c r="A3550" s="1230">
        <v>463</v>
      </c>
      <c r="B3550" s="1231"/>
      <c r="C3550" s="1232"/>
      <c r="D3550" s="1233"/>
      <c r="E3550" s="587" t="e">
        <f t="shared" si="91"/>
        <v>#DIV/0!</v>
      </c>
    </row>
    <row r="3551" spans="1:5" s="17" customFormat="1" ht="16.75" customHeight="1" outlineLevel="2">
      <c r="A3551" s="1230">
        <v>464</v>
      </c>
      <c r="B3551" s="1231"/>
      <c r="C3551" s="1232"/>
      <c r="D3551" s="1233"/>
      <c r="E3551" s="587" t="e">
        <f t="shared" si="91"/>
        <v>#DIV/0!</v>
      </c>
    </row>
    <row r="3552" spans="1:5" s="17" customFormat="1" ht="16.75" customHeight="1" outlineLevel="2">
      <c r="A3552" s="1230">
        <v>465</v>
      </c>
      <c r="B3552" s="1231"/>
      <c r="C3552" s="1232"/>
      <c r="D3552" s="1233"/>
      <c r="E3552" s="587" t="e">
        <f t="shared" si="91"/>
        <v>#DIV/0!</v>
      </c>
    </row>
    <row r="3553" spans="1:5" s="17" customFormat="1" ht="16.75" customHeight="1" outlineLevel="2">
      <c r="A3553" s="1230">
        <v>466</v>
      </c>
      <c r="B3553" s="1231"/>
      <c r="C3553" s="1232"/>
      <c r="D3553" s="1233"/>
      <c r="E3553" s="587" t="e">
        <f t="shared" si="91"/>
        <v>#DIV/0!</v>
      </c>
    </row>
    <row r="3554" spans="1:5" s="17" customFormat="1" ht="16.75" customHeight="1" outlineLevel="2">
      <c r="A3554" s="1230">
        <v>467</v>
      </c>
      <c r="B3554" s="1231"/>
      <c r="C3554" s="1232"/>
      <c r="D3554" s="1233"/>
      <c r="E3554" s="587" t="e">
        <f t="shared" si="91"/>
        <v>#DIV/0!</v>
      </c>
    </row>
    <row r="3555" spans="1:5" s="17" customFormat="1" ht="16.75" customHeight="1" outlineLevel="2">
      <c r="A3555" s="1230">
        <v>468</v>
      </c>
      <c r="B3555" s="1231"/>
      <c r="C3555" s="1232"/>
      <c r="D3555" s="1233"/>
      <c r="E3555" s="587" t="e">
        <f t="shared" si="91"/>
        <v>#DIV/0!</v>
      </c>
    </row>
    <row r="3556" spans="1:5" s="17" customFormat="1" ht="16.75" customHeight="1" outlineLevel="2">
      <c r="A3556" s="1230">
        <v>469</v>
      </c>
      <c r="B3556" s="1231"/>
      <c r="C3556" s="1232"/>
      <c r="D3556" s="1233"/>
      <c r="E3556" s="587" t="e">
        <f t="shared" si="91"/>
        <v>#DIV/0!</v>
      </c>
    </row>
    <row r="3557" spans="1:5" s="17" customFormat="1" ht="16.75" customHeight="1" outlineLevel="2">
      <c r="A3557" s="1230">
        <v>470</v>
      </c>
      <c r="B3557" s="1231"/>
      <c r="C3557" s="1232"/>
      <c r="D3557" s="1233"/>
      <c r="E3557" s="587" t="e">
        <f t="shared" si="91"/>
        <v>#DIV/0!</v>
      </c>
    </row>
    <row r="3558" spans="1:5" s="17" customFormat="1" ht="16.75" customHeight="1" outlineLevel="2">
      <c r="A3558" s="1230">
        <v>471</v>
      </c>
      <c r="B3558" s="1231"/>
      <c r="C3558" s="1232"/>
      <c r="D3558" s="1233"/>
      <c r="E3558" s="587" t="e">
        <f t="shared" si="91"/>
        <v>#DIV/0!</v>
      </c>
    </row>
    <row r="3559" spans="1:5" s="17" customFormat="1" ht="16.75" customHeight="1" outlineLevel="2">
      <c r="A3559" s="1230">
        <v>472</v>
      </c>
      <c r="B3559" s="1231"/>
      <c r="C3559" s="1232"/>
      <c r="D3559" s="1233"/>
      <c r="E3559" s="587" t="e">
        <f t="shared" si="91"/>
        <v>#DIV/0!</v>
      </c>
    </row>
    <row r="3560" spans="1:5" s="17" customFormat="1" ht="16.75" customHeight="1" outlineLevel="2">
      <c r="A3560" s="1230">
        <v>473</v>
      </c>
      <c r="B3560" s="1231"/>
      <c r="C3560" s="1232"/>
      <c r="D3560" s="1233"/>
      <c r="E3560" s="587" t="e">
        <f t="shared" si="91"/>
        <v>#DIV/0!</v>
      </c>
    </row>
    <row r="3561" spans="1:5" s="17" customFormat="1" ht="16.75" customHeight="1" outlineLevel="2">
      <c r="A3561" s="1230">
        <v>474</v>
      </c>
      <c r="B3561" s="1231"/>
      <c r="C3561" s="1232"/>
      <c r="D3561" s="1233"/>
      <c r="E3561" s="587" t="e">
        <f t="shared" si="91"/>
        <v>#DIV/0!</v>
      </c>
    </row>
    <row r="3562" spans="1:5" s="17" customFormat="1" ht="16.75" customHeight="1" outlineLevel="2">
      <c r="A3562" s="1230">
        <v>475</v>
      </c>
      <c r="B3562" s="1231"/>
      <c r="C3562" s="1232"/>
      <c r="D3562" s="1233"/>
      <c r="E3562" s="587" t="e">
        <f t="shared" si="91"/>
        <v>#DIV/0!</v>
      </c>
    </row>
    <row r="3563" spans="1:5" s="17" customFormat="1" ht="16.75" customHeight="1" outlineLevel="2">
      <c r="A3563" s="1230">
        <v>476</v>
      </c>
      <c r="B3563" s="1231"/>
      <c r="C3563" s="1232"/>
      <c r="D3563" s="1233"/>
      <c r="E3563" s="587" t="e">
        <f t="shared" si="91"/>
        <v>#DIV/0!</v>
      </c>
    </row>
    <row r="3564" spans="1:5" s="17" customFormat="1" ht="16.75" customHeight="1" outlineLevel="2">
      <c r="A3564" s="1230">
        <v>477</v>
      </c>
      <c r="B3564" s="1231"/>
      <c r="C3564" s="1232"/>
      <c r="D3564" s="1233"/>
      <c r="E3564" s="587" t="e">
        <f t="shared" si="91"/>
        <v>#DIV/0!</v>
      </c>
    </row>
    <row r="3565" spans="1:5" s="17" customFormat="1" ht="16.75" customHeight="1" outlineLevel="2">
      <c r="A3565" s="1230">
        <v>478</v>
      </c>
      <c r="B3565" s="1231"/>
      <c r="C3565" s="1232"/>
      <c r="D3565" s="1233"/>
      <c r="E3565" s="587" t="e">
        <f t="shared" si="91"/>
        <v>#DIV/0!</v>
      </c>
    </row>
    <row r="3566" spans="1:5" s="17" customFormat="1" ht="16.75" customHeight="1" outlineLevel="2">
      <c r="A3566" s="1230">
        <v>479</v>
      </c>
      <c r="B3566" s="1231"/>
      <c r="C3566" s="1232"/>
      <c r="D3566" s="1233"/>
      <c r="E3566" s="587" t="e">
        <f t="shared" si="91"/>
        <v>#DIV/0!</v>
      </c>
    </row>
    <row r="3567" spans="1:5" s="17" customFormat="1" ht="16.75" customHeight="1" outlineLevel="2">
      <c r="A3567" s="1230">
        <v>480</v>
      </c>
      <c r="B3567" s="1231"/>
      <c r="C3567" s="1232"/>
      <c r="D3567" s="1233"/>
      <c r="E3567" s="587" t="e">
        <f t="shared" si="91"/>
        <v>#DIV/0!</v>
      </c>
    </row>
    <row r="3568" spans="1:5" s="17" customFormat="1" ht="16.75" customHeight="1" outlineLevel="2">
      <c r="A3568" s="1230">
        <v>481</v>
      </c>
      <c r="B3568" s="1231"/>
      <c r="C3568" s="1232"/>
      <c r="D3568" s="1233"/>
      <c r="E3568" s="587" t="e">
        <f t="shared" si="91"/>
        <v>#DIV/0!</v>
      </c>
    </row>
    <row r="3569" spans="1:5" s="17" customFormat="1" ht="16.75" customHeight="1" outlineLevel="2">
      <c r="A3569" s="1230">
        <v>482</v>
      </c>
      <c r="B3569" s="1231"/>
      <c r="C3569" s="1232"/>
      <c r="D3569" s="1233"/>
      <c r="E3569" s="587" t="e">
        <f t="shared" si="91"/>
        <v>#DIV/0!</v>
      </c>
    </row>
    <row r="3570" spans="1:5" s="17" customFormat="1" ht="16.75" customHeight="1" outlineLevel="2">
      <c r="A3570" s="1230">
        <v>483</v>
      </c>
      <c r="B3570" s="1231"/>
      <c r="C3570" s="1232"/>
      <c r="D3570" s="1233"/>
      <c r="E3570" s="587" t="e">
        <f t="shared" si="91"/>
        <v>#DIV/0!</v>
      </c>
    </row>
    <row r="3571" spans="1:5" s="17" customFormat="1" ht="16.75" customHeight="1" outlineLevel="2">
      <c r="A3571" s="1230">
        <v>484</v>
      </c>
      <c r="B3571" s="1231"/>
      <c r="C3571" s="1232"/>
      <c r="D3571" s="1233"/>
      <c r="E3571" s="587" t="e">
        <f t="shared" si="91"/>
        <v>#DIV/0!</v>
      </c>
    </row>
    <row r="3572" spans="1:5" s="17" customFormat="1" ht="16.75" customHeight="1" outlineLevel="2">
      <c r="A3572" s="1230">
        <v>485</v>
      </c>
      <c r="B3572" s="1231"/>
      <c r="C3572" s="1232"/>
      <c r="D3572" s="1233"/>
      <c r="E3572" s="587" t="e">
        <f t="shared" si="91"/>
        <v>#DIV/0!</v>
      </c>
    </row>
    <row r="3573" spans="1:5" s="17" customFormat="1" ht="16.75" customHeight="1" outlineLevel="2">
      <c r="A3573" s="1230">
        <v>486</v>
      </c>
      <c r="B3573" s="1231"/>
      <c r="C3573" s="1232"/>
      <c r="D3573" s="1233"/>
      <c r="E3573" s="587" t="e">
        <f t="shared" si="91"/>
        <v>#DIV/0!</v>
      </c>
    </row>
    <row r="3574" spans="1:5" s="17" customFormat="1" ht="16.75" customHeight="1" outlineLevel="2">
      <c r="A3574" s="1230">
        <v>487</v>
      </c>
      <c r="B3574" s="1231"/>
      <c r="C3574" s="1232"/>
      <c r="D3574" s="1233"/>
      <c r="E3574" s="587" t="e">
        <f t="shared" si="91"/>
        <v>#DIV/0!</v>
      </c>
    </row>
    <row r="3575" spans="1:5" s="17" customFormat="1" ht="16.75" customHeight="1" outlineLevel="2">
      <c r="A3575" s="1230">
        <v>488</v>
      </c>
      <c r="B3575" s="1231"/>
      <c r="C3575" s="1232"/>
      <c r="D3575" s="1233"/>
      <c r="E3575" s="587" t="e">
        <f t="shared" si="91"/>
        <v>#DIV/0!</v>
      </c>
    </row>
    <row r="3576" spans="1:5" s="17" customFormat="1" ht="16.75" customHeight="1" outlineLevel="2">
      <c r="A3576" s="1230">
        <v>489</v>
      </c>
      <c r="B3576" s="1231"/>
      <c r="C3576" s="1232"/>
      <c r="D3576" s="1233"/>
      <c r="E3576" s="587" t="e">
        <f t="shared" si="91"/>
        <v>#DIV/0!</v>
      </c>
    </row>
    <row r="3577" spans="1:5" s="17" customFormat="1" ht="16.75" customHeight="1" outlineLevel="2">
      <c r="A3577" s="1230">
        <v>490</v>
      </c>
      <c r="B3577" s="1231"/>
      <c r="C3577" s="1232"/>
      <c r="D3577" s="1233"/>
      <c r="E3577" s="587" t="e">
        <f t="shared" si="91"/>
        <v>#DIV/0!</v>
      </c>
    </row>
    <row r="3578" spans="1:5" s="17" customFormat="1" ht="16.75" customHeight="1" outlineLevel="2">
      <c r="A3578" s="1230">
        <v>491</v>
      </c>
      <c r="B3578" s="1231"/>
      <c r="C3578" s="1232"/>
      <c r="D3578" s="1233"/>
      <c r="E3578" s="587" t="e">
        <f t="shared" si="91"/>
        <v>#DIV/0!</v>
      </c>
    </row>
    <row r="3579" spans="1:5" s="17" customFormat="1" ht="16.75" customHeight="1" outlineLevel="2">
      <c r="A3579" s="1230">
        <v>492</v>
      </c>
      <c r="B3579" s="1231"/>
      <c r="C3579" s="1232"/>
      <c r="D3579" s="1233"/>
      <c r="E3579" s="587" t="e">
        <f t="shared" si="91"/>
        <v>#DIV/0!</v>
      </c>
    </row>
    <row r="3580" spans="1:5" s="17" customFormat="1" ht="16.75" customHeight="1" outlineLevel="2">
      <c r="A3580" s="1230">
        <v>493</v>
      </c>
      <c r="B3580" s="1231"/>
      <c r="C3580" s="1232"/>
      <c r="D3580" s="1233"/>
      <c r="E3580" s="587" t="e">
        <f t="shared" si="91"/>
        <v>#DIV/0!</v>
      </c>
    </row>
    <row r="3581" spans="1:5" s="17" customFormat="1" ht="16.75" customHeight="1" outlineLevel="2">
      <c r="A3581" s="1230">
        <v>494</v>
      </c>
      <c r="B3581" s="1231"/>
      <c r="C3581" s="1232"/>
      <c r="D3581" s="1233"/>
      <c r="E3581" s="587" t="e">
        <f t="shared" si="91"/>
        <v>#DIV/0!</v>
      </c>
    </row>
    <row r="3582" spans="1:5" s="17" customFormat="1" ht="16.75" customHeight="1" outlineLevel="2">
      <c r="A3582" s="1230">
        <v>495</v>
      </c>
      <c r="B3582" s="1231"/>
      <c r="C3582" s="1232"/>
      <c r="D3582" s="1233"/>
      <c r="E3582" s="587" t="e">
        <f t="shared" si="91"/>
        <v>#DIV/0!</v>
      </c>
    </row>
    <row r="3583" spans="1:5" s="17" customFormat="1" ht="16.75" customHeight="1" outlineLevel="2">
      <c r="A3583" s="1230">
        <v>496</v>
      </c>
      <c r="B3583" s="1231"/>
      <c r="C3583" s="1232"/>
      <c r="D3583" s="1233"/>
      <c r="E3583" s="587" t="e">
        <f t="shared" si="91"/>
        <v>#DIV/0!</v>
      </c>
    </row>
    <row r="3584" spans="1:5" s="17" customFormat="1" ht="16.75" customHeight="1" outlineLevel="2">
      <c r="A3584" s="1230">
        <v>497</v>
      </c>
      <c r="B3584" s="1231"/>
      <c r="C3584" s="1232"/>
      <c r="D3584" s="1233"/>
      <c r="E3584" s="587" t="e">
        <f t="shared" si="91"/>
        <v>#DIV/0!</v>
      </c>
    </row>
    <row r="3585" spans="1:5" s="17" customFormat="1" ht="16.75" customHeight="1" outlineLevel="2">
      <c r="A3585" s="1230">
        <v>498</v>
      </c>
      <c r="B3585" s="1231"/>
      <c r="C3585" s="1232"/>
      <c r="D3585" s="1233"/>
      <c r="E3585" s="587" t="e">
        <f t="shared" si="91"/>
        <v>#DIV/0!</v>
      </c>
    </row>
    <row r="3586" spans="1:5" s="17" customFormat="1" ht="16.75" customHeight="1" outlineLevel="2">
      <c r="A3586" s="1230">
        <v>499</v>
      </c>
      <c r="B3586" s="1231"/>
      <c r="C3586" s="1232"/>
      <c r="D3586" s="1233"/>
      <c r="E3586" s="587" t="e">
        <f t="shared" si="91"/>
        <v>#DIV/0!</v>
      </c>
    </row>
    <row r="3587" spans="1:5" s="17" customFormat="1" ht="16.75" customHeight="1" outlineLevel="2" thickBot="1">
      <c r="A3587" s="1249">
        <v>500</v>
      </c>
      <c r="B3587" s="1250"/>
      <c r="C3587" s="1251"/>
      <c r="D3587" s="125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Tnn5sDwmPwvTbvfCPOLrZ+O4PscS3h8Zunc0tMa/JSzak3s7gpsj6+J77zI4cRwiVzD99+aoEVG56LUU8GH0/A==" saltValue="fwdCCOqcT/Keayyq7S+rGg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834" t="s">
        <v>570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835" t="s">
        <v>571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2" t="s">
        <v>118</v>
      </c>
      <c r="E60" s="121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3"/>
      <c r="E61" s="1216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570</v>
      </c>
      <c r="B62" s="168">
        <f t="shared" ref="B62:C62" si="4">B5</f>
        <v>0</v>
      </c>
      <c r="C62" s="168">
        <f t="shared" si="4"/>
        <v>0</v>
      </c>
      <c r="D62" s="1213"/>
      <c r="E62" s="1216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571</v>
      </c>
      <c r="B63" s="168">
        <f t="shared" ref="B63:C63" si="5">B6</f>
        <v>0</v>
      </c>
      <c r="C63" s="168">
        <f t="shared" si="5"/>
        <v>0</v>
      </c>
      <c r="D63" s="1213"/>
      <c r="E63" s="121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3"/>
      <c r="E64" s="121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4"/>
      <c r="E65" s="121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570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571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1"/>
      <c r="E123" s="121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1"/>
      <c r="E124" s="121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1"/>
      <c r="E125" s="121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1"/>
      <c r="E126" s="121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1"/>
      <c r="E127" s="121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1"/>
      <c r="E128" s="121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1"/>
      <c r="E129" s="121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1"/>
      <c r="E130" s="121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1"/>
      <c r="E131" s="121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1"/>
      <c r="E132" s="121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1"/>
      <c r="E133" s="121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1"/>
      <c r="E134" s="121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1"/>
      <c r="E135" s="121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1"/>
      <c r="E136" s="121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1"/>
      <c r="E137" s="121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1"/>
      <c r="E138" s="121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1"/>
      <c r="E139" s="121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1"/>
      <c r="E140" s="121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1"/>
      <c r="E141" s="121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1"/>
      <c r="E142" s="121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1"/>
      <c r="E143" s="121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1"/>
      <c r="E144" s="121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1"/>
      <c r="E145" s="121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1"/>
      <c r="E146" s="121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1"/>
      <c r="E147" s="121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1"/>
      <c r="E148" s="121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1"/>
      <c r="E149" s="121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1"/>
      <c r="E150" s="121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1"/>
      <c r="E151" s="121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1"/>
      <c r="E152" s="121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1"/>
      <c r="E153" s="121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1"/>
      <c r="E154" s="121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1"/>
      <c r="E155" s="121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1"/>
      <c r="E156" s="121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1"/>
      <c r="E157" s="121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1"/>
      <c r="E158" s="121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1"/>
      <c r="E159" s="121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1"/>
      <c r="E160" s="121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1"/>
      <c r="E161" s="121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1"/>
      <c r="E162" s="121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1"/>
      <c r="E163" s="121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1"/>
      <c r="E164" s="121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1"/>
      <c r="E165" s="121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1"/>
      <c r="E166" s="121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1"/>
      <c r="E167" s="121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1"/>
      <c r="E168" s="121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1"/>
      <c r="E169" s="121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1"/>
      <c r="E170" s="121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1"/>
      <c r="E171" s="121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1"/>
      <c r="E172" s="121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8" t="s">
        <v>118</v>
      </c>
      <c r="E174" s="121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9"/>
      <c r="E175" s="1216"/>
    </row>
    <row r="176" spans="1:5" ht="26.25" customHeight="1" outlineLevel="1">
      <c r="A176" s="834" t="s">
        <v>570</v>
      </c>
      <c r="B176" s="168">
        <f t="shared" ref="B176:C176" si="68">B5</f>
        <v>0</v>
      </c>
      <c r="C176" s="168">
        <f t="shared" si="68"/>
        <v>0</v>
      </c>
      <c r="D176" s="1219"/>
      <c r="E176" s="1216"/>
    </row>
    <row r="177" spans="1:24" ht="26.25" customHeight="1" outlineLevel="1">
      <c r="A177" s="835" t="s">
        <v>571</v>
      </c>
      <c r="B177" s="168">
        <f t="shared" ref="B177:C177" si="69">B6</f>
        <v>0</v>
      </c>
      <c r="C177" s="168">
        <f t="shared" si="69"/>
        <v>0</v>
      </c>
      <c r="D177" s="1219"/>
      <c r="E177" s="121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9"/>
      <c r="E178" s="121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0"/>
      <c r="E179" s="1217"/>
    </row>
    <row r="180" spans="1:24" ht="19.5" customHeight="1" outlineLevel="1">
      <c r="A180" s="403">
        <f>Template!A10</f>
        <v>45650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45651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45652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45653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45654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45655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45656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45657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45658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45659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45660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45661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45662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45663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45664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45665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45666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45667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45668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45669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45670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45671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45672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45673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45674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45675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45676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45677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45678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45679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45680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45681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45682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45683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45684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45685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45686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45687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45688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45689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45690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45691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45692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45693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45694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45695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45696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45697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45698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45699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45700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8" t="s">
        <v>118</v>
      </c>
      <c r="E232" s="121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9"/>
      <c r="E233" s="1216"/>
      <c r="G233" s="171" t="s">
        <v>124</v>
      </c>
      <c r="H233" s="172" t="s">
        <v>119</v>
      </c>
    </row>
    <row r="234" spans="1:24" ht="26.25" customHeight="1" outlineLevel="1">
      <c r="A234" s="834" t="s">
        <v>570</v>
      </c>
      <c r="B234" s="168">
        <f t="shared" si="74"/>
        <v>0</v>
      </c>
      <c r="C234" s="168">
        <f t="shared" si="74"/>
        <v>0</v>
      </c>
      <c r="D234" s="1219"/>
      <c r="E234" s="1216"/>
      <c r="G234" s="173" t="s">
        <v>124</v>
      </c>
      <c r="H234" s="174" t="s">
        <v>120</v>
      </c>
    </row>
    <row r="235" spans="1:24" ht="26.25" customHeight="1" outlineLevel="1">
      <c r="A235" s="835" t="s">
        <v>571</v>
      </c>
      <c r="B235" s="168">
        <f t="shared" si="74"/>
        <v>0</v>
      </c>
      <c r="C235" s="168">
        <f t="shared" si="74"/>
        <v>0</v>
      </c>
      <c r="D235" s="1219"/>
      <c r="E235" s="121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9"/>
      <c r="E236" s="121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0"/>
      <c r="E237" s="1217"/>
      <c r="G237" s="160"/>
      <c r="H237" s="160"/>
    </row>
    <row r="238" spans="1:24" ht="19.5" customHeight="1" outlineLevel="1">
      <c r="A238" s="198">
        <f>Template!A10</f>
        <v>45650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45651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45652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45653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45654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45655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45656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45657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45658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45659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45660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45661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45662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45663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45664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45665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45666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45667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45668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45669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45670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45671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45672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45673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45674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45675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45676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45677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45678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45679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45680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45681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45682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45683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45684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45685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45686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45687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45688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45689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45690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45691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45692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45693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45694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45695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45696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45697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45698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45699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45700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7TDARnvRIx0vUTV8T0Fn9MxJrdMMFqHLsXMyXCybh2+70WSRSDk0FkYWaBCG/1VNkWn+UdV3pnzVeUuTyg9KuQ==" saltValue="Lb6G4dziUUm20ub+Wf7ta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17"/>
    </row>
    <row r="67" spans="1:24" ht="19.5" customHeight="1" outlineLevel="1">
      <c r="A67" s="403">
        <f>Template!A10</f>
        <v>45650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/T7iP1nws9IDNljSj5CvXgI+AKnpokjt++88q8vmKPqMJyRGYalVoRw1+chzXYUM/cE+bqXKj7ApG/9mOj3cIg==" saltValue="v9jalkHRCMOdIskZl7JQN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17"/>
    </row>
    <row r="67" spans="1:24" ht="19.5" customHeight="1" outlineLevel="1">
      <c r="A67" s="403">
        <f>Template!A10</f>
        <v>45650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45651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45652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45653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45654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45655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45656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45657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45658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45659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45660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45661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45662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45663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45664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45665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45666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45667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45668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45669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45670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45671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45672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45673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45674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45675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45676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45677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45678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45679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45680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45681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45682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45683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45684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45685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45686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45687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45688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45689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45690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45691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45692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45693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45694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45695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45696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45697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45698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45699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45700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ULWcIXmq52nBzrtnhYNEHh0iMkfsartwYvsIaVAgsSASoGEk0lhoDK5P0F65t0IpaSOvwQ+7e1f5Yt+nYKT3sw==" saltValue="BQFjGw+ff6aZKXyU5ZXNO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9" t="s">
        <v>140</v>
      </c>
      <c r="B1" s="412"/>
      <c r="C1" s="412"/>
      <c r="D1" s="413" t="s">
        <v>221</v>
      </c>
      <c r="E1" s="414" t="s">
        <v>64</v>
      </c>
      <c r="H1" s="1225" t="s">
        <v>188</v>
      </c>
      <c r="I1" s="1226"/>
      <c r="J1" s="1226"/>
      <c r="K1" s="1226"/>
      <c r="L1" s="1226"/>
      <c r="M1" s="1226"/>
      <c r="N1" s="1226"/>
      <c r="O1" s="1226"/>
      <c r="P1" s="1226"/>
      <c r="Q1" s="1226"/>
      <c r="R1" s="1226"/>
      <c r="S1" s="1226"/>
      <c r="T1" s="1226"/>
    </row>
    <row r="2" spans="1:25" s="197" customFormat="1" ht="27.75" customHeight="1">
      <c r="A2" s="1280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7"/>
      <c r="J2" s="1227"/>
      <c r="K2" s="1227"/>
      <c r="L2" s="1227"/>
      <c r="M2" s="1227"/>
      <c r="N2" s="1227"/>
      <c r="O2" s="1227"/>
      <c r="P2" s="1227"/>
      <c r="Q2" s="1227"/>
      <c r="R2" s="1227"/>
      <c r="S2" s="1227"/>
      <c r="T2" s="1228"/>
      <c r="U2" s="304"/>
      <c r="V2" s="290"/>
      <c r="W2" s="310"/>
      <c r="X2" s="1172" t="s">
        <v>197</v>
      </c>
      <c r="Y2" s="1173"/>
    </row>
    <row r="3" spans="1:25" s="197" customFormat="1" ht="28.5" customHeight="1">
      <c r="A3" s="1280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13"/>
      <c r="J3" s="1113"/>
      <c r="K3" s="1113"/>
      <c r="L3" s="1113"/>
      <c r="M3" s="1113"/>
      <c r="N3" s="1113"/>
      <c r="O3" s="1113"/>
      <c r="P3" s="1113"/>
      <c r="Q3" s="1113"/>
      <c r="R3" s="1113"/>
      <c r="S3" s="1113"/>
      <c r="T3" s="1229"/>
      <c r="U3" s="305"/>
      <c r="V3" s="295"/>
      <c r="W3" s="306"/>
      <c r="X3" s="1174"/>
      <c r="Y3" s="1175"/>
    </row>
    <row r="4" spans="1:25" s="197" customFormat="1" ht="27.25" customHeight="1">
      <c r="A4" s="1280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7"/>
      <c r="J4" s="1127"/>
      <c r="K4" s="1127"/>
      <c r="L4" s="1127"/>
      <c r="M4" s="1127"/>
      <c r="N4" s="1127"/>
      <c r="O4" s="1127"/>
      <c r="P4" s="1127"/>
      <c r="Q4" s="1127"/>
      <c r="R4" s="1127"/>
      <c r="S4" s="1127"/>
      <c r="T4" s="1221"/>
      <c r="U4" s="305"/>
      <c r="V4" s="296"/>
      <c r="W4" s="307"/>
      <c r="X4" s="1174"/>
      <c r="Y4" s="1175"/>
    </row>
    <row r="5" spans="1:25" s="197" customFormat="1" ht="26.25" customHeight="1">
      <c r="A5" s="1280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7" t="s">
        <v>213</v>
      </c>
      <c r="J5" s="1127"/>
      <c r="K5" s="1127" t="s">
        <v>212</v>
      </c>
      <c r="L5" s="1127"/>
      <c r="M5" s="1127" t="s">
        <v>213</v>
      </c>
      <c r="N5" s="1127"/>
      <c r="O5" s="1127" t="s">
        <v>212</v>
      </c>
      <c r="P5" s="1127"/>
      <c r="Q5" s="1127" t="s">
        <v>216</v>
      </c>
      <c r="R5" s="1127"/>
      <c r="S5" s="1127" t="s">
        <v>212</v>
      </c>
      <c r="T5" s="1221"/>
      <c r="U5" s="305"/>
      <c r="V5" s="291"/>
      <c r="W5" s="312"/>
      <c r="X5" s="1174"/>
      <c r="Y5" s="1175"/>
    </row>
    <row r="6" spans="1:25" s="197" customFormat="1" ht="31.5" customHeight="1">
      <c r="A6" s="1280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4"/>
      <c r="Y6" s="1175"/>
    </row>
    <row r="7" spans="1:25" s="197" customFormat="1" ht="31.5" customHeight="1" thickBot="1">
      <c r="A7" s="1280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2"/>
      <c r="J7" s="1223"/>
      <c r="K7" s="1223"/>
      <c r="L7" s="1223"/>
      <c r="M7" s="1223"/>
      <c r="N7" s="1223"/>
      <c r="O7" s="1223"/>
      <c r="P7" s="1223"/>
      <c r="Q7" s="1223"/>
      <c r="R7" s="1223"/>
      <c r="S7" s="1223"/>
      <c r="T7" s="122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1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9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0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0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0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0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0"/>
      <c r="B62" s="410" t="s">
        <v>210</v>
      </c>
      <c r="C62" s="410"/>
      <c r="D62" s="416">
        <v>3226</v>
      </c>
      <c r="E62" s="406">
        <v>1.841</v>
      </c>
    </row>
    <row r="63" spans="1:25">
      <c r="A63" s="1280"/>
      <c r="B63" s="410" t="s">
        <v>211</v>
      </c>
      <c r="C63" s="410"/>
      <c r="D63" s="416">
        <v>3617</v>
      </c>
      <c r="E63" s="406">
        <v>1.76</v>
      </c>
    </row>
    <row r="64" spans="1:25">
      <c r="A64" s="1281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RfKPcXW+Wl0e8P66NQjFwOKUz0D9AHJJnLZQZvIwt99EYH3+tizXIIAuoWGimpu4e3zjxNEKO+IIDkBFK7uyYg==" saltValue="4gMrFzpFQ9y5X3KYS5UfK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3" t="s">
        <v>110</v>
      </c>
      <c r="G1" s="1253"/>
      <c r="H1" s="1253"/>
      <c r="I1" s="1253"/>
      <c r="J1" s="1253"/>
      <c r="K1" s="1253"/>
      <c r="L1" s="1253"/>
      <c r="M1" s="1253"/>
      <c r="N1" s="1253"/>
      <c r="O1" s="1253"/>
      <c r="P1" s="1253"/>
      <c r="Q1" s="125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7"/>
      <c r="G4" s="1258"/>
      <c r="H4" s="1257"/>
      <c r="I4" s="1258"/>
      <c r="J4" s="1257"/>
      <c r="K4" s="1258"/>
      <c r="L4" s="1257"/>
      <c r="M4" s="1258"/>
      <c r="N4" s="1257"/>
      <c r="O4" s="1258"/>
      <c r="P4" s="1257"/>
      <c r="Q4" s="125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6"/>
      <c r="B5" s="282" t="s">
        <v>182</v>
      </c>
      <c r="C5" s="299"/>
      <c r="D5" s="283"/>
      <c r="E5" s="283"/>
      <c r="F5" s="1257" t="s">
        <v>450</v>
      </c>
      <c r="G5" s="1258"/>
      <c r="H5" s="1257" t="s">
        <v>453</v>
      </c>
      <c r="I5" s="1258"/>
      <c r="J5" s="1257" t="s">
        <v>454</v>
      </c>
      <c r="K5" s="1258"/>
      <c r="L5" s="1257" t="s">
        <v>450</v>
      </c>
      <c r="M5" s="1258"/>
      <c r="N5" s="1257" t="s">
        <v>453</v>
      </c>
      <c r="O5" s="1258"/>
      <c r="P5" s="1257" t="s">
        <v>454</v>
      </c>
      <c r="Q5" s="125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6"/>
      <c r="B6" s="282" t="s">
        <v>183</v>
      </c>
      <c r="C6" s="299"/>
      <c r="D6" s="283"/>
      <c r="E6" s="283"/>
      <c r="F6" s="1257" t="s">
        <v>452</v>
      </c>
      <c r="G6" s="1258"/>
      <c r="H6" s="1257" t="s">
        <v>451</v>
      </c>
      <c r="I6" s="1258"/>
      <c r="J6" s="1257" t="s">
        <v>451</v>
      </c>
      <c r="K6" s="1258"/>
      <c r="L6" s="1257" t="s">
        <v>455</v>
      </c>
      <c r="M6" s="1258"/>
      <c r="N6" s="1257" t="s">
        <v>456</v>
      </c>
      <c r="O6" s="1258"/>
      <c r="P6" s="1257" t="s">
        <v>456</v>
      </c>
      <c r="Q6" s="125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6"/>
      <c r="B7" s="282" t="s">
        <v>184</v>
      </c>
      <c r="C7" s="300"/>
      <c r="D7" s="302"/>
      <c r="E7" s="283"/>
      <c r="F7" s="1257"/>
      <c r="G7" s="1258"/>
      <c r="H7" s="1257"/>
      <c r="I7" s="1258"/>
      <c r="J7" s="1257"/>
      <c r="K7" s="1258"/>
      <c r="L7" s="1257"/>
      <c r="M7" s="1258"/>
      <c r="N7" s="1257"/>
      <c r="O7" s="1258"/>
      <c r="P7" s="1257"/>
      <c r="Q7" s="125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6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0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0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0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0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0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0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0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0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0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0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0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0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1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6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0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0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0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0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0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0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0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0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0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0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0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0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1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6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59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0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0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0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0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0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0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0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0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0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0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0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0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1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C704s/kj75mqEaDBh7uKN+b3d8P/aM/a3aWp2UNF7R5AZ5ie3T2uOri6N/aA7vROrlQ/OabcPtI2RbkraqREtQ==" saltValue="0u1NsZi5ZBheFNJWgoP57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7" t="s">
        <v>289</v>
      </c>
      <c r="C1" s="1287"/>
      <c r="D1" s="1287"/>
      <c r="E1" s="1287"/>
      <c r="F1" s="425" t="s">
        <v>303</v>
      </c>
      <c r="G1" s="425"/>
    </row>
    <row r="2" spans="1:8" ht="30" customHeight="1" thickBot="1">
      <c r="B2" s="1288" t="s">
        <v>307</v>
      </c>
      <c r="C2" s="1288"/>
      <c r="D2" s="1288"/>
      <c r="E2" s="128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5" t="s">
        <v>224</v>
      </c>
      <c r="E3" s="128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3" t="s">
        <v>227</v>
      </c>
      <c r="E4" s="128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3" t="s">
        <v>290</v>
      </c>
      <c r="E5" s="128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0" t="s">
        <v>229</v>
      </c>
      <c r="E6" s="129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3" t="s">
        <v>293</v>
      </c>
      <c r="E7" s="128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3" t="s">
        <v>231</v>
      </c>
      <c r="E8" s="128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3" t="s">
        <v>233</v>
      </c>
      <c r="E9" s="128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3" t="s">
        <v>235</v>
      </c>
      <c r="E10" s="128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3" t="s">
        <v>236</v>
      </c>
      <c r="E11" s="128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3" t="s">
        <v>237</v>
      </c>
      <c r="E12" s="128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2" t="s">
        <v>439</v>
      </c>
      <c r="E13" s="129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99" t="s">
        <v>306</v>
      </c>
      <c r="C16" s="1300"/>
      <c r="D16" s="1300"/>
      <c r="E16" s="1301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5" t="s">
        <v>241</v>
      </c>
      <c r="E17" s="128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4" t="s">
        <v>244</v>
      </c>
      <c r="E18" s="1295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4" t="s">
        <v>410</v>
      </c>
      <c r="E19" s="129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97" t="s">
        <v>440</v>
      </c>
      <c r="E20" s="129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4" t="s">
        <v>248</v>
      </c>
      <c r="E21" s="1295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4" t="s">
        <v>249</v>
      </c>
      <c r="E22" s="1295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4" t="s">
        <v>251</v>
      </c>
      <c r="E23" s="1295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2" t="s">
        <v>252</v>
      </c>
      <c r="E24" s="1295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4" t="s">
        <v>437</v>
      </c>
      <c r="E25" s="1295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4" t="s">
        <v>254</v>
      </c>
      <c r="E26" s="1295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4" t="s">
        <v>256</v>
      </c>
      <c r="E27" s="1295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4" t="s">
        <v>257</v>
      </c>
      <c r="E28" s="1295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4" t="s">
        <v>309</v>
      </c>
      <c r="E29" s="1295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4" t="s">
        <v>310</v>
      </c>
      <c r="E30" s="1295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97" t="s">
        <v>442</v>
      </c>
      <c r="E31" s="129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97" t="s">
        <v>441</v>
      </c>
      <c r="E32" s="129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4" t="s">
        <v>260</v>
      </c>
      <c r="E33" s="1295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5" t="s">
        <v>435</v>
      </c>
      <c r="E34" s="1306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3" t="s">
        <v>304</v>
      </c>
      <c r="C37" s="1304"/>
      <c r="D37" s="1304"/>
      <c r="E37" s="130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5" t="s">
        <v>241</v>
      </c>
      <c r="E38" s="128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4" t="s">
        <v>262</v>
      </c>
      <c r="E39" s="1295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97" t="s">
        <v>443</v>
      </c>
      <c r="E40" s="129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4" t="s">
        <v>315</v>
      </c>
      <c r="E41" s="1295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4" t="s">
        <v>266</v>
      </c>
      <c r="E42" s="1295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4" t="s">
        <v>444</v>
      </c>
      <c r="E43" s="1295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4" t="s">
        <v>269</v>
      </c>
      <c r="E44" s="1295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97" t="s">
        <v>445</v>
      </c>
      <c r="E45" s="129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4" t="s">
        <v>271</v>
      </c>
      <c r="E46" s="1295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97" t="s">
        <v>446</v>
      </c>
      <c r="E47" s="129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4" t="s">
        <v>274</v>
      </c>
      <c r="E48" s="1295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4" t="s">
        <v>276</v>
      </c>
      <c r="E49" s="1295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5" t="s">
        <v>434</v>
      </c>
      <c r="E50" s="1306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99" t="s">
        <v>305</v>
      </c>
      <c r="C53" s="1300"/>
      <c r="D53" s="1300"/>
      <c r="E53" s="1300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5" t="s">
        <v>241</v>
      </c>
      <c r="E54" s="128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4" t="s">
        <v>278</v>
      </c>
      <c r="E55" s="1295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4" t="s">
        <v>280</v>
      </c>
      <c r="E56" s="1295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4" t="s">
        <v>311</v>
      </c>
      <c r="E57" s="1295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4" t="s">
        <v>283</v>
      </c>
      <c r="E58" s="1295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4" t="s">
        <v>299</v>
      </c>
      <c r="E59" s="1295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4" t="s">
        <v>286</v>
      </c>
      <c r="E60" s="1295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4" t="s">
        <v>288</v>
      </c>
      <c r="E61" s="1295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5" t="s">
        <v>433</v>
      </c>
      <c r="E62" s="1306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07" t="s">
        <v>300</v>
      </c>
      <c r="C64" s="1308"/>
      <c r="D64" s="1308"/>
      <c r="E64" s="1309"/>
      <c r="F64" s="419"/>
      <c r="G64" s="419"/>
    </row>
  </sheetData>
  <sheetProtection algorithmName="SHA-512" hashValue="ODIEkfidv6EiqRnHpLYfvJvt60c3cZGvEoLHHNg/9DfMDCzt5sTd+zSx97+/H03fimtbjJkyXsJx1v7cfje91A==" saltValue="cuUsnHXnpR35skMhyYpBu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0" t="s">
        <v>419</v>
      </c>
      <c r="C1" s="1310"/>
      <c r="D1" s="1310"/>
      <c r="E1" s="1310"/>
      <c r="F1" s="1310"/>
      <c r="G1" s="1310"/>
      <c r="H1" s="1310"/>
      <c r="I1" s="1310"/>
      <c r="J1" s="1310"/>
      <c r="K1" s="1310"/>
      <c r="L1" s="1310"/>
      <c r="M1" s="1310"/>
      <c r="N1" s="1310"/>
      <c r="O1" s="1310"/>
      <c r="P1" s="1310"/>
      <c r="Q1" s="1310"/>
      <c r="R1" s="1310"/>
      <c r="S1" s="1310"/>
      <c r="T1" s="1310"/>
      <c r="U1" s="1310"/>
      <c r="V1" s="1310"/>
      <c r="W1" s="1310"/>
      <c r="X1" s="1310"/>
      <c r="Y1" s="1310"/>
      <c r="Z1" s="1310"/>
      <c r="AA1" s="1310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1" t="s">
        <v>421</v>
      </c>
      <c r="C2" s="1312"/>
      <c r="D2" s="1312"/>
      <c r="E2" s="1312"/>
      <c r="F2" s="1312"/>
      <c r="G2" s="1313"/>
      <c r="H2" s="1311" t="s">
        <v>422</v>
      </c>
      <c r="I2" s="1312"/>
      <c r="J2" s="1312"/>
      <c r="K2" s="1312"/>
      <c r="L2" s="1312"/>
      <c r="M2" s="1313"/>
      <c r="N2" s="1311" t="s">
        <v>423</v>
      </c>
      <c r="O2" s="1312"/>
      <c r="P2" s="1312"/>
      <c r="Q2" s="1312"/>
      <c r="R2" s="1312"/>
      <c r="S2" s="1313"/>
      <c r="T2" s="1311" t="s">
        <v>424</v>
      </c>
      <c r="U2" s="1312"/>
      <c r="V2" s="1312"/>
      <c r="W2" s="1312"/>
      <c r="X2" s="1312"/>
      <c r="Y2" s="1313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ygkQiMatCr0cJkuQJSclXqP+TwZv5J+2vg03erBT9I98OECdJim+WtArthmSPHETjnOETJiVAwPBrS6nVzOA1Q==" saltValue="zZlfvrz5aedhQ5guiArXs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基本信息</vt:lpstr>
      <vt:lpstr>日报</vt:lpstr>
      <vt:lpstr>模板</vt:lpstr>
      <vt:lpstr>死淘分类</vt:lpstr>
      <vt:lpstr>Water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2025-01-31T01:51:57Z</cp:lastPrinted>
  <dcterms:created xsi:type="dcterms:W3CDTF">2006-09-16T00:00:00Z</dcterms:created>
  <dcterms:modified xsi:type="dcterms:W3CDTF">2025-02-01T09:54:40Z</dcterms:modified>
</cp:coreProperties>
</file>