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tings and predictio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<sst xmlns="http://schemas.openxmlformats.org/spreadsheetml/2006/main" count="33" uniqueCount="29">
  <si>
    <t xml:space="preserve">Users</t>
  </si>
  <si>
    <t xml:space="preserve">Ratings</t>
  </si>
  <si>
    <t xml:space="preserve">Metrics</t>
  </si>
  <si>
    <t xml:space="preserve">11: Star Wars: Episode IV - A New Hope (1977)</t>
  </si>
  <si>
    <t xml:space="preserve">12: Finding Nemo (2003)</t>
  </si>
  <si>
    <t xml:space="preserve">13: Forrest Gump (1994)</t>
  </si>
  <si>
    <t xml:space="preserve">14: American Beauty (1999)</t>
  </si>
  <si>
    <t xml:space="preserve">22: Pirates of the Caribbean: The Curse of the Black Pearl (2003)</t>
  </si>
  <si>
    <t xml:space="preserve">24: Kill Bill: Vol. 1 (2003)</t>
  </si>
  <si>
    <t xml:space="preserve">38: Eternal Sunshine of the Spotless Mind (2004)</t>
  </si>
  <si>
    <t xml:space="preserve">63: Twelve Monkeys (a.k.a. 12 Monkeys) (1995)</t>
  </si>
  <si>
    <t xml:space="preserve">77: Memento (2000)</t>
  </si>
  <si>
    <t xml:space="preserve">85: Raiders of the Lost Ark (Indiana Jones and the Raiders of the Lost Ark) (1981)</t>
  </si>
  <si>
    <t xml:space="preserve"> </t>
  </si>
  <si>
    <t xml:space="preserve">Rating Count</t>
  </si>
  <si>
    <t xml:space="preserve">Count</t>
  </si>
  <si>
    <t xml:space="preserve">Predictions</t>
  </si>
  <si>
    <t xml:space="preserve">Abs Error</t>
  </si>
  <si>
    <t xml:space="preserve">MAE (by User)</t>
  </si>
  <si>
    <t xml:space="preserve">average all prediction</t>
  </si>
  <si>
    <t xml:space="preserve">&lt;---- MAE by Movie</t>
  </si>
  <si>
    <t xml:space="preserve">Squared Error</t>
  </si>
  <si>
    <t xml:space="preserve">MSE (by user)</t>
  </si>
  <si>
    <t xml:space="preserve">RMSE(by user)</t>
  </si>
  <si>
    <t xml:space="preserve">RMSE</t>
  </si>
  <si>
    <t xml:space="preserve">overal MSE</t>
  </si>
  <si>
    <t xml:space="preserve">overal RMSE</t>
  </si>
  <si>
    <t xml:space="preserve">Correlations between Ratings and Predictions</t>
  </si>
  <si>
    <t xml:space="preserve">Overall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</si>
</sst>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G83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H74" activeCellId="0" sqref="H74"/>
    </sheetView>
  </sheetViews>
  <sheetFormatPr defaultRowHeight="15" zeroHeight="false" outlineLevelRow="0" outlineLevelCol="0"/>
  <cols>
    <col collapsed="false" customWidth="true" hidden="false" outlineLevel="0" max="1" min="1" style="0" width="7.71"/>
    <col collapsed="false" customWidth="false" hidden="false" outlineLevel="0" max="2" min="2" style="0" width="11.43"/>
    <col collapsed="false" customWidth="true" hidden="false" outlineLevel="0" max="12" min="3" style="0" width="7.71"/>
    <col collapsed="false" customWidth="true" hidden="false" outlineLevel="0" max="13" min="13" style="0" width="10.86"/>
    <col collapsed="false" customWidth="true" hidden="false" outlineLevel="0" max="111" min="14" style="0" width="7.71"/>
    <col collapsed="false" customWidth="true" hidden="false" outlineLevel="0" max="1025" min="112" style="0" width="15.13"/>
  </cols>
  <sheetData>
    <row r="1" customFormat="false" ht="13.5" hidden="false" customHeight="true" outlineLevel="0" collapsed="false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1"/>
      <c r="M1" s="1" t="s">
        <v>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</row>
    <row r="2" customFormat="false" ht="13.5" hidden="false" customHeight="true" outlineLevel="0" collapsed="false">
      <c r="A2" s="2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1" t="s">
        <v>13</v>
      </c>
      <c r="M2" s="1" t="s">
        <v>14</v>
      </c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</row>
    <row r="3" customFormat="false" ht="13.5" hidden="false" customHeight="true" outlineLevel="0" collapsed="false">
      <c r="A3" s="2" t="n">
        <v>5136</v>
      </c>
      <c r="B3" s="2" t="n">
        <v>4.5</v>
      </c>
      <c r="C3" s="2" t="n">
        <v>5</v>
      </c>
      <c r="D3" s="2" t="n">
        <v>5</v>
      </c>
      <c r="E3" s="2" t="n">
        <v>4</v>
      </c>
      <c r="F3" s="2" t="n">
        <v>5</v>
      </c>
      <c r="G3" s="2" t="n">
        <v>5</v>
      </c>
      <c r="H3" s="2" t="n">
        <v>5</v>
      </c>
      <c r="I3" s="2" t="n">
        <v>3</v>
      </c>
      <c r="J3" s="2"/>
      <c r="K3" s="2" t="n">
        <v>5</v>
      </c>
      <c r="L3" s="2"/>
      <c r="M3" s="2" t="n">
        <f aca="false">COUNT(B3:K3)</f>
        <v>9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</row>
    <row r="4" customFormat="false" ht="13.5" hidden="false" customHeight="true" outlineLevel="0" collapsed="false">
      <c r="A4" s="2" t="n">
        <v>918</v>
      </c>
      <c r="B4" s="2" t="n">
        <v>5</v>
      </c>
      <c r="C4" s="2" t="n">
        <v>5</v>
      </c>
      <c r="D4" s="2" t="n">
        <v>4.5</v>
      </c>
      <c r="E4" s="2"/>
      <c r="F4" s="2" t="n">
        <v>3</v>
      </c>
      <c r="G4" s="2"/>
      <c r="H4" s="2" t="n">
        <v>5</v>
      </c>
      <c r="I4" s="2"/>
      <c r="J4" s="2" t="n">
        <v>5</v>
      </c>
      <c r="K4" s="2"/>
      <c r="L4" s="2"/>
      <c r="M4" s="2" t="n">
        <f aca="false">COUNT(B4:K4)</f>
        <v>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</row>
    <row r="5" customFormat="false" ht="13.5" hidden="false" customHeight="true" outlineLevel="0" collapsed="false">
      <c r="A5" s="2" t="n">
        <v>2824</v>
      </c>
      <c r="B5" s="2" t="n">
        <v>4.5</v>
      </c>
      <c r="C5" s="2"/>
      <c r="D5" s="2" t="n">
        <v>5</v>
      </c>
      <c r="E5" s="2"/>
      <c r="F5" s="2" t="n">
        <v>4.5</v>
      </c>
      <c r="G5" s="2" t="n">
        <v>4</v>
      </c>
      <c r="H5" s="2"/>
      <c r="I5" s="2"/>
      <c r="J5" s="2" t="n">
        <v>5</v>
      </c>
      <c r="K5" s="2"/>
      <c r="L5" s="2"/>
      <c r="M5" s="2" t="n">
        <f aca="false">COUNT(B5:K5)</f>
        <v>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</row>
    <row r="6" customFormat="false" ht="13.5" hidden="false" customHeight="true" outlineLevel="0" collapsed="false">
      <c r="A6" s="2" t="n">
        <v>860</v>
      </c>
      <c r="B6" s="2" t="n">
        <v>4</v>
      </c>
      <c r="C6" s="2" t="n">
        <v>4</v>
      </c>
      <c r="D6" s="2" t="n">
        <v>4.5</v>
      </c>
      <c r="E6" s="2"/>
      <c r="F6" s="2" t="n">
        <v>2.5</v>
      </c>
      <c r="G6" s="2" t="n">
        <v>3</v>
      </c>
      <c r="H6" s="2"/>
      <c r="I6" s="2" t="n">
        <v>4</v>
      </c>
      <c r="J6" s="2" t="n">
        <v>4.5</v>
      </c>
      <c r="K6" s="2"/>
      <c r="L6" s="2"/>
      <c r="M6" s="2" t="n">
        <f aca="false">COUNT(B6:K6)</f>
        <v>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</row>
    <row r="7" customFormat="false" ht="13.5" hidden="false" customHeight="true" outlineLevel="0" collapsed="false">
      <c r="A7" s="2" t="n">
        <v>442</v>
      </c>
      <c r="B7" s="2" t="n">
        <v>3</v>
      </c>
      <c r="C7" s="2"/>
      <c r="D7" s="2" t="n">
        <v>3</v>
      </c>
      <c r="E7" s="2" t="n">
        <v>4</v>
      </c>
      <c r="F7" s="2" t="n">
        <v>1</v>
      </c>
      <c r="G7" s="2" t="n">
        <v>5</v>
      </c>
      <c r="H7" s="2" t="n">
        <v>3</v>
      </c>
      <c r="I7" s="2" t="n">
        <v>2</v>
      </c>
      <c r="J7" s="2" t="n">
        <v>4</v>
      </c>
      <c r="K7" s="2" t="n">
        <v>5</v>
      </c>
      <c r="L7" s="2"/>
      <c r="M7" s="2" t="n">
        <f aca="false">COUNT(B7:K7)</f>
        <v>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</row>
    <row r="8" customFormat="false" ht="13.5" hidden="false" customHeight="true" outlineLevel="0" collapsed="false">
      <c r="A8" s="2" t="n">
        <v>3556</v>
      </c>
      <c r="B8" s="2" t="n">
        <v>4</v>
      </c>
      <c r="C8" s="2" t="n">
        <v>4</v>
      </c>
      <c r="D8" s="2" t="n">
        <v>4</v>
      </c>
      <c r="E8" s="2" t="n">
        <v>4</v>
      </c>
      <c r="F8" s="2" t="n">
        <v>3</v>
      </c>
      <c r="G8" s="2" t="n">
        <v>5</v>
      </c>
      <c r="H8" s="2"/>
      <c r="I8" s="2"/>
      <c r="J8" s="2"/>
      <c r="K8" s="2" t="n">
        <v>4</v>
      </c>
      <c r="L8" s="2"/>
      <c r="M8" s="2" t="n">
        <f aca="false">COUNT(B8:K8)</f>
        <v>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</row>
    <row r="9" customFormat="false" ht="13.5" hidden="false" customHeight="true" outlineLevel="0" collapsed="false">
      <c r="A9" s="2" t="n">
        <v>5261</v>
      </c>
      <c r="B9" s="2"/>
      <c r="C9" s="2"/>
      <c r="D9" s="2" t="n">
        <v>5</v>
      </c>
      <c r="E9" s="2"/>
      <c r="F9" s="2" t="n">
        <v>1.5</v>
      </c>
      <c r="G9" s="2" t="n">
        <v>0.5</v>
      </c>
      <c r="H9" s="2"/>
      <c r="I9" s="2" t="n">
        <v>4</v>
      </c>
      <c r="J9" s="2" t="n">
        <v>5</v>
      </c>
      <c r="K9" s="2"/>
      <c r="L9" s="2"/>
      <c r="M9" s="2" t="n">
        <f aca="false">COUNT(B9:K9)</f>
        <v>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</row>
    <row r="10" customFormat="false" ht="13.5" hidden="false" customHeight="true" outlineLevel="0" collapsed="false">
      <c r="A10" s="2" t="n">
        <v>2492</v>
      </c>
      <c r="B10" s="2" t="n">
        <v>4.5</v>
      </c>
      <c r="C10" s="2" t="n">
        <v>3.5</v>
      </c>
      <c r="D10" s="2" t="n">
        <v>3.5</v>
      </c>
      <c r="E10" s="2" t="n">
        <v>3.5</v>
      </c>
      <c r="F10" s="2" t="n">
        <v>4</v>
      </c>
      <c r="G10" s="2" t="n">
        <v>4</v>
      </c>
      <c r="H10" s="2"/>
      <c r="I10" s="2" t="n">
        <v>4</v>
      </c>
      <c r="J10" s="2" t="n">
        <v>4</v>
      </c>
      <c r="K10" s="2" t="n">
        <v>5</v>
      </c>
      <c r="L10" s="2"/>
      <c r="M10" s="2" t="n">
        <f aca="false">COUNT(B10:K10)</f>
        <v>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</row>
    <row r="11" customFormat="false" ht="13.5" hidden="false" customHeight="true" outlineLevel="0" collapsed="false">
      <c r="A11" s="2" t="n">
        <v>4942</v>
      </c>
      <c r="B11" s="2"/>
      <c r="C11" s="2" t="n">
        <v>3.5</v>
      </c>
      <c r="D11" s="2" t="n">
        <v>4</v>
      </c>
      <c r="E11" s="2" t="n">
        <v>4</v>
      </c>
      <c r="F11" s="2" t="n">
        <v>3.5</v>
      </c>
      <c r="G11" s="2" t="n">
        <v>4</v>
      </c>
      <c r="H11" s="2" t="n">
        <v>5</v>
      </c>
      <c r="I11" s="2"/>
      <c r="J11" s="2" t="n">
        <v>5</v>
      </c>
      <c r="K11" s="2" t="n">
        <v>3.5</v>
      </c>
      <c r="L11" s="2"/>
      <c r="M11" s="2" t="n">
        <f aca="false">COUNT(B11:K11)</f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</row>
    <row r="12" customFormat="false" ht="13.5" hidden="false" customHeight="true" outlineLevel="0" collapsed="false">
      <c r="A12" s="2" t="n">
        <v>2267</v>
      </c>
      <c r="B12" s="2"/>
      <c r="C12" s="2"/>
      <c r="D12" s="2" t="n">
        <v>3.5</v>
      </c>
      <c r="E12" s="2"/>
      <c r="F12" s="2"/>
      <c r="G12" s="2" t="n">
        <v>5</v>
      </c>
      <c r="H12" s="2" t="n">
        <v>1.5</v>
      </c>
      <c r="I12" s="2"/>
      <c r="J12" s="2" t="n">
        <v>4</v>
      </c>
      <c r="K12" s="2"/>
      <c r="L12" s="2"/>
      <c r="M12" s="2" t="n">
        <f aca="false">COUNT(B12:K12)</f>
        <v>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</row>
    <row r="13" customFormat="false" ht="13.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</row>
    <row r="14" customFormat="false" ht="13.5" hidden="false" customHeight="true" outlineLevel="0" collapsed="false">
      <c r="A14" s="1" t="s">
        <v>15</v>
      </c>
      <c r="B14" s="2" t="n">
        <f aca="false">COUNT(B3:B12)</f>
        <v>7</v>
      </c>
      <c r="C14" s="2" t="n">
        <f aca="false">COUNT(C3:C12)</f>
        <v>6</v>
      </c>
      <c r="D14" s="2" t="n">
        <f aca="false">COUNT(D3:D12)</f>
        <v>10</v>
      </c>
      <c r="E14" s="2" t="n">
        <f aca="false">COUNT(E3:E12)</f>
        <v>5</v>
      </c>
      <c r="F14" s="2" t="n">
        <f aca="false">COUNT(F3:F12)</f>
        <v>9</v>
      </c>
      <c r="G14" s="2" t="n">
        <f aca="false">COUNT(G3:G12)</f>
        <v>9</v>
      </c>
      <c r="H14" s="2" t="n">
        <f aca="false">COUNT(H3:H12)</f>
        <v>5</v>
      </c>
      <c r="I14" s="2" t="n">
        <f aca="false">COUNT(I3:I12)</f>
        <v>5</v>
      </c>
      <c r="J14" s="2" t="n">
        <f aca="false">COUNT(J3:J12)</f>
        <v>8</v>
      </c>
      <c r="K14" s="2" t="n">
        <f aca="false">COUNT(K3:K12)</f>
        <v>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</row>
    <row r="15" customFormat="false" ht="13.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</row>
    <row r="16" customFormat="false" ht="13.5" hidden="false" customHeight="true" outlineLevel="0" collapsed="false">
      <c r="A16" s="1" t="s">
        <v>0</v>
      </c>
      <c r="B16" s="1" t="s">
        <v>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</row>
    <row r="17" customFormat="false" ht="13.5" hidden="false" customHeight="true" outlineLevel="0" collapsed="false">
      <c r="A17" s="2" t="n">
        <v>5136</v>
      </c>
      <c r="B17" s="1" t="n">
        <v>4.1</v>
      </c>
      <c r="C17" s="1" t="n">
        <v>4.3</v>
      </c>
      <c r="D17" s="1" t="n">
        <v>4.7</v>
      </c>
      <c r="E17" s="1" t="n">
        <v>3.7</v>
      </c>
      <c r="F17" s="1" t="n">
        <v>3.8</v>
      </c>
      <c r="G17" s="1" t="n">
        <v>4.8</v>
      </c>
      <c r="H17" s="1" t="n">
        <v>3.2</v>
      </c>
      <c r="I17" s="1" t="n">
        <v>4.1</v>
      </c>
      <c r="J17" s="2"/>
      <c r="K17" s="1" t="n">
        <v>4.4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</row>
    <row r="18" customFormat="false" ht="13.5" hidden="false" customHeight="true" outlineLevel="0" collapsed="false">
      <c r="A18" s="2" t="n">
        <v>918</v>
      </c>
      <c r="B18" s="1" t="n">
        <v>4</v>
      </c>
      <c r="C18" s="1" t="n">
        <v>2.3</v>
      </c>
      <c r="D18" s="1" t="n">
        <v>4.6</v>
      </c>
      <c r="E18" s="2"/>
      <c r="F18" s="1" t="n">
        <v>2.6</v>
      </c>
      <c r="G18" s="2"/>
      <c r="H18" s="1" t="n">
        <v>4.4</v>
      </c>
      <c r="I18" s="2"/>
      <c r="J18" s="1" t="n">
        <v>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</row>
    <row r="19" customFormat="false" ht="13.5" hidden="false" customHeight="true" outlineLevel="0" collapsed="false">
      <c r="A19" s="2" t="n">
        <v>2824</v>
      </c>
      <c r="B19" s="1" t="n">
        <v>4.7</v>
      </c>
      <c r="C19" s="2"/>
      <c r="D19" s="1" t="n">
        <v>4.8</v>
      </c>
      <c r="E19" s="2"/>
      <c r="F19" s="1" t="n">
        <v>3.9</v>
      </c>
      <c r="G19" s="1" t="n">
        <v>4.2</v>
      </c>
      <c r="H19" s="2"/>
      <c r="I19" s="2"/>
      <c r="J19" s="1" t="n">
        <v>4.2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</row>
    <row r="20" customFormat="false" ht="13.5" hidden="false" customHeight="true" outlineLevel="0" collapsed="false">
      <c r="A20" s="2" t="n">
        <v>860</v>
      </c>
      <c r="B20" s="2" t="n">
        <v>4</v>
      </c>
      <c r="C20" s="1" t="n">
        <v>3</v>
      </c>
      <c r="D20" s="1" t="n">
        <v>3.8</v>
      </c>
      <c r="E20" s="2"/>
      <c r="F20" s="1" t="n">
        <v>4.1</v>
      </c>
      <c r="G20" s="1" t="n">
        <v>3.6</v>
      </c>
      <c r="H20" s="2"/>
      <c r="I20" s="1" t="n">
        <v>2.8</v>
      </c>
      <c r="J20" s="1" t="n">
        <v>4.1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</row>
    <row r="21" customFormat="false" ht="13.5" hidden="false" customHeight="true" outlineLevel="0" collapsed="false">
      <c r="A21" s="2" t="n">
        <v>442</v>
      </c>
      <c r="B21" s="1" t="n">
        <v>3.6</v>
      </c>
      <c r="C21" s="2"/>
      <c r="D21" s="1" t="n">
        <v>4.2</v>
      </c>
      <c r="E21" s="1" t="n">
        <v>3</v>
      </c>
      <c r="F21" s="1" t="n">
        <v>2.2</v>
      </c>
      <c r="G21" s="1" t="n">
        <v>4.2</v>
      </c>
      <c r="H21" s="1" t="n">
        <v>2.2</v>
      </c>
      <c r="I21" s="2" t="n">
        <v>2</v>
      </c>
      <c r="J21" s="1" t="n">
        <v>4.5</v>
      </c>
      <c r="K21" s="2" t="n">
        <v>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</row>
    <row r="22" customFormat="false" ht="13.5" hidden="false" customHeight="true" outlineLevel="0" collapsed="false">
      <c r="A22" s="2" t="n">
        <v>3556</v>
      </c>
      <c r="B22" s="1" t="n">
        <v>4.3</v>
      </c>
      <c r="C22" s="1" t="n">
        <v>4.7</v>
      </c>
      <c r="D22" s="1" t="n">
        <v>3.7</v>
      </c>
      <c r="E22" s="1" t="n">
        <v>2</v>
      </c>
      <c r="F22" s="1" t="n">
        <v>4.4</v>
      </c>
      <c r="G22" s="1" t="n">
        <v>4.1</v>
      </c>
      <c r="H22" s="2"/>
      <c r="I22" s="2"/>
      <c r="J22" s="2"/>
      <c r="K22" s="1" t="n">
        <v>4.3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</row>
    <row r="23" customFormat="false" ht="13.5" hidden="false" customHeight="true" outlineLevel="0" collapsed="false">
      <c r="A23" s="2" t="n">
        <v>5261</v>
      </c>
      <c r="B23" s="2"/>
      <c r="C23" s="2"/>
      <c r="D23" s="1" t="n">
        <v>4.6</v>
      </c>
      <c r="E23" s="2"/>
      <c r="F23" s="1" t="n">
        <v>3.5</v>
      </c>
      <c r="G23" s="1" t="n">
        <v>1.7</v>
      </c>
      <c r="H23" s="2"/>
      <c r="I23" s="2" t="n">
        <v>4</v>
      </c>
      <c r="J23" s="1" t="n">
        <v>4.5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</row>
    <row r="24" customFormat="false" ht="13.5" hidden="false" customHeight="true" outlineLevel="0" collapsed="false">
      <c r="A24" s="2" t="n">
        <v>2492</v>
      </c>
      <c r="B24" s="1" t="n">
        <v>4.1</v>
      </c>
      <c r="C24" s="1" t="n">
        <v>2.7</v>
      </c>
      <c r="D24" s="1" t="n">
        <v>4.2</v>
      </c>
      <c r="E24" s="1" t="n">
        <v>4.3</v>
      </c>
      <c r="F24" s="1" t="n">
        <v>3.3</v>
      </c>
      <c r="G24" s="1" t="n">
        <v>3.3</v>
      </c>
      <c r="H24" s="2"/>
      <c r="I24" s="2" t="n">
        <v>4</v>
      </c>
      <c r="J24" s="1" t="n">
        <v>3.2</v>
      </c>
      <c r="K24" s="1" t="n">
        <v>4.6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</row>
    <row r="25" customFormat="false" ht="13.5" hidden="false" customHeight="true" outlineLevel="0" collapsed="false">
      <c r="A25" s="2" t="n">
        <v>4942</v>
      </c>
      <c r="B25" s="2"/>
      <c r="C25" s="1" t="n">
        <v>2.4</v>
      </c>
      <c r="D25" s="1" t="n">
        <v>3.3</v>
      </c>
      <c r="E25" s="1" t="n">
        <v>5</v>
      </c>
      <c r="F25" s="1" t="n">
        <v>4.2</v>
      </c>
      <c r="G25" s="1" t="n">
        <v>4.6</v>
      </c>
      <c r="H25" s="1" t="n">
        <v>4.4</v>
      </c>
      <c r="I25" s="2"/>
      <c r="J25" s="1" t="n">
        <v>4.2</v>
      </c>
      <c r="K25" s="1" t="n">
        <v>4.1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</row>
    <row r="26" customFormat="false" ht="13.5" hidden="false" customHeight="true" outlineLevel="0" collapsed="false">
      <c r="A26" s="2" t="n">
        <v>2267</v>
      </c>
      <c r="B26" s="2"/>
      <c r="C26" s="2"/>
      <c r="D26" s="1" t="n">
        <v>3.9</v>
      </c>
      <c r="E26" s="2"/>
      <c r="F26" s="2"/>
      <c r="G26" s="1" t="n">
        <v>4.4</v>
      </c>
      <c r="H26" s="1" t="n">
        <v>2.6</v>
      </c>
      <c r="I26" s="2"/>
      <c r="J26" s="1" t="n">
        <v>2.5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</row>
    <row r="27" customFormat="false" ht="13.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</row>
    <row r="28" customFormat="false" ht="13.5" hidden="false" customHeight="true" outlineLevel="0" collapsed="false">
      <c r="A28" s="1" t="s">
        <v>0</v>
      </c>
      <c r="B28" s="1" t="s">
        <v>17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1" t="s">
        <v>18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</row>
    <row r="29" customFormat="false" ht="13.5" hidden="false" customHeight="true" outlineLevel="0" collapsed="false">
      <c r="A29" s="2" t="n">
        <v>5136</v>
      </c>
      <c r="B29" s="2" t="n">
        <f aca="false">IF(ISNUMBER(B3),ABS(B3-B17),"")</f>
        <v>0.4</v>
      </c>
      <c r="C29" s="2" t="n">
        <f aca="false">IF(ISNUMBER(C3),ABS(C3-C17),"")</f>
        <v>0.7</v>
      </c>
      <c r="D29" s="2" t="n">
        <f aca="false">IF(ISNUMBER(D3),ABS(D3-D17),"")</f>
        <v>0.3</v>
      </c>
      <c r="E29" s="2" t="n">
        <f aca="false">IF(ISNUMBER(E3),ABS(E3-E17),"")</f>
        <v>0.3</v>
      </c>
      <c r="F29" s="2" t="n">
        <f aca="false">IF(ISNUMBER(F3),ABS(F3-F17),"")</f>
        <v>1.2</v>
      </c>
      <c r="G29" s="2" t="n">
        <f aca="false">IF(ISNUMBER(G3),ABS(G3-G17),"")</f>
        <v>0.2</v>
      </c>
      <c r="H29" s="2" t="n">
        <f aca="false">IF(ISNUMBER(H3),ABS(H3-H17),"")</f>
        <v>1.8</v>
      </c>
      <c r="I29" s="2" t="n">
        <f aca="false">IF(ISNUMBER(I3),ABS(I3-I17),"")</f>
        <v>1.1</v>
      </c>
      <c r="J29" s="2" t="str">
        <f aca="false">IF(ISNUMBER(J3),ABS(J3-J17),"")</f>
        <v/>
      </c>
      <c r="K29" s="2" t="n">
        <f aca="false">IF(ISNUMBER(K3),ABS(K3-K17),"")</f>
        <v>0.6</v>
      </c>
      <c r="L29" s="2"/>
      <c r="M29" s="2" t="n">
        <f aca="false">SUM(B29:K29)/M3</f>
        <v>0.733333333333333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</row>
    <row r="30" customFormat="false" ht="13.5" hidden="false" customHeight="true" outlineLevel="0" collapsed="false">
      <c r="A30" s="2" t="n">
        <v>918</v>
      </c>
      <c r="B30" s="2" t="n">
        <f aca="false">IF(ISNUMBER(B4),ABS(B4-B18),"")</f>
        <v>1</v>
      </c>
      <c r="C30" s="2" t="n">
        <f aca="false">IF(ISNUMBER(C4),ABS(C4-C18),"")</f>
        <v>2.7</v>
      </c>
      <c r="D30" s="2" t="n">
        <f aca="false">IF(ISNUMBER(D4),ABS(D4-D18),"")</f>
        <v>0.0999999999999996</v>
      </c>
      <c r="E30" s="2" t="str">
        <f aca="false">IF(ISNUMBER(E4),ABS(E4-E18),"")</f>
        <v/>
      </c>
      <c r="F30" s="2" t="n">
        <f aca="false">IF(ISNUMBER(F4),ABS(F4-F18),"")</f>
        <v>0.4</v>
      </c>
      <c r="G30" s="2" t="str">
        <f aca="false">IF(ISNUMBER(G4),ABS(G4-G18),"")</f>
        <v/>
      </c>
      <c r="H30" s="2" t="n">
        <f aca="false">IF(ISNUMBER(H4),ABS(H4-H18),"")</f>
        <v>0.6</v>
      </c>
      <c r="I30" s="2" t="str">
        <f aca="false">IF(ISNUMBER(I4),ABS(I4-I18),"")</f>
        <v/>
      </c>
      <c r="J30" s="2" t="n">
        <f aca="false">IF(ISNUMBER(J4),ABS(J4-J18),"")</f>
        <v>0</v>
      </c>
      <c r="K30" s="2" t="str">
        <f aca="false">IF(ISNUMBER(K4),ABS(K4-K18),"")</f>
        <v/>
      </c>
      <c r="L30" s="2"/>
      <c r="M30" s="2" t="n">
        <f aca="false">SUM(B30:K30)/M4</f>
        <v>0.8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</row>
    <row r="31" customFormat="false" ht="13.5" hidden="false" customHeight="true" outlineLevel="0" collapsed="false">
      <c r="A31" s="2" t="n">
        <v>2824</v>
      </c>
      <c r="B31" s="2" t="n">
        <f aca="false">IF(ISNUMBER(B5),ABS(B5-B19),"")</f>
        <v>0.2</v>
      </c>
      <c r="C31" s="2" t="str">
        <f aca="false">IF(ISNUMBER(C5),ABS(C5-C19),"")</f>
        <v/>
      </c>
      <c r="D31" s="2" t="n">
        <f aca="false">IF(ISNUMBER(D5),ABS(D5-D19),"")</f>
        <v>0.2</v>
      </c>
      <c r="E31" s="2" t="str">
        <f aca="false">IF(ISNUMBER(E5),ABS(E5-E19),"")</f>
        <v/>
      </c>
      <c r="F31" s="2" t="n">
        <f aca="false">IF(ISNUMBER(F5),ABS(F5-F19),"")</f>
        <v>0.6</v>
      </c>
      <c r="G31" s="2" t="n">
        <f aca="false">IF(ISNUMBER(G5),ABS(G5-G19),"")</f>
        <v>0.2</v>
      </c>
      <c r="H31" s="2" t="str">
        <f aca="false">IF(ISNUMBER(H5),ABS(H5-H19),"")</f>
        <v/>
      </c>
      <c r="I31" s="2" t="str">
        <f aca="false">IF(ISNUMBER(I5),ABS(I5-I19),"")</f>
        <v/>
      </c>
      <c r="J31" s="2" t="n">
        <f aca="false">IF(ISNUMBER(J5),ABS(J5-J19),"")</f>
        <v>0.8</v>
      </c>
      <c r="K31" s="2" t="str">
        <f aca="false">IF(ISNUMBER(K5),ABS(K5-K19),"")</f>
        <v/>
      </c>
      <c r="L31" s="2"/>
      <c r="M31" s="2" t="n">
        <f aca="false">SUM(B31:K31)/M5</f>
        <v>0.4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</row>
    <row r="32" customFormat="false" ht="13.5" hidden="false" customHeight="true" outlineLevel="0" collapsed="false">
      <c r="A32" s="2" t="n">
        <v>860</v>
      </c>
      <c r="B32" s="2" t="n">
        <f aca="false">IF(ISNUMBER(B6),ABS(B6-B20),"")</f>
        <v>0</v>
      </c>
      <c r="C32" s="2" t="n">
        <f aca="false">IF(ISNUMBER(C6),ABS(C6-C20),"")</f>
        <v>1</v>
      </c>
      <c r="D32" s="2" t="n">
        <f aca="false">IF(ISNUMBER(D6),ABS(D6-D20),"")</f>
        <v>0.7</v>
      </c>
      <c r="E32" s="2" t="str">
        <f aca="false">IF(ISNUMBER(E6),ABS(E6-E20),"")</f>
        <v/>
      </c>
      <c r="F32" s="2" t="n">
        <f aca="false">IF(ISNUMBER(F6),ABS(F6-F20),"")</f>
        <v>1.6</v>
      </c>
      <c r="G32" s="2" t="n">
        <f aca="false">IF(ISNUMBER(G6),ABS(G6-G20),"")</f>
        <v>0.6</v>
      </c>
      <c r="H32" s="2" t="str">
        <f aca="false">IF(ISNUMBER(H6),ABS(H6-H20),"")</f>
        <v/>
      </c>
      <c r="I32" s="2" t="n">
        <f aca="false">IF(ISNUMBER(I6),ABS(I6-I20),"")</f>
        <v>1.2</v>
      </c>
      <c r="J32" s="2" t="n">
        <f aca="false">IF(ISNUMBER(J6),ABS(J6-J20),"")</f>
        <v>0.4</v>
      </c>
      <c r="K32" s="2" t="str">
        <f aca="false">IF(ISNUMBER(K6),ABS(K6-K20),"")</f>
        <v/>
      </c>
      <c r="L32" s="2"/>
      <c r="M32" s="2" t="n">
        <f aca="false">SUM(B32:K32)/M6</f>
        <v>0.785714285714286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</row>
    <row r="33" customFormat="false" ht="13.5" hidden="false" customHeight="true" outlineLevel="0" collapsed="false">
      <c r="A33" s="2" t="n">
        <v>442</v>
      </c>
      <c r="B33" s="2" t="n">
        <f aca="false">IF(ISNUMBER(B7),ABS(B7-B21),"")</f>
        <v>0.6</v>
      </c>
      <c r="C33" s="2" t="str">
        <f aca="false">IF(ISNUMBER(C7),ABS(C7-C21),"")</f>
        <v/>
      </c>
      <c r="D33" s="2" t="n">
        <f aca="false">IF(ISNUMBER(D7),ABS(D7-D21),"")</f>
        <v>1.2</v>
      </c>
      <c r="E33" s="2" t="n">
        <f aca="false">IF(ISNUMBER(E7),ABS(E7-E21),"")</f>
        <v>1</v>
      </c>
      <c r="F33" s="2" t="n">
        <f aca="false">IF(ISNUMBER(F7),ABS(F7-F21),"")</f>
        <v>1.2</v>
      </c>
      <c r="G33" s="2" t="n">
        <f aca="false">IF(ISNUMBER(G7),ABS(G7-G21),"")</f>
        <v>0.8</v>
      </c>
      <c r="H33" s="2" t="n">
        <f aca="false">IF(ISNUMBER(H7),ABS(H7-H21),"")</f>
        <v>0.8</v>
      </c>
      <c r="I33" s="2" t="n">
        <f aca="false">IF(ISNUMBER(I7),ABS(I7-I21),"")</f>
        <v>0</v>
      </c>
      <c r="J33" s="2" t="n">
        <f aca="false">IF(ISNUMBER(J7),ABS(J7-J21),"")</f>
        <v>0.5</v>
      </c>
      <c r="K33" s="2" t="n">
        <f aca="false">IF(ISNUMBER(K7),ABS(K7-K21),"")</f>
        <v>0</v>
      </c>
      <c r="L33" s="2"/>
      <c r="M33" s="2" t="n">
        <f aca="false">SUM(B33:K33)/M7</f>
        <v>0.677777777777778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</row>
    <row r="34" customFormat="false" ht="13.5" hidden="false" customHeight="true" outlineLevel="0" collapsed="false">
      <c r="A34" s="2" t="n">
        <v>3556</v>
      </c>
      <c r="B34" s="2" t="n">
        <f aca="false">IF(ISNUMBER(B8),ABS(B8-B22),"")</f>
        <v>0.3</v>
      </c>
      <c r="C34" s="2" t="n">
        <f aca="false">IF(ISNUMBER(C8),ABS(C8-C22),"")</f>
        <v>0.7</v>
      </c>
      <c r="D34" s="2" t="n">
        <f aca="false">IF(ISNUMBER(D8),ABS(D8-D22),"")</f>
        <v>0.3</v>
      </c>
      <c r="E34" s="2" t="n">
        <f aca="false">IF(ISNUMBER(E8),ABS(E8-E22),"")</f>
        <v>2</v>
      </c>
      <c r="F34" s="2" t="n">
        <f aca="false">IF(ISNUMBER(F8),ABS(F8-F22),"")</f>
        <v>1.4</v>
      </c>
      <c r="G34" s="2" t="n">
        <f aca="false">IF(ISNUMBER(G8),ABS(G8-G22),"")</f>
        <v>0.9</v>
      </c>
      <c r="H34" s="2" t="str">
        <f aca="false">IF(ISNUMBER(H8),ABS(H8-H22),"")</f>
        <v/>
      </c>
      <c r="I34" s="2" t="str">
        <f aca="false">IF(ISNUMBER(I8),ABS(I8-I22),"")</f>
        <v/>
      </c>
      <c r="J34" s="2" t="str">
        <f aca="false">IF(ISNUMBER(J8),ABS(J8-J22),"")</f>
        <v/>
      </c>
      <c r="K34" s="2" t="n">
        <f aca="false">IF(ISNUMBER(K8),ABS(K8-K22),"")</f>
        <v>0.3</v>
      </c>
      <c r="L34" s="2"/>
      <c r="M34" s="2" t="n">
        <f aca="false">SUM(B34:K34)/M8</f>
        <v>0.842857142857143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</row>
    <row r="35" customFormat="false" ht="13.5" hidden="false" customHeight="true" outlineLevel="0" collapsed="false">
      <c r="A35" s="2" t="n">
        <v>5261</v>
      </c>
      <c r="B35" s="2" t="str">
        <f aca="false">IF(ISNUMBER(B9),ABS(B9-B23),"")</f>
        <v/>
      </c>
      <c r="C35" s="2" t="str">
        <f aca="false">IF(ISNUMBER(C9),ABS(C9-C23),"")</f>
        <v/>
      </c>
      <c r="D35" s="2" t="n">
        <f aca="false">IF(ISNUMBER(D9),ABS(D9-D23),"")</f>
        <v>0.4</v>
      </c>
      <c r="E35" s="2" t="str">
        <f aca="false">IF(ISNUMBER(E9),ABS(E9-E23),"")</f>
        <v/>
      </c>
      <c r="F35" s="2" t="n">
        <f aca="false">IF(ISNUMBER(F9),ABS(F9-F23),"")</f>
        <v>2</v>
      </c>
      <c r="G35" s="2" t="n">
        <f aca="false">IF(ISNUMBER(G9),ABS(G9-G23),"")</f>
        <v>1.2</v>
      </c>
      <c r="H35" s="2" t="str">
        <f aca="false">IF(ISNUMBER(H9),ABS(H9-H23),"")</f>
        <v/>
      </c>
      <c r="I35" s="2" t="n">
        <f aca="false">IF(ISNUMBER(I9),ABS(I9-I23),"")</f>
        <v>0</v>
      </c>
      <c r="J35" s="2" t="n">
        <f aca="false">IF(ISNUMBER(J9),ABS(J9-J23),"")</f>
        <v>0.5</v>
      </c>
      <c r="K35" s="2" t="str">
        <f aca="false">IF(ISNUMBER(K9),ABS(K9-K23),"")</f>
        <v/>
      </c>
      <c r="L35" s="2"/>
      <c r="M35" s="2" t="n">
        <f aca="false">SUM(B35:K35)/M9</f>
        <v>0.82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</row>
    <row r="36" customFormat="false" ht="13.5" hidden="false" customHeight="true" outlineLevel="0" collapsed="false">
      <c r="A36" s="2" t="n">
        <v>2492</v>
      </c>
      <c r="B36" s="2" t="n">
        <f aca="false">IF(ISNUMBER(B10),ABS(B10-B24),"")</f>
        <v>0.4</v>
      </c>
      <c r="C36" s="2" t="n">
        <f aca="false">IF(ISNUMBER(C10),ABS(C10-C24),"")</f>
        <v>0.8</v>
      </c>
      <c r="D36" s="2" t="n">
        <f aca="false">IF(ISNUMBER(D10),ABS(D10-D24),"")</f>
        <v>0.7</v>
      </c>
      <c r="E36" s="2" t="n">
        <f aca="false">IF(ISNUMBER(E10),ABS(E10-E24),"")</f>
        <v>0.8</v>
      </c>
      <c r="F36" s="2" t="n">
        <f aca="false">IF(ISNUMBER(F10),ABS(F10-F24),"")</f>
        <v>0.7</v>
      </c>
      <c r="G36" s="2" t="n">
        <f aca="false">IF(ISNUMBER(G10),ABS(G10-G24),"")</f>
        <v>0.7</v>
      </c>
      <c r="H36" s="2" t="str">
        <f aca="false">IF(ISNUMBER(H10),ABS(H10-H24),"")</f>
        <v/>
      </c>
      <c r="I36" s="2" t="n">
        <f aca="false">IF(ISNUMBER(I10),ABS(I10-I24),"")</f>
        <v>0</v>
      </c>
      <c r="J36" s="2" t="n">
        <f aca="false">IF(ISNUMBER(J10),ABS(J10-J24),"")</f>
        <v>0.8</v>
      </c>
      <c r="K36" s="2" t="n">
        <f aca="false">IF(ISNUMBER(K10),ABS(K10-K24),"")</f>
        <v>0.4</v>
      </c>
      <c r="L36" s="2"/>
      <c r="M36" s="2" t="n">
        <f aca="false">SUM(B36:K36)/M10</f>
        <v>0.588888888888889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</row>
    <row r="37" customFormat="false" ht="13.5" hidden="false" customHeight="true" outlineLevel="0" collapsed="false">
      <c r="A37" s="2" t="n">
        <v>4942</v>
      </c>
      <c r="B37" s="2" t="str">
        <f aca="false">IF(ISNUMBER(B11),ABS(B11-B25),"")</f>
        <v/>
      </c>
      <c r="C37" s="2" t="n">
        <f aca="false">IF(ISNUMBER(C11),ABS(C11-C25),"")</f>
        <v>1.1</v>
      </c>
      <c r="D37" s="2" t="n">
        <f aca="false">IF(ISNUMBER(D11),ABS(D11-D25),"")</f>
        <v>0.7</v>
      </c>
      <c r="E37" s="2" t="n">
        <f aca="false">IF(ISNUMBER(E11),ABS(E11-E25),"")</f>
        <v>1</v>
      </c>
      <c r="F37" s="2" t="n">
        <f aca="false">IF(ISNUMBER(F11),ABS(F11-F25),"")</f>
        <v>0.7</v>
      </c>
      <c r="G37" s="2" t="n">
        <f aca="false">IF(ISNUMBER(G11),ABS(G11-G25),"")</f>
        <v>0.6</v>
      </c>
      <c r="H37" s="2" t="n">
        <f aca="false">IF(ISNUMBER(H11),ABS(H11-H25),"")</f>
        <v>0.6</v>
      </c>
      <c r="I37" s="2" t="str">
        <f aca="false">IF(ISNUMBER(I11),ABS(I11-I25),"")</f>
        <v/>
      </c>
      <c r="J37" s="2" t="n">
        <f aca="false">IF(ISNUMBER(J11),ABS(J11-J25),"")</f>
        <v>0.8</v>
      </c>
      <c r="K37" s="2" t="n">
        <f aca="false">IF(ISNUMBER(K11),ABS(K11-K25),"")</f>
        <v>0.6</v>
      </c>
      <c r="L37" s="2"/>
      <c r="M37" s="2" t="n">
        <f aca="false">SUM(B37:K37)/M11</f>
        <v>0.7625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</row>
    <row r="38" customFormat="false" ht="13.5" hidden="false" customHeight="true" outlineLevel="0" collapsed="false">
      <c r="A38" s="2" t="n">
        <v>2267</v>
      </c>
      <c r="B38" s="2" t="str">
        <f aca="false">IF(ISNUMBER(B12),ABS(B12-B26),"")</f>
        <v/>
      </c>
      <c r="C38" s="2" t="str">
        <f aca="false">IF(ISNUMBER(C12),ABS(C12-C26),"")</f>
        <v/>
      </c>
      <c r="D38" s="2" t="n">
        <f aca="false">IF(ISNUMBER(D12),ABS(D12-D26),"")</f>
        <v>0.4</v>
      </c>
      <c r="E38" s="2" t="str">
        <f aca="false">IF(ISNUMBER(E12),ABS(E12-E26),"")</f>
        <v/>
      </c>
      <c r="F38" s="2" t="str">
        <f aca="false">IF(ISNUMBER(F12),ABS(F12-F26),"")</f>
        <v/>
      </c>
      <c r="G38" s="2" t="n">
        <f aca="false">IF(ISNUMBER(G12),ABS(G12-G26),"")</f>
        <v>0.6</v>
      </c>
      <c r="H38" s="2" t="n">
        <f aca="false">IF(ISNUMBER(H12),ABS(H12-H26),"")</f>
        <v>1.1</v>
      </c>
      <c r="I38" s="2" t="str">
        <f aca="false">IF(ISNUMBER(I12),ABS(I12-I26),"")</f>
        <v/>
      </c>
      <c r="J38" s="2" t="n">
        <f aca="false">IF(ISNUMBER(J12),ABS(J12-J26),"")</f>
        <v>1.5</v>
      </c>
      <c r="K38" s="2" t="str">
        <f aca="false">IF(ISNUMBER(K12),ABS(K12-K26),"")</f>
        <v/>
      </c>
      <c r="L38" s="2"/>
      <c r="M38" s="2" t="n">
        <f aca="false">SUM(B38:K38)/M12</f>
        <v>0.9</v>
      </c>
      <c r="N38" s="2"/>
      <c r="O38" s="2"/>
      <c r="P38" s="2" t="s">
        <v>19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</row>
    <row r="39" customFormat="false" ht="13.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 t="n">
        <f aca="false">AVERAGE(M29:M38)</f>
        <v>0.731107142857143</v>
      </c>
      <c r="N39" s="2"/>
      <c r="O39" s="2"/>
      <c r="P39" s="2" t="n">
        <f aca="false">SUM(B29:K38)/SUM(B14:K14)</f>
        <v>0.72463768115942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</row>
    <row r="40" customFormat="false" ht="13.5" hidden="false" customHeight="true" outlineLevel="0" collapsed="false">
      <c r="A40" s="2"/>
      <c r="B40" s="2" t="n">
        <f aca="false">SUM(B29:B38)/B14</f>
        <v>0.414285714285714</v>
      </c>
      <c r="C40" s="2" t="n">
        <f aca="false">SUM(C29:C38)/C14</f>
        <v>1.16666666666667</v>
      </c>
      <c r="D40" s="2" t="n">
        <f aca="false">SUM(D29:D38)/D14</f>
        <v>0.5</v>
      </c>
      <c r="E40" s="2" t="n">
        <f aca="false">SUM(E29:E38)/E14</f>
        <v>1.02</v>
      </c>
      <c r="F40" s="2" t="n">
        <f aca="false">SUM(F29:F38)/F14</f>
        <v>1.08888888888889</v>
      </c>
      <c r="G40" s="2" t="n">
        <f aca="false">SUM(G29:G38)/G14</f>
        <v>0.644444444444444</v>
      </c>
      <c r="H40" s="2" t="n">
        <f aca="false">SUM(H29:H38)/H14</f>
        <v>0.98</v>
      </c>
      <c r="I40" s="2" t="n">
        <f aca="false">SUM(I29:I38)/I14</f>
        <v>0.46</v>
      </c>
      <c r="J40" s="2" t="n">
        <f aca="false">SUM(J29:J38)/J14</f>
        <v>0.6625</v>
      </c>
      <c r="K40" s="2" t="n">
        <f aca="false">SUM(K29:K38)/K14</f>
        <v>0.38</v>
      </c>
      <c r="L40" s="2" t="n">
        <f aca="false">AVERAGE(B40:K40)</f>
        <v>0.731678571428571</v>
      </c>
      <c r="M40" s="1" t="s">
        <v>20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</row>
    <row r="41" customFormat="false" ht="13.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</row>
    <row r="42" customFormat="false" ht="13.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</row>
    <row r="43" customFormat="false" ht="13.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</row>
    <row r="44" customFormat="false" ht="13.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</row>
    <row r="45" customFormat="false" ht="13.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</row>
    <row r="46" customFormat="false" ht="13.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</row>
    <row r="47" customFormat="false" ht="13.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</row>
    <row r="48" customFormat="false" ht="13.5" hidden="false" customHeight="true" outlineLevel="0" collapsed="false">
      <c r="A48" s="1" t="s">
        <v>0</v>
      </c>
      <c r="B48" s="1" t="s">
        <v>21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1" t="s">
        <v>22</v>
      </c>
      <c r="N48" s="1" t="s">
        <v>23</v>
      </c>
      <c r="O48" s="2"/>
      <c r="P48" s="2"/>
      <c r="Q48" s="2" t="s">
        <v>24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</row>
    <row r="49" customFormat="false" ht="13.5" hidden="false" customHeight="true" outlineLevel="0" collapsed="false">
      <c r="A49" s="2" t="n">
        <v>5136</v>
      </c>
      <c r="B49" s="2" t="n">
        <f aca="false">IF(ISNUMBER(B29),B29*B29,"")</f>
        <v>0.16</v>
      </c>
      <c r="C49" s="2" t="n">
        <f aca="false">IF(ISNUMBER(C29),C29*C29,"")</f>
        <v>0.49</v>
      </c>
      <c r="D49" s="2" t="n">
        <f aca="false">IF(ISNUMBER(D29),D29*D29,"")</f>
        <v>0.0899999999999999</v>
      </c>
      <c r="E49" s="2" t="n">
        <f aca="false">IF(ISNUMBER(E29),E29*E29,"")</f>
        <v>0.0899999999999999</v>
      </c>
      <c r="F49" s="2" t="n">
        <f aca="false">IF(ISNUMBER(F29),F29*F29,"")</f>
        <v>1.44</v>
      </c>
      <c r="G49" s="2" t="n">
        <f aca="false">IF(ISNUMBER(G29),G29*G29,"")</f>
        <v>0.0400000000000001</v>
      </c>
      <c r="H49" s="2" t="n">
        <f aca="false">IF(ISNUMBER(H29),H29*H29,"")</f>
        <v>3.24</v>
      </c>
      <c r="I49" s="2" t="n">
        <f aca="false">IF(ISNUMBER(I29),I29*I29,"")</f>
        <v>1.21</v>
      </c>
      <c r="J49" s="2" t="str">
        <f aca="false">IF(ISNUMBER(J29),J29*J29,"")</f>
        <v/>
      </c>
      <c r="K49" s="2" t="n">
        <f aca="false">IF(ISNUMBER(K29),K29*K29,"")</f>
        <v>0.36</v>
      </c>
      <c r="L49" s="2" t="str">
        <f aca="false">IF(ISNUMBER(L29),L29*L29,"")</f>
        <v/>
      </c>
      <c r="M49" s="2" t="n">
        <f aca="false">SUM(B49:K49)/M3</f>
        <v>0.791111111111111</v>
      </c>
      <c r="N49" s="2"/>
      <c r="O49" s="2"/>
      <c r="P49" s="2"/>
      <c r="Q49" s="2" t="n">
        <f aca="false">SQRT(M49)</f>
        <v>0.889444270941755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</row>
    <row r="50" customFormat="false" ht="13.5" hidden="false" customHeight="true" outlineLevel="0" collapsed="false">
      <c r="A50" s="2" t="n">
        <v>918</v>
      </c>
      <c r="B50" s="2" t="n">
        <f aca="false">IF(ISNUMBER(B30),B30*B30,"")</f>
        <v>1</v>
      </c>
      <c r="C50" s="2" t="n">
        <f aca="false">IF(ISNUMBER(C30),C30*C30,"")</f>
        <v>7.29</v>
      </c>
      <c r="D50" s="2" t="n">
        <f aca="false">IF(ISNUMBER(D30),D30*D30,"")</f>
        <v>0.00999999999999993</v>
      </c>
      <c r="E50" s="2" t="str">
        <f aca="false">IF(ISNUMBER(E30),E30*E30,"")</f>
        <v/>
      </c>
      <c r="F50" s="2" t="n">
        <f aca="false">IF(ISNUMBER(F30),F30*F30,"")</f>
        <v>0.16</v>
      </c>
      <c r="G50" s="2" t="str">
        <f aca="false">IF(ISNUMBER(G30),G30*G30,"")</f>
        <v/>
      </c>
      <c r="H50" s="2" t="n">
        <f aca="false">IF(ISNUMBER(H30),H30*H30,"")</f>
        <v>0.36</v>
      </c>
      <c r="I50" s="2" t="str">
        <f aca="false">IF(ISNUMBER(I30),I30*I30,"")</f>
        <v/>
      </c>
      <c r="J50" s="2" t="n">
        <f aca="false">IF(ISNUMBER(J30),J30*J30,"")</f>
        <v>0</v>
      </c>
      <c r="K50" s="2" t="str">
        <f aca="false">IF(ISNUMBER(K30),K30*K30,"")</f>
        <v/>
      </c>
      <c r="L50" s="2"/>
      <c r="M50" s="2" t="n">
        <f aca="false">SUM(B50:K50)/M4</f>
        <v>1.47</v>
      </c>
      <c r="N50" s="2"/>
      <c r="O50" s="2"/>
      <c r="P50" s="2"/>
      <c r="Q50" s="2" t="n">
        <f aca="false">SQRT(M50)</f>
        <v>1.21243556529821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</row>
    <row r="51" customFormat="false" ht="13.5" hidden="false" customHeight="true" outlineLevel="0" collapsed="false">
      <c r="A51" s="2" t="n">
        <v>2824</v>
      </c>
      <c r="B51" s="2" t="n">
        <f aca="false">IF(ISNUMBER(B31),B31*B31,"")</f>
        <v>0.0400000000000001</v>
      </c>
      <c r="C51" s="2" t="str">
        <f aca="false">IF(ISNUMBER(C31),C31*C31,"")</f>
        <v/>
      </c>
      <c r="D51" s="2" t="n">
        <f aca="false">IF(ISNUMBER(D31),D31*D31,"")</f>
        <v>0.0400000000000001</v>
      </c>
      <c r="E51" s="2" t="str">
        <f aca="false">IF(ISNUMBER(E31),E31*E31,"")</f>
        <v/>
      </c>
      <c r="F51" s="2" t="n">
        <f aca="false">IF(ISNUMBER(F31),F31*F31,"")</f>
        <v>0.36</v>
      </c>
      <c r="G51" s="2" t="n">
        <f aca="false">IF(ISNUMBER(G31),G31*G31,"")</f>
        <v>0.0400000000000001</v>
      </c>
      <c r="H51" s="2" t="str">
        <f aca="false">IF(ISNUMBER(H31),H31*H31,"")</f>
        <v/>
      </c>
      <c r="I51" s="2" t="str">
        <f aca="false">IF(ISNUMBER(I31),I31*I31,"")</f>
        <v/>
      </c>
      <c r="J51" s="2" t="n">
        <f aca="false">IF(ISNUMBER(J31),J31*J31,"")</f>
        <v>0.64</v>
      </c>
      <c r="K51" s="2" t="str">
        <f aca="false">IF(ISNUMBER(K31),K31*K31,"")</f>
        <v/>
      </c>
      <c r="L51" s="2"/>
      <c r="M51" s="2" t="n">
        <f aca="false">SUM(B51:K51)/M5</f>
        <v>0.224</v>
      </c>
      <c r="N51" s="2"/>
      <c r="O51" s="2"/>
      <c r="P51" s="2"/>
      <c r="Q51" s="2" t="n">
        <f aca="false">SQRT(M51)</f>
        <v>0.473286382647969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</row>
    <row r="52" customFormat="false" ht="13.5" hidden="false" customHeight="true" outlineLevel="0" collapsed="false">
      <c r="A52" s="2" t="n">
        <v>860</v>
      </c>
      <c r="B52" s="2" t="n">
        <f aca="false">IF(ISNUMBER(B32),B32*B32,"")</f>
        <v>0</v>
      </c>
      <c r="C52" s="2" t="n">
        <f aca="false">IF(ISNUMBER(C32),C32*C32,"")</f>
        <v>1</v>
      </c>
      <c r="D52" s="2" t="n">
        <f aca="false">IF(ISNUMBER(D32),D32*D32,"")</f>
        <v>0.49</v>
      </c>
      <c r="E52" s="2" t="str">
        <f aca="false">IF(ISNUMBER(E32),E32*E32,"")</f>
        <v/>
      </c>
      <c r="F52" s="2" t="n">
        <f aca="false">IF(ISNUMBER(F32),F32*F32,"")</f>
        <v>2.56</v>
      </c>
      <c r="G52" s="2" t="n">
        <f aca="false">IF(ISNUMBER(G32),G32*G32,"")</f>
        <v>0.36</v>
      </c>
      <c r="H52" s="2" t="str">
        <f aca="false">IF(ISNUMBER(H32),H32*H32,"")</f>
        <v/>
      </c>
      <c r="I52" s="2" t="n">
        <f aca="false">IF(ISNUMBER(I32),I32*I32,"")</f>
        <v>1.44</v>
      </c>
      <c r="J52" s="2" t="n">
        <f aca="false">IF(ISNUMBER(J32),J32*J32,"")</f>
        <v>0.16</v>
      </c>
      <c r="K52" s="2" t="str">
        <f aca="false">IF(ISNUMBER(K32),K32*K32,"")</f>
        <v/>
      </c>
      <c r="L52" s="2"/>
      <c r="M52" s="2" t="n">
        <f aca="false">SUM(B52:K52)/M6</f>
        <v>0.858571428571429</v>
      </c>
      <c r="N52" s="2"/>
      <c r="O52" s="2"/>
      <c r="P52" s="2"/>
      <c r="Q52" s="2" t="n">
        <f aca="false">SQRT(M52)</f>
        <v>0.926591295324659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</row>
    <row r="53" customFormat="false" ht="13.5" hidden="false" customHeight="true" outlineLevel="0" collapsed="false">
      <c r="A53" s="2" t="n">
        <v>442</v>
      </c>
      <c r="B53" s="2" t="n">
        <f aca="false">IF(ISNUMBER(B33),B33*B33,"")</f>
        <v>0.36</v>
      </c>
      <c r="C53" s="2" t="str">
        <f aca="false">IF(ISNUMBER(C33),C33*C33,"")</f>
        <v/>
      </c>
      <c r="D53" s="2" t="n">
        <f aca="false">IF(ISNUMBER(D33),D33*D33,"")</f>
        <v>1.44</v>
      </c>
      <c r="E53" s="2" t="n">
        <f aca="false">IF(ISNUMBER(E33),E33*E33,"")</f>
        <v>1</v>
      </c>
      <c r="F53" s="2" t="n">
        <f aca="false">IF(ISNUMBER(F33),F33*F33,"")</f>
        <v>1.44</v>
      </c>
      <c r="G53" s="2" t="n">
        <f aca="false">IF(ISNUMBER(G33),G33*G33,"")</f>
        <v>0.64</v>
      </c>
      <c r="H53" s="2" t="n">
        <f aca="false">IF(ISNUMBER(H33),H33*H33,"")</f>
        <v>0.64</v>
      </c>
      <c r="I53" s="2" t="n">
        <f aca="false">IF(ISNUMBER(I33),I33*I33,"")</f>
        <v>0</v>
      </c>
      <c r="J53" s="2" t="n">
        <f aca="false">IF(ISNUMBER(J33),J33*J33,"")</f>
        <v>0.25</v>
      </c>
      <c r="K53" s="2" t="n">
        <f aca="false">IF(ISNUMBER(K33),K33*K33,"")</f>
        <v>0</v>
      </c>
      <c r="L53" s="2"/>
      <c r="M53" s="2" t="n">
        <f aca="false">SUM(B53:K53)/M7</f>
        <v>0.641111111111111</v>
      </c>
      <c r="N53" s="2"/>
      <c r="O53" s="2"/>
      <c r="P53" s="2"/>
      <c r="Q53" s="2" t="n">
        <f aca="false">SQRT(M53)</f>
        <v>0.800694143297621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</row>
    <row r="54" customFormat="false" ht="13.5" hidden="false" customHeight="true" outlineLevel="0" collapsed="false">
      <c r="A54" s="2" t="n">
        <v>3556</v>
      </c>
      <c r="B54" s="2" t="n">
        <f aca="false">IF(ISNUMBER(B34),B34*B34,"")</f>
        <v>0.0899999999999999</v>
      </c>
      <c r="C54" s="2" t="n">
        <f aca="false">IF(ISNUMBER(C34),C34*C34,"")</f>
        <v>0.49</v>
      </c>
      <c r="D54" s="2" t="n">
        <f aca="false">IF(ISNUMBER(D34),D34*D34,"")</f>
        <v>0.0899999999999999</v>
      </c>
      <c r="E54" s="2" t="n">
        <f aca="false">IF(ISNUMBER(E34),E34*E34,"")</f>
        <v>4</v>
      </c>
      <c r="F54" s="2" t="n">
        <f aca="false">IF(ISNUMBER(F34),F34*F34,"")</f>
        <v>1.96</v>
      </c>
      <c r="G54" s="2" t="n">
        <f aca="false">IF(ISNUMBER(G34),G34*G34,"")</f>
        <v>0.810000000000001</v>
      </c>
      <c r="H54" s="2" t="str">
        <f aca="false">IF(ISNUMBER(H34),H34*H34,"")</f>
        <v/>
      </c>
      <c r="I54" s="2" t="str">
        <f aca="false">IF(ISNUMBER(I34),I34*I34,"")</f>
        <v/>
      </c>
      <c r="J54" s="2" t="str">
        <f aca="false">IF(ISNUMBER(J34),J34*J34,"")</f>
        <v/>
      </c>
      <c r="K54" s="2" t="n">
        <f aca="false">IF(ISNUMBER(K34),K34*K34,"")</f>
        <v>0.0899999999999999</v>
      </c>
      <c r="L54" s="2"/>
      <c r="M54" s="2" t="n">
        <f aca="false">SUM(B54:K54)/M8</f>
        <v>1.07571428571429</v>
      </c>
      <c r="N54" s="2"/>
      <c r="O54" s="2"/>
      <c r="P54" s="2"/>
      <c r="Q54" s="2" t="n">
        <f aca="false">SQRT(M54)</f>
        <v>1.03716646962495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</row>
    <row r="55" customFormat="false" ht="13.5" hidden="false" customHeight="true" outlineLevel="0" collapsed="false">
      <c r="A55" s="2" t="n">
        <v>5261</v>
      </c>
      <c r="B55" s="2" t="str">
        <f aca="false">IF(ISNUMBER(B35),B35*B35,"")</f>
        <v/>
      </c>
      <c r="C55" s="2" t="str">
        <f aca="false">IF(ISNUMBER(C35),C35*C35,"")</f>
        <v/>
      </c>
      <c r="D55" s="2" t="n">
        <f aca="false">IF(ISNUMBER(D35),D35*D35,"")</f>
        <v>0.16</v>
      </c>
      <c r="E55" s="2" t="str">
        <f aca="false">IF(ISNUMBER(E35),E35*E35,"")</f>
        <v/>
      </c>
      <c r="F55" s="2" t="n">
        <f aca="false">IF(ISNUMBER(F35),F35*F35,"")</f>
        <v>4</v>
      </c>
      <c r="G55" s="2" t="n">
        <f aca="false">IF(ISNUMBER(G35),G35*G35,"")</f>
        <v>1.44</v>
      </c>
      <c r="H55" s="2" t="str">
        <f aca="false">IF(ISNUMBER(H35),H35*H35,"")</f>
        <v/>
      </c>
      <c r="I55" s="2" t="n">
        <f aca="false">IF(ISNUMBER(I35),I35*I35,"")</f>
        <v>0</v>
      </c>
      <c r="J55" s="2" t="n">
        <f aca="false">IF(ISNUMBER(J35),J35*J35,"")</f>
        <v>0.25</v>
      </c>
      <c r="K55" s="2" t="str">
        <f aca="false">IF(ISNUMBER(K35),K35*K35,"")</f>
        <v/>
      </c>
      <c r="L55" s="2"/>
      <c r="M55" s="2" t="n">
        <f aca="false">SUM(B55:K55)/M9</f>
        <v>1.17</v>
      </c>
      <c r="N55" s="2"/>
      <c r="O55" s="2"/>
      <c r="P55" s="2"/>
      <c r="Q55" s="2" t="n">
        <f aca="false">SQRT(M55)</f>
        <v>1.0816653826392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</row>
    <row r="56" customFormat="false" ht="13.5" hidden="false" customHeight="true" outlineLevel="0" collapsed="false">
      <c r="A56" s="2" t="n">
        <v>2492</v>
      </c>
      <c r="B56" s="2" t="n">
        <f aca="false">IF(ISNUMBER(B36),B36*B36,"")</f>
        <v>0.16</v>
      </c>
      <c r="C56" s="2" t="n">
        <f aca="false">IF(ISNUMBER(C36),C36*C36,"")</f>
        <v>0.64</v>
      </c>
      <c r="D56" s="2" t="n">
        <f aca="false">IF(ISNUMBER(D36),D36*D36,"")</f>
        <v>0.49</v>
      </c>
      <c r="E56" s="2" t="n">
        <f aca="false">IF(ISNUMBER(E36),E36*E36,"")</f>
        <v>0.64</v>
      </c>
      <c r="F56" s="2" t="n">
        <f aca="false">IF(ISNUMBER(F36),F36*F36,"")</f>
        <v>0.49</v>
      </c>
      <c r="G56" s="2" t="n">
        <f aca="false">IF(ISNUMBER(G36),G36*G36,"")</f>
        <v>0.49</v>
      </c>
      <c r="H56" s="2" t="str">
        <f aca="false">IF(ISNUMBER(H36),H36*H36,"")</f>
        <v/>
      </c>
      <c r="I56" s="2" t="n">
        <f aca="false">IF(ISNUMBER(I36),I36*I36,"")</f>
        <v>0</v>
      </c>
      <c r="J56" s="2" t="n">
        <f aca="false">IF(ISNUMBER(J36),J36*J36,"")</f>
        <v>0.64</v>
      </c>
      <c r="K56" s="2" t="n">
        <f aca="false">IF(ISNUMBER(K36),K36*K36,"")</f>
        <v>0.16</v>
      </c>
      <c r="L56" s="2"/>
      <c r="M56" s="2" t="n">
        <f aca="false">SUM(B56:K56)/M10</f>
        <v>0.412222222222222</v>
      </c>
      <c r="N56" s="2"/>
      <c r="O56" s="2"/>
      <c r="P56" s="2"/>
      <c r="Q56" s="2" t="n">
        <f aca="false">SQRT(M56)</f>
        <v>0.642045342808607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</row>
    <row r="57" customFormat="false" ht="13.5" hidden="false" customHeight="true" outlineLevel="0" collapsed="false">
      <c r="A57" s="2" t="n">
        <v>4942</v>
      </c>
      <c r="B57" s="2" t="str">
        <f aca="false">IF(ISNUMBER(B37),B37*B37,"")</f>
        <v/>
      </c>
      <c r="C57" s="2" t="n">
        <f aca="false">IF(ISNUMBER(C37),C37*C37,"")</f>
        <v>1.21</v>
      </c>
      <c r="D57" s="2" t="n">
        <f aca="false">IF(ISNUMBER(D37),D37*D37,"")</f>
        <v>0.49</v>
      </c>
      <c r="E57" s="2" t="n">
        <f aca="false">IF(ISNUMBER(E37),E37*E37,"")</f>
        <v>1</v>
      </c>
      <c r="F57" s="2" t="n">
        <f aca="false">IF(ISNUMBER(F37),F37*F37,"")</f>
        <v>0.49</v>
      </c>
      <c r="G57" s="2" t="n">
        <f aca="false">IF(ISNUMBER(G37),G37*G37,"")</f>
        <v>0.36</v>
      </c>
      <c r="H57" s="2" t="n">
        <f aca="false">IF(ISNUMBER(H37),H37*H37,"")</f>
        <v>0.36</v>
      </c>
      <c r="I57" s="2" t="str">
        <f aca="false">IF(ISNUMBER(I37),I37*I37,"")</f>
        <v/>
      </c>
      <c r="J57" s="2" t="n">
        <f aca="false">IF(ISNUMBER(J37),J37*J37,"")</f>
        <v>0.64</v>
      </c>
      <c r="K57" s="2" t="n">
        <f aca="false">IF(ISNUMBER(K37),K37*K37,"")</f>
        <v>0.36</v>
      </c>
      <c r="L57" s="2"/>
      <c r="M57" s="2" t="n">
        <f aca="false">SUM(B57:K57)/M11</f>
        <v>0.61375</v>
      </c>
      <c r="N57" s="2"/>
      <c r="O57" s="2"/>
      <c r="P57" s="2"/>
      <c r="Q57" s="2" t="n">
        <f aca="false">SQRT(M57)</f>
        <v>0.78342198079962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customFormat="false" ht="13.5" hidden="false" customHeight="true" outlineLevel="0" collapsed="false">
      <c r="A58" s="2" t="n">
        <v>2267</v>
      </c>
      <c r="B58" s="2" t="str">
        <f aca="false">IF(ISNUMBER(B38),B38*B38,"")</f>
        <v/>
      </c>
      <c r="C58" s="2" t="str">
        <f aca="false">IF(ISNUMBER(C38),C38*C38,"")</f>
        <v/>
      </c>
      <c r="D58" s="2" t="n">
        <f aca="false">IF(ISNUMBER(D38),D38*D38,"")</f>
        <v>0.16</v>
      </c>
      <c r="E58" s="2" t="str">
        <f aca="false">IF(ISNUMBER(E38),E38*E38,"")</f>
        <v/>
      </c>
      <c r="F58" s="2" t="str">
        <f aca="false">IF(ISNUMBER(F38),F38*F38,"")</f>
        <v/>
      </c>
      <c r="G58" s="2" t="n">
        <f aca="false">IF(ISNUMBER(G38),G38*G38,"")</f>
        <v>0.36</v>
      </c>
      <c r="H58" s="2" t="n">
        <f aca="false">IF(ISNUMBER(H38),H38*H38,"")</f>
        <v>1.21</v>
      </c>
      <c r="I58" s="2" t="str">
        <f aca="false">IF(ISNUMBER(I38),I38*I38,"")</f>
        <v/>
      </c>
      <c r="J58" s="2" t="n">
        <f aca="false">IF(ISNUMBER(J38),J38*J38,"")</f>
        <v>2.25</v>
      </c>
      <c r="K58" s="2" t="str">
        <f aca="false">IF(ISNUMBER(K38),K38*K38,"")</f>
        <v/>
      </c>
      <c r="L58" s="2"/>
      <c r="M58" s="2" t="n">
        <f aca="false">SUM(B58:K58)/M12</f>
        <v>0.995</v>
      </c>
      <c r="N58" s="2"/>
      <c r="O58" s="2"/>
      <c r="P58" s="2"/>
      <c r="Q58" s="2" t="n">
        <f aca="false">SQRT(M58)</f>
        <v>0.997496867163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</row>
    <row r="59" customFormat="false" ht="13.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</row>
    <row r="60" customFormat="false" ht="13.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</row>
    <row r="61" customFormat="false" ht="13.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</row>
    <row r="62" customFormat="false" ht="13.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</row>
    <row r="63" customFormat="false" ht="13.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</row>
    <row r="64" customFormat="false" ht="13.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1" t="s">
        <v>25</v>
      </c>
      <c r="N64" s="2" t="s">
        <v>26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</row>
    <row r="65" customFormat="false" ht="13.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1" t="n">
        <f aca="false">AVERAGE(B49:K58)</f>
        <v>0.794492753623189</v>
      </c>
      <c r="N65" s="2" t="n">
        <f aca="false">SQRT(M65)</f>
        <v>0.891343229975518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</row>
    <row r="66" customFormat="false" ht="13.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</row>
    <row r="67" customFormat="false" ht="13.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</row>
    <row r="68" customFormat="false" ht="13.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</row>
    <row r="69" customFormat="false" ht="13.5" hidden="false" customHeight="true" outlineLevel="0" collapsed="false">
      <c r="A69" s="1" t="s">
        <v>0</v>
      </c>
      <c r="B69" s="1" t="s">
        <v>27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</row>
    <row r="70" customFormat="false" ht="13.5" hidden="false" customHeight="true" outlineLevel="0" collapsed="false">
      <c r="A70" s="2" t="n">
        <v>5136</v>
      </c>
      <c r="B70" s="2" t="n">
        <f aca="false">CORREL(B3:K3, B17:K17)</f>
        <v>0.169813298821511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</row>
    <row r="71" customFormat="false" ht="13.5" hidden="false" customHeight="true" outlineLevel="0" collapsed="false">
      <c r="A71" s="2" t="n">
        <v>918</v>
      </c>
      <c r="B71" s="2" t="n">
        <f aca="false">CORREL(B4:K4, B18:K18)</f>
        <v>0.45894556690488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</row>
    <row r="72" customFormat="false" ht="13.5" hidden="false" customHeight="true" outlineLevel="0" collapsed="false">
      <c r="A72" s="2" t="n">
        <v>2824</v>
      </c>
      <c r="B72" s="2" t="n">
        <f aca="false">CORREL(B5:K5, B19:K19)</f>
        <v>0.347676747682558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</row>
    <row r="73" customFormat="false" ht="13.5" hidden="false" customHeight="true" outlineLevel="0" collapsed="false">
      <c r="A73" s="2" t="n">
        <v>860</v>
      </c>
      <c r="B73" s="2" t="n">
        <f aca="false">CORREL(B6:K6, B20:K20)</f>
        <v>-0.148180836909522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</row>
    <row r="74" customFormat="false" ht="13.5" hidden="false" customHeight="true" outlineLevel="0" collapsed="false">
      <c r="A74" s="2" t="n">
        <v>442</v>
      </c>
      <c r="B74" s="2" t="n">
        <f aca="false">CORREL(B7:K7, B21:K21)</f>
        <v>0.774450284156695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</row>
    <row r="75" customFormat="false" ht="13.5" hidden="false" customHeight="true" outlineLevel="0" collapsed="false">
      <c r="A75" s="2" t="n">
        <v>3556</v>
      </c>
      <c r="B75" s="2" t="n">
        <f aca="false">CORREL(B8:K8, B22:K22)</f>
        <v>-0.0958874120875502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</row>
    <row r="76" customFormat="false" ht="13.5" hidden="false" customHeight="true" outlineLevel="0" collapsed="false">
      <c r="A76" s="2" t="n">
        <v>5261</v>
      </c>
      <c r="B76" s="2" t="n">
        <f aca="false">CORREL(B9:K9, B23:K23)</f>
        <v>0.920745966525717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</row>
    <row r="77" customFormat="false" ht="13.5" hidden="false" customHeight="true" outlineLevel="0" collapsed="false">
      <c r="A77" s="2" t="n">
        <v>2492</v>
      </c>
      <c r="B77" s="2" t="n">
        <f aca="false">CORREL(B10:K10, B24:K24)</f>
        <v>0.413615263508126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</row>
    <row r="78" customFormat="false" ht="13.5" hidden="false" customHeight="true" outlineLevel="0" collapsed="false">
      <c r="A78" s="2" t="n">
        <v>4942</v>
      </c>
      <c r="B78" s="2" t="n">
        <f aca="false">CORREL(B11:K11, B25:K25)</f>
        <v>0.347856984474178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</row>
    <row r="79" customFormat="false" ht="13.5" hidden="false" customHeight="true" outlineLevel="0" collapsed="false">
      <c r="A79" s="2" t="n">
        <v>2267</v>
      </c>
      <c r="B79" s="2" t="n">
        <f aca="false">CORREL(B12:K12, B26:K26)</f>
        <v>0.633742825241017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</row>
    <row r="80" customFormat="false" ht="13.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</row>
    <row r="81" customFormat="false" ht="13.5" hidden="false" customHeight="true" outlineLevel="0" collapsed="false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</row>
    <row r="82" customFormat="false" ht="13.5" hidden="false" customHeight="true" outlineLevel="0" collapsed="false">
      <c r="A82" s="1" t="s">
        <v>28</v>
      </c>
      <c r="B82" s="2" t="n">
        <f aca="false">CORREL(B3:K12,B17:K26)</f>
        <v>0.566447514804282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</row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2017-03-07T16:37:07Z</dcterms:created>
  <dc:creator>konstan</dc:creator>
  <dc:description/>
  <dc:language>zh-CN</dc:language>
  <cp:lastModifiedBy/>
  <dcterms:modified xsi:type="dcterms:W3CDTF">2019-07-02T07:54:40Z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