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3.png" ContentType="image/png"/>
  <Override PartName="/xl/media/image24.png" ContentType="image/png"/>
  <Override PartName="/xl/media/image25.png" ContentType="image/png"/>
  <Override PartName="/xl/media/image26.png" ContentType="image/png"/>
  <Override PartName="/xl/media/image27.png" ContentType="image/png"/>
  <Override PartName="/xl/media/image28.png" ContentType="image/png"/>
  <Override PartName="/xl/media/image29.png" ContentType="image/png"/>
  <Override PartName="/xl/media/image30.png" ContentType="image/png"/>
  <Override PartName="/xl/media/image31.png" ContentType="image/png"/>
  <Override PartName="/xl/media/image32.png" ContentType="image/png"/>
  <Override PartName="/xl/media/image33.png" ContentType="image/png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ufgabe 1" sheetId="1" state="visible" r:id="rId2"/>
    <sheet name="Aufgabe 2" sheetId="2" state="visible" r:id="rId3"/>
    <sheet name="Aufgabe 3" sheetId="3" state="visible" r:id="rId4"/>
    <sheet name="Aufgabe 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<sst xmlns="http://schemas.openxmlformats.org/spreadsheetml/2006/main" count="104" uniqueCount="47">
  <si>
    <t xml:space="preserve">gl. Durchschnitt</t>
  </si>
  <si>
    <t xml:space="preserve">ex. Glättung</t>
  </si>
  <si>
    <t xml:space="preserve">t</t>
  </si>
  <si>
    <t xml:space="preserve">y_t</t>
  </si>
  <si>
    <t xml:space="preserve">Prognose</t>
  </si>
  <si>
    <t xml:space="preserve">Fehler</t>
  </si>
  <si>
    <t xml:space="preserve">abs. Fehler</t>
  </si>
  <si>
    <t xml:space="preserve">/</t>
  </si>
  <si>
    <t xml:space="preserve">alpha </t>
  </si>
  <si>
    <t xml:space="preserve">Besser geignet: Exponentielle Glättung, passt sich besser dem Verlauf an</t>
  </si>
  <si>
    <t xml:space="preserve">Aber: Beide scheinen nicht sonderlich gut</t>
  </si>
  <si>
    <t xml:space="preserve">ERR</t>
  </si>
  <si>
    <t xml:space="preserve">MAD</t>
  </si>
  <si>
    <t xml:space="preserve">SIG</t>
  </si>
  <si>
    <t xml:space="preserve">gamma</t>
  </si>
  <si>
    <t xml:space="preserve">delta</t>
  </si>
  <si>
    <t xml:space="preserve">Verfahren eher ungeeignet, hoher SIG vor allem Richtung Ende</t>
  </si>
  <si>
    <t xml:space="preserve">x_t</t>
  </si>
  <si>
    <t xml:space="preserve">1. Reihe</t>
  </si>
  <si>
    <t xml:space="preserve">b_0</t>
  </si>
  <si>
    <t xml:space="preserve">Zähler</t>
  </si>
  <si>
    <t xml:space="preserve">b_1</t>
  </si>
  <si>
    <t xml:space="preserve">Nenner</t>
  </si>
  <si>
    <t xml:space="preserve">2. Reihe</t>
  </si>
  <si>
    <t xml:space="preserve">y^_t</t>
  </si>
  <si>
    <t xml:space="preserve">mu_t</t>
  </si>
  <si>
    <t xml:space="preserve">SQE</t>
  </si>
  <si>
    <t xml:space="preserve">SQR</t>
  </si>
  <si>
    <t xml:space="preserve">r^2</t>
  </si>
  <si>
    <t xml:space="preserve">Summe</t>
  </si>
  <si>
    <t xml:space="preserve">TC</t>
  </si>
  <si>
    <t xml:space="preserve">SI</t>
  </si>
  <si>
    <t xml:space="preserve">s_roh</t>
  </si>
  <si>
    <t xml:space="preserve">s</t>
  </si>
  <si>
    <t xml:space="preserve">TCI</t>
  </si>
  <si>
    <t xml:space="preserve">Nov/Dez</t>
  </si>
  <si>
    <t xml:space="preserve">s1</t>
  </si>
  <si>
    <t xml:space="preserve">Jan/Feb</t>
  </si>
  <si>
    <t xml:space="preserve">s2</t>
  </si>
  <si>
    <t xml:space="preserve">Mar/Apr</t>
  </si>
  <si>
    <t xml:space="preserve">s3</t>
  </si>
  <si>
    <t xml:space="preserve">Mai/Jun</t>
  </si>
  <si>
    <t xml:space="preserve">s4</t>
  </si>
  <si>
    <t xml:space="preserve">Jul/Aug</t>
  </si>
  <si>
    <t xml:space="preserve">s5</t>
  </si>
  <si>
    <t xml:space="preserve">Sep/Okt</t>
  </si>
  <si>
    <t xml:space="preserve">s6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</si>
</sst>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'Aufgabe 2'!$B$1</c:f>
              <c:strCache>
                <c:ptCount val="1"/>
                <c:pt idx="0">
                  <c:v>y_t</c:v>
                </c:pt>
              </c:strCache>
            </c:strRef>
          </c:tx>
          <c:spPr>
            <a:solidFill>
              <a:srgbClr val="4f81bd"/>
            </a:solidFill>
            <a:ln cap="rnd" w="2844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'Aufgabe 2'!$A$2:$A$13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cat>
          <c:val>
            <c:numRef>
              <c:f>'Aufgabe 2'!$B$2:$B$13</c:f>
              <c:numCache>
                <c:formatCode>General</c:formatCode>
                <c:ptCount val="12"/>
                <c:pt idx="1">
                  <c:v>26.8</c:v>
                </c:pt>
                <c:pt idx="2">
                  <c:v>39.2</c:v>
                </c:pt>
                <c:pt idx="3">
                  <c:v>72.3</c:v>
                </c:pt>
                <c:pt idx="4">
                  <c:v>71.3</c:v>
                </c:pt>
                <c:pt idx="5">
                  <c:v>83.2</c:v>
                </c:pt>
                <c:pt idx="6">
                  <c:v>92.9</c:v>
                </c:pt>
                <c:pt idx="7">
                  <c:v>121.9</c:v>
                </c:pt>
                <c:pt idx="8">
                  <c:v>112.1</c:v>
                </c:pt>
                <c:pt idx="9">
                  <c:v>115.8</c:v>
                </c:pt>
                <c:pt idx="10">
                  <c:v>154.2</c:v>
                </c:pt>
                <c:pt idx="11">
                  <c:v>175.2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'Aufgabe 2'!$C$1</c:f>
              <c:strCache>
                <c:ptCount val="1"/>
                <c:pt idx="0">
                  <c:v>Prognose</c:v>
                </c:pt>
              </c:strCache>
            </c:strRef>
          </c:tx>
          <c:spPr>
            <a:solidFill>
              <a:srgbClr val="c0504d"/>
            </a:solidFill>
            <a:ln cap="rnd" w="28440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'Aufgabe 2'!$A$2:$A$13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cat>
          <c:val>
            <c:numRef>
              <c:f>'Aufgabe 2'!$C$2:$C$13</c:f>
              <c:numCache>
                <c:formatCode>General</c:formatCode>
                <c:ptCount val="12"/>
                <c:pt idx="1">
                  <c:v>46</c:v>
                </c:pt>
                <c:pt idx="2">
                  <c:v>42.16</c:v>
                </c:pt>
                <c:pt idx="3">
                  <c:v>41.568</c:v>
                </c:pt>
                <c:pt idx="4">
                  <c:v>47.7144</c:v>
                </c:pt>
                <c:pt idx="5">
                  <c:v>52.43152</c:v>
                </c:pt>
                <c:pt idx="6">
                  <c:v>58.585216</c:v>
                </c:pt>
                <c:pt idx="7">
                  <c:v>65.4481728</c:v>
                </c:pt>
                <c:pt idx="8">
                  <c:v>76.73853824</c:v>
                </c:pt>
                <c:pt idx="9">
                  <c:v>83.810830592</c:v>
                </c:pt>
                <c:pt idx="10">
                  <c:v>90.2086644736</c:v>
                </c:pt>
                <c:pt idx="11">
                  <c:v>103.00693157888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9701165"/>
        <c:axId val="69753303"/>
      </c:lineChart>
      <c:catAx>
        <c:axId val="197011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753303"/>
        <c:crosses val="autoZero"/>
        <c:auto val="1"/>
        <c:lblAlgn val="ctr"/>
        <c:lblOffset val="100"/>
        <c:noMultiLvlLbl val="0"/>
      </c:catAx>
      <c:valAx>
        <c:axId val="697533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70116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1. Reihe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'Aufgabe 3'!$C$12</c:f>
              <c:strCache>
                <c:ptCount val="1"/>
                <c:pt idx="0">
                  <c:v>y_t</c:v>
                </c:pt>
              </c:strCache>
            </c:strRef>
          </c:tx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'Aufgabe 3'!$B$13:$B$16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'Aufgabe 3'!$C$13:$C$16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yVal>
          <c:smooth val="0"/>
        </c:ser>
        <c:axId val="24284204"/>
        <c:axId val="92536829"/>
      </c:scatterChart>
      <c:valAx>
        <c:axId val="242842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536829"/>
        <c:crosses val="autoZero"/>
        <c:crossBetween val="midCat"/>
      </c:valAx>
      <c:valAx>
        <c:axId val="925368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28420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2. Reihe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'Aufgabe 3'!$C$12</c:f>
              <c:strCache>
                <c:ptCount val="1"/>
                <c:pt idx="0">
                  <c:v>y_t</c:v>
                </c:pt>
              </c:strCache>
            </c:strRef>
          </c:tx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'Aufgabe 3'!$B$18:$B$21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'Aufgabe 3'!$C$18:$C$21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</c:numCache>
            </c:numRef>
          </c:yVal>
          <c:smooth val="0"/>
        </c:ser>
        <c:axId val="34271508"/>
        <c:axId val="1351753"/>
      </c:scatterChart>
      <c:valAx>
        <c:axId val="3427150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51753"/>
        <c:crosses val="autoZero"/>
        <c:crossBetween val="midCat"/>
      </c:valAx>
      <c:valAx>
        <c:axId val="13517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27150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'Aufgabe 1'!$B$1:$B$2</c:f>
              <c:strCache>
                <c:ptCount val="1"/>
                <c:pt idx="0">
                  <c:v>y_t</c:v>
                </c:pt>
              </c:strCache>
            </c:strRef>
          </c:tx>
          <c:spPr>
            <a:solidFill>
              <a:srgbClr val="4f81bd"/>
            </a:solidFill>
            <a:ln cap="rnd" w="2844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'Aufgabe 1'!$B$3:$B$14</c:f>
              <c:numCache>
                <c:formatCode>General</c:formatCode>
                <c:ptCount val="12"/>
                <c:pt idx="0">
                  <c:v>106.6</c:v>
                </c:pt>
                <c:pt idx="1">
                  <c:v>129.2</c:v>
                </c:pt>
                <c:pt idx="2">
                  <c:v>153</c:v>
                </c:pt>
                <c:pt idx="3">
                  <c:v>149.1</c:v>
                </c:pt>
                <c:pt idx="4">
                  <c:v>158.3</c:v>
                </c:pt>
                <c:pt idx="5">
                  <c:v>132.9</c:v>
                </c:pt>
                <c:pt idx="6">
                  <c:v>149.8</c:v>
                </c:pt>
                <c:pt idx="7">
                  <c:v>140.3</c:v>
                </c:pt>
                <c:pt idx="8">
                  <c:v>138.3</c:v>
                </c:pt>
                <c:pt idx="9">
                  <c:v>152.2</c:v>
                </c:pt>
                <c:pt idx="10">
                  <c:v>128.1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'Aufgabe 1'!$C$1:$C$2</c:f>
              <c:strCache>
                <c:ptCount val="1"/>
                <c:pt idx="0">
                  <c:v>gl. Durchschnitt Prognose</c:v>
                </c:pt>
              </c:strCache>
            </c:strRef>
          </c:tx>
          <c:spPr>
            <a:solidFill>
              <a:srgbClr val="c0504d"/>
            </a:solidFill>
            <a:ln cap="rnd" w="28440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'Aufgabe 1'!$C$3:$C$14</c:f>
              <c:numCache>
                <c:formatCode>General</c:formatCode>
                <c:ptCount val="12"/>
                <c:pt idx="1">
                  <c:v>106.6</c:v>
                </c:pt>
                <c:pt idx="2">
                  <c:v>117.9</c:v>
                </c:pt>
                <c:pt idx="3">
                  <c:v>129.6</c:v>
                </c:pt>
                <c:pt idx="4">
                  <c:v>134.475</c:v>
                </c:pt>
                <c:pt idx="5">
                  <c:v>147.4</c:v>
                </c:pt>
                <c:pt idx="6">
                  <c:v>148.325</c:v>
                </c:pt>
                <c:pt idx="7">
                  <c:v>147.525</c:v>
                </c:pt>
                <c:pt idx="8">
                  <c:v>145.325</c:v>
                </c:pt>
                <c:pt idx="9">
                  <c:v>140.325</c:v>
                </c:pt>
                <c:pt idx="10">
                  <c:v>145.15</c:v>
                </c:pt>
                <c:pt idx="11">
                  <c:v>139.725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'Aufgabe 1'!$F$1:$F$2</c:f>
              <c:strCache>
                <c:ptCount val="1"/>
                <c:pt idx="0">
                  <c:v>ex. Glättung Prognose</c:v>
                </c:pt>
              </c:strCache>
            </c:strRef>
          </c:tx>
          <c:spPr>
            <a:solidFill>
              <a:srgbClr val="4bacc6"/>
            </a:solidFill>
            <a:ln cap="rnd" w="28440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'Aufgabe 1'!$F$3:$F$14</c:f>
              <c:numCache>
                <c:formatCode>General</c:formatCode>
                <c:ptCount val="12"/>
                <c:pt idx="0">
                  <c:v>130</c:v>
                </c:pt>
                <c:pt idx="1">
                  <c:v>125.32</c:v>
                </c:pt>
                <c:pt idx="2">
                  <c:v>126.096</c:v>
                </c:pt>
                <c:pt idx="3">
                  <c:v>131.4768</c:v>
                </c:pt>
                <c:pt idx="4">
                  <c:v>135.00144</c:v>
                </c:pt>
                <c:pt idx="5">
                  <c:v>139.661152</c:v>
                </c:pt>
                <c:pt idx="6">
                  <c:v>138.3089216</c:v>
                </c:pt>
                <c:pt idx="7">
                  <c:v>140.60713728</c:v>
                </c:pt>
                <c:pt idx="8">
                  <c:v>140.545709824</c:v>
                </c:pt>
                <c:pt idx="9">
                  <c:v>140.0965678592</c:v>
                </c:pt>
                <c:pt idx="10">
                  <c:v>142.51725428736</c:v>
                </c:pt>
                <c:pt idx="11">
                  <c:v>139.633803429888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8111672"/>
        <c:axId val="6580959"/>
      </c:lineChart>
      <c:catAx>
        <c:axId val="28111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80959"/>
        <c:crosses val="autoZero"/>
        <c:auto val="1"/>
        <c:lblAlgn val="ctr"/>
        <c:lblOffset val="100"/>
        <c:noMultiLvlLbl val="0"/>
      </c:catAx>
      <c:valAx>
        <c:axId val="6580959"/>
        <c:scaling>
          <c:orientation val="minMax"/>
          <c:min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11167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3.png"/><Relationship Id="rId2" Type="http://schemas.openxmlformats.org/officeDocument/2006/relationships/image" Target="../media/image24.png"/><Relationship Id="rId3" Type="http://schemas.openxmlformats.org/officeDocument/2006/relationships/image" Target="../media/image25.png"/><Relationship Id="rId4" Type="http://schemas.openxmlformats.org/officeDocument/2006/relationships/chart" Target="../charts/chart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6.png"/><Relationship Id="rId2" Type="http://schemas.openxmlformats.org/officeDocument/2006/relationships/chart" Target="../charts/chart1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7.png"/><Relationship Id="rId2" Type="http://schemas.openxmlformats.org/officeDocument/2006/relationships/image" Target="../media/image28.png"/><Relationship Id="rId3" Type="http://schemas.openxmlformats.org/officeDocument/2006/relationships/image" Target="../media/image29.png"/><Relationship Id="rId4" Type="http://schemas.openxmlformats.org/officeDocument/2006/relationships/image" Target="../media/image30.png"/><Relationship Id="rId5" Type="http://schemas.openxmlformats.org/officeDocument/2006/relationships/image" Target="../media/image31.png"/><Relationship Id="rId6" Type="http://schemas.openxmlformats.org/officeDocument/2006/relationships/chart" Target="../charts/chart11.xml"/><Relationship Id="rId7" Type="http://schemas.openxmlformats.org/officeDocument/2006/relationships/chart" Target="../charts/chart1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32.png"/><Relationship Id="rId2" Type="http://schemas.openxmlformats.org/officeDocument/2006/relationships/image" Target="../media/image3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581040</xdr:colOff>
      <xdr:row>0</xdr:row>
      <xdr:rowOff>95400</xdr:rowOff>
    </xdr:from>
    <xdr:to>
      <xdr:col>17</xdr:col>
      <xdr:colOff>326160</xdr:colOff>
      <xdr:row>20</xdr:row>
      <xdr:rowOff>130680</xdr:rowOff>
    </xdr:to>
    <xdr:pic>
      <xdr:nvPicPr>
        <xdr:cNvPr id="0" name="Grafik 1" descr="Bildschirmausschnitt"/>
        <xdr:cNvPicPr/>
      </xdr:nvPicPr>
      <xdr:blipFill>
        <a:blip r:embed="rId1"/>
        <a:stretch/>
      </xdr:blipFill>
      <xdr:spPr>
        <a:xfrm>
          <a:off x="6035040" y="95400"/>
          <a:ext cx="6534720" cy="3569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523800</xdr:colOff>
      <xdr:row>21</xdr:row>
      <xdr:rowOff>162000</xdr:rowOff>
    </xdr:from>
    <xdr:to>
      <xdr:col>15</xdr:col>
      <xdr:colOff>105840</xdr:colOff>
      <xdr:row>39</xdr:row>
      <xdr:rowOff>82800</xdr:rowOff>
    </xdr:to>
    <xdr:pic>
      <xdr:nvPicPr>
        <xdr:cNvPr id="1" name="Grafik 4" descr="Bildschirmausschnitt"/>
        <xdr:cNvPicPr/>
      </xdr:nvPicPr>
      <xdr:blipFill>
        <a:blip r:embed="rId2"/>
        <a:stretch/>
      </xdr:blipFill>
      <xdr:spPr>
        <a:xfrm>
          <a:off x="5977800" y="3876840"/>
          <a:ext cx="4862880" cy="3178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305640</xdr:colOff>
      <xdr:row>23</xdr:row>
      <xdr:rowOff>114480</xdr:rowOff>
    </xdr:from>
    <xdr:to>
      <xdr:col>22</xdr:col>
      <xdr:colOff>191520</xdr:colOff>
      <xdr:row>35</xdr:row>
      <xdr:rowOff>98640</xdr:rowOff>
    </xdr:to>
    <xdr:pic>
      <xdr:nvPicPr>
        <xdr:cNvPr id="2" name="Grafik 5" descr="Bildschirmausschnitt"/>
        <xdr:cNvPicPr/>
      </xdr:nvPicPr>
      <xdr:blipFill>
        <a:blip r:embed="rId3"/>
        <a:stretch/>
      </xdr:blipFill>
      <xdr:spPr>
        <a:xfrm>
          <a:off x="11040480" y="4191120"/>
          <a:ext cx="5166360" cy="2156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342720</xdr:colOff>
      <xdr:row>15</xdr:row>
      <xdr:rowOff>104760</xdr:rowOff>
    </xdr:from>
    <xdr:to>
      <xdr:col>7</xdr:col>
      <xdr:colOff>504000</xdr:colOff>
      <xdr:row>31</xdr:row>
      <xdr:rowOff>180360</xdr:rowOff>
    </xdr:to>
    <xdr:graphicFrame>
      <xdr:nvGraphicFramePr>
        <xdr:cNvPr id="3" name="Diagramm 6"/>
        <xdr:cNvGraphicFramePr/>
      </xdr:nvGraphicFramePr>
      <xdr:xfrm>
        <a:off x="714960" y="2733840"/>
        <a:ext cx="4488840" cy="297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371520</xdr:colOff>
      <xdr:row>0</xdr:row>
      <xdr:rowOff>95400</xdr:rowOff>
    </xdr:from>
    <xdr:to>
      <xdr:col>16</xdr:col>
      <xdr:colOff>551880</xdr:colOff>
      <xdr:row>25</xdr:row>
      <xdr:rowOff>162360</xdr:rowOff>
    </xdr:to>
    <xdr:pic>
      <xdr:nvPicPr>
        <xdr:cNvPr id="4" name="Grafik 2" descr="Bildschirmausschnitt"/>
        <xdr:cNvPicPr/>
      </xdr:nvPicPr>
      <xdr:blipFill>
        <a:blip r:embed="rId1"/>
        <a:stretch/>
      </xdr:blipFill>
      <xdr:spPr>
        <a:xfrm>
          <a:off x="5270040" y="95400"/>
          <a:ext cx="6969600" cy="4516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314280</xdr:colOff>
      <xdr:row>14</xdr:row>
      <xdr:rowOff>123840</xdr:rowOff>
    </xdr:from>
    <xdr:to>
      <xdr:col>6</xdr:col>
      <xdr:colOff>694440</xdr:colOff>
      <xdr:row>29</xdr:row>
      <xdr:rowOff>151560</xdr:rowOff>
    </xdr:to>
    <xdr:graphicFrame>
      <xdr:nvGraphicFramePr>
        <xdr:cNvPr id="5" name="Diagramm 1"/>
        <xdr:cNvGraphicFramePr/>
      </xdr:nvGraphicFramePr>
      <xdr:xfrm>
        <a:off x="314280" y="2583360"/>
        <a:ext cx="45241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85680</xdr:rowOff>
    </xdr:from>
    <xdr:to>
      <xdr:col>12</xdr:col>
      <xdr:colOff>709920</xdr:colOff>
      <xdr:row>10</xdr:row>
      <xdr:rowOff>96480</xdr:rowOff>
    </xdr:to>
    <xdr:pic>
      <xdr:nvPicPr>
        <xdr:cNvPr id="6" name="Grafik 2" descr="Bildschirmausschnitt"/>
        <xdr:cNvPicPr/>
      </xdr:nvPicPr>
      <xdr:blipFill>
        <a:blip r:embed="rId1"/>
        <a:stretch/>
      </xdr:blipFill>
      <xdr:spPr>
        <a:xfrm>
          <a:off x="57240" y="85680"/>
          <a:ext cx="7737480" cy="1820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424800</xdr:colOff>
      <xdr:row>9</xdr:row>
      <xdr:rowOff>122040</xdr:rowOff>
    </xdr:from>
    <xdr:to>
      <xdr:col>17</xdr:col>
      <xdr:colOff>517320</xdr:colOff>
      <xdr:row>24</xdr:row>
      <xdr:rowOff>145080</xdr:rowOff>
    </xdr:to>
    <xdr:pic>
      <xdr:nvPicPr>
        <xdr:cNvPr id="7" name="Grafik 5" descr="Bildschirmausschnitt"/>
        <xdr:cNvPicPr/>
      </xdr:nvPicPr>
      <xdr:blipFill>
        <a:blip r:embed="rId2"/>
        <a:srcRect l="0" t="9586" r="12628" b="5838"/>
        <a:stretch/>
      </xdr:blipFill>
      <xdr:spPr>
        <a:xfrm>
          <a:off x="7509600" y="1750680"/>
          <a:ext cx="3864240" cy="2737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350640</xdr:colOff>
      <xdr:row>49</xdr:row>
      <xdr:rowOff>74160</xdr:rowOff>
    </xdr:from>
    <xdr:to>
      <xdr:col>6</xdr:col>
      <xdr:colOff>538200</xdr:colOff>
      <xdr:row>61</xdr:row>
      <xdr:rowOff>128520</xdr:rowOff>
    </xdr:to>
    <xdr:pic>
      <xdr:nvPicPr>
        <xdr:cNvPr id="8" name="Grafik 6" descr="Bildschirmausschnitt"/>
        <xdr:cNvPicPr/>
      </xdr:nvPicPr>
      <xdr:blipFill>
        <a:blip r:embed="rId3"/>
        <a:srcRect l="0" t="14917" r="18978" b="16284"/>
        <a:stretch/>
      </xdr:blipFill>
      <xdr:spPr>
        <a:xfrm>
          <a:off x="350640" y="8942040"/>
          <a:ext cx="3716280" cy="2225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127800</xdr:colOff>
      <xdr:row>49</xdr:row>
      <xdr:rowOff>82800</xdr:rowOff>
    </xdr:from>
    <xdr:to>
      <xdr:col>13</xdr:col>
      <xdr:colOff>464400</xdr:colOff>
      <xdr:row>62</xdr:row>
      <xdr:rowOff>30960</xdr:rowOff>
    </xdr:to>
    <xdr:pic>
      <xdr:nvPicPr>
        <xdr:cNvPr id="9" name="Grafik 7" descr="Bildschirmausschnitt"/>
        <xdr:cNvPicPr/>
      </xdr:nvPicPr>
      <xdr:blipFill>
        <a:blip r:embed="rId4"/>
        <a:srcRect l="974" t="16238" r="14224" b="17244"/>
        <a:stretch/>
      </xdr:blipFill>
      <xdr:spPr>
        <a:xfrm>
          <a:off x="4230360" y="8950680"/>
          <a:ext cx="4073040" cy="2300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418320</xdr:colOff>
      <xdr:row>35</xdr:row>
      <xdr:rowOff>38880</xdr:rowOff>
    </xdr:from>
    <xdr:to>
      <xdr:col>17</xdr:col>
      <xdr:colOff>481320</xdr:colOff>
      <xdr:row>48</xdr:row>
      <xdr:rowOff>96480</xdr:rowOff>
    </xdr:to>
    <xdr:pic>
      <xdr:nvPicPr>
        <xdr:cNvPr id="10" name="Grafik 8" descr="Bildschirmausschnitt"/>
        <xdr:cNvPicPr/>
      </xdr:nvPicPr>
      <xdr:blipFill>
        <a:blip r:embed="rId5"/>
        <a:srcRect l="1021" t="11941" r="10148" b="11105"/>
        <a:stretch/>
      </xdr:blipFill>
      <xdr:spPr>
        <a:xfrm>
          <a:off x="7503120" y="6373080"/>
          <a:ext cx="3834720" cy="2410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190440</xdr:colOff>
      <xdr:row>21</xdr:row>
      <xdr:rowOff>100080</xdr:rowOff>
    </xdr:from>
    <xdr:to>
      <xdr:col>6</xdr:col>
      <xdr:colOff>123120</xdr:colOff>
      <xdr:row>34</xdr:row>
      <xdr:rowOff>113760</xdr:rowOff>
    </xdr:to>
    <xdr:graphicFrame>
      <xdr:nvGraphicFramePr>
        <xdr:cNvPr id="11" name="Diagramm 9"/>
        <xdr:cNvGraphicFramePr/>
      </xdr:nvGraphicFramePr>
      <xdr:xfrm>
        <a:off x="190440" y="3900600"/>
        <a:ext cx="3461400" cy="236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228600</xdr:colOff>
      <xdr:row>21</xdr:row>
      <xdr:rowOff>85680</xdr:rowOff>
    </xdr:from>
    <xdr:to>
      <xdr:col>12</xdr:col>
      <xdr:colOff>151560</xdr:colOff>
      <xdr:row>34</xdr:row>
      <xdr:rowOff>94320</xdr:rowOff>
    </xdr:to>
    <xdr:graphicFrame>
      <xdr:nvGraphicFramePr>
        <xdr:cNvPr id="12" name="Diagramm 10"/>
        <xdr:cNvGraphicFramePr/>
      </xdr:nvGraphicFramePr>
      <xdr:xfrm>
        <a:off x="3757320" y="3886200"/>
        <a:ext cx="3479040" cy="236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25</xdr:row>
      <xdr:rowOff>130320</xdr:rowOff>
    </xdr:from>
    <xdr:to>
      <xdr:col>12</xdr:col>
      <xdr:colOff>360720</xdr:colOff>
      <xdr:row>36</xdr:row>
      <xdr:rowOff>66600</xdr:rowOff>
    </xdr:to>
    <xdr:pic>
      <xdr:nvPicPr>
        <xdr:cNvPr id="13" name="Grafik 1" descr="Bildschirmausschnitt"/>
        <xdr:cNvPicPr/>
      </xdr:nvPicPr>
      <xdr:blipFill>
        <a:blip r:embed="rId1"/>
        <a:stretch/>
      </xdr:blipFill>
      <xdr:spPr>
        <a:xfrm>
          <a:off x="0" y="4654800"/>
          <a:ext cx="7139520" cy="1927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32400</xdr:colOff>
      <xdr:row>35</xdr:row>
      <xdr:rowOff>135360</xdr:rowOff>
    </xdr:from>
    <xdr:to>
      <xdr:col>12</xdr:col>
      <xdr:colOff>258480</xdr:colOff>
      <xdr:row>50</xdr:row>
      <xdr:rowOff>49680</xdr:rowOff>
    </xdr:to>
    <xdr:pic>
      <xdr:nvPicPr>
        <xdr:cNvPr id="14" name="Grafik 2" descr="Bildschirmausschnitt"/>
        <xdr:cNvPicPr/>
      </xdr:nvPicPr>
      <xdr:blipFill>
        <a:blip r:embed="rId2"/>
        <a:stretch/>
      </xdr:blipFill>
      <xdr:spPr>
        <a:xfrm>
          <a:off x="32400" y="6469560"/>
          <a:ext cx="7004880" cy="2628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10.70703125" defaultRowHeight="14.25" zeroHeight="false" outlineLevelRow="0" outlineLevelCol="0"/>
  <cols>
    <col collapsed="false" customWidth="true" hidden="false" outlineLevel="0" max="1" min="1" style="0" width="5.28"/>
    <col collapsed="false" customWidth="true" hidden="false" outlineLevel="0" max="2" min="2" style="0" width="7.87"/>
  </cols>
  <sheetData>
    <row r="1" customFormat="false" ht="13.8" hidden="false" customHeight="false" outlineLevel="0" collapsed="false">
      <c r="A1" s="1"/>
      <c r="B1" s="1"/>
      <c r="C1" s="2" t="s">
        <v>0</v>
      </c>
      <c r="D1" s="2"/>
      <c r="E1" s="2"/>
      <c r="F1" s="3" t="s">
        <v>1</v>
      </c>
      <c r="G1" s="3"/>
      <c r="H1" s="3"/>
    </row>
    <row r="2" customFormat="false" ht="13.8" hidden="false" customHeight="false" outlineLevel="0" collapsed="false">
      <c r="A2" s="4" t="s">
        <v>2</v>
      </c>
      <c r="B2" s="4" t="s">
        <v>3</v>
      </c>
      <c r="C2" s="5" t="s">
        <v>4</v>
      </c>
      <c r="D2" s="5" t="s">
        <v>5</v>
      </c>
      <c r="E2" s="6" t="s">
        <v>6</v>
      </c>
      <c r="F2" s="7" t="s">
        <v>4</v>
      </c>
      <c r="G2" s="5" t="s">
        <v>5</v>
      </c>
      <c r="H2" s="6" t="s">
        <v>6</v>
      </c>
    </row>
    <row r="3" customFormat="false" ht="13.8" hidden="false" customHeight="false" outlineLevel="0" collapsed="false">
      <c r="A3" s="1" t="n">
        <v>1</v>
      </c>
      <c r="B3" s="8" t="n">
        <v>106.6</v>
      </c>
      <c r="C3" s="9" t="s">
        <v>7</v>
      </c>
      <c r="D3" s="10"/>
      <c r="E3" s="11"/>
      <c r="F3" s="12" t="n">
        <v>130</v>
      </c>
      <c r="G3" s="12" t="n">
        <f aca="false">B3-F3</f>
        <v>-23.4</v>
      </c>
      <c r="H3" s="13" t="n">
        <f aca="false">ABS(G3)</f>
        <v>23.4</v>
      </c>
      <c r="S3" s="14" t="s">
        <v>8</v>
      </c>
      <c r="T3" s="14" t="n">
        <v>0.2</v>
      </c>
    </row>
    <row r="4" customFormat="false" ht="13.8" hidden="false" customHeight="false" outlineLevel="0" collapsed="false">
      <c r="A4" s="8" t="n">
        <v>2</v>
      </c>
      <c r="B4" s="8" t="n">
        <v>129.2</v>
      </c>
      <c r="C4" s="15" t="n">
        <f aca="false">B3</f>
        <v>106.6</v>
      </c>
      <c r="D4" s="16" t="n">
        <f aca="false">B4-C4</f>
        <v>22.6</v>
      </c>
      <c r="E4" s="17" t="n">
        <f aca="false">ABS(D4)</f>
        <v>22.6</v>
      </c>
      <c r="F4" s="12" t="n">
        <f aca="false">$T$3*B3+(1-$T$3)*F3</f>
        <v>125.32</v>
      </c>
      <c r="G4" s="12" t="n">
        <f aca="false">B4-F4</f>
        <v>3.88</v>
      </c>
      <c r="H4" s="13" t="n">
        <f aca="false">ABS(G4)</f>
        <v>3.88</v>
      </c>
    </row>
    <row r="5" customFormat="false" ht="13.8" hidden="false" customHeight="false" outlineLevel="0" collapsed="false">
      <c r="A5" s="8" t="n">
        <v>3</v>
      </c>
      <c r="B5" s="8" t="n">
        <v>153</v>
      </c>
      <c r="C5" s="15" t="n">
        <f aca="false">AVERAGE(B3:B4)</f>
        <v>117.9</v>
      </c>
      <c r="D5" s="16" t="n">
        <f aca="false">B5-C5</f>
        <v>35.1</v>
      </c>
      <c r="E5" s="17" t="n">
        <f aca="false">ABS(D5)</f>
        <v>35.1</v>
      </c>
      <c r="F5" s="12" t="n">
        <f aca="false">$T$3*B4+(1-$T$3)*F4</f>
        <v>126.096</v>
      </c>
      <c r="G5" s="12" t="n">
        <f aca="false">B5-F5</f>
        <v>26.904</v>
      </c>
      <c r="H5" s="13" t="n">
        <f aca="false">ABS(G5)</f>
        <v>26.904</v>
      </c>
    </row>
    <row r="6" customFormat="false" ht="13.8" hidden="false" customHeight="false" outlineLevel="0" collapsed="false">
      <c r="A6" s="8" t="n">
        <v>4</v>
      </c>
      <c r="B6" s="8" t="n">
        <v>149.1</v>
      </c>
      <c r="C6" s="15" t="n">
        <f aca="false">AVERAGE(B3:B5)</f>
        <v>129.6</v>
      </c>
      <c r="D6" s="16" t="n">
        <f aca="false">B6-C6</f>
        <v>19.5</v>
      </c>
      <c r="E6" s="17" t="n">
        <f aca="false">ABS(D6)</f>
        <v>19.5</v>
      </c>
      <c r="F6" s="12" t="n">
        <f aca="false">$T$3*B5+(1-$T$3)*F5</f>
        <v>131.4768</v>
      </c>
      <c r="G6" s="12" t="n">
        <f aca="false">B6-F6</f>
        <v>17.6232</v>
      </c>
      <c r="H6" s="13" t="n">
        <f aca="false">ABS(G6)</f>
        <v>17.6232</v>
      </c>
    </row>
    <row r="7" customFormat="false" ht="13.8" hidden="false" customHeight="false" outlineLevel="0" collapsed="false">
      <c r="A7" s="8" t="n">
        <v>5</v>
      </c>
      <c r="B7" s="8" t="n">
        <v>158.3</v>
      </c>
      <c r="C7" s="18" t="n">
        <f aca="false">AVERAGE(B3:B6)</f>
        <v>134.475</v>
      </c>
      <c r="D7" s="16" t="n">
        <f aca="false">B7-C7</f>
        <v>23.825</v>
      </c>
      <c r="E7" s="17" t="n">
        <f aca="false">ABS(D7)</f>
        <v>23.825</v>
      </c>
      <c r="F7" s="12" t="n">
        <f aca="false">$T$3*B6+(1-$T$3)*F6</f>
        <v>135.00144</v>
      </c>
      <c r="G7" s="12" t="n">
        <f aca="false">B7-F7</f>
        <v>23.29856</v>
      </c>
      <c r="H7" s="13" t="n">
        <f aca="false">ABS(G7)</f>
        <v>23.29856</v>
      </c>
    </row>
    <row r="8" customFormat="false" ht="13.8" hidden="false" customHeight="false" outlineLevel="0" collapsed="false">
      <c r="A8" s="8" t="n">
        <v>6</v>
      </c>
      <c r="B8" s="8" t="n">
        <v>132.9</v>
      </c>
      <c r="C8" s="18" t="n">
        <f aca="false">AVERAGE(B4:B7)</f>
        <v>147.4</v>
      </c>
      <c r="D8" s="16" t="n">
        <f aca="false">B8-C8</f>
        <v>-14.5</v>
      </c>
      <c r="E8" s="17" t="n">
        <f aca="false">ABS(D8)</f>
        <v>14.5</v>
      </c>
      <c r="F8" s="12" t="n">
        <f aca="false">$T$3*B7+(1-$T$3)*F7</f>
        <v>139.661152</v>
      </c>
      <c r="G8" s="12" t="n">
        <f aca="false">B8-F8</f>
        <v>-6.76115200000001</v>
      </c>
      <c r="H8" s="13" t="n">
        <f aca="false">ABS(G8)</f>
        <v>6.76115200000001</v>
      </c>
    </row>
    <row r="9" customFormat="false" ht="13.8" hidden="false" customHeight="false" outlineLevel="0" collapsed="false">
      <c r="A9" s="8" t="n">
        <v>7</v>
      </c>
      <c r="B9" s="8" t="n">
        <v>149.8</v>
      </c>
      <c r="C9" s="18" t="n">
        <f aca="false">AVERAGE(B5:B8)</f>
        <v>148.325</v>
      </c>
      <c r="D9" s="16" t="n">
        <f aca="false">B9-C9</f>
        <v>1.47500000000002</v>
      </c>
      <c r="E9" s="17" t="n">
        <f aca="false">ABS(D9)</f>
        <v>1.47500000000002</v>
      </c>
      <c r="F9" s="12" t="n">
        <f aca="false">$T$3*B8+(1-$T$3)*F8</f>
        <v>138.3089216</v>
      </c>
      <c r="G9" s="12" t="n">
        <f aca="false">B9-F9</f>
        <v>11.4910784</v>
      </c>
      <c r="H9" s="13" t="n">
        <f aca="false">ABS(G9)</f>
        <v>11.4910784</v>
      </c>
    </row>
    <row r="10" customFormat="false" ht="13.8" hidden="false" customHeight="false" outlineLevel="0" collapsed="false">
      <c r="A10" s="8" t="n">
        <v>8</v>
      </c>
      <c r="B10" s="8" t="n">
        <v>140.3</v>
      </c>
      <c r="C10" s="18" t="n">
        <f aca="false">AVERAGE(B6:B9)</f>
        <v>147.525</v>
      </c>
      <c r="D10" s="16" t="n">
        <f aca="false">B10-C10</f>
        <v>-7.22499999999999</v>
      </c>
      <c r="E10" s="17" t="n">
        <f aca="false">ABS(D10)</f>
        <v>7.22499999999999</v>
      </c>
      <c r="F10" s="12" t="n">
        <f aca="false">$T$3*B9+(1-$T$3)*F9</f>
        <v>140.60713728</v>
      </c>
      <c r="G10" s="12" t="n">
        <f aca="false">B10-F10</f>
        <v>-0.307137280000006</v>
      </c>
      <c r="H10" s="13" t="n">
        <f aca="false">ABS(G10)</f>
        <v>0.307137280000006</v>
      </c>
    </row>
    <row r="11" customFormat="false" ht="13.8" hidden="false" customHeight="false" outlineLevel="0" collapsed="false">
      <c r="A11" s="8" t="n">
        <v>9</v>
      </c>
      <c r="B11" s="8" t="n">
        <v>138.3</v>
      </c>
      <c r="C11" s="18" t="n">
        <f aca="false">AVERAGE(B7:B10)</f>
        <v>145.325</v>
      </c>
      <c r="D11" s="16" t="n">
        <f aca="false">B11-C11</f>
        <v>-7.02500000000001</v>
      </c>
      <c r="E11" s="17" t="n">
        <f aca="false">ABS(D11)</f>
        <v>7.02500000000001</v>
      </c>
      <c r="F11" s="12" t="n">
        <f aca="false">$T$3*B10+(1-$T$3)*F10</f>
        <v>140.545709824</v>
      </c>
      <c r="G11" s="12" t="n">
        <f aca="false">B11-F11</f>
        <v>-2.24570982400002</v>
      </c>
      <c r="H11" s="13" t="n">
        <f aca="false">ABS(G11)</f>
        <v>2.24570982400002</v>
      </c>
    </row>
    <row r="12" customFormat="false" ht="13.8" hidden="false" customHeight="false" outlineLevel="0" collapsed="false">
      <c r="A12" s="8" t="n">
        <v>10</v>
      </c>
      <c r="B12" s="8" t="n">
        <v>152.2</v>
      </c>
      <c r="C12" s="18" t="n">
        <f aca="false">AVERAGE(B8:B11)</f>
        <v>140.325</v>
      </c>
      <c r="D12" s="16" t="n">
        <f aca="false">B12-C12</f>
        <v>11.875</v>
      </c>
      <c r="E12" s="17" t="n">
        <f aca="false">ABS(D12)</f>
        <v>11.875</v>
      </c>
      <c r="F12" s="12" t="n">
        <f aca="false">$T$3*B11+(1-$T$3)*F11</f>
        <v>140.0965678592</v>
      </c>
      <c r="G12" s="12" t="n">
        <f aca="false">B12-F12</f>
        <v>12.1034321408</v>
      </c>
      <c r="H12" s="13" t="n">
        <f aca="false">ABS(G12)</f>
        <v>12.1034321408</v>
      </c>
    </row>
    <row r="13" customFormat="false" ht="13.8" hidden="false" customHeight="false" outlineLevel="0" collapsed="false">
      <c r="A13" s="19" t="n">
        <v>11</v>
      </c>
      <c r="B13" s="19" t="n">
        <v>128.1</v>
      </c>
      <c r="C13" s="18" t="n">
        <f aca="false">AVERAGE(B9:B12)</f>
        <v>145.15</v>
      </c>
      <c r="D13" s="16" t="n">
        <f aca="false">B13-C13</f>
        <v>-17.05</v>
      </c>
      <c r="E13" s="17" t="n">
        <f aca="false">ABS(D13)</f>
        <v>17.05</v>
      </c>
      <c r="F13" s="12" t="n">
        <f aca="false">$T$3*B12+(1-$T$3)*F12</f>
        <v>142.51725428736</v>
      </c>
      <c r="G13" s="12" t="n">
        <f aca="false">B13-F13</f>
        <v>-14.41725428736</v>
      </c>
      <c r="H13" s="13" t="n">
        <f aca="false">ABS(G13)</f>
        <v>14.41725428736</v>
      </c>
    </row>
    <row r="14" customFormat="false" ht="13.8" hidden="false" customHeight="false" outlineLevel="0" collapsed="false">
      <c r="A14" s="20" t="n">
        <v>12</v>
      </c>
      <c r="B14" s="4" t="s">
        <v>7</v>
      </c>
      <c r="C14" s="18" t="n">
        <f aca="false">AVERAGE(B10:B13)</f>
        <v>139.725</v>
      </c>
      <c r="D14" s="21" t="s">
        <v>7</v>
      </c>
      <c r="E14" s="22" t="s">
        <v>7</v>
      </c>
      <c r="F14" s="12" t="n">
        <f aca="false">$T$3*B13+(1-$T$3)*F13</f>
        <v>139.633803429888</v>
      </c>
      <c r="G14" s="23" t="s">
        <v>7</v>
      </c>
      <c r="H14" s="24" t="s">
        <v>7</v>
      </c>
    </row>
    <row r="15" customFormat="false" ht="13.8" hidden="false" customHeight="false" outlineLevel="0" collapsed="false">
      <c r="C15" s="16"/>
      <c r="D15" s="16"/>
      <c r="E15" s="16"/>
    </row>
    <row r="35" customFormat="false" ht="14.25" hidden="false" customHeight="false" outlineLevel="0" collapsed="false">
      <c r="D35" s="0" t="s">
        <v>9</v>
      </c>
    </row>
    <row r="36" customFormat="false" ht="14.25" hidden="false" customHeight="false" outlineLevel="0" collapsed="false">
      <c r="D36" s="0" t="s">
        <v>10</v>
      </c>
    </row>
  </sheetData>
  <mergeCells count="2">
    <mergeCell ref="C1:E1"/>
    <mergeCell ref="F1:H1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10.70703125" defaultRowHeight="14.25" zeroHeight="false" outlineLevelRow="0" outlineLevelCol="0"/>
  <cols>
    <col collapsed="false" customWidth="true" hidden="false" outlineLevel="0" max="1" min="1" style="0" width="5.28"/>
  </cols>
  <sheetData>
    <row r="1" customFormat="false" ht="14.25" hidden="false" customHeight="false" outlineLevel="0" collapsed="false">
      <c r="A1" s="25" t="s">
        <v>2</v>
      </c>
      <c r="B1" s="26" t="s">
        <v>3</v>
      </c>
      <c r="C1" s="25" t="s">
        <v>4</v>
      </c>
      <c r="D1" s="27" t="s">
        <v>5</v>
      </c>
      <c r="E1" s="27" t="s">
        <v>11</v>
      </c>
      <c r="F1" s="27" t="s">
        <v>12</v>
      </c>
      <c r="G1" s="28" t="s">
        <v>13</v>
      </c>
    </row>
    <row r="2" customFormat="false" ht="13.8" hidden="false" customHeight="false" outlineLevel="0" collapsed="false">
      <c r="A2" s="15" t="n">
        <v>0</v>
      </c>
      <c r="B2" s="8"/>
      <c r="C2" s="15"/>
      <c r="E2" s="0" t="n">
        <v>0</v>
      </c>
      <c r="F2" s="0" t="n">
        <v>10</v>
      </c>
      <c r="G2" s="29" t="n">
        <f aca="false">E2/F2</f>
        <v>0</v>
      </c>
    </row>
    <row r="3" customFormat="false" ht="13.8" hidden="false" customHeight="false" outlineLevel="0" collapsed="false">
      <c r="A3" s="15" t="n">
        <v>1</v>
      </c>
      <c r="B3" s="8" t="n">
        <v>26.8</v>
      </c>
      <c r="C3" s="15" t="n">
        <v>46</v>
      </c>
      <c r="D3" s="16" t="n">
        <f aca="false">B3-C3</f>
        <v>-19.2</v>
      </c>
      <c r="E3" s="16" t="n">
        <f aca="false">(1-$U$8)*E2+$U$8*D3</f>
        <v>-1.92</v>
      </c>
      <c r="F3" s="16" t="n">
        <f aca="false">(1-$U$7)*F2+$U$7*ABS(D3)</f>
        <v>10.92</v>
      </c>
      <c r="G3" s="29" t="n">
        <f aca="false">E3/F3</f>
        <v>-0.175824175824176</v>
      </c>
    </row>
    <row r="4" customFormat="false" ht="13.8" hidden="false" customHeight="false" outlineLevel="0" collapsed="false">
      <c r="A4" s="15" t="n">
        <v>2</v>
      </c>
      <c r="B4" s="8" t="n">
        <v>39.2</v>
      </c>
      <c r="C4" s="18" t="n">
        <f aca="false">0.8*C3+0.2*B3</f>
        <v>42.16</v>
      </c>
      <c r="D4" s="16" t="n">
        <f aca="false">B4-C4</f>
        <v>-2.96</v>
      </c>
      <c r="E4" s="16" t="n">
        <f aca="false">(1-$U$8)*E3+$U$8*D4</f>
        <v>-2.024</v>
      </c>
      <c r="F4" s="16" t="n">
        <f aca="false">(1-$U$7)*F3+$U$7*ABS(D4)</f>
        <v>10.124</v>
      </c>
      <c r="G4" s="29" t="n">
        <f aca="false">E4/F4</f>
        <v>-0.199920979849862</v>
      </c>
    </row>
    <row r="5" customFormat="false" ht="13.8" hidden="false" customHeight="false" outlineLevel="0" collapsed="false">
      <c r="A5" s="15" t="n">
        <v>3</v>
      </c>
      <c r="B5" s="8" t="n">
        <v>72.3</v>
      </c>
      <c r="C5" s="18" t="n">
        <f aca="false">0.8*C4+0.2*B4</f>
        <v>41.568</v>
      </c>
      <c r="D5" s="16" t="n">
        <f aca="false">B5-C5</f>
        <v>30.732</v>
      </c>
      <c r="E5" s="16" t="n">
        <f aca="false">(1-$U$8)*E4+$U$8*D5</f>
        <v>1.2516</v>
      </c>
      <c r="F5" s="16" t="n">
        <f aca="false">(1-$U$7)*F4+$U$7*ABS(D5)</f>
        <v>12.1848</v>
      </c>
      <c r="G5" s="29" t="n">
        <f aca="false">E5/F5</f>
        <v>0.102718140634233</v>
      </c>
    </row>
    <row r="6" customFormat="false" ht="13.8" hidden="false" customHeight="false" outlineLevel="0" collapsed="false">
      <c r="A6" s="15" t="n">
        <v>4</v>
      </c>
      <c r="B6" s="8" t="n">
        <v>71.3</v>
      </c>
      <c r="C6" s="18" t="n">
        <f aca="false">0.8*C5+0.2*B5</f>
        <v>47.7144</v>
      </c>
      <c r="D6" s="16" t="n">
        <f aca="false">B6-C6</f>
        <v>23.5856</v>
      </c>
      <c r="E6" s="16" t="n">
        <f aca="false">(1-$U$8)*E5+$U$8*D6</f>
        <v>3.485</v>
      </c>
      <c r="F6" s="16" t="n">
        <f aca="false">(1-$U$7)*F5+$U$7*ABS(D6)</f>
        <v>13.32488</v>
      </c>
      <c r="G6" s="29" t="n">
        <f aca="false">E6/F6</f>
        <v>0.2615408168779</v>
      </c>
    </row>
    <row r="7" customFormat="false" ht="13.8" hidden="false" customHeight="false" outlineLevel="0" collapsed="false">
      <c r="A7" s="15" t="n">
        <v>5</v>
      </c>
      <c r="B7" s="8" t="n">
        <v>83.2</v>
      </c>
      <c r="C7" s="18" t="n">
        <f aca="false">0.8*C6+0.2*B6</f>
        <v>52.43152</v>
      </c>
      <c r="D7" s="16" t="n">
        <f aca="false">B7-C7</f>
        <v>30.76848</v>
      </c>
      <c r="E7" s="16" t="n">
        <f aca="false">(1-$U$8)*E6+$U$8*D7</f>
        <v>6.213348</v>
      </c>
      <c r="F7" s="16" t="n">
        <f aca="false">(1-$U$7)*F6+$U$7*ABS(D7)</f>
        <v>15.06924</v>
      </c>
      <c r="G7" s="29" t="n">
        <f aca="false">E7/F7</f>
        <v>0.412319931197592</v>
      </c>
      <c r="T7" s="14" t="s">
        <v>14</v>
      </c>
      <c r="U7" s="14" t="n">
        <v>0.1</v>
      </c>
    </row>
    <row r="8" customFormat="false" ht="13.8" hidden="false" customHeight="false" outlineLevel="0" collapsed="false">
      <c r="A8" s="15" t="n">
        <v>6</v>
      </c>
      <c r="B8" s="8" t="n">
        <v>92.9</v>
      </c>
      <c r="C8" s="18" t="n">
        <f aca="false">0.8*C7+0.2*B7</f>
        <v>58.585216</v>
      </c>
      <c r="D8" s="16" t="n">
        <f aca="false">B8-C8</f>
        <v>34.314784</v>
      </c>
      <c r="E8" s="16" t="n">
        <f aca="false">(1-$U$8)*E7+$U$8*D8</f>
        <v>9.0234916</v>
      </c>
      <c r="F8" s="16" t="n">
        <f aca="false">(1-$U$7)*F7+$U$7*ABS(D8)</f>
        <v>16.9937944</v>
      </c>
      <c r="G8" s="29" t="n">
        <f aca="false">E8/F8</f>
        <v>0.530987452690377</v>
      </c>
      <c r="T8" s="14" t="s">
        <v>15</v>
      </c>
      <c r="U8" s="14" t="n">
        <v>0.1</v>
      </c>
    </row>
    <row r="9" customFormat="false" ht="13.8" hidden="false" customHeight="false" outlineLevel="0" collapsed="false">
      <c r="A9" s="15" t="n">
        <v>7</v>
      </c>
      <c r="B9" s="8" t="n">
        <v>121.9</v>
      </c>
      <c r="C9" s="18" t="n">
        <f aca="false">0.8*C8+0.2*B8</f>
        <v>65.4481728</v>
      </c>
      <c r="D9" s="16" t="n">
        <f aca="false">B9-C9</f>
        <v>56.4518272</v>
      </c>
      <c r="E9" s="16" t="n">
        <f aca="false">(1-$U$8)*E8+$U$8*D9</f>
        <v>13.76632516</v>
      </c>
      <c r="F9" s="16" t="n">
        <f aca="false">(1-$U$7)*F8+$U$7*ABS(D9)</f>
        <v>20.93959768</v>
      </c>
      <c r="G9" s="29" t="n">
        <f aca="false">E9/F9</f>
        <v>0.657430260618073</v>
      </c>
    </row>
    <row r="10" customFormat="false" ht="13.8" hidden="false" customHeight="false" outlineLevel="0" collapsed="false">
      <c r="A10" s="15" t="n">
        <v>8</v>
      </c>
      <c r="B10" s="8" t="n">
        <v>112.1</v>
      </c>
      <c r="C10" s="18" t="n">
        <f aca="false">0.8*C9+0.2*B9</f>
        <v>76.73853824</v>
      </c>
      <c r="D10" s="16" t="n">
        <f aca="false">B10-C10</f>
        <v>35.36146176</v>
      </c>
      <c r="E10" s="16" t="n">
        <f aca="false">(1-$U$8)*E9+$U$8*D10</f>
        <v>15.92583882</v>
      </c>
      <c r="F10" s="16" t="n">
        <f aca="false">(1-$U$7)*F9+$U$7*ABS(D10)</f>
        <v>22.381784088</v>
      </c>
      <c r="G10" s="29" t="n">
        <f aca="false">E10/F10</f>
        <v>0.711553590070536</v>
      </c>
    </row>
    <row r="11" customFormat="false" ht="13.8" hidden="false" customHeight="false" outlineLevel="0" collapsed="false">
      <c r="A11" s="15" t="n">
        <v>9</v>
      </c>
      <c r="B11" s="8" t="n">
        <v>115.8</v>
      </c>
      <c r="C11" s="18" t="n">
        <f aca="false">0.8*C10+0.2*B10</f>
        <v>83.810830592</v>
      </c>
      <c r="D11" s="16" t="n">
        <f aca="false">B11-C11</f>
        <v>31.989169408</v>
      </c>
      <c r="E11" s="16" t="n">
        <f aca="false">(1-$U$8)*E10+$U$8*D11</f>
        <v>17.5321718788</v>
      </c>
      <c r="F11" s="16" t="n">
        <f aca="false">(1-$U$7)*F10+$U$7*ABS(D11)</f>
        <v>23.34252262</v>
      </c>
      <c r="G11" s="29" t="n">
        <f aca="false">E11/F11</f>
        <v>0.751082998363611</v>
      </c>
    </row>
    <row r="12" customFormat="false" ht="13.8" hidden="false" customHeight="false" outlineLevel="0" collapsed="false">
      <c r="A12" s="15" t="n">
        <v>10</v>
      </c>
      <c r="B12" s="8" t="n">
        <v>154.2</v>
      </c>
      <c r="C12" s="18" t="n">
        <f aca="false">0.8*C11+0.2*B11</f>
        <v>90.2086644736</v>
      </c>
      <c r="D12" s="16" t="n">
        <f aca="false">B12-C12</f>
        <v>63.9913355264</v>
      </c>
      <c r="E12" s="16" t="n">
        <f aca="false">(1-$U$8)*E11+$U$8*D12</f>
        <v>22.17808824356</v>
      </c>
      <c r="F12" s="16" t="n">
        <f aca="false">(1-$U$7)*F11+$U$7*ABS(D12)</f>
        <v>27.40740391064</v>
      </c>
      <c r="G12" s="29" t="n">
        <f aca="false">E12/F12</f>
        <v>0.809200620236421</v>
      </c>
    </row>
    <row r="13" customFormat="false" ht="13.8" hidden="false" customHeight="false" outlineLevel="0" collapsed="false">
      <c r="A13" s="30" t="n">
        <v>11</v>
      </c>
      <c r="B13" s="19" t="n">
        <v>175.2</v>
      </c>
      <c r="C13" s="31" t="n">
        <f aca="false">0.8*C12+0.2*B12</f>
        <v>103.00693157888</v>
      </c>
      <c r="D13" s="16" t="n">
        <f aca="false">B13-C13</f>
        <v>72.19306842112</v>
      </c>
      <c r="E13" s="16" t="n">
        <f aca="false">(1-$U$8)*E12+$U$8*D13</f>
        <v>27.179586261316</v>
      </c>
      <c r="F13" s="16" t="n">
        <f aca="false">(1-$U$7)*F12+$U$7*ABS(D13)</f>
        <v>31.885970361688</v>
      </c>
      <c r="G13" s="29" t="n">
        <f aca="false">E13/F13</f>
        <v>0.852399533494302</v>
      </c>
    </row>
    <row r="14" customFormat="false" ht="13.8" hidden="false" customHeight="false" outlineLevel="0" collapsed="false">
      <c r="A14" s="32" t="n">
        <v>12</v>
      </c>
      <c r="B14" s="26" t="s">
        <v>7</v>
      </c>
      <c r="C14" s="33" t="n">
        <f aca="false">0.8*C13+0.2*B13</f>
        <v>117.445545263104</v>
      </c>
      <c r="D14" s="21" t="s">
        <v>7</v>
      </c>
      <c r="E14" s="27" t="s">
        <v>7</v>
      </c>
      <c r="F14" s="27" t="s">
        <v>7</v>
      </c>
      <c r="G14" s="34" t="s">
        <v>7</v>
      </c>
    </row>
    <row r="33" customFormat="false" ht="14.25" hidden="false" customHeight="false" outlineLevel="0" collapsed="false">
      <c r="K33" s="0" t="s">
        <v>16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2:L49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T19" activeCellId="0" sqref="T19"/>
    </sheetView>
  </sheetViews>
  <sheetFormatPr defaultColWidth="10.70703125" defaultRowHeight="14.25" zeroHeight="false" outlineLevelRow="0" outlineLevelCol="0"/>
  <cols>
    <col collapsed="false" customWidth="true" hidden="false" outlineLevel="0" max="1" min="1" style="5" width="10.12"/>
    <col collapsed="false" customWidth="true" hidden="false" outlineLevel="0" max="2" min="2" style="0" width="7.73"/>
    <col collapsed="false" customWidth="true" hidden="false" outlineLevel="0" max="3" min="3" style="0" width="8.26"/>
    <col collapsed="false" customWidth="true" hidden="false" outlineLevel="0" max="5" min="5" style="0" width="6.13"/>
    <col collapsed="false" customWidth="true" hidden="false" outlineLevel="0" max="6" min="6" style="0" width="7.07"/>
    <col collapsed="false" customWidth="true" hidden="false" outlineLevel="0" max="7" min="7" style="0" width="8.14"/>
    <col collapsed="false" customWidth="true" hidden="false" outlineLevel="0" max="9" min="9" style="0" width="6.27"/>
    <col collapsed="false" customWidth="true" hidden="false" outlineLevel="0" max="10" min="10" style="0" width="6.61"/>
    <col collapsed="false" customWidth="true" hidden="false" outlineLevel="0" max="11" min="11" style="0" width="8"/>
  </cols>
  <sheetData>
    <row r="12" customFormat="false" ht="14.25" hidden="false" customHeight="false" outlineLevel="0" collapsed="false">
      <c r="B12" s="35" t="s">
        <v>17</v>
      </c>
      <c r="C12" s="35" t="s">
        <v>3</v>
      </c>
      <c r="E12" s="36"/>
      <c r="F12" s="36"/>
      <c r="G12" s="36"/>
      <c r="I12" s="36"/>
      <c r="J12" s="36"/>
      <c r="K12" s="36"/>
    </row>
    <row r="13" customFormat="false" ht="14.25" hidden="false" customHeight="false" outlineLevel="0" collapsed="false">
      <c r="A13" s="37" t="s">
        <v>18</v>
      </c>
      <c r="B13" s="0" t="n">
        <v>1</v>
      </c>
      <c r="C13" s="0" t="n">
        <v>3</v>
      </c>
      <c r="E13" s="0" t="s">
        <v>19</v>
      </c>
      <c r="F13" s="0" t="s">
        <v>20</v>
      </c>
      <c r="I13" s="0" t="s">
        <v>21</v>
      </c>
      <c r="J13" s="0" t="s">
        <v>20</v>
      </c>
    </row>
    <row r="14" customFormat="false" ht="14.25" hidden="false" customHeight="false" outlineLevel="0" collapsed="false">
      <c r="B14" s="0" t="n">
        <v>2</v>
      </c>
      <c r="C14" s="0" t="n">
        <v>5</v>
      </c>
      <c r="F14" s="0" t="s">
        <v>22</v>
      </c>
    </row>
    <row r="15" customFormat="false" ht="14.25" hidden="false" customHeight="false" outlineLevel="0" collapsed="false">
      <c r="B15" s="0" t="n">
        <v>3</v>
      </c>
      <c r="C15" s="0" t="n">
        <v>7</v>
      </c>
      <c r="F15" s="0" t="s">
        <v>19</v>
      </c>
      <c r="G15" s="38"/>
      <c r="J15" s="0" t="s">
        <v>21</v>
      </c>
      <c r="K15" s="38"/>
    </row>
    <row r="16" customFormat="false" ht="14.25" hidden="false" customHeight="false" outlineLevel="0" collapsed="false">
      <c r="B16" s="36" t="n">
        <v>4</v>
      </c>
      <c r="C16" s="36" t="n">
        <v>9</v>
      </c>
    </row>
    <row r="17" customFormat="false" ht="14.25" hidden="false" customHeight="false" outlineLevel="0" collapsed="false">
      <c r="B17" s="39"/>
      <c r="C17" s="39"/>
      <c r="E17" s="36"/>
      <c r="F17" s="36"/>
      <c r="G17" s="36"/>
      <c r="I17" s="36"/>
      <c r="J17" s="36"/>
      <c r="K17" s="36"/>
    </row>
    <row r="18" customFormat="false" ht="14.25" hidden="false" customHeight="false" outlineLevel="0" collapsed="false">
      <c r="A18" s="37" t="s">
        <v>23</v>
      </c>
      <c r="B18" s="0" t="n">
        <v>1</v>
      </c>
      <c r="C18" s="0" t="n">
        <v>4</v>
      </c>
      <c r="E18" s="0" t="s">
        <v>19</v>
      </c>
      <c r="F18" s="0" t="s">
        <v>20</v>
      </c>
      <c r="I18" s="0" t="s">
        <v>21</v>
      </c>
      <c r="J18" s="0" t="s">
        <v>20</v>
      </c>
    </row>
    <row r="19" customFormat="false" ht="14.25" hidden="false" customHeight="false" outlineLevel="0" collapsed="false">
      <c r="B19" s="0" t="n">
        <v>2</v>
      </c>
      <c r="C19" s="0" t="n">
        <v>4</v>
      </c>
      <c r="F19" s="0" t="s">
        <v>22</v>
      </c>
    </row>
    <row r="20" customFormat="false" ht="14.25" hidden="false" customHeight="false" outlineLevel="0" collapsed="false">
      <c r="B20" s="0" t="n">
        <v>3</v>
      </c>
      <c r="C20" s="0" t="n">
        <v>6</v>
      </c>
      <c r="F20" s="0" t="s">
        <v>19</v>
      </c>
      <c r="G20" s="38"/>
      <c r="J20" s="0" t="s">
        <v>21</v>
      </c>
      <c r="K20" s="38"/>
    </row>
    <row r="21" customFormat="false" ht="14.25" hidden="false" customHeight="false" outlineLevel="0" collapsed="false">
      <c r="B21" s="36" t="n">
        <v>4</v>
      </c>
      <c r="C21" s="36" t="n">
        <v>10</v>
      </c>
      <c r="E21" s="36"/>
      <c r="F21" s="36"/>
      <c r="G21" s="36"/>
      <c r="I21" s="36"/>
      <c r="J21" s="36"/>
      <c r="K21" s="36"/>
    </row>
    <row r="37" customFormat="false" ht="14.25" hidden="false" customHeight="false" outlineLevel="0" collapsed="false">
      <c r="B37" s="35" t="s">
        <v>17</v>
      </c>
      <c r="C37" s="35" t="s">
        <v>3</v>
      </c>
      <c r="D37" s="37"/>
      <c r="E37" s="35" t="s">
        <v>24</v>
      </c>
      <c r="F37" s="35" t="s">
        <v>25</v>
      </c>
      <c r="G37" s="37"/>
      <c r="H37" s="35" t="s">
        <v>26</v>
      </c>
      <c r="I37" s="35" t="s">
        <v>26</v>
      </c>
      <c r="J37" s="35" t="s">
        <v>27</v>
      </c>
      <c r="L37" s="35" t="s">
        <v>28</v>
      </c>
    </row>
    <row r="38" customFormat="false" ht="14.25" hidden="false" customHeight="false" outlineLevel="0" collapsed="false">
      <c r="A38" s="37" t="s">
        <v>18</v>
      </c>
      <c r="B38" s="0" t="n">
        <v>1</v>
      </c>
      <c r="C38" s="0" t="n">
        <v>3</v>
      </c>
    </row>
    <row r="39" customFormat="false" ht="14.25" hidden="false" customHeight="false" outlineLevel="0" collapsed="false">
      <c r="B39" s="0" t="n">
        <v>2</v>
      </c>
      <c r="C39" s="0" t="n">
        <v>5</v>
      </c>
    </row>
    <row r="40" customFormat="false" ht="14.25" hidden="false" customHeight="false" outlineLevel="0" collapsed="false">
      <c r="B40" s="0" t="n">
        <v>3</v>
      </c>
      <c r="C40" s="0" t="n">
        <v>7</v>
      </c>
    </row>
    <row r="41" customFormat="false" ht="14.25" hidden="false" customHeight="false" outlineLevel="0" collapsed="false">
      <c r="B41" s="36" t="n">
        <v>4</v>
      </c>
      <c r="C41" s="36" t="n">
        <v>9</v>
      </c>
      <c r="E41" s="36"/>
      <c r="F41" s="36"/>
      <c r="H41" s="36"/>
      <c r="I41" s="36"/>
      <c r="J41" s="36"/>
      <c r="L41" s="38"/>
    </row>
    <row r="42" customFormat="false" ht="14.25" hidden="false" customHeight="false" outlineLevel="0" collapsed="false">
      <c r="B42" s="0" t="n">
        <v>5</v>
      </c>
      <c r="E42" s="38"/>
      <c r="G42" s="0" t="s">
        <v>29</v>
      </c>
      <c r="H42" s="0" t="n">
        <f aca="false">SUM(H38:H41)</f>
        <v>0</v>
      </c>
      <c r="I42" s="0" t="n">
        <f aca="false">SUM(I38:I41)</f>
        <v>0</v>
      </c>
      <c r="J42" s="0" t="n">
        <f aca="false">SUM(J38:J41)</f>
        <v>0</v>
      </c>
    </row>
    <row r="43" customFormat="false" ht="14.25" hidden="false" customHeight="false" outlineLevel="0" collapsed="false">
      <c r="B43" s="36"/>
      <c r="C43" s="36"/>
      <c r="E43" s="36"/>
      <c r="F43" s="36"/>
      <c r="H43" s="36"/>
      <c r="I43" s="36"/>
      <c r="J43" s="36"/>
    </row>
    <row r="44" customFormat="false" ht="14.25" hidden="false" customHeight="false" outlineLevel="0" collapsed="false">
      <c r="A44" s="37" t="s">
        <v>23</v>
      </c>
      <c r="B44" s="0" t="n">
        <v>1</v>
      </c>
      <c r="C44" s="0" t="n">
        <v>4</v>
      </c>
    </row>
    <row r="45" customFormat="false" ht="14.25" hidden="false" customHeight="false" outlineLevel="0" collapsed="false">
      <c r="B45" s="0" t="n">
        <v>2</v>
      </c>
      <c r="C45" s="0" t="n">
        <v>4</v>
      </c>
    </row>
    <row r="46" customFormat="false" ht="14.25" hidden="false" customHeight="false" outlineLevel="0" collapsed="false">
      <c r="B46" s="0" t="n">
        <v>3</v>
      </c>
      <c r="C46" s="0" t="n">
        <v>6</v>
      </c>
    </row>
    <row r="47" customFormat="false" ht="14.25" hidden="false" customHeight="false" outlineLevel="0" collapsed="false">
      <c r="B47" s="36" t="n">
        <v>4</v>
      </c>
      <c r="C47" s="36" t="n">
        <v>10</v>
      </c>
      <c r="E47" s="36"/>
      <c r="F47" s="36"/>
      <c r="H47" s="36"/>
      <c r="I47" s="36"/>
      <c r="J47" s="36"/>
    </row>
    <row r="48" customFormat="false" ht="14.25" hidden="false" customHeight="false" outlineLevel="0" collapsed="false">
      <c r="B48" s="0" t="n">
        <v>5</v>
      </c>
      <c r="E48" s="38"/>
      <c r="G48" s="0" t="s">
        <v>29</v>
      </c>
      <c r="H48" s="0" t="n">
        <f aca="false">SUM(H44:H47)</f>
        <v>0</v>
      </c>
      <c r="I48" s="0" t="n">
        <f aca="false">SUM(I44:I47)</f>
        <v>0</v>
      </c>
      <c r="J48" s="0" t="n">
        <f aca="false">SUM(J44:J47)</f>
        <v>0</v>
      </c>
    </row>
    <row r="49" customFormat="false" ht="14.25" hidden="false" customHeight="false" outlineLevel="0" collapsed="false">
      <c r="L49" s="38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7" activeCellId="0" sqref="P27"/>
    </sheetView>
  </sheetViews>
  <sheetFormatPr defaultColWidth="10.70703125" defaultRowHeight="14.25" zeroHeight="false" outlineLevelRow="0" outlineLevelCol="0"/>
  <cols>
    <col collapsed="false" customWidth="true" hidden="false" outlineLevel="0" max="1" min="1" style="0" width="8.2"/>
    <col collapsed="false" customWidth="true" hidden="false" outlineLevel="0" max="2" min="2" style="0" width="6.61"/>
    <col collapsed="false" customWidth="true" hidden="false" outlineLevel="0" max="3" min="3" style="0" width="5.73"/>
    <col collapsed="false" customWidth="true" hidden="false" outlineLevel="0" max="4" min="4" style="0" width="8.33"/>
    <col collapsed="false" customWidth="true" hidden="false" outlineLevel="0" max="5" min="5" style="0" width="4.8"/>
    <col collapsed="false" customWidth="true" hidden="false" outlineLevel="0" max="8" min="8" style="0" width="5.01"/>
    <col collapsed="false" customWidth="true" hidden="false" outlineLevel="0" max="11" min="11" style="0" width="3.93"/>
  </cols>
  <sheetData>
    <row r="1" customFormat="false" ht="14.25" hidden="false" customHeight="false" outlineLevel="0" collapsed="false">
      <c r="A1" s="36"/>
      <c r="B1" s="36"/>
      <c r="C1" s="35" t="s">
        <v>2</v>
      </c>
      <c r="D1" s="35" t="s">
        <v>3</v>
      </c>
      <c r="F1" s="35" t="s">
        <v>30</v>
      </c>
      <c r="G1" s="35" t="s">
        <v>31</v>
      </c>
      <c r="H1" s="37"/>
      <c r="I1" s="35" t="s">
        <v>32</v>
      </c>
      <c r="J1" s="35" t="s">
        <v>33</v>
      </c>
      <c r="L1" s="35" t="s">
        <v>33</v>
      </c>
      <c r="M1" s="35" t="s">
        <v>34</v>
      </c>
      <c r="N1" s="35" t="s">
        <v>24</v>
      </c>
      <c r="O1" s="35" t="s">
        <v>5</v>
      </c>
    </row>
    <row r="2" customFormat="false" ht="14.25" hidden="false" customHeight="false" outlineLevel="0" collapsed="false">
      <c r="A2" s="0" t="s">
        <v>35</v>
      </c>
      <c r="B2" s="0" t="n">
        <v>2016</v>
      </c>
      <c r="C2" s="0" t="n">
        <v>1</v>
      </c>
      <c r="D2" s="0" t="n">
        <v>15.45</v>
      </c>
      <c r="H2" s="40" t="s">
        <v>36</v>
      </c>
    </row>
    <row r="3" customFormat="false" ht="14.25" hidden="false" customHeight="false" outlineLevel="0" collapsed="false">
      <c r="A3" s="0" t="s">
        <v>37</v>
      </c>
      <c r="B3" s="0" t="n">
        <v>2017</v>
      </c>
      <c r="C3" s="0" t="n">
        <v>2</v>
      </c>
      <c r="D3" s="0" t="n">
        <v>46.26</v>
      </c>
      <c r="H3" s="40" t="s">
        <v>38</v>
      </c>
    </row>
    <row r="4" customFormat="false" ht="14.25" hidden="false" customHeight="false" outlineLevel="0" collapsed="false">
      <c r="A4" s="0" t="s">
        <v>39</v>
      </c>
      <c r="B4" s="0" t="n">
        <v>2017</v>
      </c>
      <c r="C4" s="0" t="n">
        <v>3</v>
      </c>
      <c r="D4" s="0" t="n">
        <v>85.52</v>
      </c>
      <c r="H4" s="40" t="s">
        <v>40</v>
      </c>
    </row>
    <row r="5" customFormat="false" ht="14.25" hidden="false" customHeight="false" outlineLevel="0" collapsed="false">
      <c r="A5" s="0" t="s">
        <v>41</v>
      </c>
      <c r="B5" s="0" t="n">
        <v>2017</v>
      </c>
      <c r="C5" s="0" t="n">
        <v>4</v>
      </c>
      <c r="D5" s="0" t="n">
        <v>139.13</v>
      </c>
      <c r="H5" s="40" t="s">
        <v>42</v>
      </c>
    </row>
    <row r="6" customFormat="false" ht="14.25" hidden="false" customHeight="false" outlineLevel="0" collapsed="false">
      <c r="A6" s="0" t="s">
        <v>43</v>
      </c>
      <c r="B6" s="0" t="n">
        <v>2017</v>
      </c>
      <c r="C6" s="0" t="n">
        <v>5</v>
      </c>
      <c r="D6" s="0" t="n">
        <v>213.84</v>
      </c>
      <c r="H6" s="40" t="s">
        <v>44</v>
      </c>
    </row>
    <row r="7" customFormat="false" ht="14.25" hidden="false" customHeight="false" outlineLevel="0" collapsed="false">
      <c r="A7" s="0" t="s">
        <v>45</v>
      </c>
      <c r="B7" s="0" t="n">
        <v>2017</v>
      </c>
      <c r="C7" s="0" t="n">
        <v>6</v>
      </c>
      <c r="D7" s="0" t="n">
        <v>101.08</v>
      </c>
      <c r="H7" s="40" t="s">
        <v>46</v>
      </c>
      <c r="I7" s="36"/>
      <c r="J7" s="36"/>
    </row>
    <row r="8" customFormat="false" ht="14.25" hidden="false" customHeight="false" outlineLevel="0" collapsed="false">
      <c r="A8" s="0" t="s">
        <v>35</v>
      </c>
      <c r="B8" s="0" t="n">
        <v>2017</v>
      </c>
      <c r="C8" s="0" t="n">
        <v>7</v>
      </c>
      <c r="D8" s="0" t="n">
        <v>43.65</v>
      </c>
    </row>
    <row r="9" customFormat="false" ht="14.25" hidden="false" customHeight="false" outlineLevel="0" collapsed="false">
      <c r="A9" s="0" t="s">
        <v>37</v>
      </c>
      <c r="B9" s="0" t="n">
        <v>2018</v>
      </c>
      <c r="C9" s="0" t="n">
        <v>8</v>
      </c>
      <c r="D9" s="0" t="n">
        <v>95.02</v>
      </c>
    </row>
    <row r="10" customFormat="false" ht="14.25" hidden="false" customHeight="false" outlineLevel="0" collapsed="false">
      <c r="A10" s="0" t="s">
        <v>39</v>
      </c>
      <c r="B10" s="0" t="n">
        <v>2018</v>
      </c>
      <c r="C10" s="0" t="n">
        <v>9</v>
      </c>
      <c r="D10" s="0" t="n">
        <v>218.36</v>
      </c>
    </row>
    <row r="11" customFormat="false" ht="14.25" hidden="false" customHeight="false" outlineLevel="0" collapsed="false">
      <c r="A11" s="0" t="s">
        <v>41</v>
      </c>
      <c r="B11" s="0" t="n">
        <v>2018</v>
      </c>
      <c r="C11" s="0" t="n">
        <v>10</v>
      </c>
      <c r="D11" s="0" t="n">
        <v>278.91</v>
      </c>
    </row>
    <row r="12" customFormat="false" ht="14.25" hidden="false" customHeight="false" outlineLevel="0" collapsed="false">
      <c r="A12" s="0" t="s">
        <v>43</v>
      </c>
      <c r="B12" s="0" t="n">
        <v>2018</v>
      </c>
      <c r="C12" s="0" t="n">
        <v>11</v>
      </c>
      <c r="D12" s="0" t="n">
        <v>379.53</v>
      </c>
    </row>
    <row r="13" customFormat="false" ht="14.25" hidden="false" customHeight="false" outlineLevel="0" collapsed="false">
      <c r="A13" s="0" t="s">
        <v>45</v>
      </c>
      <c r="B13" s="0" t="n">
        <v>2018</v>
      </c>
      <c r="C13" s="0" t="n">
        <v>12</v>
      </c>
      <c r="D13" s="0" t="n">
        <v>175.57</v>
      </c>
    </row>
    <row r="14" customFormat="false" ht="14.25" hidden="false" customHeight="false" outlineLevel="0" collapsed="false">
      <c r="A14" s="0" t="s">
        <v>35</v>
      </c>
      <c r="B14" s="0" t="n">
        <v>2018</v>
      </c>
      <c r="C14" s="0" t="n">
        <v>13</v>
      </c>
      <c r="D14" s="0" t="n">
        <v>78.07</v>
      </c>
    </row>
    <row r="15" customFormat="false" ht="14.25" hidden="false" customHeight="false" outlineLevel="0" collapsed="false">
      <c r="A15" s="0" t="s">
        <v>37</v>
      </c>
      <c r="B15" s="0" t="n">
        <v>2019</v>
      </c>
      <c r="C15" s="0" t="n">
        <v>14</v>
      </c>
      <c r="D15" s="0" t="n">
        <v>153.42</v>
      </c>
    </row>
    <row r="16" customFormat="false" ht="14.25" hidden="false" customHeight="false" outlineLevel="0" collapsed="false">
      <c r="A16" s="0" t="s">
        <v>39</v>
      </c>
      <c r="B16" s="0" t="n">
        <v>2019</v>
      </c>
      <c r="C16" s="0" t="n">
        <v>15</v>
      </c>
      <c r="D16" s="0" t="n">
        <v>285.93</v>
      </c>
    </row>
    <row r="17" customFormat="false" ht="14.25" hidden="false" customHeight="false" outlineLevel="0" collapsed="false">
      <c r="A17" s="0" t="s">
        <v>41</v>
      </c>
      <c r="B17" s="0" t="n">
        <v>2019</v>
      </c>
      <c r="C17" s="0" t="n">
        <v>16</v>
      </c>
      <c r="D17" s="0" t="n">
        <v>407.55</v>
      </c>
    </row>
    <row r="18" customFormat="false" ht="14.25" hidden="false" customHeight="false" outlineLevel="0" collapsed="false">
      <c r="A18" s="0" t="s">
        <v>43</v>
      </c>
      <c r="B18" s="0" t="n">
        <v>2019</v>
      </c>
      <c r="C18" s="0" t="n">
        <v>17</v>
      </c>
      <c r="D18" s="0" t="n">
        <v>537.84</v>
      </c>
    </row>
    <row r="19" customFormat="false" ht="14.25" hidden="false" customHeight="false" outlineLevel="0" collapsed="false">
      <c r="A19" s="36" t="s">
        <v>45</v>
      </c>
      <c r="B19" s="36" t="n">
        <v>2019</v>
      </c>
      <c r="C19" s="36" t="n">
        <v>18</v>
      </c>
      <c r="D19" s="36" t="n">
        <v>243.24</v>
      </c>
      <c r="O19" s="36"/>
    </row>
    <row r="20" customFormat="false" ht="14.25" hidden="false" customHeight="false" outlineLevel="0" collapsed="false">
      <c r="A20" s="0" t="s">
        <v>35</v>
      </c>
      <c r="B20" s="0" t="n">
        <v>2019</v>
      </c>
      <c r="C20" s="0" t="n">
        <v>19</v>
      </c>
    </row>
    <row r="21" customFormat="false" ht="14.25" hidden="false" customHeight="false" outlineLevel="0" collapsed="false">
      <c r="A21" s="0" t="s">
        <v>37</v>
      </c>
      <c r="B21" s="0" t="n">
        <v>2020</v>
      </c>
      <c r="C21" s="0" t="n">
        <v>20</v>
      </c>
    </row>
    <row r="22" customFormat="false" ht="14.25" hidden="false" customHeight="false" outlineLevel="0" collapsed="false">
      <c r="A22" s="0" t="s">
        <v>39</v>
      </c>
      <c r="B22" s="0" t="n">
        <v>2020</v>
      </c>
      <c r="C22" s="0" t="n">
        <v>21</v>
      </c>
    </row>
    <row r="23" customFormat="false" ht="14.25" hidden="false" customHeight="false" outlineLevel="0" collapsed="false">
      <c r="A23" s="0" t="s">
        <v>41</v>
      </c>
      <c r="B23" s="0" t="n">
        <v>2020</v>
      </c>
      <c r="C23" s="0" t="n">
        <v>22</v>
      </c>
    </row>
    <row r="24" customFormat="false" ht="14.25" hidden="false" customHeight="false" outlineLevel="0" collapsed="false">
      <c r="A24" s="0" t="s">
        <v>43</v>
      </c>
      <c r="B24" s="0" t="n">
        <v>2020</v>
      </c>
      <c r="C24" s="0" t="n">
        <v>23</v>
      </c>
    </row>
    <row r="25" customFormat="false" ht="14.25" hidden="false" customHeight="false" outlineLevel="0" collapsed="false">
      <c r="A25" s="0" t="s">
        <v>45</v>
      </c>
      <c r="B25" s="0" t="n">
        <v>2020</v>
      </c>
      <c r="C25" s="0" t="n">
        <v>24</v>
      </c>
      <c r="L25" s="36"/>
      <c r="M25" s="36"/>
      <c r="N25" s="36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2010-10-25T07:01:14Z</dcterms:created>
  <dc:creator>Florian Sahling</dc:creator>
  <dc:description/>
  <dc:language>en-US</dc:language>
  <cp:lastModifiedBy/>
  <cp:lastPrinted>2010-10-25T07:34:24Z</cp:lastPrinted>
  <dcterms:modified xsi:type="dcterms:W3CDTF">2024-11-13T23:49:52Z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