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kumente E\Uni\Master\Semester-3\ProdProz\"/>
    </mc:Choice>
  </mc:AlternateContent>
  <xr:revisionPtr revIDLastSave="0" documentId="13_ncr:1_{CFF044C5-CDEF-4292-AFA5-5318E6E7415B}" xr6:coauthVersionLast="47" xr6:coauthVersionMax="47" xr10:uidLastSave="{00000000-0000-0000-0000-000000000000}"/>
  <bookViews>
    <workbookView xWindow="28680" yWindow="-120" windowWidth="29040" windowHeight="16440" xr2:uid="{275CE84E-97CE-4EE3-8ACA-2CC4602125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1" l="1"/>
  <c r="D3" i="1"/>
  <c r="M3" i="1"/>
  <c r="M4" i="1"/>
  <c r="M5" i="1"/>
  <c r="N5" i="1" s="1"/>
  <c r="M6" i="1"/>
  <c r="M7" i="1"/>
  <c r="N7" i="1" s="1"/>
  <c r="M8" i="1"/>
  <c r="M9" i="1"/>
  <c r="M10" i="1"/>
  <c r="N10" i="1" s="1"/>
  <c r="M11" i="1"/>
  <c r="M12" i="1"/>
  <c r="M13" i="1"/>
  <c r="M14" i="1"/>
  <c r="M15" i="1"/>
  <c r="N15" i="1" s="1"/>
  <c r="M16" i="1"/>
  <c r="M17" i="1"/>
  <c r="M19" i="1"/>
  <c r="M20" i="1"/>
  <c r="M2" i="1"/>
  <c r="N2" i="1" s="1"/>
  <c r="N4" i="1"/>
  <c r="N12" i="1"/>
  <c r="N13" i="1"/>
  <c r="N16" i="1"/>
  <c r="N17" i="1"/>
  <c r="N3" i="1"/>
  <c r="N6" i="1"/>
  <c r="N8" i="1"/>
  <c r="N9" i="1"/>
  <c r="N11" i="1"/>
  <c r="N14" i="1"/>
  <c r="L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H4" i="1"/>
  <c r="H3" i="1"/>
  <c r="I2" i="1" s="1"/>
  <c r="H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I3" i="1" l="1"/>
  <c r="I4" i="1"/>
  <c r="L4" i="1"/>
</calcChain>
</file>

<file path=xl/sharedStrings.xml><?xml version="1.0" encoding="utf-8"?>
<sst xmlns="http://schemas.openxmlformats.org/spreadsheetml/2006/main" count="13" uniqueCount="12">
  <si>
    <t>Periode</t>
  </si>
  <si>
    <t>Bedarf</t>
  </si>
  <si>
    <t>TC</t>
  </si>
  <si>
    <t>SI</t>
  </si>
  <si>
    <t>s_roh</t>
  </si>
  <si>
    <t>s1</t>
  </si>
  <si>
    <t>s2</t>
  </si>
  <si>
    <t>s3</t>
  </si>
  <si>
    <t>s</t>
  </si>
  <si>
    <t>TCI</t>
  </si>
  <si>
    <t>y^_t</t>
  </si>
  <si>
    <t>Fehler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</si>
</sst>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Zeitreihe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y_t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32.1</c:v>
                </c:pt>
                <c:pt idx="1">
                  <c:v>106</c:v>
                </c:pt>
                <c:pt idx="2">
                  <c:v>80.400000000000006</c:v>
                </c:pt>
                <c:pt idx="3">
                  <c:v>63.2</c:v>
                </c:pt>
                <c:pt idx="4">
                  <c:v>131.80000000000001</c:v>
                </c:pt>
                <c:pt idx="5">
                  <c:v>99.2</c:v>
                </c:pt>
                <c:pt idx="6">
                  <c:v>70.099999999999994</c:v>
                </c:pt>
                <c:pt idx="7">
                  <c:v>171.8</c:v>
                </c:pt>
                <c:pt idx="8">
                  <c:v>124.9</c:v>
                </c:pt>
                <c:pt idx="9">
                  <c:v>99.3</c:v>
                </c:pt>
                <c:pt idx="10">
                  <c:v>213.5</c:v>
                </c:pt>
                <c:pt idx="11">
                  <c:v>185.6</c:v>
                </c:pt>
                <c:pt idx="12">
                  <c:v>101.9</c:v>
                </c:pt>
                <c:pt idx="13">
                  <c:v>245.8</c:v>
                </c:pt>
                <c:pt idx="14">
                  <c:v>228.1</c:v>
                </c:pt>
                <c:pt idx="15">
                  <c:v>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E8-4010-A398-7077EE7BA0B4}"/>
            </c:ext>
          </c:extLst>
        </c:ser>
        <c:ser>
          <c:idx val="1"/>
          <c:order val="1"/>
          <c:tx>
            <c:v>y_^t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</a:ln>
              <a:effectLst/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Sheet1!$M$2:$M$20</c:f>
              <c:numCache>
                <c:formatCode>General</c:formatCode>
                <c:ptCount val="19"/>
                <c:pt idx="0">
                  <c:v>36.595261782397202</c:v>
                </c:pt>
                <c:pt idx="1">
                  <c:v>90.925652192093523</c:v>
                </c:pt>
                <c:pt idx="2">
                  <c:v>79.454269111327179</c:v>
                </c:pt>
                <c:pt idx="3">
                  <c:v>55.679420165390326</c:v>
                </c:pt>
                <c:pt idx="4">
                  <c:v>131.32078616865363</c:v>
                </c:pt>
                <c:pt idx="5">
                  <c:v>110.19997675177397</c:v>
                </c:pt>
                <c:pt idx="6">
                  <c:v>74.763578548383435</c:v>
                </c:pt>
                <c:pt idx="7">
                  <c:v>171.71592014521374</c:v>
                </c:pt>
                <c:pt idx="8">
                  <c:v>140.94568439222076</c:v>
                </c:pt>
                <c:pt idx="9">
                  <c:v>93.847736931376559</c:v>
                </c:pt>
                <c:pt idx="10">
                  <c:v>212.11105412177383</c:v>
                </c:pt>
                <c:pt idx="11">
                  <c:v>171.69139203266755</c:v>
                </c:pt>
                <c:pt idx="12">
                  <c:v>112.93189531436967</c:v>
                </c:pt>
                <c:pt idx="13">
                  <c:v>252.50618809833392</c:v>
                </c:pt>
                <c:pt idx="14">
                  <c:v>202.43709967311435</c:v>
                </c:pt>
                <c:pt idx="15">
                  <c:v>132.01605369736276</c:v>
                </c:pt>
                <c:pt idx="16">
                  <c:v>292.9013220748941</c:v>
                </c:pt>
                <c:pt idx="17">
                  <c:v>233.18280731356111</c:v>
                </c:pt>
                <c:pt idx="18">
                  <c:v>151.10021208035587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E8-4010-A398-7077EE7BA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913768"/>
        <c:axId val="553919168"/>
      </c:scatterChart>
      <c:valAx>
        <c:axId val="55391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919168"/>
        <c:crosses val="autoZero"/>
        <c:crossBetween val="midCat"/>
      </c:valAx>
      <c:valAx>
        <c:axId val="5539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913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98928258967629E-2"/>
                  <c:y val="0.297319553805774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yVal>
            <c:numRef>
              <c:f>Sheet1!$L$2:$L$17</c:f>
              <c:numCache>
                <c:formatCode>General</c:formatCode>
                <c:ptCount val="16"/>
                <c:pt idx="0">
                  <c:v>50.586852227150075</c:v>
                </c:pt>
                <c:pt idx="1">
                  <c:v>78.919158972213253</c:v>
                </c:pt>
                <c:pt idx="2">
                  <c:v>78.646100076064542</c:v>
                </c:pt>
                <c:pt idx="3">
                  <c:v>99.597790054700468</c:v>
                </c:pt>
                <c:pt idx="4">
                  <c:v>98.127784457902905</c:v>
                </c:pt>
                <c:pt idx="5">
                  <c:v>97.035984173452761</c:v>
                </c:pt>
                <c:pt idx="6">
                  <c:v>110.47159941193831</c:v>
                </c:pt>
                <c:pt idx="7">
                  <c:v>127.90859916439848</c:v>
                </c:pt>
                <c:pt idx="8">
                  <c:v>122.17534700871219</c:v>
                </c:pt>
                <c:pt idx="9">
                  <c:v>156.48829988024929</c:v>
                </c:pt>
                <c:pt idx="10">
                  <c:v>158.95509849592011</c:v>
                </c:pt>
                <c:pt idx="11">
                  <c:v>181.55119619549225</c:v>
                </c:pt>
                <c:pt idx="12">
                  <c:v>160.58567731920849</c:v>
                </c:pt>
                <c:pt idx="13">
                  <c:v>183.00310637141527</c:v>
                </c:pt>
                <c:pt idx="14">
                  <c:v>223.12407247948158</c:v>
                </c:pt>
                <c:pt idx="15">
                  <c:v>198.56521434956105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2-43E0-BDD8-D1B8BA135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119040"/>
        <c:axId val="364120120"/>
      </c:scatterChart>
      <c:valAx>
        <c:axId val="36411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4120120"/>
        <c:crosses val="autoZero"/>
        <c:crossBetween val="midCat"/>
      </c:valAx>
      <c:valAx>
        <c:axId val="36412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411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2</xdr:row>
      <xdr:rowOff>28575</xdr:rowOff>
    </xdr:from>
    <xdr:to>
      <xdr:col>24</xdr:col>
      <xdr:colOff>295275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D5A640-5228-40AF-74DA-F8E3F0B71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28575</xdr:colOff>
      <xdr:row>18</xdr:row>
      <xdr:rowOff>47625</xdr:rowOff>
    </xdr:from>
    <xdr:to>
      <xdr:col>24</xdr:col>
      <xdr:colOff>333375</xdr:colOff>
      <xdr:row>32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C0E066-E12F-EF6C-6554-AE13944F9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A0562-4D11-4C4F-A0F6-66CBFB75D2BB}">
  <dimension ref="A1:N20"/>
  <sheetViews>
    <sheetView tabSelected="1" workbookViewId="0">
      <selection activeCell="E3" sqref="E3"/>
    </sheetView>
  </sheetViews>
  <sheetFormatPr defaultRowHeight="15" x14ac:dyDescent="0.25"/>
  <sheetData>
    <row r="1" spans="1:14" x14ac:dyDescent="0.25">
      <c r="A1" s="2" t="s">
        <v>0</v>
      </c>
      <c r="B1" s="2" t="s">
        <v>1</v>
      </c>
      <c r="D1" s="2" t="s">
        <v>2</v>
      </c>
      <c r="E1" s="2" t="s">
        <v>3</v>
      </c>
      <c r="G1" s="2"/>
      <c r="H1" s="2" t="s">
        <v>4</v>
      </c>
      <c r="I1" s="2" t="s">
        <v>8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x14ac:dyDescent="0.25">
      <c r="A2" s="2">
        <v>1</v>
      </c>
      <c r="B2" s="2">
        <v>32.1</v>
      </c>
      <c r="D2" s="2"/>
      <c r="E2" s="2"/>
      <c r="G2" s="2" t="s">
        <v>5</v>
      </c>
      <c r="H2" s="2">
        <f>AVERAGE(E5,E8,E11,E14)</f>
        <v>0.63970359472225169</v>
      </c>
      <c r="I2" s="2">
        <f>3*H2/SUM(H2:H4)</f>
        <v>0.63455223218597223</v>
      </c>
      <c r="K2" s="2">
        <v>0.63455223218597223</v>
      </c>
      <c r="L2" s="2">
        <f>B2/K2</f>
        <v>50.586852227150075</v>
      </c>
      <c r="M2" s="2">
        <f>(10.025*A2+47.646)*K2</f>
        <v>36.595261782397202</v>
      </c>
      <c r="N2" s="2">
        <f>M2-B2</f>
        <v>4.4952617823972005</v>
      </c>
    </row>
    <row r="3" spans="1:14" x14ac:dyDescent="0.25">
      <c r="A3" s="2">
        <v>2</v>
      </c>
      <c r="B3" s="2">
        <v>106</v>
      </c>
      <c r="D3" s="2">
        <f>AVERAGE(B2:B4)</f>
        <v>72.833333333333329</v>
      </c>
      <c r="E3" s="2">
        <f>B3/D3</f>
        <v>1.4553775743707096</v>
      </c>
      <c r="G3" s="2" t="s">
        <v>6</v>
      </c>
      <c r="H3" s="2">
        <f>AVERAGE(E3,E6,E9,E12,E15)</f>
        <v>1.3540504063894503</v>
      </c>
      <c r="I3" s="2">
        <f>3*H3/SUM(H2:H4)</f>
        <v>1.3431465993868696</v>
      </c>
      <c r="K3" s="2">
        <v>1.3431465993868696</v>
      </c>
      <c r="L3" s="2">
        <f t="shared" ref="L3:L17" si="0">B3/K3</f>
        <v>78.919158972213253</v>
      </c>
      <c r="M3" s="2">
        <f t="shared" ref="M3:M20" si="1">(10.025*A3+47.646)*K3</f>
        <v>90.925652192093523</v>
      </c>
      <c r="N3" s="2">
        <f t="shared" ref="N3:N17" si="2">M3-B3</f>
        <v>-15.074347807906477</v>
      </c>
    </row>
    <row r="4" spans="1:14" x14ac:dyDescent="0.25">
      <c r="A4" s="2">
        <v>3</v>
      </c>
      <c r="B4" s="2">
        <v>80.400000000000006</v>
      </c>
      <c r="D4" s="2">
        <f t="shared" ref="D4:D16" si="3">AVERAGE(B3:B5)</f>
        <v>83.2</v>
      </c>
      <c r="E4" s="2">
        <f t="shared" ref="E4:E16" si="4">B4/D4</f>
        <v>0.96634615384615385</v>
      </c>
      <c r="G4" s="2" t="s">
        <v>7</v>
      </c>
      <c r="H4" s="2">
        <f>AVERAGE(E4,E7,E10,E13,E16)</f>
        <v>1.0306003180837418</v>
      </c>
      <c r="I4" s="2">
        <f>3*H4/SUM(H2:H4)</f>
        <v>1.0223011684271583</v>
      </c>
      <c r="K4" s="2">
        <v>1.0223011684271583</v>
      </c>
      <c r="L4" s="2">
        <f t="shared" si="0"/>
        <v>78.646100076064542</v>
      </c>
      <c r="M4" s="2">
        <f t="shared" si="1"/>
        <v>79.454269111327179</v>
      </c>
      <c r="N4" s="2">
        <f t="shared" si="2"/>
        <v>-0.94573088867282706</v>
      </c>
    </row>
    <row r="5" spans="1:14" x14ac:dyDescent="0.25">
      <c r="A5" s="2">
        <v>4</v>
      </c>
      <c r="B5" s="2">
        <v>63.2</v>
      </c>
      <c r="D5" s="2">
        <f t="shared" si="3"/>
        <v>91.800000000000011</v>
      </c>
      <c r="E5" s="2">
        <f t="shared" si="4"/>
        <v>0.68845315904139426</v>
      </c>
      <c r="K5" s="2">
        <v>0.63455223218597223</v>
      </c>
      <c r="L5" s="2">
        <f t="shared" si="0"/>
        <v>99.597790054700468</v>
      </c>
      <c r="M5" s="2">
        <f t="shared" si="1"/>
        <v>55.679420165390326</v>
      </c>
      <c r="N5" s="2">
        <f t="shared" si="2"/>
        <v>-7.5205798346096771</v>
      </c>
    </row>
    <row r="6" spans="1:14" x14ac:dyDescent="0.25">
      <c r="A6" s="2">
        <v>5</v>
      </c>
      <c r="B6" s="2">
        <v>131.80000000000001</v>
      </c>
      <c r="D6" s="2">
        <f t="shared" si="3"/>
        <v>98.066666666666663</v>
      </c>
      <c r="E6" s="2">
        <f t="shared" si="4"/>
        <v>1.3439836845683211</v>
      </c>
      <c r="K6" s="2">
        <v>1.3431465993868696</v>
      </c>
      <c r="L6" s="2">
        <f t="shared" si="0"/>
        <v>98.127784457902905</v>
      </c>
      <c r="M6" s="2">
        <f t="shared" si="1"/>
        <v>131.32078616865363</v>
      </c>
      <c r="N6" s="2">
        <f t="shared" si="2"/>
        <v>-0.47921383134638518</v>
      </c>
    </row>
    <row r="7" spans="1:14" x14ac:dyDescent="0.25">
      <c r="A7" s="2">
        <v>6</v>
      </c>
      <c r="B7" s="2">
        <v>99.2</v>
      </c>
      <c r="D7" s="2">
        <f t="shared" si="3"/>
        <v>100.36666666666667</v>
      </c>
      <c r="E7" s="2">
        <f t="shared" si="4"/>
        <v>0.98837595483228158</v>
      </c>
      <c r="K7" s="2">
        <v>1.0223011684271583</v>
      </c>
      <c r="L7" s="2">
        <f t="shared" si="0"/>
        <v>97.035984173452761</v>
      </c>
      <c r="M7" s="2">
        <f t="shared" si="1"/>
        <v>110.19997675177397</v>
      </c>
      <c r="N7" s="2">
        <f t="shared" si="2"/>
        <v>10.999976751773971</v>
      </c>
    </row>
    <row r="8" spans="1:14" x14ac:dyDescent="0.25">
      <c r="A8" s="2">
        <v>7</v>
      </c>
      <c r="B8" s="2">
        <v>70.099999999999994</v>
      </c>
      <c r="D8" s="2">
        <f t="shared" si="3"/>
        <v>113.7</v>
      </c>
      <c r="E8" s="2">
        <f t="shared" si="4"/>
        <v>0.61653474054529456</v>
      </c>
      <c r="K8" s="2">
        <v>0.63455223218597223</v>
      </c>
      <c r="L8" s="2">
        <f t="shared" si="0"/>
        <v>110.47159941193831</v>
      </c>
      <c r="M8" s="2">
        <f t="shared" si="1"/>
        <v>74.763578548383435</v>
      </c>
      <c r="N8" s="2">
        <f t="shared" si="2"/>
        <v>4.6635785483834411</v>
      </c>
    </row>
    <row r="9" spans="1:14" x14ac:dyDescent="0.25">
      <c r="A9" s="2">
        <v>8</v>
      </c>
      <c r="B9" s="2">
        <v>171.8</v>
      </c>
      <c r="D9" s="2">
        <f t="shared" si="3"/>
        <v>122.26666666666667</v>
      </c>
      <c r="E9" s="2">
        <f t="shared" si="4"/>
        <v>1.4051254089422029</v>
      </c>
      <c r="K9" s="2">
        <v>1.3431465993868696</v>
      </c>
      <c r="L9" s="2">
        <f t="shared" si="0"/>
        <v>127.90859916439848</v>
      </c>
      <c r="M9" s="2">
        <f t="shared" si="1"/>
        <v>171.71592014521374</v>
      </c>
      <c r="N9" s="2">
        <f t="shared" si="2"/>
        <v>-8.407985478626756E-2</v>
      </c>
    </row>
    <row r="10" spans="1:14" x14ac:dyDescent="0.25">
      <c r="A10" s="2">
        <v>9</v>
      </c>
      <c r="B10" s="2">
        <v>124.9</v>
      </c>
      <c r="D10" s="2">
        <f t="shared" si="3"/>
        <v>132.00000000000003</v>
      </c>
      <c r="E10" s="2">
        <f t="shared" si="4"/>
        <v>0.94621212121212106</v>
      </c>
      <c r="K10" s="2">
        <v>1.0223011684271583</v>
      </c>
      <c r="L10" s="2">
        <f t="shared" si="0"/>
        <v>122.17534700871219</v>
      </c>
      <c r="M10" s="2">
        <f t="shared" si="1"/>
        <v>140.94568439222076</v>
      </c>
      <c r="N10" s="2">
        <f t="shared" si="2"/>
        <v>16.04568439222075</v>
      </c>
    </row>
    <row r="11" spans="1:14" x14ac:dyDescent="0.25">
      <c r="A11" s="2">
        <v>10</v>
      </c>
      <c r="B11" s="2">
        <v>99.3</v>
      </c>
      <c r="D11" s="2">
        <f t="shared" si="3"/>
        <v>145.9</v>
      </c>
      <c r="E11" s="2">
        <f t="shared" si="4"/>
        <v>0.68060315284441397</v>
      </c>
      <c r="K11" s="2">
        <v>0.63455223218597223</v>
      </c>
      <c r="L11" s="2">
        <f t="shared" si="0"/>
        <v>156.48829988024929</v>
      </c>
      <c r="M11" s="2">
        <f t="shared" si="1"/>
        <v>93.847736931376559</v>
      </c>
      <c r="N11" s="2">
        <f t="shared" si="2"/>
        <v>-5.4522630686234379</v>
      </c>
    </row>
    <row r="12" spans="1:14" x14ac:dyDescent="0.25">
      <c r="A12" s="2">
        <v>11</v>
      </c>
      <c r="B12" s="2">
        <v>213.5</v>
      </c>
      <c r="D12" s="2">
        <f t="shared" si="3"/>
        <v>166.13333333333333</v>
      </c>
      <c r="E12" s="2">
        <f t="shared" si="4"/>
        <v>1.2851123595505618</v>
      </c>
      <c r="K12" s="2">
        <v>1.3431465993868696</v>
      </c>
      <c r="L12" s="2">
        <f t="shared" si="0"/>
        <v>158.95509849592011</v>
      </c>
      <c r="M12" s="2">
        <f t="shared" si="1"/>
        <v>212.11105412177383</v>
      </c>
      <c r="N12" s="2">
        <f t="shared" si="2"/>
        <v>-1.388945878226167</v>
      </c>
    </row>
    <row r="13" spans="1:14" x14ac:dyDescent="0.25">
      <c r="A13" s="2">
        <v>12</v>
      </c>
      <c r="B13" s="2">
        <v>185.6</v>
      </c>
      <c r="D13" s="2">
        <f t="shared" si="3"/>
        <v>167</v>
      </c>
      <c r="E13" s="2">
        <f t="shared" si="4"/>
        <v>1.1113772455089821</v>
      </c>
      <c r="K13" s="2">
        <v>1.0223011684271583</v>
      </c>
      <c r="L13" s="2">
        <f t="shared" si="0"/>
        <v>181.55119619549225</v>
      </c>
      <c r="M13" s="2">
        <f t="shared" si="1"/>
        <v>171.69139203266755</v>
      </c>
      <c r="N13" s="2">
        <f t="shared" si="2"/>
        <v>-13.908607967332443</v>
      </c>
    </row>
    <row r="14" spans="1:14" x14ac:dyDescent="0.25">
      <c r="A14" s="2">
        <v>13</v>
      </c>
      <c r="B14" s="2">
        <v>101.9</v>
      </c>
      <c r="D14" s="2">
        <f t="shared" si="3"/>
        <v>177.76666666666665</v>
      </c>
      <c r="E14" s="2">
        <f t="shared" si="4"/>
        <v>0.57322332645790375</v>
      </c>
      <c r="K14" s="2">
        <v>0.63455223218597223</v>
      </c>
      <c r="L14" s="2">
        <f t="shared" si="0"/>
        <v>160.58567731920849</v>
      </c>
      <c r="M14" s="2">
        <f t="shared" si="1"/>
        <v>112.93189531436967</v>
      </c>
      <c r="N14" s="2">
        <f t="shared" si="2"/>
        <v>11.031895314369663</v>
      </c>
    </row>
    <row r="15" spans="1:14" x14ac:dyDescent="0.25">
      <c r="A15" s="2">
        <v>14</v>
      </c>
      <c r="B15" s="2">
        <v>245.8</v>
      </c>
      <c r="D15" s="2">
        <f t="shared" si="3"/>
        <v>191.93333333333337</v>
      </c>
      <c r="E15" s="2">
        <f t="shared" si="4"/>
        <v>1.2806530045154565</v>
      </c>
      <c r="K15" s="2">
        <v>1.3431465993868696</v>
      </c>
      <c r="L15" s="2">
        <f t="shared" si="0"/>
        <v>183.00310637141527</v>
      </c>
      <c r="M15" s="2">
        <f t="shared" si="1"/>
        <v>252.50618809833392</v>
      </c>
      <c r="N15" s="2">
        <f t="shared" si="2"/>
        <v>6.7061880983339108</v>
      </c>
    </row>
    <row r="16" spans="1:14" x14ac:dyDescent="0.25">
      <c r="A16" s="2">
        <v>15</v>
      </c>
      <c r="B16" s="2">
        <v>228.1</v>
      </c>
      <c r="D16" s="2">
        <f t="shared" si="3"/>
        <v>199.96666666666667</v>
      </c>
      <c r="E16" s="2">
        <f t="shared" si="4"/>
        <v>1.1406901150191697</v>
      </c>
      <c r="K16" s="2">
        <v>1.0223011684271583</v>
      </c>
      <c r="L16" s="2">
        <f t="shared" si="0"/>
        <v>223.12407247948158</v>
      </c>
      <c r="M16" s="2">
        <f t="shared" si="1"/>
        <v>202.43709967311435</v>
      </c>
      <c r="N16" s="2">
        <f t="shared" si="2"/>
        <v>-25.662900326885648</v>
      </c>
    </row>
    <row r="17" spans="1:14" x14ac:dyDescent="0.25">
      <c r="A17" s="2">
        <v>16</v>
      </c>
      <c r="B17" s="2">
        <v>126</v>
      </c>
      <c r="D17" s="2"/>
      <c r="E17" s="2"/>
      <c r="K17" s="2">
        <v>0.63455223218597223</v>
      </c>
      <c r="L17" s="2">
        <f t="shared" si="0"/>
        <v>198.56521434956105</v>
      </c>
      <c r="M17" s="2">
        <f t="shared" si="1"/>
        <v>132.01605369736276</v>
      </c>
      <c r="N17" s="2">
        <f t="shared" si="2"/>
        <v>6.0160536973627643</v>
      </c>
    </row>
    <row r="18" spans="1:14" s="1" customFormat="1" x14ac:dyDescent="0.25">
      <c r="A18" s="2">
        <v>17</v>
      </c>
      <c r="B18" s="2"/>
      <c r="K18" s="2">
        <v>1.3431465993868696</v>
      </c>
      <c r="L18" s="2"/>
      <c r="M18" s="2">
        <f>(10.025*A18+47.646)*K18</f>
        <v>292.9013220748941</v>
      </c>
      <c r="N18" s="2"/>
    </row>
    <row r="19" spans="1:14" x14ac:dyDescent="0.25">
      <c r="A19" s="2">
        <v>18</v>
      </c>
      <c r="B19" s="2"/>
      <c r="K19" s="2">
        <v>1.0223011684271583</v>
      </c>
      <c r="L19" s="2"/>
      <c r="M19" s="2">
        <f t="shared" si="1"/>
        <v>233.18280731356111</v>
      </c>
      <c r="N19" s="2"/>
    </row>
    <row r="20" spans="1:14" x14ac:dyDescent="0.25">
      <c r="A20" s="2">
        <v>19</v>
      </c>
      <c r="B20" s="2"/>
      <c r="K20" s="2">
        <v>0.63455223218597223</v>
      </c>
      <c r="L20" s="2"/>
      <c r="M20" s="2">
        <f t="shared" si="1"/>
        <v>151.10021208035587</v>
      </c>
      <c r="N20" s="2"/>
    </row>
  </sheetData>
  <pageMargins left="0.7" right="0.7" top="0.75" bottom="0.75" header="0.3" footer="0.3"/>
  <ignoredErrors>
    <ignoredError sqref="D3:D16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Zimmermann</dc:creator>
  <cp:lastModifiedBy>Robert Zimmermann</cp:lastModifiedBy>
  <dcterms:created xsi:type="dcterms:W3CDTF">2024-12-02T18:20:06Z</dcterms:created>
  <dcterms:modified xsi:type="dcterms:W3CDTF">2024-12-03T18:21:51Z</dcterms:modified>
</cp:coreProperties>
</file>