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xicheng/Desktop/20Fall/Research/Project/Data/NHTS-daily travel patterns/Csv/"/>
    </mc:Choice>
  </mc:AlternateContent>
  <xr:revisionPtr revIDLastSave="0" documentId="8_{FB775A05-5CEA-3248-A50A-E8952CC4E4EE}" xr6:coauthVersionLast="46" xr6:coauthVersionMax="46" xr10:uidLastSave="{00000000-0000-0000-0000-000000000000}"/>
  <bookViews>
    <workbookView xWindow="0" yWindow="500" windowWidth="28800" windowHeight="17500" firstSheet="4" activeTab="12" xr2:uid="{C3A08220-6C16-8047-B26A-438BF796B860}"/>
  </bookViews>
  <sheets>
    <sheet name="MUD2017CENSUSREGION" sheetId="9" r:id="rId1"/>
    <sheet name="MUD" sheetId="1" r:id="rId2"/>
    <sheet name="Garage1519" sheetId="2" r:id="rId3"/>
    <sheet name="Garage13" sheetId="3" r:id="rId4"/>
    <sheet name="Garage11" sheetId="4" r:id="rId5"/>
    <sheet name="TripDistance" sheetId="5" r:id="rId6"/>
    <sheet name="VMT_AGE" sheetId="6" r:id="rId7"/>
    <sheet name="VMT_Destination" sheetId="7" r:id="rId8"/>
    <sheet name="VTrip_Dwell" sheetId="8" r:id="rId9"/>
    <sheet name="Commuting to Work by Mode of Tr" sheetId="10" r:id="rId10"/>
    <sheet name="Income Characteristics" sheetId="11" r:id="rId11"/>
    <sheet name="MUDs - (CensusDivision&amp;Income)" sheetId="13" r:id="rId12"/>
    <sheet name="linearRegression" sheetId="14" r:id="rId13"/>
    <sheet name="Age of Householder" sheetId="12" r:id="rId14"/>
  </sheets>
  <definedNames>
    <definedName name="solver_adj" localSheetId="11" hidden="1">'MUDs - (CensusDivision&amp;Income)'!$W$18:$W$28,'MUDs - (CensusDivision&amp;Income)'!$W$30,'MUDs - (CensusDivision&amp;Income)'!$Y$18:$Y$20,'MUDs - (CensusDivision&amp;Income)'!$Y$2</definedName>
    <definedName name="solver_eng" localSheetId="11" hidden="1">2</definedName>
    <definedName name="solver_lin" localSheetId="11" hidden="1">1</definedName>
    <definedName name="solver_num" localSheetId="11" hidden="1">0</definedName>
    <definedName name="solver_opt" localSheetId="11" hidden="1">'MUDs - (CensusDivision&amp;Income)'!$W$17</definedName>
    <definedName name="solver_typ" localSheetId="11" hidden="1">1</definedName>
    <definedName name="solver_val" localSheetId="11" hidden="1">0</definedName>
    <definedName name="solver_ver" localSheetId="11" hidden="1">2</definedName>
  </definedNames>
  <calcPr calcId="191029" concurrentCalc="0"/>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44" i="13" l="1"/>
  <c r="AF44" i="13"/>
  <c r="AG44" i="13"/>
  <c r="AH44" i="13"/>
  <c r="AI44" i="13"/>
  <c r="AJ44" i="13"/>
  <c r="AK44" i="13"/>
  <c r="AL44" i="13"/>
  <c r="AM44" i="13"/>
  <c r="AE45" i="13"/>
  <c r="AF45" i="13"/>
  <c r="AG45" i="13"/>
  <c r="AH45" i="13"/>
  <c r="AI45" i="13"/>
  <c r="AJ45" i="13"/>
  <c r="AK45" i="13"/>
  <c r="AL45" i="13"/>
  <c r="AM45" i="13"/>
  <c r="AE46" i="13"/>
  <c r="AF46" i="13"/>
  <c r="AG46" i="13"/>
  <c r="AH46" i="13"/>
  <c r="AI46" i="13"/>
  <c r="AJ46" i="13"/>
  <c r="AK46" i="13"/>
  <c r="AL46" i="13"/>
  <c r="AM46" i="13"/>
  <c r="AE47" i="13"/>
  <c r="AF47" i="13"/>
  <c r="AG47" i="13"/>
  <c r="AH47" i="13"/>
  <c r="AI47" i="13"/>
  <c r="AJ47" i="13"/>
  <c r="AK47" i="13"/>
  <c r="AL47" i="13"/>
  <c r="AM47" i="13"/>
  <c r="AE48" i="13"/>
  <c r="AF48" i="13"/>
  <c r="AG48" i="13"/>
  <c r="AH48" i="13"/>
  <c r="AI48" i="13"/>
  <c r="AJ48" i="13"/>
  <c r="AK48" i="13"/>
  <c r="AL48" i="13"/>
  <c r="AM48" i="13"/>
  <c r="AE49" i="13"/>
  <c r="AF49" i="13"/>
  <c r="AG49" i="13"/>
  <c r="AH49" i="13"/>
  <c r="AI49" i="13"/>
  <c r="AJ49" i="13"/>
  <c r="AK49" i="13"/>
  <c r="AL49" i="13"/>
  <c r="AM49" i="13"/>
  <c r="AE50" i="13"/>
  <c r="AF50" i="13"/>
  <c r="AG50" i="13"/>
  <c r="AH50" i="13"/>
  <c r="AI50" i="13"/>
  <c r="AJ50" i="13"/>
  <c r="AK50" i="13"/>
  <c r="AL50" i="13"/>
  <c r="AM50" i="13"/>
  <c r="AE51" i="13"/>
  <c r="AF51" i="13"/>
  <c r="AG51" i="13"/>
  <c r="AH51" i="13"/>
  <c r="AI51" i="13"/>
  <c r="AJ51" i="13"/>
  <c r="AK51" i="13"/>
  <c r="AL51" i="13"/>
  <c r="AM51" i="13"/>
  <c r="AE52" i="13"/>
  <c r="AF52" i="13"/>
  <c r="AG52" i="13"/>
  <c r="AH52" i="13"/>
  <c r="AI52" i="13"/>
  <c r="AJ52" i="13"/>
  <c r="AK52" i="13"/>
  <c r="AL52" i="13"/>
  <c r="AM52" i="13"/>
  <c r="AE53" i="13"/>
  <c r="AF53" i="13"/>
  <c r="AG53" i="13"/>
  <c r="AH53" i="13"/>
  <c r="AI53" i="13"/>
  <c r="AJ53" i="13"/>
  <c r="AK53" i="13"/>
  <c r="AL53" i="13"/>
  <c r="AM53" i="13"/>
  <c r="AE54" i="13"/>
  <c r="AF54" i="13"/>
  <c r="AG54" i="13"/>
  <c r="AH54" i="13"/>
  <c r="AI54" i="13"/>
  <c r="AJ54" i="13"/>
  <c r="AK54" i="13"/>
  <c r="AL54" i="13"/>
  <c r="AM54" i="13"/>
  <c r="AE55" i="13"/>
  <c r="AF55" i="13"/>
  <c r="AG55" i="13"/>
  <c r="AH55" i="13"/>
  <c r="AI55" i="13"/>
  <c r="AJ55" i="13"/>
  <c r="AK55" i="13"/>
  <c r="AL55" i="13"/>
  <c r="AM55" i="13"/>
  <c r="AE56" i="13"/>
  <c r="AF56" i="13"/>
  <c r="AG56" i="13"/>
  <c r="AH56" i="13"/>
  <c r="AI56" i="13"/>
  <c r="AJ56" i="13"/>
  <c r="AK56" i="13"/>
  <c r="AL56" i="13"/>
  <c r="AM56" i="13"/>
  <c r="AF43" i="13"/>
  <c r="AG43" i="13"/>
  <c r="AH43" i="13"/>
  <c r="AI43" i="13"/>
  <c r="AJ43" i="13"/>
  <c r="AK43" i="13"/>
  <c r="AL43" i="13"/>
  <c r="AM43" i="13"/>
  <c r="AE43" i="13"/>
  <c r="Q44" i="13"/>
  <c r="R44" i="13"/>
  <c r="S44" i="13"/>
  <c r="T44" i="13"/>
  <c r="U44" i="13"/>
  <c r="V44" i="13"/>
  <c r="W44" i="13"/>
  <c r="X44" i="13"/>
  <c r="Y44" i="13"/>
  <c r="Q45" i="13"/>
  <c r="R45" i="13"/>
  <c r="S45" i="13"/>
  <c r="T45" i="13"/>
  <c r="U45" i="13"/>
  <c r="V45" i="13"/>
  <c r="W45" i="13"/>
  <c r="X45" i="13"/>
  <c r="Y45" i="13"/>
  <c r="Q46" i="13"/>
  <c r="R46" i="13"/>
  <c r="S46" i="13"/>
  <c r="T46" i="13"/>
  <c r="U46" i="13"/>
  <c r="V46" i="13"/>
  <c r="W46" i="13"/>
  <c r="X46" i="13"/>
  <c r="Y46" i="13"/>
  <c r="Q47" i="13"/>
  <c r="R47" i="13"/>
  <c r="S47" i="13"/>
  <c r="T47" i="13"/>
  <c r="U47" i="13"/>
  <c r="V47" i="13"/>
  <c r="W47" i="13"/>
  <c r="X47" i="13"/>
  <c r="Y47" i="13"/>
  <c r="Q48" i="13"/>
  <c r="R48" i="13"/>
  <c r="S48" i="13"/>
  <c r="T48" i="13"/>
  <c r="U48" i="13"/>
  <c r="V48" i="13"/>
  <c r="W48" i="13"/>
  <c r="X48" i="13"/>
  <c r="Y48" i="13"/>
  <c r="Q49" i="13"/>
  <c r="R49" i="13"/>
  <c r="S49" i="13"/>
  <c r="T49" i="13"/>
  <c r="U49" i="13"/>
  <c r="V49" i="13"/>
  <c r="W49" i="13"/>
  <c r="X49" i="13"/>
  <c r="Y49" i="13"/>
  <c r="Q50" i="13"/>
  <c r="R50" i="13"/>
  <c r="S50" i="13"/>
  <c r="T50" i="13"/>
  <c r="U50" i="13"/>
  <c r="V50" i="13"/>
  <c r="W50" i="13"/>
  <c r="X50" i="13"/>
  <c r="Y50" i="13"/>
  <c r="Q51" i="13"/>
  <c r="R51" i="13"/>
  <c r="S51" i="13"/>
  <c r="T51" i="13"/>
  <c r="U51" i="13"/>
  <c r="V51" i="13"/>
  <c r="W51" i="13"/>
  <c r="X51" i="13"/>
  <c r="Y51" i="13"/>
  <c r="Q52" i="13"/>
  <c r="R52" i="13"/>
  <c r="S52" i="13"/>
  <c r="T52" i="13"/>
  <c r="U52" i="13"/>
  <c r="V52" i="13"/>
  <c r="W52" i="13"/>
  <c r="X52" i="13"/>
  <c r="Y52" i="13"/>
  <c r="Q53" i="13"/>
  <c r="R53" i="13"/>
  <c r="S53" i="13"/>
  <c r="T53" i="13"/>
  <c r="U53" i="13"/>
  <c r="V53" i="13"/>
  <c r="W53" i="13"/>
  <c r="X53" i="13"/>
  <c r="Y53" i="13"/>
  <c r="Q54" i="13"/>
  <c r="R54" i="13"/>
  <c r="S54" i="13"/>
  <c r="T54" i="13"/>
  <c r="U54" i="13"/>
  <c r="V54" i="13"/>
  <c r="W54" i="13"/>
  <c r="X54" i="13"/>
  <c r="Y54" i="13"/>
  <c r="Q55" i="13"/>
  <c r="R55" i="13"/>
  <c r="S55" i="13"/>
  <c r="T55" i="13"/>
  <c r="U55" i="13"/>
  <c r="V55" i="13"/>
  <c r="W55" i="13"/>
  <c r="X55" i="13"/>
  <c r="Y55" i="13"/>
  <c r="Q56" i="13"/>
  <c r="R56" i="13"/>
  <c r="S56" i="13"/>
  <c r="T56" i="13"/>
  <c r="U56" i="13"/>
  <c r="V56" i="13"/>
  <c r="W56" i="13"/>
  <c r="X56" i="13"/>
  <c r="Y56" i="13"/>
  <c r="R43" i="13"/>
  <c r="S43" i="13"/>
  <c r="T43" i="13"/>
  <c r="U43" i="13"/>
  <c r="V43" i="13"/>
  <c r="W43" i="13"/>
  <c r="X43" i="13"/>
  <c r="Y43" i="13"/>
  <c r="Q43" i="13"/>
  <c r="G44" i="13"/>
  <c r="H44" i="13"/>
  <c r="I44" i="13"/>
  <c r="J44" i="13"/>
  <c r="K44" i="13"/>
  <c r="G45" i="13"/>
  <c r="H45" i="13"/>
  <c r="I45" i="13"/>
  <c r="J45" i="13"/>
  <c r="K45" i="13"/>
  <c r="G46" i="13"/>
  <c r="H46" i="13"/>
  <c r="I46" i="13"/>
  <c r="J46" i="13"/>
  <c r="K46" i="13"/>
  <c r="G47" i="13"/>
  <c r="H47" i="13"/>
  <c r="I47" i="13"/>
  <c r="J47" i="13"/>
  <c r="K47" i="13"/>
  <c r="G48" i="13"/>
  <c r="H48" i="13"/>
  <c r="I48" i="13"/>
  <c r="J48" i="13"/>
  <c r="K48" i="13"/>
  <c r="G49" i="13"/>
  <c r="H49" i="13"/>
  <c r="I49" i="13"/>
  <c r="J49" i="13"/>
  <c r="K49" i="13"/>
  <c r="G50" i="13"/>
  <c r="H50" i="13"/>
  <c r="I50" i="13"/>
  <c r="J50" i="13"/>
  <c r="K50" i="13"/>
  <c r="G51" i="13"/>
  <c r="H51" i="13"/>
  <c r="I51" i="13"/>
  <c r="J51" i="13"/>
  <c r="K51" i="13"/>
  <c r="G52" i="13"/>
  <c r="H52" i="13"/>
  <c r="I52" i="13"/>
  <c r="J52" i="13"/>
  <c r="K52" i="13"/>
  <c r="G53" i="13"/>
  <c r="H53" i="13"/>
  <c r="I53" i="13"/>
  <c r="J53" i="13"/>
  <c r="K53" i="13"/>
  <c r="G54" i="13"/>
  <c r="H54" i="13"/>
  <c r="I54" i="13"/>
  <c r="J54" i="13"/>
  <c r="K54" i="13"/>
  <c r="G55" i="13"/>
  <c r="H55" i="13"/>
  <c r="I55" i="13"/>
  <c r="J55" i="13"/>
  <c r="K55" i="13"/>
  <c r="G56" i="13"/>
  <c r="H56" i="13"/>
  <c r="I56" i="13"/>
  <c r="J56" i="13"/>
  <c r="K56" i="13"/>
  <c r="F44" i="13"/>
  <c r="F45" i="13"/>
  <c r="F46" i="13"/>
  <c r="F47" i="13"/>
  <c r="F48" i="13"/>
  <c r="F49" i="13"/>
  <c r="F50" i="13"/>
  <c r="F51" i="13"/>
  <c r="F52" i="13"/>
  <c r="F53" i="13"/>
  <c r="F54" i="13"/>
  <c r="F55" i="13"/>
  <c r="F56" i="13"/>
  <c r="E44" i="13"/>
  <c r="E45" i="13"/>
  <c r="E46" i="13"/>
  <c r="E47" i="13"/>
  <c r="E48" i="13"/>
  <c r="E49" i="13"/>
  <c r="E50" i="13"/>
  <c r="E51" i="13"/>
  <c r="E52" i="13"/>
  <c r="E53" i="13"/>
  <c r="E54" i="13"/>
  <c r="E55" i="13"/>
  <c r="E56" i="13"/>
  <c r="D44" i="13"/>
  <c r="D45" i="13"/>
  <c r="D46" i="13"/>
  <c r="D47" i="13"/>
  <c r="D48" i="13"/>
  <c r="D49" i="13"/>
  <c r="D50" i="13"/>
  <c r="D51" i="13"/>
  <c r="D52" i="13"/>
  <c r="D53" i="13"/>
  <c r="D54" i="13"/>
  <c r="D55" i="13"/>
  <c r="D56" i="13"/>
  <c r="D43" i="13"/>
  <c r="E43" i="13"/>
  <c r="F43" i="13"/>
  <c r="G43" i="13"/>
  <c r="H43" i="13"/>
  <c r="I43" i="13"/>
  <c r="J43" i="13"/>
  <c r="K43" i="13"/>
  <c r="C44" i="13"/>
  <c r="C45" i="13"/>
  <c r="C46" i="13"/>
  <c r="C47" i="13"/>
  <c r="C48" i="13"/>
  <c r="C49" i="13"/>
  <c r="C50" i="13"/>
  <c r="C51" i="13"/>
  <c r="C52" i="13"/>
  <c r="C53" i="13"/>
  <c r="C54" i="13"/>
  <c r="C55" i="13"/>
  <c r="C56" i="13"/>
  <c r="C43" i="13"/>
  <c r="CP17" i="13"/>
  <c r="AF19" i="13"/>
  <c r="AF20" i="13"/>
  <c r="AF21" i="13"/>
  <c r="AF22" i="13"/>
  <c r="AF23" i="13"/>
  <c r="AF24" i="13"/>
  <c r="AF25" i="13"/>
  <c r="AF26" i="13"/>
  <c r="AF27" i="13"/>
  <c r="AF28" i="13"/>
  <c r="AF29" i="13"/>
  <c r="AF30" i="13"/>
  <c r="AF18" i="13"/>
  <c r="CO19" i="13"/>
  <c r="CO20" i="13"/>
  <c r="CO22" i="13"/>
  <c r="CO23" i="13"/>
  <c r="CO24" i="13"/>
  <c r="CO25" i="13"/>
  <c r="CO26" i="13"/>
  <c r="CO27" i="13"/>
  <c r="CO28" i="13"/>
  <c r="CO29" i="13"/>
  <c r="CO30" i="13"/>
  <c r="CO31" i="13"/>
  <c r="CO18" i="13"/>
  <c r="CH17" i="13"/>
  <c r="CI17" i="13"/>
  <c r="CJ17" i="13"/>
  <c r="CK17" i="13"/>
  <c r="CL17" i="13"/>
  <c r="CM17" i="13"/>
  <c r="CN17" i="13"/>
  <c r="CG17" i="13"/>
  <c r="W17" i="13"/>
  <c r="AE17" i="13"/>
  <c r="AD17" i="13"/>
  <c r="AC17" i="13"/>
  <c r="AB17" i="13"/>
  <c r="Z17" i="13"/>
  <c r="Y17" i="13"/>
  <c r="CN30" i="13"/>
  <c r="CF23" i="13"/>
  <c r="CJ31" i="13"/>
  <c r="BW40" i="13"/>
  <c r="AB31" i="13"/>
  <c r="AA19" i="13"/>
  <c r="M19" i="13"/>
  <c r="H9" i="11"/>
  <c r="H10" i="11"/>
  <c r="H11" i="11"/>
  <c r="H12" i="11"/>
  <c r="H13" i="11"/>
  <c r="H14" i="11"/>
  <c r="H15" i="11"/>
  <c r="H16" i="11"/>
  <c r="H17" i="11"/>
  <c r="H18" i="11"/>
  <c r="H19" i="11"/>
  <c r="H20" i="11"/>
  <c r="H21" i="11"/>
  <c r="H8" i="11"/>
  <c r="T9" i="11"/>
  <c r="T10" i="11"/>
  <c r="T11" i="11"/>
  <c r="T12" i="11"/>
  <c r="T13" i="11"/>
  <c r="T14" i="11"/>
  <c r="T15" i="11"/>
  <c r="T16" i="11"/>
  <c r="T17" i="11"/>
  <c r="T18" i="11"/>
  <c r="T19" i="11"/>
  <c r="T20" i="11"/>
  <c r="T21" i="11"/>
  <c r="T8" i="11"/>
  <c r="R9" i="11"/>
  <c r="R10" i="11"/>
  <c r="R11" i="11"/>
  <c r="R12" i="11"/>
  <c r="R13" i="11"/>
  <c r="R14" i="11"/>
  <c r="R15" i="11"/>
  <c r="R16" i="11"/>
  <c r="R17" i="11"/>
  <c r="R18" i="11"/>
  <c r="R19" i="11"/>
  <c r="R20" i="11"/>
  <c r="R21" i="11"/>
  <c r="R8" i="11"/>
  <c r="P9" i="11"/>
  <c r="P10" i="11"/>
  <c r="P11" i="11"/>
  <c r="P12" i="11"/>
  <c r="P13" i="11"/>
  <c r="P14" i="11"/>
  <c r="P15" i="11"/>
  <c r="P16" i="11"/>
  <c r="P17" i="11"/>
  <c r="P18" i="11"/>
  <c r="P19" i="11"/>
  <c r="P20" i="11"/>
  <c r="P21" i="11"/>
  <c r="P8" i="11"/>
  <c r="N9" i="11"/>
  <c r="N10" i="11"/>
  <c r="N11" i="11"/>
  <c r="N12" i="11"/>
  <c r="N13" i="11"/>
  <c r="N14" i="11"/>
  <c r="N15" i="11"/>
  <c r="N16" i="11"/>
  <c r="N17" i="11"/>
  <c r="N18" i="11"/>
  <c r="N19" i="11"/>
  <c r="N20" i="11"/>
  <c r="N21" i="11"/>
  <c r="N8" i="11"/>
  <c r="L16" i="11"/>
  <c r="L17" i="11"/>
  <c r="L18" i="11"/>
  <c r="L19" i="11"/>
  <c r="L20" i="11"/>
  <c r="L21" i="11"/>
  <c r="L9" i="11"/>
  <c r="L10" i="11"/>
  <c r="L11" i="11"/>
  <c r="L12" i="11"/>
  <c r="L13" i="11"/>
  <c r="L14" i="11"/>
  <c r="L15" i="11"/>
  <c r="L8" i="11"/>
  <c r="J9" i="11"/>
  <c r="J10" i="11"/>
  <c r="J11" i="11"/>
  <c r="J12" i="11"/>
  <c r="J13" i="11"/>
  <c r="J14" i="11"/>
  <c r="J15" i="11"/>
  <c r="J16" i="11"/>
  <c r="J17" i="11"/>
  <c r="J18" i="11"/>
  <c r="J19" i="11"/>
  <c r="J20" i="11"/>
  <c r="J21" i="11"/>
  <c r="J8" i="11"/>
  <c r="F9" i="11"/>
  <c r="F10" i="11"/>
  <c r="F11" i="11"/>
  <c r="F12" i="11"/>
  <c r="F13" i="11"/>
  <c r="F14" i="11"/>
  <c r="F15" i="11"/>
  <c r="F16" i="11"/>
  <c r="F17" i="11"/>
  <c r="F18" i="11"/>
  <c r="F19" i="11"/>
  <c r="F20" i="11"/>
  <c r="F21" i="11"/>
  <c r="F8" i="11"/>
  <c r="D9" i="11"/>
  <c r="D10" i="11"/>
  <c r="D11" i="11"/>
  <c r="D12" i="11"/>
  <c r="D13" i="11"/>
  <c r="D14" i="11"/>
  <c r="D15" i="11"/>
  <c r="D16" i="11"/>
  <c r="D17" i="11"/>
  <c r="D18" i="11"/>
  <c r="D19" i="11"/>
  <c r="D20" i="11"/>
  <c r="D21" i="11"/>
  <c r="D8" i="11"/>
  <c r="D16" i="9"/>
  <c r="D15" i="9"/>
  <c r="D17" i="9"/>
  <c r="E16" i="9"/>
  <c r="E15" i="9"/>
  <c r="E17" i="9"/>
  <c r="F16" i="9"/>
  <c r="F15" i="9"/>
  <c r="F17" i="9"/>
  <c r="G16" i="9"/>
  <c r="G15" i="9"/>
  <c r="G17" i="9"/>
  <c r="H16" i="9"/>
  <c r="H15" i="9"/>
  <c r="H17" i="9"/>
  <c r="I16" i="9"/>
  <c r="I15" i="9"/>
  <c r="I17" i="9"/>
  <c r="J16" i="9"/>
  <c r="J15" i="9"/>
  <c r="J17" i="9"/>
  <c r="K16" i="9"/>
  <c r="K15" i="9"/>
  <c r="K17" i="9"/>
  <c r="C19" i="9"/>
  <c r="C16" i="9"/>
  <c r="C15" i="9"/>
  <c r="C17" i="9"/>
  <c r="L4" i="9"/>
  <c r="L6" i="9"/>
  <c r="L7" i="9"/>
  <c r="L8" i="9"/>
  <c r="L9" i="9"/>
  <c r="L10" i="9"/>
  <c r="L11" i="9"/>
  <c r="L12" i="9"/>
  <c r="L13" i="9"/>
  <c r="CO21" i="13"/>
  <c r="CF17" i="13"/>
</calcChain>
</file>

<file path=xl/sharedStrings.xml><?xml version="1.0" encoding="utf-8"?>
<sst xmlns="http://schemas.openxmlformats.org/spreadsheetml/2006/main" count="1324" uniqueCount="225">
  <si>
    <t>Units in Structure                                          </t>
  </si>
  <si>
    <t>1, detached                </t>
  </si>
  <si>
    <t>1, attached                </t>
  </si>
  <si>
    <t>2 to 4 Units               </t>
  </si>
  <si>
    <t>5 to 9 Units               </t>
  </si>
  <si>
    <t>10 to 19 Units             </t>
  </si>
  <si>
    <t>20 to 49 Units             </t>
  </si>
  <si>
    <t>50 or more                 </t>
  </si>
  <si>
    <t>Manufactured/mobile home   </t>
  </si>
  <si>
    <t>Other (Boat, RV, van, etc.)</t>
  </si>
  <si>
    <t xml:space="preserve">Total              </t>
  </si>
  <si>
    <t xml:space="preserve">Occupied           </t>
  </si>
  <si>
    <t xml:space="preserve">Seasonal           </t>
  </si>
  <si>
    <t xml:space="preserve">Total vacant       </t>
  </si>
  <si>
    <t xml:space="preserve">Vacant, for rent   </t>
  </si>
  <si>
    <t>Vacant, for sale only</t>
  </si>
  <si>
    <t>Vacant, rented or sold</t>
  </si>
  <si>
    <t>Vacant, occasional use/URE</t>
  </si>
  <si>
    <t xml:space="preserve">Other vacant  </t>
  </si>
  <si>
    <t>Garage or carport</t>
  </si>
  <si>
    <t>.</t>
  </si>
  <si>
    <t xml:space="preserve">Garage or carport included with home                           </t>
  </si>
  <si>
    <t xml:space="preserve">Garage or carport not included with home                       </t>
  </si>
  <si>
    <t xml:space="preserve">  Driveway or off-street parking available                     </t>
  </si>
  <si>
    <t xml:space="preserve">  Driveway or off-street parking not available                 </t>
  </si>
  <si>
    <t xml:space="preserve">  Driveway or off-street parking not reported                  </t>
  </si>
  <si>
    <t xml:space="preserve">Garage or carport not reported                                 </t>
  </si>
  <si>
    <t>Trip distance in miles, adjusted for comparability to past surveysTravel Day Vehicle Trips</t>
  </si>
  <si>
    <t>Sample Size</t>
  </si>
  <si>
    <t>Sum (Millions)</t>
  </si>
  <si>
    <t>Percent</t>
  </si>
  <si>
    <t>Less than 0.5 miles</t>
  </si>
  <si>
    <t>0.5 - 1.49 miles</t>
  </si>
  <si>
    <t>1.5 - 2.49 miles</t>
  </si>
  <si>
    <t>2.5 - 3.49 miles</t>
  </si>
  <si>
    <t>3.5 - 4.49 miles</t>
  </si>
  <si>
    <t>4.5 - 5.49 miles</t>
  </si>
  <si>
    <t>5.5 - 10.49 miles</t>
  </si>
  <si>
    <t>10.5 - 15.49 miles</t>
  </si>
  <si>
    <t>15.5 - 20.49 miles</t>
  </si>
  <si>
    <t>20.5 - 30.49 miles</t>
  </si>
  <si>
    <t>30.5 miles or more</t>
  </si>
  <si>
    <t>All</t>
  </si>
  <si>
    <t>16 - 20</t>
  </si>
  <si>
    <t>21 - 25</t>
  </si>
  <si>
    <t>26 - 29</t>
  </si>
  <si>
    <t>30 - 34</t>
  </si>
  <si>
    <t>35 - 39</t>
  </si>
  <si>
    <t>40 - 44</t>
  </si>
  <si>
    <t>45 - 49</t>
  </si>
  <si>
    <t>50 - 54</t>
  </si>
  <si>
    <t>55 - 59</t>
  </si>
  <si>
    <t>60 - 64</t>
  </si>
  <si>
    <t>65 - 69</t>
  </si>
  <si>
    <t>70 - 74</t>
  </si>
  <si>
    <t>75 - 79</t>
  </si>
  <si>
    <t>80 - 84</t>
  </si>
  <si>
    <t>85 - 88</t>
  </si>
  <si>
    <t>89+</t>
  </si>
  <si>
    <t>Respondent Age</t>
  </si>
  <si>
    <t>Regular home activities (chores, sleep)</t>
  </si>
  <si>
    <t>Work from home (paid)</t>
  </si>
  <si>
    <t>Work</t>
  </si>
  <si>
    <t>Work-related meeting / trip</t>
  </si>
  <si>
    <t>Volunteer activities (not paid)</t>
  </si>
  <si>
    <t>Drop off /pick up someone</t>
  </si>
  <si>
    <t>Change type of transportation</t>
  </si>
  <si>
    <t>Attend school as a student</t>
  </si>
  <si>
    <t>Attend child care</t>
  </si>
  <si>
    <t>Attend adult care</t>
  </si>
  <si>
    <t>Buy goods (groceries, clothes, appliances, gas)</t>
  </si>
  <si>
    <t>Buy services (dry cleaners, banking, service a car, pet care)</t>
  </si>
  <si>
    <t>Buy meals (go out for a meal, snack, carry-out)</t>
  </si>
  <si>
    <t>Other general errands (post office, library)</t>
  </si>
  <si>
    <t>Recreational activities (visit parks, movies, bars, museums)</t>
  </si>
  <si>
    <t>Exercise (go for a jog, walk, walk the dog, go to the gym)</t>
  </si>
  <si>
    <t>Visit friends or relatives</t>
  </si>
  <si>
    <t>Health care visit (medical, dental, therapy)</t>
  </si>
  <si>
    <t>Religious or other community activities</t>
  </si>
  <si>
    <t>Something else</t>
  </si>
  <si>
    <t>Trip Destination Purpose</t>
  </si>
  <si>
    <t>0-4 min</t>
  </si>
  <si>
    <t>5-9 min</t>
  </si>
  <si>
    <t>10-14 min</t>
  </si>
  <si>
    <t>15-19 min</t>
  </si>
  <si>
    <t>20-29 min</t>
  </si>
  <si>
    <t>30-39 min</t>
  </si>
  <si>
    <t>40-49 min</t>
  </si>
  <si>
    <t>50+ min</t>
  </si>
  <si>
    <t>Time at Destination</t>
  </si>
  <si>
    <t>Note</t>
  </si>
  <si>
    <t>This is a 1-unit structure that has one or more walls extending from ground to roof separating it from adjoining structures. In row houses (sometimes called townhouses), double houses, or houses attached to nonresidential structures, each house is a separate, attached structure if the dividing or common wall goes from ground to roof.</t>
  </si>
  <si>
    <t>Characteristics</t>
  </si>
  <si>
    <t>Census Division</t>
  </si>
  <si>
    <t>Total                      </t>
  </si>
  <si>
    <t>New England Division       </t>
  </si>
  <si>
    <t>Middle Atlantic Division   </t>
  </si>
  <si>
    <t>East North Central Division</t>
  </si>
  <si>
    <t>West North Central Division</t>
  </si>
  <si>
    <t>South Atlantic Division    </t>
  </si>
  <si>
    <t>East South Central Division</t>
  </si>
  <si>
    <t>West South Central Division</t>
  </si>
  <si>
    <t>Mountain Division          </t>
  </si>
  <si>
    <t>Pacific Division           </t>
  </si>
  <si>
    <t>Estimate</t>
  </si>
  <si>
    <t>    Total                                                   </t>
  </si>
  <si>
    <t/>
  </si>
  <si>
    <t>1, detached                                                 </t>
  </si>
  <si>
    <t>1, attached                                                 </t>
  </si>
  <si>
    <t>2 to 4                                                      </t>
  </si>
  <si>
    <t>5 to 9                                                      </t>
  </si>
  <si>
    <t>10 to 19                                                    </t>
  </si>
  <si>
    <t>20 to 49                                                    </t>
  </si>
  <si>
    <t>50 or more                                                  </t>
  </si>
  <si>
    <t>Manufactured/mobile home or trailer                         </t>
  </si>
  <si>
    <t>Other (Boat, RV, van, etc.)                                 </t>
  </si>
  <si>
    <t>S</t>
  </si>
  <si>
    <t>Total</t>
  </si>
  <si>
    <t>MUD</t>
  </si>
  <si>
    <t>Prob</t>
  </si>
  <si>
    <t>Driveway or off-street parking available</t>
  </si>
  <si>
    <t>Driveway or off-street parking not available</t>
  </si>
  <si>
    <t>Driveway or off-street parking not reported</t>
  </si>
  <si>
    <t>Garage or carport not reported</t>
  </si>
  <si>
    <t>Garage or carport included with home</t>
  </si>
  <si>
    <t>Garage or carport not included with home</t>
  </si>
  <si>
    <t>1 day                                                                                                               </t>
  </si>
  <si>
    <t>2 days                                                                                                              </t>
  </si>
  <si>
    <t>3 days                                                                                                              </t>
  </si>
  <si>
    <t>4 days                                                                                                              </t>
  </si>
  <si>
    <t>5 days                                                                                                              </t>
  </si>
  <si>
    <t>6 days                                                                                                              </t>
  </si>
  <si>
    <t>7 days                                                                                                              </t>
  </si>
  <si>
    <t>Does not leave home for work                                                                                        </t>
  </si>
  <si>
    <t>Not reported                                                                                                        </t>
  </si>
  <si>
    <t>   Total                                                                                                            </t>
  </si>
  <si>
    <t>How Often Commutes to Work in a Typical Week                  </t>
  </si>
  <si>
    <t>Margin of Error +/-</t>
  </si>
  <si>
    <t>Yes                                                                                                                 </t>
  </si>
  <si>
    <t>  1 day per week                                                                                                    </t>
  </si>
  <si>
    <t>  2 days per week                                                                                                   </t>
  </si>
  <si>
    <t>  3 days per week                                                                                                   </t>
  </si>
  <si>
    <t>  4 days per week                                                                                                   </t>
  </si>
  <si>
    <t>  5 days per week                                                                                                   </t>
  </si>
  <si>
    <t>  6 days per week                                                                                                   </t>
  </si>
  <si>
    <t>  7 days per week                                                                                                   </t>
  </si>
  <si>
    <t>No                                                                                                                  </t>
  </si>
  <si>
    <r>
      <t>Drives All the Way to Work</t>
    </r>
    <r>
      <rPr>
        <b/>
        <vertAlign val="superscript"/>
        <sz val="11"/>
        <color rgb="FF000000"/>
        <rFont val="Helvetica"/>
        <family val="2"/>
      </rPr>
      <t>3</t>
    </r>
    <r>
      <rPr>
        <b/>
        <sz val="11"/>
        <color rgb="FF000000"/>
        <rFont val="Helvetica"/>
        <family val="2"/>
      </rPr>
      <t> </t>
    </r>
  </si>
  <si>
    <t>1 to 19 miles                                                                                                       </t>
  </si>
  <si>
    <t>20 to 39 miles                                                                                                      </t>
  </si>
  <si>
    <t>40 to 59 miles                                                                                                      </t>
  </si>
  <si>
    <t>60 to 79 miles                                                                                                      </t>
  </si>
  <si>
    <t>80 to 99 miles                                                                                                      </t>
  </si>
  <si>
    <t>100 or more miles                                                                                                   </t>
  </si>
  <si>
    <t>Median miles per day (miles)        </t>
  </si>
  <si>
    <t>Daily distance travelled round-trip to and from work:</t>
  </si>
  <si>
    <t xml:space="preserve">Household Income                                                                           </t>
  </si>
  <si>
    <t xml:space="preserve">Less than $5,000                                                                           </t>
  </si>
  <si>
    <t xml:space="preserve">$5,000 to $9,999                                                                           </t>
  </si>
  <si>
    <t xml:space="preserve">$10,000 to $14,999                                                                         </t>
  </si>
  <si>
    <t xml:space="preserve">$15,000 to $19,999                                                                         </t>
  </si>
  <si>
    <t xml:space="preserve">$20,000 to $24,999                                                                         </t>
  </si>
  <si>
    <t xml:space="preserve">$25,000 to $29,999                                                                         </t>
  </si>
  <si>
    <t xml:space="preserve">$30,000 to $34,999                                                                         </t>
  </si>
  <si>
    <t xml:space="preserve">$35,000 to $39,999                                                                         </t>
  </si>
  <si>
    <t xml:space="preserve">$40,000 to $49,999                                                                         </t>
  </si>
  <si>
    <t xml:space="preserve">$50,000 to $59,999                                                                         </t>
  </si>
  <si>
    <t xml:space="preserve">$60,000 to $79,999                                                                         </t>
  </si>
  <si>
    <t xml:space="preserve">$80,000 to $99,999                                                                         </t>
  </si>
  <si>
    <t xml:space="preserve">$100,000 to $119,999                                                                       </t>
  </si>
  <si>
    <t xml:space="preserve">$120,000 or more                                                                           </t>
  </si>
  <si>
    <t xml:space="preserve">Median (dollars)                                                                           </t>
  </si>
  <si>
    <t xml:space="preserve">New England Division       </t>
  </si>
  <si>
    <t xml:space="preserve">Middle Atlantic Division   </t>
  </si>
  <si>
    <t>East North Central Division</t>
  </si>
  <si>
    <t>West North Central Division</t>
  </si>
  <si>
    <t xml:space="preserve">South Atlantic Division    </t>
  </si>
  <si>
    <t>East South Central Division</t>
  </si>
  <si>
    <t>West South Central Division</t>
  </si>
  <si>
    <t xml:space="preserve">Mountain Division          </t>
  </si>
  <si>
    <t xml:space="preserve">Pacific Division           </t>
  </si>
  <si>
    <t>Census Division</t>
  </si>
  <si>
    <t xml:space="preserve">Total                      </t>
  </si>
  <si>
    <t xml:space="preserve">  Total                                                                                    </t>
  </si>
  <si>
    <t xml:space="preserve">Median (years old)                                                                     </t>
  </si>
  <si>
    <t>Z</t>
  </si>
  <si>
    <t>Note:</t>
  </si>
  <si>
    <t>[Estimates and Margins of Error in thousands of housing units, except as indicated. Medians are rounded to four significant digits as part of disclosure avoidance protocol. Margin of Error is calculated at the 90% confidence interval. Weighting consistent with Census 2010. Blank cells represent zero; Z rounds to zero; '.' Represents not applicable or no cases in sample; S represents estimates that did not meet publication standards or withheld to avoid disclosure]</t>
  </si>
  <si>
    <t xml:space="preserve">75 years old and over                                                               </t>
  </si>
  <si>
    <t xml:space="preserve">65 to 74 years old                                                              </t>
  </si>
  <si>
    <t xml:space="preserve">55 to 64 years old                                                              </t>
  </si>
  <si>
    <t xml:space="preserve">45 to 54 years old                                                                </t>
  </si>
  <si>
    <t xml:space="preserve">35 to 44 years old                                                              </t>
  </si>
  <si>
    <t xml:space="preserve">30 to 34 years old                                                               </t>
  </si>
  <si>
    <t xml:space="preserve">25 to 29 years old                                                              </t>
  </si>
  <si>
    <t xml:space="preserve">Under 25 years old                                                                 </t>
  </si>
  <si>
    <t>2019 National - Income Characteristics - All Occupied Units</t>
  </si>
  <si>
    <t>Variable 1: Units by Structure Type, Variable 2: Census Division</t>
  </si>
  <si>
    <t>Subject Definitions</t>
  </si>
  <si>
    <t>Units by Structure Type</t>
  </si>
  <si>
    <t>  Total                                                                                    </t>
  </si>
  <si>
    <t>                                                                                           </t>
  </si>
  <si>
    <t>Household Income                                                                           </t>
  </si>
  <si>
    <t>Less than $5,000                                                                           </t>
  </si>
  <si>
    <t>$5,000 to $9,999                                                                           </t>
  </si>
  <si>
    <t>$10,000 to $14,999                                                                         </t>
  </si>
  <si>
    <t>$15,000 to $19,999                                                                         </t>
  </si>
  <si>
    <t>$20,000 to $24,999                                                                         </t>
  </si>
  <si>
    <t>$25,000 to $29,999                                                                         </t>
  </si>
  <si>
    <t>$30,000 to $34,999                                                                         </t>
  </si>
  <si>
    <t>$35,000 to $39,999                                                                         </t>
  </si>
  <si>
    <t>$40,000 to $49,999                                                                         </t>
  </si>
  <si>
    <t>$50,000 to $59,999                                                                         </t>
  </si>
  <si>
    <t>$60,000 to $79,999                                                                         </t>
  </si>
  <si>
    <t>$80,000 to $99,999                                                                         </t>
  </si>
  <si>
    <t>$100,000 to $119,999                                                                       </t>
  </si>
  <si>
    <t>$120,000 or more                                                                           </t>
  </si>
  <si>
    <t>Median (dollars)                                                                           </t>
  </si>
  <si>
    <t>Mean (dollars)                                                                             </t>
  </si>
  <si>
    <r>
      <rPr>
        <vertAlign val="superscript"/>
        <sz val="14"/>
        <color theme="1"/>
        <rFont val="Calibri (Body)"/>
      </rPr>
      <t xml:space="preserve">        Census Division Variable        
</t>
    </r>
    <r>
      <rPr>
        <vertAlign val="superscript"/>
        <sz val="14"/>
        <color theme="1"/>
        <rFont val="Calibri"/>
        <family val="2"/>
        <scheme val="minor"/>
      </rPr>
      <t xml:space="preserve">
Income Variable</t>
    </r>
  </si>
  <si>
    <t>Non-MUDs Estimates</t>
  </si>
  <si>
    <t>MUDs Estimates</t>
  </si>
  <si>
    <t>MUDs Shares</t>
  </si>
  <si>
    <t xml:space="preserve">        Census Division Variable        
Income Variable</t>
  </si>
  <si>
    <t xml:space="preserve">$35,000 to $39,999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</si>
</sst>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
    <numFmt numFmtId="165" formatCode="###,###,###,###,###,##0"/>
    <numFmt numFmtId="166" formatCode="#######0.0"/>
    <numFmt numFmtId="167" formatCode="##############0"/>
    <numFmt numFmtId="168" formatCode="###,###,###,##0"/>
    <numFmt numFmtId="169" formatCode="0.000"/>
    <numFmt numFmtId="170" formatCode="#,##0.000"/>
  </numFmts>
  <fonts count="20">
    <font>
      <sz val="12"/>
      <color theme="1"/>
      <name val="Calibri"/>
      <family val="2"/>
      <scheme val="minor"/>
    </font>
    <font>
      <b/>
      <sz val="11"/>
      <color rgb="FF000000"/>
      <name val="Helvetica"/>
    </font>
    <font>
      <sz val="12"/>
      <color rgb="FF000000"/>
      <name val="Arial"/>
      <family val="2"/>
    </font>
    <font>
      <b/>
      <sz val="11"/>
      <color rgb="FF000000"/>
      <name val="Helvetica"/>
      <family val="2"/>
    </font>
    <font>
      <b/>
      <sz val="12"/>
      <color rgb="FF000000"/>
      <name val="Arial"/>
      <family val="2"/>
    </font>
    <font>
      <sz val="10"/>
      <color theme="1"/>
      <name val="Helvetica"/>
      <family val="2"/>
    </font>
    <font>
      <b/>
      <sz val="9.5"/>
      <color rgb="FF112277"/>
      <name val="Arial"/>
      <family val="2"/>
    </font>
    <font>
      <sz val="9.5"/>
      <color rgb="FF000000"/>
      <name val="Arial"/>
      <family val="2"/>
    </font>
    <font>
      <sz val="14"/>
      <color rgb="FF2D3237"/>
      <name val="Arial"/>
      <family val="2"/>
    </font>
    <font>
      <sz val="11"/>
      <color rgb="FF000000"/>
      <name val="Helvetica"/>
      <family val="2"/>
    </font>
    <font>
      <b/>
      <vertAlign val="superscript"/>
      <sz val="11"/>
      <color rgb="FF000000"/>
      <name val="Helvetica"/>
      <family val="2"/>
    </font>
    <font>
      <sz val="10"/>
      <color rgb="FF000000"/>
      <name val="Arial Unicode MS"/>
      <family val="2"/>
    </font>
    <font>
      <b/>
      <sz val="11"/>
      <color rgb="FF000000"/>
      <name val="Arial"/>
      <family val="2"/>
    </font>
    <font>
      <sz val="12.5"/>
      <color rgb="FF000000"/>
      <name val="Helvetica"/>
    </font>
    <font>
      <b/>
      <sz val="12.5"/>
      <color rgb="FF000000"/>
      <name val="Helvetica"/>
    </font>
    <font>
      <b/>
      <sz val="8"/>
      <color rgb="FF000000"/>
      <name val="Helvetica"/>
    </font>
    <font>
      <b/>
      <u/>
      <sz val="9"/>
      <color rgb="FF0000FF"/>
      <name val="Helvetica"/>
    </font>
    <font>
      <b/>
      <i/>
      <sz val="11"/>
      <color rgb="FF000000"/>
      <name val="Helvetica"/>
    </font>
    <font>
      <vertAlign val="superscript"/>
      <sz val="14"/>
      <color theme="1"/>
      <name val="Calibri"/>
      <family val="2"/>
      <scheme val="minor"/>
    </font>
    <font>
      <vertAlign val="superscript"/>
      <sz val="14"/>
      <color theme="1"/>
      <name val="Calibri (Body)"/>
    </font>
  </fonts>
  <fills count="11">
    <fill>
      <patternFill patternType="none"/>
    </fill>
    <fill>
      <patternFill patternType="gray125"/>
    </fill>
    <fill>
      <patternFill patternType="solid">
        <fgColor rgb="FFF5F5F5"/>
        <bgColor indexed="64"/>
      </patternFill>
    </fill>
    <fill>
      <patternFill patternType="solid">
        <fgColor rgb="FFEDF2F9"/>
        <bgColor rgb="FF000000"/>
      </patternFill>
    </fill>
    <fill>
      <patternFill patternType="solid">
        <fgColor rgb="FFFFFFFF"/>
        <bgColor rgb="FF000000"/>
      </patternFill>
    </fill>
    <fill>
      <patternFill patternType="solid">
        <fgColor rgb="FFEDF2F9"/>
        <bgColor indexed="64"/>
      </patternFill>
    </fill>
    <fill>
      <patternFill patternType="solid">
        <fgColor rgb="FFFFFFFF"/>
        <bgColor indexed="64"/>
      </patternFill>
    </fill>
    <fill>
      <patternFill patternType="solid">
        <fgColor rgb="FFFF0000"/>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s>
  <borders count="73">
    <border>
      <left/>
      <right/>
      <top/>
      <bottom/>
      <diagonal/>
    </border>
    <border>
      <left style="thin">
        <color rgb="FF808080"/>
      </left>
      <right style="thin">
        <color rgb="FF808080"/>
      </right>
      <top style="thin">
        <color rgb="FF808080"/>
      </top>
      <bottom style="thin">
        <color rgb="FF808080"/>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rgb="FFC1C1C1"/>
      </right>
      <top style="thin">
        <color rgb="FFC1C1C1"/>
      </top>
      <bottom style="thin">
        <color rgb="FFC1C1C1"/>
      </bottom>
      <diagonal/>
    </border>
    <border>
      <left style="thin">
        <color rgb="FFB0B7BB"/>
      </left>
      <right style="thin">
        <color rgb="FFB0B7BB"/>
      </right>
      <top/>
      <bottom style="thin">
        <color rgb="FFB0B7BB"/>
      </bottom>
      <diagonal/>
    </border>
    <border>
      <left style="thin">
        <color rgb="FFC1C1C1"/>
      </left>
      <right style="thin">
        <color rgb="FFC1C1C1"/>
      </right>
      <top/>
      <bottom style="thin">
        <color rgb="FFC1C1C1"/>
      </bottom>
      <diagonal/>
    </border>
    <border>
      <left/>
      <right style="thin">
        <color rgb="FFC1C1C1"/>
      </right>
      <top/>
      <bottom style="thin">
        <color rgb="FFC1C1C1"/>
      </bottom>
      <diagonal/>
    </border>
    <border>
      <left style="thin">
        <color rgb="FF808080"/>
      </left>
      <right style="thin">
        <color rgb="FF80808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rgb="FF808080"/>
      </left>
      <right style="thin">
        <color rgb="FF808080"/>
      </right>
      <top style="thin">
        <color rgb="FF808080"/>
      </top>
      <bottom style="thin">
        <color rgb="FF002060"/>
      </bottom>
      <diagonal/>
    </border>
    <border>
      <left style="thin">
        <color rgb="FF808080"/>
      </left>
      <right/>
      <top/>
      <bottom style="thin">
        <color rgb="FF808080"/>
      </bottom>
      <diagonal/>
    </border>
    <border>
      <left style="thin">
        <color rgb="FF808080"/>
      </left>
      <right/>
      <top style="thin">
        <color rgb="FF808080"/>
      </top>
      <bottom style="thin">
        <color rgb="FF002060"/>
      </bottom>
      <diagonal/>
    </border>
    <border>
      <left style="thin">
        <color rgb="FF808080"/>
      </left>
      <right style="thin">
        <color rgb="FF808080"/>
      </right>
      <top style="medium">
        <color rgb="FF0070C0"/>
      </top>
      <bottom/>
      <diagonal/>
    </border>
    <border>
      <left style="thin">
        <color rgb="FF002060"/>
      </left>
      <right style="thin">
        <color rgb="FF002060"/>
      </right>
      <top style="thin">
        <color rgb="FF002060"/>
      </top>
      <bottom style="thin">
        <color rgb="FF002060"/>
      </bottom>
      <diagonal/>
    </border>
    <border>
      <left style="thin">
        <color rgb="FF002060"/>
      </left>
      <right style="medium">
        <color rgb="FF0070C0"/>
      </right>
      <top/>
      <bottom style="thin">
        <color rgb="FF002060"/>
      </bottom>
      <diagonal/>
    </border>
    <border>
      <left style="thin">
        <color rgb="FF808080"/>
      </left>
      <right style="thin">
        <color rgb="FF808080"/>
      </right>
      <top style="thick">
        <color rgb="FF0070C0"/>
      </top>
      <bottom/>
      <diagonal/>
    </border>
    <border>
      <left style="thin">
        <color rgb="FF808080"/>
      </left>
      <right style="thin">
        <color rgb="FF808080"/>
      </right>
      <top/>
      <bottom style="thick">
        <color rgb="FF0070C0"/>
      </bottom>
      <diagonal/>
    </border>
    <border>
      <left/>
      <right style="thin">
        <color rgb="FF808080"/>
      </right>
      <top style="thick">
        <color rgb="FF0070C0"/>
      </top>
      <bottom style="thin">
        <color rgb="FF002060"/>
      </bottom>
      <diagonal/>
    </border>
    <border>
      <left/>
      <right style="thin">
        <color rgb="FF002060"/>
      </right>
      <top style="thin">
        <color rgb="FF002060"/>
      </top>
      <bottom style="thin">
        <color rgb="FF002060"/>
      </bottom>
      <diagonal/>
    </border>
    <border>
      <left/>
      <right style="thin">
        <color rgb="FF808080"/>
      </right>
      <top/>
      <bottom style="thick">
        <color rgb="FF0070C0"/>
      </bottom>
      <diagonal/>
    </border>
    <border>
      <left style="medium">
        <color rgb="FF002060"/>
      </left>
      <right style="thin">
        <color rgb="FF808080"/>
      </right>
      <top style="medium">
        <color rgb="FF002060"/>
      </top>
      <bottom style="thin">
        <color rgb="FF808080"/>
      </bottom>
      <diagonal/>
    </border>
    <border>
      <left style="thin">
        <color rgb="FF808080"/>
      </left>
      <right style="thin">
        <color rgb="FF808080"/>
      </right>
      <top style="medium">
        <color rgb="FF002060"/>
      </top>
      <bottom style="thin">
        <color rgb="FF808080"/>
      </bottom>
      <diagonal/>
    </border>
    <border>
      <left style="thin">
        <color rgb="FF808080"/>
      </left>
      <right style="medium">
        <color rgb="FF002060"/>
      </right>
      <top style="medium">
        <color rgb="FF002060"/>
      </top>
      <bottom style="thin">
        <color rgb="FF808080"/>
      </bottom>
      <diagonal/>
    </border>
    <border>
      <left style="medium">
        <color rgb="FF002060"/>
      </left>
      <right style="thin">
        <color rgb="FF808080"/>
      </right>
      <top style="thin">
        <color rgb="FF808080"/>
      </top>
      <bottom style="thin">
        <color rgb="FF808080"/>
      </bottom>
      <diagonal/>
    </border>
    <border>
      <left style="thin">
        <color rgb="FF808080"/>
      </left>
      <right style="medium">
        <color rgb="FF002060"/>
      </right>
      <top style="thin">
        <color rgb="FF808080"/>
      </top>
      <bottom style="thin">
        <color rgb="FF808080"/>
      </bottom>
      <diagonal/>
    </border>
    <border>
      <left style="medium">
        <color rgb="FF002060"/>
      </left>
      <right style="thin">
        <color rgb="FF808080"/>
      </right>
      <top style="thin">
        <color rgb="FF808080"/>
      </top>
      <bottom style="medium">
        <color rgb="FF002060"/>
      </bottom>
      <diagonal/>
    </border>
    <border>
      <left style="thin">
        <color rgb="FF808080"/>
      </left>
      <right style="thin">
        <color rgb="FF808080"/>
      </right>
      <top style="thin">
        <color rgb="FF808080"/>
      </top>
      <bottom style="medium">
        <color rgb="FF002060"/>
      </bottom>
      <diagonal/>
    </border>
    <border>
      <left style="thin">
        <color rgb="FF808080"/>
      </left>
      <right style="medium">
        <color rgb="FF002060"/>
      </right>
      <top style="thin">
        <color rgb="FF808080"/>
      </top>
      <bottom style="medium">
        <color rgb="FF002060"/>
      </bottom>
      <diagonal/>
    </border>
    <border>
      <left style="thin">
        <color rgb="FF002060"/>
      </left>
      <right/>
      <top style="thin">
        <color rgb="FF808080"/>
      </top>
      <bottom style="thin">
        <color rgb="FF808080"/>
      </bottom>
      <diagonal/>
    </border>
    <border>
      <left/>
      <right style="thin">
        <color rgb="FF808080"/>
      </right>
      <top style="thin">
        <color rgb="FF808080"/>
      </top>
      <bottom/>
      <diagonal/>
    </border>
    <border>
      <left style="thin">
        <color rgb="FF808080"/>
      </left>
      <right/>
      <top style="thin">
        <color rgb="FF808080"/>
      </top>
      <bottom/>
      <diagonal/>
    </border>
    <border diagonalDown="1">
      <left style="thin">
        <color rgb="FF002060"/>
      </left>
      <right style="thin">
        <color rgb="FF002060"/>
      </right>
      <top style="thin">
        <color rgb="FF002060"/>
      </top>
      <bottom style="thin">
        <color rgb="FF002060"/>
      </bottom>
      <diagonal style="thin">
        <color rgb="FF002060"/>
      </diagonal>
    </border>
    <border>
      <left/>
      <right style="thin">
        <color rgb="FF808080"/>
      </right>
      <top/>
      <bottom style="thin">
        <color rgb="FF808080"/>
      </bottom>
      <diagonal/>
    </border>
    <border>
      <left style="thin">
        <color rgb="FF002060"/>
      </left>
      <right style="thin">
        <color rgb="FF002060"/>
      </right>
      <top style="thin">
        <color rgb="FF002060"/>
      </top>
      <bottom/>
      <diagonal/>
    </border>
    <border>
      <left style="thin">
        <color rgb="FF808080"/>
      </left>
      <right style="thin">
        <color rgb="FF808080"/>
      </right>
      <top style="medium">
        <color rgb="FF002060"/>
      </top>
      <bottom/>
      <diagonal/>
    </border>
    <border>
      <left style="thin">
        <color rgb="FF808080"/>
      </left>
      <right/>
      <top style="medium">
        <color rgb="FF002060"/>
      </top>
      <bottom style="thin">
        <color rgb="FF808080"/>
      </bottom>
      <diagonal/>
    </border>
    <border>
      <left/>
      <right/>
      <top style="medium">
        <color rgb="FF002060"/>
      </top>
      <bottom style="thin">
        <color rgb="FF808080"/>
      </bottom>
      <diagonal/>
    </border>
    <border>
      <left/>
      <right style="medium">
        <color rgb="FF002060"/>
      </right>
      <top style="medium">
        <color rgb="FF002060"/>
      </top>
      <bottom style="thin">
        <color rgb="FF808080"/>
      </bottom>
      <diagonal/>
    </border>
    <border>
      <left style="medium">
        <color rgb="FF002060"/>
      </left>
      <right/>
      <top style="thin">
        <color rgb="FF808080"/>
      </top>
      <bottom style="thin">
        <color rgb="FF808080"/>
      </bottom>
      <diagonal/>
    </border>
    <border>
      <left/>
      <right style="medium">
        <color rgb="FF002060"/>
      </right>
      <top style="thin">
        <color rgb="FF808080"/>
      </top>
      <bottom style="thin">
        <color rgb="FF808080"/>
      </bottom>
      <diagonal/>
    </border>
    <border>
      <left style="medium">
        <color rgb="FF002060"/>
      </left>
      <right/>
      <top style="thin">
        <color rgb="FF808080"/>
      </top>
      <bottom/>
      <diagonal/>
    </border>
    <border>
      <left style="thin">
        <color rgb="FF808080"/>
      </left>
      <right style="medium">
        <color rgb="FF002060"/>
      </right>
      <top style="thin">
        <color rgb="FF808080"/>
      </top>
      <bottom/>
      <diagonal/>
    </border>
    <border>
      <left style="medium">
        <color rgb="FF002060"/>
      </left>
      <right/>
      <top style="thin">
        <color rgb="FF002060"/>
      </top>
      <bottom style="thin">
        <color rgb="FF808080"/>
      </bottom>
      <diagonal/>
    </border>
    <border>
      <left style="thin">
        <color rgb="FF002060"/>
      </left>
      <right style="medium">
        <color rgb="FF002060"/>
      </right>
      <top style="thin">
        <color rgb="FF002060"/>
      </top>
      <bottom style="thin">
        <color rgb="FF002060"/>
      </bottom>
      <diagonal/>
    </border>
    <border>
      <left style="thin">
        <color rgb="FF808080"/>
      </left>
      <right style="medium">
        <color rgb="FF002060"/>
      </right>
      <top/>
      <bottom style="thin">
        <color rgb="FF808080"/>
      </bottom>
      <diagonal/>
    </border>
    <border>
      <left style="medium">
        <color rgb="FF002060"/>
      </left>
      <right style="thin">
        <color rgb="FF808080"/>
      </right>
      <top style="thin">
        <color rgb="FF808080"/>
      </top>
      <bottom/>
      <diagonal/>
    </border>
    <border>
      <left style="medium">
        <color rgb="FF002060"/>
      </left>
      <right style="thin">
        <color rgb="FF808080"/>
      </right>
      <top style="medium">
        <color rgb="FF0070C0"/>
      </top>
      <bottom style="thin">
        <color rgb="FF002060"/>
      </bottom>
      <diagonal/>
    </border>
    <border>
      <left style="thin">
        <color rgb="FF808080"/>
      </left>
      <right style="medium">
        <color rgb="FF002060"/>
      </right>
      <top style="medium">
        <color rgb="FF0070C0"/>
      </top>
      <bottom style="thin">
        <color rgb="FF002060"/>
      </bottom>
      <diagonal/>
    </border>
    <border>
      <left style="medium">
        <color rgb="FF002060"/>
      </left>
      <right style="thin">
        <color rgb="FF002060"/>
      </right>
      <top style="thin">
        <color rgb="FF002060"/>
      </top>
      <bottom style="thin">
        <color rgb="FF002060"/>
      </bottom>
      <diagonal/>
    </border>
    <border>
      <left style="medium">
        <color rgb="FF002060"/>
      </left>
      <right/>
      <top/>
      <bottom/>
      <diagonal/>
    </border>
    <border>
      <left style="thin">
        <color rgb="FF002060"/>
      </left>
      <right style="medium">
        <color rgb="FF002060"/>
      </right>
      <top/>
      <bottom style="thin">
        <color rgb="FF002060"/>
      </bottom>
      <diagonal/>
    </border>
    <border>
      <left/>
      <right style="medium">
        <color rgb="FF002060"/>
      </right>
      <top/>
      <bottom/>
      <diagonal/>
    </border>
    <border>
      <left style="medium">
        <color rgb="FF002060"/>
      </left>
      <right style="thin">
        <color rgb="FF808080"/>
      </right>
      <top/>
      <bottom style="medium">
        <color rgb="FF002060"/>
      </bottom>
      <diagonal/>
    </border>
    <border>
      <left style="thin">
        <color rgb="FF808080"/>
      </left>
      <right style="thin">
        <color rgb="FF808080"/>
      </right>
      <top/>
      <bottom style="medium">
        <color rgb="FF002060"/>
      </bottom>
      <diagonal/>
    </border>
    <border>
      <left style="thin">
        <color rgb="FF808080"/>
      </left>
      <right style="medium">
        <color rgb="FF002060"/>
      </right>
      <top/>
      <bottom style="medium">
        <color rgb="FF002060"/>
      </bottom>
      <diagonal/>
    </border>
    <border>
      <left style="thin">
        <color rgb="FF808080"/>
      </left>
      <right/>
      <top style="thick">
        <color rgb="FF0070C0"/>
      </top>
      <bottom style="thin">
        <color rgb="FF002060"/>
      </bottom>
      <diagonal/>
    </border>
    <border>
      <left style="thin">
        <color rgb="FF002060"/>
      </left>
      <right/>
      <top style="thin">
        <color rgb="FF002060"/>
      </top>
      <bottom style="thin">
        <color rgb="FF002060"/>
      </bottom>
      <diagonal/>
    </border>
    <border>
      <left style="thin">
        <color rgb="FF808080"/>
      </left>
      <right/>
      <top/>
      <bottom style="thick">
        <color rgb="FF0070C0"/>
      </bottom>
      <diagonal/>
    </border>
    <border>
      <left style="thin">
        <color rgb="FF002060"/>
      </left>
      <right style="thin">
        <color rgb="FF002060"/>
      </right>
      <top/>
      <bottom style="thin">
        <color rgb="FF002060"/>
      </bottom>
      <diagonal/>
    </border>
    <border>
      <left style="medium">
        <color rgb="FF002060"/>
      </left>
      <right style="thin">
        <color rgb="FF002060"/>
      </right>
      <top style="medium">
        <color rgb="FF002060"/>
      </top>
      <bottom style="thin">
        <color rgb="FF002060"/>
      </bottom>
      <diagonal/>
    </border>
    <border>
      <left style="thin">
        <color rgb="FF002060"/>
      </left>
      <right style="thin">
        <color rgb="FF002060"/>
      </right>
      <top style="medium">
        <color rgb="FF002060"/>
      </top>
      <bottom style="thin">
        <color rgb="FF002060"/>
      </bottom>
      <diagonal/>
    </border>
    <border>
      <left style="thin">
        <color rgb="FF002060"/>
      </left>
      <right style="medium">
        <color rgb="FF002060"/>
      </right>
      <top style="medium">
        <color rgb="FF002060"/>
      </top>
      <bottom style="thin">
        <color rgb="FF002060"/>
      </bottom>
      <diagonal/>
    </border>
    <border>
      <left style="medium">
        <color rgb="FF002060"/>
      </left>
      <right style="thin">
        <color rgb="FF002060"/>
      </right>
      <top style="thin">
        <color rgb="FF002060"/>
      </top>
      <bottom style="medium">
        <color rgb="FF002060"/>
      </bottom>
      <diagonal/>
    </border>
    <border>
      <left style="thin">
        <color rgb="FF002060"/>
      </left>
      <right style="thin">
        <color rgb="FF002060"/>
      </right>
      <top style="thin">
        <color rgb="FF002060"/>
      </top>
      <bottom style="medium">
        <color rgb="FF002060"/>
      </bottom>
      <diagonal/>
    </border>
    <border>
      <left style="thin">
        <color rgb="FF002060"/>
      </left>
      <right style="medium">
        <color rgb="FF002060"/>
      </right>
      <top style="thin">
        <color rgb="FF002060"/>
      </top>
      <bottom style="medium">
        <color rgb="FF002060"/>
      </bottom>
      <diagonal/>
    </border>
  </borders>
  <cellStyleXfs count="1">
    <xf numFmtId="0" fontId="0" fillId="0" borderId="0"/>
  </cellStyleXfs>
  <cellXfs count="194">
    <xf numFmtId="0" fontId="0" fillId="0" borderId="0" xfId="0"/>
    <xf numFmtId="3" fontId="2" fillId="0" borderId="0" xfId="0" applyNumberFormat="1" applyFont="1"/>
    <xf numFmtId="0" fontId="2" fillId="0" borderId="0" xfId="0" applyFont="1"/>
    <xf numFmtId="0" fontId="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xf numFmtId="0" fontId="4" fillId="0" borderId="0" xfId="0" applyFont="1" applyAlignment="1"/>
    <xf numFmtId="3" fontId="5" fillId="0" borderId="0" xfId="0" applyNumberFormat="1" applyFont="1"/>
    <xf numFmtId="0" fontId="5" fillId="0" borderId="0" xfId="0" applyFont="1"/>
    <xf numFmtId="164" fontId="6" fillId="3" borderId="2" xfId="0" applyNumberFormat="1" applyFont="1" applyFill="1" applyBorder="1" applyAlignment="1">
      <alignment horizontal="left" vertical="top"/>
    </xf>
    <xf numFmtId="165" fontId="7" fillId="4" borderId="3" xfId="0" applyNumberFormat="1" applyFont="1" applyFill="1" applyBorder="1" applyAlignment="1">
      <alignment horizontal="right"/>
    </xf>
    <xf numFmtId="165" fontId="7" fillId="4" borderId="4" xfId="0" applyNumberFormat="1" applyFont="1" applyFill="1" applyBorder="1" applyAlignment="1">
      <alignment horizontal="right"/>
    </xf>
    <xf numFmtId="166" fontId="7" fillId="4" borderId="4" xfId="0" applyNumberFormat="1" applyFont="1" applyFill="1" applyBorder="1" applyAlignment="1">
      <alignment horizontal="right"/>
    </xf>
    <xf numFmtId="164" fontId="6" fillId="3" borderId="5" xfId="0" applyNumberFormat="1" applyFont="1" applyFill="1" applyBorder="1" applyAlignment="1">
      <alignment horizontal="left" vertical="top"/>
    </xf>
    <xf numFmtId="165" fontId="7" fillId="4" borderId="6" xfId="0" applyNumberFormat="1" applyFont="1" applyFill="1" applyBorder="1" applyAlignment="1">
      <alignment horizontal="right"/>
    </xf>
    <xf numFmtId="165" fontId="7" fillId="4" borderId="7" xfId="0" applyNumberFormat="1" applyFont="1" applyFill="1" applyBorder="1" applyAlignment="1">
      <alignment horizontal="right"/>
    </xf>
    <xf numFmtId="166" fontId="7" fillId="4" borderId="7" xfId="0" applyNumberFormat="1" applyFont="1" applyFill="1" applyBorder="1" applyAlignment="1">
      <alignment horizontal="right"/>
    </xf>
    <xf numFmtId="0" fontId="6" fillId="3" borderId="5" xfId="0" applyFont="1" applyFill="1" applyBorder="1" applyAlignment="1">
      <alignment horizontal="left" vertical="top"/>
    </xf>
    <xf numFmtId="0" fontId="6" fillId="5" borderId="2" xfId="0" applyFont="1" applyFill="1" applyBorder="1" applyAlignment="1">
      <alignment horizontal="center"/>
    </xf>
    <xf numFmtId="0" fontId="6" fillId="3" borderId="2" xfId="0" applyFont="1" applyFill="1" applyBorder="1" applyAlignment="1">
      <alignment horizontal="left" vertical="top"/>
    </xf>
    <xf numFmtId="167" fontId="6" fillId="5" borderId="2" xfId="0" applyNumberFormat="1" applyFont="1" applyFill="1" applyBorder="1" applyAlignment="1">
      <alignment horizontal="left" vertical="top"/>
    </xf>
    <xf numFmtId="165" fontId="0" fillId="6" borderId="3" xfId="0" applyNumberFormat="1" applyFill="1" applyBorder="1" applyAlignment="1">
      <alignment horizontal="right"/>
    </xf>
    <xf numFmtId="166" fontId="0" fillId="6" borderId="3" xfId="0" applyNumberFormat="1" applyFill="1" applyBorder="1" applyAlignment="1">
      <alignment horizontal="right"/>
    </xf>
    <xf numFmtId="0" fontId="6" fillId="5" borderId="2" xfId="0" applyFont="1" applyFill="1" applyBorder="1" applyAlignment="1">
      <alignment horizontal="left" vertical="top"/>
    </xf>
    <xf numFmtId="0" fontId="8" fillId="0" borderId="0" xfId="0" applyFont="1" applyAlignment="1">
      <alignment horizontal="left" vertical="center" wrapText="1"/>
    </xf>
    <xf numFmtId="0" fontId="1" fillId="2" borderId="1" xfId="0" applyFont="1" applyFill="1" applyBorder="1" applyAlignment="1">
      <alignment horizontal="center" wrapText="1"/>
    </xf>
    <xf numFmtId="168" fontId="0" fillId="6" borderId="1" xfId="0" applyNumberFormat="1" applyFont="1" applyFill="1" applyBorder="1" applyAlignment="1">
      <alignment horizontal="right" wrapText="1"/>
    </xf>
    <xf numFmtId="0" fontId="0" fillId="6" borderId="1" xfId="0" applyFont="1" applyFill="1" applyBorder="1" applyAlignment="1">
      <alignment horizontal="left" vertical="top" wrapText="1"/>
    </xf>
    <xf numFmtId="168" fontId="0" fillId="0" borderId="0" xfId="0" applyNumberFormat="1"/>
    <xf numFmtId="0" fontId="3" fillId="2" borderId="8" xfId="0" applyFont="1" applyFill="1" applyBorder="1" applyAlignment="1">
      <alignment horizontal="center" wrapText="1"/>
    </xf>
    <xf numFmtId="168" fontId="0" fillId="7" borderId="0" xfId="0" applyNumberFormat="1" applyFill="1"/>
    <xf numFmtId="168" fontId="0" fillId="7" borderId="1" xfId="0" applyNumberFormat="1" applyFont="1" applyFill="1" applyBorder="1" applyAlignment="1">
      <alignment horizontal="right" wrapText="1"/>
    </xf>
    <xf numFmtId="0" fontId="9" fillId="2" borderId="1" xfId="0" applyFont="1" applyFill="1" applyBorder="1" applyAlignment="1">
      <alignment horizontal="left" vertical="top" wrapText="1"/>
    </xf>
    <xf numFmtId="0" fontId="0" fillId="0" borderId="0" xfId="0" applyFont="1"/>
    <xf numFmtId="168" fontId="1" fillId="2" borderId="1" xfId="0" applyNumberFormat="1" applyFont="1" applyFill="1" applyBorder="1" applyAlignment="1">
      <alignment horizontal="center" wrapText="1"/>
    </xf>
    <xf numFmtId="16" fontId="0" fillId="0" borderId="0" xfId="0" applyNumberFormat="1"/>
    <xf numFmtId="169" fontId="1" fillId="2" borderId="1" xfId="0" applyNumberFormat="1" applyFont="1" applyFill="1" applyBorder="1" applyAlignment="1">
      <alignment horizontal="center" wrapText="1"/>
    </xf>
    <xf numFmtId="0" fontId="0" fillId="0" borderId="0" xfId="0" applyAlignment="1">
      <alignment vertical="center" wrapText="1"/>
    </xf>
    <xf numFmtId="0" fontId="0" fillId="0" borderId="0" xfId="0" applyAlignment="1">
      <alignment vertical="center"/>
    </xf>
    <xf numFmtId="0" fontId="0" fillId="8" borderId="0" xfId="0" applyFont="1" applyFill="1" applyAlignment="1">
      <alignment vertical="center" wrapText="1"/>
    </xf>
    <xf numFmtId="0" fontId="0" fillId="8" borderId="0" xfId="0" applyFont="1" applyFill="1" applyAlignment="1">
      <alignment vertical="center"/>
    </xf>
    <xf numFmtId="0" fontId="0" fillId="8" borderId="0" xfId="0" applyFont="1" applyFill="1"/>
    <xf numFmtId="0" fontId="0" fillId="8" borderId="0" xfId="0" applyFont="1" applyFill="1" applyAlignment="1">
      <alignment vertical="center" shrinkToFit="1"/>
    </xf>
    <xf numFmtId="0" fontId="0" fillId="8" borderId="0" xfId="0" applyFont="1" applyFill="1" applyAlignment="1">
      <alignment vertical="center" wrapText="1" shrinkToFit="1"/>
    </xf>
    <xf numFmtId="0" fontId="4" fillId="8" borderId="9" xfId="0" applyFont="1" applyFill="1" applyBorder="1"/>
    <xf numFmtId="3" fontId="2" fillId="0" borderId="9" xfId="0" applyNumberFormat="1" applyFont="1" applyBorder="1"/>
    <xf numFmtId="0" fontId="2" fillId="0" borderId="9" xfId="0" applyFont="1" applyBorder="1"/>
    <xf numFmtId="0" fontId="4" fillId="0" borderId="9" xfId="0" applyFont="1" applyBorder="1"/>
    <xf numFmtId="0" fontId="4" fillId="8" borderId="9" xfId="0" applyFont="1" applyFill="1" applyBorder="1" applyAlignment="1">
      <alignment vertical="center" wrapText="1"/>
    </xf>
    <xf numFmtId="0" fontId="0" fillId="8" borderId="9" xfId="0" applyFill="1" applyBorder="1" applyAlignment="1">
      <alignment vertical="center" wrapText="1"/>
    </xf>
    <xf numFmtId="0" fontId="4" fillId="8" borderId="9" xfId="0" applyFont="1" applyFill="1" applyBorder="1" applyAlignment="1">
      <alignment vertical="center"/>
    </xf>
    <xf numFmtId="0" fontId="2" fillId="0" borderId="9" xfId="0" applyFont="1" applyBorder="1" applyAlignment="1"/>
    <xf numFmtId="0" fontId="12" fillId="0" borderId="0" xfId="0" applyFont="1"/>
    <xf numFmtId="0" fontId="1" fillId="2" borderId="1" xfId="0" applyFont="1" applyFill="1" applyBorder="1" applyAlignment="1">
      <alignment horizontal="center" wrapText="1"/>
    </xf>
    <xf numFmtId="170" fontId="2" fillId="0" borderId="9" xfId="0" applyNumberFormat="1" applyFont="1" applyBorder="1"/>
    <xf numFmtId="0" fontId="0" fillId="6" borderId="0" xfId="0" applyFill="1" applyAlignment="1">
      <alignment horizontal="left"/>
    </xf>
    <xf numFmtId="0" fontId="1" fillId="2" borderId="1" xfId="0" applyFont="1" applyFill="1" applyBorder="1" applyAlignment="1">
      <alignment horizontal="left" vertical="top" wrapText="1"/>
    </xf>
    <xf numFmtId="168" fontId="0" fillId="6" borderId="1" xfId="0" applyNumberFormat="1" applyFill="1" applyBorder="1" applyAlignment="1">
      <alignment horizontal="right" wrapText="1"/>
    </xf>
    <xf numFmtId="0" fontId="0" fillId="6" borderId="1" xfId="0" applyFill="1" applyBorder="1" applyAlignment="1">
      <alignment horizontal="left" vertical="top" wrapText="1"/>
    </xf>
    <xf numFmtId="0" fontId="1" fillId="6" borderId="1" xfId="0" applyFont="1" applyFill="1" applyBorder="1" applyAlignment="1">
      <alignment horizontal="left" vertical="top" wrapText="1"/>
    </xf>
    <xf numFmtId="0" fontId="0" fillId="6" borderId="12" xfId="0" applyFill="1" applyBorder="1" applyAlignment="1">
      <alignment horizontal="left" vertical="top" wrapText="1"/>
    </xf>
    <xf numFmtId="168" fontId="0" fillId="6" borderId="12" xfId="0" applyNumberFormat="1" applyFill="1" applyBorder="1" applyAlignment="1">
      <alignment horizontal="right" wrapText="1"/>
    </xf>
    <xf numFmtId="0" fontId="0" fillId="6" borderId="9" xfId="0" applyFill="1" applyBorder="1" applyAlignment="1">
      <alignment horizontal="left"/>
    </xf>
    <xf numFmtId="0" fontId="0" fillId="0" borderId="9" xfId="0" applyBorder="1"/>
    <xf numFmtId="0" fontId="17" fillId="6" borderId="9" xfId="0" applyFont="1" applyFill="1" applyBorder="1" applyAlignment="1">
      <alignment wrapText="1"/>
    </xf>
    <xf numFmtId="0" fontId="0" fillId="6" borderId="9" xfId="0" applyFill="1" applyBorder="1" applyAlignment="1"/>
    <xf numFmtId="168" fontId="0" fillId="6" borderId="13" xfId="0" applyNumberFormat="1" applyFill="1" applyBorder="1" applyAlignment="1">
      <alignment horizontal="right" wrapText="1"/>
    </xf>
    <xf numFmtId="168" fontId="0" fillId="6" borderId="15" xfId="0" applyNumberFormat="1" applyFill="1" applyBorder="1" applyAlignment="1">
      <alignment horizontal="right" wrapText="1"/>
    </xf>
    <xf numFmtId="0" fontId="1" fillId="2" borderId="12" xfId="0" applyFont="1" applyFill="1" applyBorder="1" applyAlignment="1">
      <alignment horizontal="center" wrapText="1"/>
    </xf>
    <xf numFmtId="168" fontId="0" fillId="6" borderId="16" xfId="0" applyNumberFormat="1" applyFill="1" applyBorder="1" applyAlignment="1">
      <alignment horizontal="right" wrapText="1"/>
    </xf>
    <xf numFmtId="168" fontId="0" fillId="6" borderId="17" xfId="0" applyNumberFormat="1" applyFill="1" applyBorder="1" applyAlignment="1">
      <alignment horizontal="right" wrapText="1"/>
    </xf>
    <xf numFmtId="168" fontId="0" fillId="6" borderId="18" xfId="0" applyNumberFormat="1" applyFill="1" applyBorder="1" applyAlignment="1">
      <alignment horizontal="right" wrapText="1"/>
    </xf>
    <xf numFmtId="168" fontId="0" fillId="6" borderId="19" xfId="0" applyNumberFormat="1" applyFill="1" applyBorder="1" applyAlignment="1">
      <alignment horizontal="right" wrapText="1"/>
    </xf>
    <xf numFmtId="168" fontId="0" fillId="6" borderId="20" xfId="0" applyNumberFormat="1" applyFill="1" applyBorder="1" applyAlignment="1">
      <alignment horizontal="right" wrapText="1"/>
    </xf>
    <xf numFmtId="168" fontId="0" fillId="6" borderId="21" xfId="0" applyNumberFormat="1" applyFill="1" applyBorder="1" applyAlignment="1">
      <alignment horizontal="right" wrapText="1"/>
    </xf>
    <xf numFmtId="168" fontId="0" fillId="7" borderId="21" xfId="0" applyNumberFormat="1" applyFill="1" applyBorder="1" applyAlignment="1">
      <alignment horizontal="right" wrapText="1"/>
    </xf>
    <xf numFmtId="168" fontId="0" fillId="6" borderId="23" xfId="0" applyNumberFormat="1" applyFill="1" applyBorder="1" applyAlignment="1">
      <alignment horizontal="right" wrapText="1"/>
    </xf>
    <xf numFmtId="168" fontId="0" fillId="6" borderId="24" xfId="0" applyNumberFormat="1" applyFill="1" applyBorder="1" applyAlignment="1">
      <alignment horizontal="right" wrapText="1"/>
    </xf>
    <xf numFmtId="168" fontId="0" fillId="6" borderId="25" xfId="0" applyNumberFormat="1" applyFill="1" applyBorder="1" applyAlignment="1">
      <alignment horizontal="right" wrapText="1"/>
    </xf>
    <xf numFmtId="168" fontId="0" fillId="6" borderId="26" xfId="0" applyNumberFormat="1" applyFill="1" applyBorder="1" applyAlignment="1">
      <alignment horizontal="right" wrapText="1"/>
    </xf>
    <xf numFmtId="168" fontId="0" fillId="6" borderId="27" xfId="0" applyNumberFormat="1" applyFill="1" applyBorder="1" applyAlignment="1">
      <alignment horizontal="right" wrapText="1"/>
    </xf>
    <xf numFmtId="168" fontId="0" fillId="6" borderId="28" xfId="0" applyNumberFormat="1" applyFill="1" applyBorder="1" applyAlignment="1">
      <alignment horizontal="right" wrapText="1"/>
    </xf>
    <xf numFmtId="168" fontId="0" fillId="6" borderId="29" xfId="0" applyNumberFormat="1" applyFill="1" applyBorder="1" applyAlignment="1">
      <alignment horizontal="right" wrapText="1"/>
    </xf>
    <xf numFmtId="168" fontId="0" fillId="6" borderId="30" xfId="0" applyNumberFormat="1" applyFill="1" applyBorder="1" applyAlignment="1">
      <alignment horizontal="right" wrapText="1"/>
    </xf>
    <xf numFmtId="168" fontId="0" fillId="6" borderId="31" xfId="0" applyNumberFormat="1" applyFill="1" applyBorder="1" applyAlignment="1">
      <alignment horizontal="right" wrapText="1"/>
    </xf>
    <xf numFmtId="168" fontId="0" fillId="6" borderId="32" xfId="0" applyNumberFormat="1" applyFill="1" applyBorder="1" applyAlignment="1">
      <alignment horizontal="right" wrapText="1"/>
    </xf>
    <xf numFmtId="168" fontId="0" fillId="6" borderId="33" xfId="0" applyNumberFormat="1" applyFill="1" applyBorder="1" applyAlignment="1">
      <alignment horizontal="right" wrapText="1"/>
    </xf>
    <xf numFmtId="168" fontId="0" fillId="6" borderId="34" xfId="0" applyNumberFormat="1" applyFill="1" applyBorder="1" applyAlignment="1">
      <alignment horizontal="right" wrapText="1"/>
    </xf>
    <xf numFmtId="168" fontId="0" fillId="6" borderId="35" xfId="0" applyNumberFormat="1" applyFill="1" applyBorder="1" applyAlignment="1">
      <alignment horizontal="right" wrapText="1"/>
    </xf>
    <xf numFmtId="168" fontId="0" fillId="9" borderId="1" xfId="0" applyNumberFormat="1" applyFill="1" applyBorder="1" applyAlignment="1">
      <alignment horizontal="right" wrapText="1"/>
    </xf>
    <xf numFmtId="168" fontId="0" fillId="9" borderId="24" xfId="0" applyNumberFormat="1" applyFill="1" applyBorder="1" applyAlignment="1">
      <alignment horizontal="right" wrapText="1"/>
    </xf>
    <xf numFmtId="168" fontId="0" fillId="9" borderId="21" xfId="0" applyNumberFormat="1" applyFill="1" applyBorder="1" applyAlignment="1">
      <alignment horizontal="right" wrapText="1"/>
    </xf>
    <xf numFmtId="168" fontId="0" fillId="9" borderId="22" xfId="0" applyNumberFormat="1" applyFill="1" applyBorder="1" applyAlignment="1">
      <alignment horizontal="right" wrapText="1"/>
    </xf>
    <xf numFmtId="0" fontId="1" fillId="2" borderId="13" xfId="0" applyFont="1" applyFill="1" applyBorder="1" applyAlignment="1">
      <alignment horizontal="center" wrapText="1"/>
    </xf>
    <xf numFmtId="0" fontId="1" fillId="2" borderId="15" xfId="0" applyFont="1" applyFill="1" applyBorder="1" applyAlignment="1">
      <alignment horizontal="center" wrapText="1"/>
    </xf>
    <xf numFmtId="0" fontId="0" fillId="6" borderId="21" xfId="0" applyFill="1" applyBorder="1" applyAlignment="1"/>
    <xf numFmtId="0" fontId="0" fillId="6" borderId="21" xfId="0" applyFill="1" applyBorder="1" applyAlignment="1">
      <alignment horizontal="left"/>
    </xf>
    <xf numFmtId="0" fontId="3" fillId="2" borderId="37" xfId="0" applyFont="1" applyFill="1" applyBorder="1" applyAlignment="1">
      <alignment horizontal="center" wrapText="1"/>
    </xf>
    <xf numFmtId="0" fontId="3" fillId="2" borderId="12" xfId="0" applyFont="1" applyFill="1" applyBorder="1" applyAlignment="1">
      <alignment horizontal="center" wrapText="1"/>
    </xf>
    <xf numFmtId="0" fontId="1" fillId="2" borderId="38" xfId="0" applyFont="1" applyFill="1" applyBorder="1" applyAlignment="1">
      <alignment horizontal="center" wrapText="1"/>
    </xf>
    <xf numFmtId="0" fontId="18" fillId="6" borderId="39" xfId="0" applyFont="1" applyFill="1" applyBorder="1" applyAlignment="1">
      <alignment vertical="top" wrapText="1"/>
    </xf>
    <xf numFmtId="168" fontId="0" fillId="6" borderId="16" xfId="0" applyNumberFormat="1" applyFill="1" applyBorder="1" applyAlignment="1">
      <alignment horizontal="center" vertical="center" wrapText="1"/>
    </xf>
    <xf numFmtId="168" fontId="0" fillId="6" borderId="1" xfId="0" applyNumberFormat="1" applyFill="1" applyBorder="1" applyAlignment="1">
      <alignment horizontal="center" vertical="center" wrapText="1"/>
    </xf>
    <xf numFmtId="0" fontId="0" fillId="6" borderId="21" xfId="0" applyFill="1" applyBorder="1" applyAlignment="1">
      <alignment horizontal="center" vertical="center"/>
    </xf>
    <xf numFmtId="0" fontId="0" fillId="6" borderId="26" xfId="0" applyFill="1" applyBorder="1" applyAlignment="1">
      <alignment horizontal="left"/>
    </xf>
    <xf numFmtId="168" fontId="0" fillId="6" borderId="40" xfId="0" applyNumberFormat="1" applyFill="1" applyBorder="1" applyAlignment="1">
      <alignment horizontal="right" wrapText="1"/>
    </xf>
    <xf numFmtId="0" fontId="0" fillId="6" borderId="41" xfId="0" applyFill="1" applyBorder="1" applyAlignment="1"/>
    <xf numFmtId="0" fontId="0" fillId="6" borderId="16" xfId="0" applyFill="1" applyBorder="1" applyAlignment="1">
      <alignment horizontal="left" vertical="top" wrapText="1"/>
    </xf>
    <xf numFmtId="168" fontId="0" fillId="6" borderId="37" xfId="0" applyNumberFormat="1" applyFill="1" applyBorder="1" applyAlignment="1">
      <alignment horizontal="right" wrapText="1"/>
    </xf>
    <xf numFmtId="0" fontId="0" fillId="6" borderId="28" xfId="0" applyFill="1" applyBorder="1" applyAlignment="1">
      <alignment horizontal="left" vertical="top" wrapText="1"/>
    </xf>
    <xf numFmtId="168" fontId="0" fillId="6" borderId="42" xfId="0" applyNumberFormat="1" applyFill="1" applyBorder="1" applyAlignment="1">
      <alignment horizontal="right" wrapText="1"/>
    </xf>
    <xf numFmtId="0" fontId="0" fillId="6" borderId="46" xfId="0" applyFill="1" applyBorder="1" applyAlignment="1">
      <alignment horizontal="left" vertical="top" wrapText="1"/>
    </xf>
    <xf numFmtId="0" fontId="0" fillId="6" borderId="48" xfId="0" applyFill="1" applyBorder="1" applyAlignment="1">
      <alignment horizontal="left" vertical="top" wrapText="1"/>
    </xf>
    <xf numFmtId="0" fontId="1" fillId="2" borderId="49" xfId="0" applyFont="1" applyFill="1" applyBorder="1" applyAlignment="1">
      <alignment horizontal="center" wrapText="1"/>
    </xf>
    <xf numFmtId="0" fontId="1" fillId="2" borderId="50" xfId="0" applyFont="1" applyFill="1" applyBorder="1" applyAlignment="1">
      <alignment horizontal="left" vertical="top" wrapText="1"/>
    </xf>
    <xf numFmtId="0" fontId="0" fillId="6" borderId="51" xfId="0" applyFill="1" applyBorder="1" applyAlignment="1">
      <alignment horizontal="center" vertical="center"/>
    </xf>
    <xf numFmtId="0" fontId="0" fillId="6" borderId="31" xfId="0" applyFill="1" applyBorder="1" applyAlignment="1">
      <alignment horizontal="left" vertical="top" wrapText="1"/>
    </xf>
    <xf numFmtId="168" fontId="0" fillId="6" borderId="52" xfId="0" applyNumberFormat="1" applyFill="1" applyBorder="1" applyAlignment="1">
      <alignment horizontal="right" wrapText="1"/>
    </xf>
    <xf numFmtId="0" fontId="0" fillId="6" borderId="33" xfId="0" applyFill="1" applyBorder="1" applyAlignment="1">
      <alignment horizontal="left" vertical="top" wrapText="1"/>
    </xf>
    <xf numFmtId="168" fontId="0" fillId="6" borderId="34" xfId="0" applyNumberFormat="1" applyFill="1" applyBorder="1" applyAlignment="1">
      <alignment horizontal="center" vertical="center" wrapText="1"/>
    </xf>
    <xf numFmtId="0" fontId="1" fillId="2" borderId="28" xfId="0" applyFont="1" applyFill="1" applyBorder="1" applyAlignment="1">
      <alignment horizontal="center" wrapText="1"/>
    </xf>
    <xf numFmtId="0" fontId="1" fillId="2" borderId="29" xfId="0" applyFont="1" applyFill="1" applyBorder="1" applyAlignment="1">
      <alignment horizontal="center" wrapText="1"/>
    </xf>
    <xf numFmtId="0" fontId="1" fillId="2" borderId="30" xfId="0" applyFont="1" applyFill="1" applyBorder="1" applyAlignment="1">
      <alignment horizontal="center" wrapText="1"/>
    </xf>
    <xf numFmtId="0" fontId="1" fillId="2" borderId="53" xfId="0" applyFont="1" applyFill="1" applyBorder="1" applyAlignment="1">
      <alignment horizontal="center" wrapText="1"/>
    </xf>
    <xf numFmtId="168" fontId="0" fillId="6" borderId="54" xfId="0" applyNumberFormat="1" applyFill="1" applyBorder="1" applyAlignment="1">
      <alignment horizontal="right" wrapText="1"/>
    </xf>
    <xf numFmtId="168" fontId="0" fillId="6" borderId="55" xfId="0" applyNumberFormat="1" applyFill="1" applyBorder="1" applyAlignment="1">
      <alignment horizontal="right" wrapText="1"/>
    </xf>
    <xf numFmtId="168" fontId="0" fillId="6" borderId="56" xfId="0" applyNumberFormat="1" applyFill="1" applyBorder="1" applyAlignment="1">
      <alignment horizontal="right" wrapText="1"/>
    </xf>
    <xf numFmtId="168" fontId="0" fillId="6" borderId="51" xfId="0" applyNumberFormat="1" applyFill="1" applyBorder="1" applyAlignment="1">
      <alignment horizontal="right" wrapText="1"/>
    </xf>
    <xf numFmtId="168" fontId="0" fillId="6" borderId="57" xfId="0" applyNumberFormat="1" applyFill="1" applyBorder="1" applyAlignment="1">
      <alignment horizontal="right" wrapText="1"/>
    </xf>
    <xf numFmtId="168" fontId="0" fillId="6" borderId="58" xfId="0" applyNumberFormat="1" applyFill="1" applyBorder="1" applyAlignment="1">
      <alignment horizontal="right" wrapText="1"/>
    </xf>
    <xf numFmtId="168" fontId="0" fillId="6" borderId="59" xfId="0" applyNumberFormat="1" applyFill="1" applyBorder="1" applyAlignment="1">
      <alignment horizontal="right" wrapText="1"/>
    </xf>
    <xf numFmtId="168" fontId="0" fillId="9" borderId="58" xfId="0" applyNumberFormat="1" applyFill="1" applyBorder="1" applyAlignment="1">
      <alignment horizontal="right" wrapText="1"/>
    </xf>
    <xf numFmtId="168" fontId="0" fillId="6" borderId="60" xfId="0" applyNumberFormat="1" applyFill="1" applyBorder="1" applyAlignment="1">
      <alignment horizontal="right" wrapText="1"/>
    </xf>
    <xf numFmtId="168" fontId="0" fillId="7" borderId="61" xfId="0" applyNumberFormat="1" applyFill="1" applyBorder="1" applyAlignment="1">
      <alignment horizontal="right" wrapText="1"/>
    </xf>
    <xf numFmtId="168" fontId="0" fillId="9" borderId="61" xfId="0" applyNumberFormat="1" applyFill="1" applyBorder="1" applyAlignment="1">
      <alignment horizontal="right" wrapText="1"/>
    </xf>
    <xf numFmtId="168" fontId="0" fillId="6" borderId="61" xfId="0" applyNumberFormat="1" applyFill="1" applyBorder="1" applyAlignment="1">
      <alignment horizontal="right" wrapText="1"/>
    </xf>
    <xf numFmtId="168" fontId="0" fillId="6" borderId="62" xfId="0" applyNumberFormat="1" applyFill="1" applyBorder="1" applyAlignment="1">
      <alignment horizontal="right" wrapText="1"/>
    </xf>
    <xf numFmtId="168" fontId="0" fillId="10" borderId="21" xfId="0" applyNumberFormat="1" applyFill="1" applyBorder="1" applyAlignment="1">
      <alignment horizontal="right" wrapText="1"/>
    </xf>
    <xf numFmtId="168" fontId="0" fillId="10" borderId="15" xfId="0" applyNumberFormat="1" applyFill="1" applyBorder="1" applyAlignment="1">
      <alignment horizontal="right" wrapText="1"/>
    </xf>
    <xf numFmtId="168" fontId="0" fillId="6" borderId="63" xfId="0" applyNumberFormat="1" applyFill="1" applyBorder="1" applyAlignment="1">
      <alignment horizontal="right" wrapText="1"/>
    </xf>
    <xf numFmtId="168" fontId="0" fillId="6" borderId="64" xfId="0" applyNumberFormat="1" applyFill="1" applyBorder="1" applyAlignment="1">
      <alignment horizontal="right" wrapText="1"/>
    </xf>
    <xf numFmtId="168" fontId="0" fillId="7" borderId="64" xfId="0" applyNumberFormat="1" applyFill="1" applyBorder="1" applyAlignment="1">
      <alignment horizontal="right" wrapText="1"/>
    </xf>
    <xf numFmtId="168" fontId="0" fillId="6" borderId="65" xfId="0" applyNumberFormat="1" applyFill="1" applyBorder="1" applyAlignment="1">
      <alignment horizontal="right" wrapText="1"/>
    </xf>
    <xf numFmtId="168" fontId="0" fillId="6" borderId="38" xfId="0" applyNumberFormat="1" applyFill="1" applyBorder="1" applyAlignment="1">
      <alignment horizontal="right" wrapText="1"/>
    </xf>
    <xf numFmtId="0" fontId="0" fillId="6" borderId="10" xfId="0" applyFill="1" applyBorder="1" applyAlignment="1">
      <alignment horizontal="left"/>
    </xf>
    <xf numFmtId="0" fontId="0" fillId="6" borderId="10" xfId="0" applyFill="1" applyBorder="1" applyAlignment="1"/>
    <xf numFmtId="0" fontId="0" fillId="0" borderId="10" xfId="0" applyBorder="1"/>
    <xf numFmtId="0" fontId="0" fillId="6" borderId="11" xfId="0" applyFill="1" applyBorder="1" applyAlignment="1">
      <alignment horizontal="left"/>
    </xf>
    <xf numFmtId="0" fontId="0" fillId="6" borderId="11" xfId="0" applyFill="1" applyBorder="1" applyAlignment="1"/>
    <xf numFmtId="0" fontId="0" fillId="0" borderId="11" xfId="0" applyBorder="1"/>
    <xf numFmtId="0" fontId="1" fillId="2" borderId="21" xfId="0" applyFont="1" applyFill="1" applyBorder="1" applyAlignment="1">
      <alignment horizontal="center" wrapText="1"/>
    </xf>
    <xf numFmtId="0" fontId="0" fillId="0" borderId="21" xfId="0" applyBorder="1"/>
    <xf numFmtId="168" fontId="0" fillId="10" borderId="64" xfId="0" applyNumberFormat="1" applyFill="1" applyBorder="1" applyAlignment="1">
      <alignment horizontal="right" wrapText="1"/>
    </xf>
    <xf numFmtId="168" fontId="0" fillId="6" borderId="41" xfId="0" applyNumberFormat="1" applyFill="1" applyBorder="1" applyAlignment="1">
      <alignment horizontal="right" wrapText="1"/>
    </xf>
    <xf numFmtId="168" fontId="0" fillId="6" borderId="66" xfId="0" applyNumberFormat="1" applyFill="1" applyBorder="1" applyAlignment="1">
      <alignment horizontal="right" wrapText="1"/>
    </xf>
    <xf numFmtId="0" fontId="3" fillId="2" borderId="21" xfId="0" applyFont="1" applyFill="1" applyBorder="1" applyAlignment="1">
      <alignment horizontal="center" wrapText="1"/>
    </xf>
    <xf numFmtId="168" fontId="0" fillId="6" borderId="21" xfId="0" applyNumberFormat="1" applyFill="1" applyBorder="1" applyAlignment="1">
      <alignment horizontal="center" vertical="center" wrapText="1"/>
    </xf>
    <xf numFmtId="10" fontId="0" fillId="6" borderId="21" xfId="0" applyNumberFormat="1" applyFill="1" applyBorder="1" applyAlignment="1">
      <alignment horizontal="right" wrapText="1"/>
    </xf>
    <xf numFmtId="0" fontId="0" fillId="6" borderId="67" xfId="0" applyFill="1" applyBorder="1" applyAlignment="1">
      <alignment horizontal="left" vertical="top" wrapText="1"/>
    </xf>
    <xf numFmtId="168" fontId="0" fillId="6" borderId="68" xfId="0" applyNumberFormat="1" applyFill="1" applyBorder="1" applyAlignment="1">
      <alignment horizontal="right" wrapText="1"/>
    </xf>
    <xf numFmtId="0" fontId="0" fillId="6" borderId="56" xfId="0" applyFill="1" applyBorder="1" applyAlignment="1">
      <alignment horizontal="left" vertical="top" wrapText="1"/>
    </xf>
    <xf numFmtId="0" fontId="1" fillId="2" borderId="51" xfId="0" applyFont="1" applyFill="1" applyBorder="1" applyAlignment="1">
      <alignment horizontal="center" wrapText="1"/>
    </xf>
    <xf numFmtId="0" fontId="1" fillId="2" borderId="56" xfId="0" applyFont="1" applyFill="1" applyBorder="1" applyAlignment="1">
      <alignment horizontal="left" vertical="top" wrapText="1"/>
    </xf>
    <xf numFmtId="10" fontId="0" fillId="6" borderId="51" xfId="0" applyNumberFormat="1" applyFill="1" applyBorder="1" applyAlignment="1">
      <alignment horizontal="right" wrapText="1"/>
    </xf>
    <xf numFmtId="0" fontId="0" fillId="6" borderId="70" xfId="0" applyFill="1" applyBorder="1" applyAlignment="1">
      <alignment horizontal="left" vertical="top" wrapText="1"/>
    </xf>
    <xf numFmtId="168" fontId="0" fillId="6" borderId="71" xfId="0" applyNumberFormat="1" applyFill="1" applyBorder="1" applyAlignment="1">
      <alignment horizontal="center" vertical="center" wrapText="1"/>
    </xf>
    <xf numFmtId="10" fontId="0" fillId="6" borderId="71" xfId="0" applyNumberFormat="1" applyFill="1" applyBorder="1" applyAlignment="1">
      <alignment horizontal="right" wrapText="1"/>
    </xf>
    <xf numFmtId="10" fontId="0" fillId="6" borderId="72" xfId="0" applyNumberFormat="1" applyFill="1" applyBorder="1" applyAlignment="1">
      <alignment horizontal="right" wrapText="1"/>
    </xf>
    <xf numFmtId="10" fontId="0" fillId="6" borderId="1" xfId="0" applyNumberFormat="1" applyFill="1" applyBorder="1" applyAlignment="1">
      <alignment horizontal="right" wrapText="1"/>
    </xf>
    <xf numFmtId="0" fontId="9" fillId="2" borderId="1" xfId="0" applyFont="1" applyFill="1" applyBorder="1" applyAlignment="1">
      <alignment horizontal="center" vertical="center" wrapText="1"/>
    </xf>
    <xf numFmtId="0" fontId="9" fillId="2" borderId="1" xfId="0" applyFont="1" applyFill="1" applyBorder="1" applyAlignment="1">
      <alignment horizontal="center" vertical="center"/>
    </xf>
    <xf numFmtId="0" fontId="1" fillId="2" borderId="1" xfId="0" applyFont="1" applyFill="1" applyBorder="1" applyAlignment="1">
      <alignment horizontal="center" wrapText="1"/>
    </xf>
    <xf numFmtId="0" fontId="4" fillId="8" borderId="10" xfId="0" applyFont="1" applyFill="1" applyBorder="1" applyAlignment="1">
      <alignment horizontal="center" vertical="center" wrapText="1"/>
    </xf>
    <xf numFmtId="0" fontId="4" fillId="8" borderId="11" xfId="0" applyFont="1" applyFill="1" applyBorder="1" applyAlignment="1">
      <alignment horizontal="center" vertical="center" wrapText="1"/>
    </xf>
    <xf numFmtId="0" fontId="11" fillId="0" borderId="0" xfId="0" applyFont="1"/>
    <xf numFmtId="0" fontId="4" fillId="8" borderId="9" xfId="0" applyFont="1" applyFill="1" applyBorder="1" applyAlignment="1">
      <alignment horizontal="center" vertical="center" wrapText="1"/>
    </xf>
    <xf numFmtId="0" fontId="15" fillId="6" borderId="0" xfId="0" applyFont="1" applyFill="1" applyAlignment="1">
      <alignment horizontal="left" wrapText="1"/>
    </xf>
    <xf numFmtId="0" fontId="0" fillId="6" borderId="0" xfId="0" applyFill="1" applyAlignment="1">
      <alignment horizontal="left"/>
    </xf>
    <xf numFmtId="0" fontId="13" fillId="6" borderId="0" xfId="0" applyFont="1" applyFill="1" applyAlignment="1">
      <alignment horizontal="left" wrapText="1"/>
    </xf>
    <xf numFmtId="0" fontId="14" fillId="6" borderId="0" xfId="0" applyFont="1" applyFill="1" applyAlignment="1">
      <alignment horizontal="center" wrapText="1"/>
    </xf>
    <xf numFmtId="0" fontId="16" fillId="6" borderId="0" xfId="0" applyFont="1" applyFill="1" applyAlignment="1">
      <alignment horizontal="left"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12" xfId="0" applyFont="1" applyFill="1" applyBorder="1" applyAlignment="1">
      <alignment horizontal="center" wrapText="1"/>
    </xf>
    <xf numFmtId="168" fontId="0" fillId="8" borderId="43" xfId="0" applyNumberFormat="1" applyFill="1" applyBorder="1" applyAlignment="1">
      <alignment horizontal="center" wrapText="1"/>
    </xf>
    <xf numFmtId="168" fontId="0" fillId="8" borderId="44" xfId="0" applyNumberFormat="1" applyFill="1" applyBorder="1" applyAlignment="1">
      <alignment horizontal="center" wrapText="1"/>
    </xf>
    <xf numFmtId="168" fontId="0" fillId="8" borderId="45" xfId="0" applyNumberFormat="1" applyFill="1" applyBorder="1" applyAlignment="1">
      <alignment horizontal="center" wrapText="1"/>
    </xf>
    <xf numFmtId="0" fontId="3" fillId="2" borderId="36" xfId="0" applyFont="1" applyFill="1" applyBorder="1" applyAlignment="1">
      <alignment horizontal="center" wrapText="1"/>
    </xf>
    <xf numFmtId="0" fontId="3" fillId="2" borderId="14" xfId="0" applyFont="1" applyFill="1" applyBorder="1" applyAlignment="1">
      <alignment horizontal="center" wrapText="1"/>
    </xf>
    <xf numFmtId="0" fontId="3" fillId="2" borderId="47" xfId="0" applyFont="1" applyFill="1" applyBorder="1" applyAlignment="1">
      <alignment horizontal="center" wrapText="1"/>
    </xf>
    <xf numFmtId="168" fontId="0" fillId="8" borderId="68" xfId="0" applyNumberFormat="1" applyFill="1" applyBorder="1" applyAlignment="1">
      <alignment horizontal="center" wrapText="1"/>
    </xf>
    <xf numFmtId="168" fontId="0" fillId="8" borderId="69" xfId="0" applyNumberFormat="1" applyFill="1" applyBorder="1" applyAlignment="1">
      <alignment horizontal="center" wrapText="1"/>
    </xf>
    <xf numFmtId="0" fontId="3" fillId="2" borderId="21" xfId="0" applyFont="1" applyFill="1" applyBorder="1" applyAlignment="1">
      <alignment horizontal="center" wrapText="1"/>
    </xf>
    <xf numFmtId="0" fontId="3" fillId="2" borderId="5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MUD CENSUS REGION</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247342469785933E-2"/>
          <c:y val="0.10449587508659634"/>
          <c:w val="0.90983582596039059"/>
          <c:h val="0.73159019558578164"/>
        </c:manualLayout>
      </c:layout>
      <c:barChart>
        <c:barDir val="col"/>
        <c:grouping val="clustered"/>
        <c:varyColors val="0"/>
        <c:ser>
          <c:idx val="2"/>
          <c:order val="0"/>
          <c:tx>
            <c:v>Total</c:v>
          </c:tx>
          <c:spPr>
            <a:solidFill>
              <a:schemeClr val="accent3"/>
            </a:solidFill>
            <a:ln>
              <a:noFill/>
            </a:ln>
            <a:effectLst/>
          </c:spPr>
          <c:invertIfNegative val="0"/>
          <c:cat>
            <c:strRef>
              <c:f>MUD2017CENSUSREGION!$C$2:$K$2</c:f>
              <c:strCache>
                <c:ptCount val="9"/>
                <c:pt idx="0">
                  <c:v>New England Division       </c:v>
                </c:pt>
                <c:pt idx="1">
                  <c:v>Middle Atlantic Division   </c:v>
                </c:pt>
                <c:pt idx="2">
                  <c:v>East North Central Division</c:v>
                </c:pt>
                <c:pt idx="3">
                  <c:v>West North Central Division</c:v>
                </c:pt>
                <c:pt idx="4">
                  <c:v>South Atlantic Division    </c:v>
                </c:pt>
                <c:pt idx="5">
                  <c:v>East South Central Division</c:v>
                </c:pt>
                <c:pt idx="6">
                  <c:v>West South Central Division</c:v>
                </c:pt>
                <c:pt idx="7">
                  <c:v>Mountain Division          </c:v>
                </c:pt>
                <c:pt idx="8">
                  <c:v>Pacific Division           </c:v>
                </c:pt>
              </c:strCache>
            </c:strRef>
          </c:cat>
          <c:val>
            <c:numRef>
              <c:f>MUD2017CENSUSREGION!$C$15:$K$15</c:f>
              <c:numCache>
                <c:formatCode>###,###,###,##0</c:formatCode>
                <c:ptCount val="9"/>
                <c:pt idx="0">
                  <c:v>5809</c:v>
                </c:pt>
                <c:pt idx="1">
                  <c:v>16013</c:v>
                </c:pt>
                <c:pt idx="2">
                  <c:v>18517</c:v>
                </c:pt>
                <c:pt idx="3">
                  <c:v>8527</c:v>
                </c:pt>
                <c:pt idx="4">
                  <c:v>23963</c:v>
                </c:pt>
                <c:pt idx="5">
                  <c:v>7417</c:v>
                </c:pt>
                <c:pt idx="6">
                  <c:v>14058</c:v>
                </c:pt>
                <c:pt idx="7">
                  <c:v>8906</c:v>
                </c:pt>
                <c:pt idx="8">
                  <c:v>18278</c:v>
                </c:pt>
              </c:numCache>
            </c:numRef>
          </c:val>
          <c:extLst>
            <c:ext xmlns:c16="http://schemas.microsoft.com/office/drawing/2014/chart" uri="{C3380CC4-5D6E-409C-BE32-E72D297353CC}">
              <c16:uniqueId val="{00000002-93A8-6849-A66B-427C7CBEA480}"/>
            </c:ext>
          </c:extLst>
        </c:ser>
        <c:ser>
          <c:idx val="3"/>
          <c:order val="1"/>
          <c:tx>
            <c:v>MUD</c:v>
          </c:tx>
          <c:spPr>
            <a:solidFill>
              <a:schemeClr val="accent4"/>
            </a:solidFill>
            <a:ln>
              <a:noFill/>
            </a:ln>
            <a:effectLst/>
          </c:spPr>
          <c:invertIfNegative val="0"/>
          <c:cat>
            <c:strRef>
              <c:f>MUD2017CENSUSREGION!$C$2:$K$2</c:f>
              <c:strCache>
                <c:ptCount val="9"/>
                <c:pt idx="0">
                  <c:v>New England Division       </c:v>
                </c:pt>
                <c:pt idx="1">
                  <c:v>Middle Atlantic Division   </c:v>
                </c:pt>
                <c:pt idx="2">
                  <c:v>East North Central Division</c:v>
                </c:pt>
                <c:pt idx="3">
                  <c:v>West North Central Division</c:v>
                </c:pt>
                <c:pt idx="4">
                  <c:v>South Atlantic Division    </c:v>
                </c:pt>
                <c:pt idx="5">
                  <c:v>East South Central Division</c:v>
                </c:pt>
                <c:pt idx="6">
                  <c:v>West South Central Division</c:v>
                </c:pt>
                <c:pt idx="7">
                  <c:v>Mountain Division          </c:v>
                </c:pt>
                <c:pt idx="8">
                  <c:v>Pacific Division           </c:v>
                </c:pt>
              </c:strCache>
            </c:strRef>
          </c:cat>
          <c:val>
            <c:numRef>
              <c:f>MUD2017CENSUSREGION!$C$16:$K$16</c:f>
              <c:numCache>
                <c:formatCode>###,###,###,##0</c:formatCode>
                <c:ptCount val="9"/>
                <c:pt idx="0">
                  <c:v>1896</c:v>
                </c:pt>
                <c:pt idx="1">
                  <c:v>5461</c:v>
                </c:pt>
                <c:pt idx="2">
                  <c:v>3899</c:v>
                </c:pt>
                <c:pt idx="3">
                  <c:v>1585</c:v>
                </c:pt>
                <c:pt idx="4">
                  <c:v>5101</c:v>
                </c:pt>
                <c:pt idx="5">
                  <c:v>1140</c:v>
                </c:pt>
                <c:pt idx="6">
                  <c:v>2898</c:v>
                </c:pt>
                <c:pt idx="7">
                  <c:v>1755</c:v>
                </c:pt>
                <c:pt idx="8">
                  <c:v>5232</c:v>
                </c:pt>
              </c:numCache>
            </c:numRef>
          </c:val>
          <c:extLst>
            <c:ext xmlns:c16="http://schemas.microsoft.com/office/drawing/2014/chart" uri="{C3380CC4-5D6E-409C-BE32-E72D297353CC}">
              <c16:uniqueId val="{00000003-93A8-6849-A66B-427C7CBEA480}"/>
            </c:ext>
          </c:extLst>
        </c:ser>
        <c:dLbls>
          <c:showLegendKey val="0"/>
          <c:showVal val="0"/>
          <c:showCatName val="0"/>
          <c:showSerName val="0"/>
          <c:showPercent val="0"/>
          <c:showBubbleSize val="0"/>
        </c:dLbls>
        <c:gapWidth val="219"/>
        <c:overlap val="-27"/>
        <c:axId val="1001250960"/>
        <c:axId val="1032527040"/>
      </c:barChart>
      <c:catAx>
        <c:axId val="100125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32527040"/>
        <c:crosses val="autoZero"/>
        <c:auto val="1"/>
        <c:lblAlgn val="ctr"/>
        <c:lblOffset val="100"/>
        <c:noMultiLvlLbl val="0"/>
      </c:catAx>
      <c:valAx>
        <c:axId val="10325270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01250960"/>
        <c:crosses val="autoZero"/>
        <c:crossBetween val="between"/>
      </c:valAx>
      <c:spPr>
        <a:noFill/>
        <a:ln>
          <a:noFill/>
        </a:ln>
        <a:effectLst/>
      </c:spPr>
    </c:plotArea>
    <c:legend>
      <c:legendPos val="r"/>
      <c:layout>
        <c:manualLayout>
          <c:xMode val="edge"/>
          <c:yMode val="edge"/>
          <c:x val="0.89622201416259184"/>
          <c:y val="0.11243346717144613"/>
          <c:w val="6.6133048228040628E-2"/>
          <c:h val="8.8752414940431471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aseline="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a:t>Income distribution of census divisions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28200374304927E-2"/>
          <c:y val="2.5293524895231814E-2"/>
          <c:w val="0.96136892459063061"/>
          <c:h val="0.59533438181574627"/>
        </c:manualLayout>
      </c:layout>
      <c:barChart>
        <c:barDir val="col"/>
        <c:grouping val="clustered"/>
        <c:varyColors val="0"/>
        <c:ser>
          <c:idx val="0"/>
          <c:order val="0"/>
          <c:tx>
            <c:v>New England</c:v>
          </c:tx>
          <c:spPr>
            <a:solidFill>
              <a:schemeClr val="accent1"/>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Characteristics'!$D$8:$D$21</c:f>
              <c:numCache>
                <c:formatCode>General</c:formatCode>
                <c:ptCount val="14"/>
                <c:pt idx="0">
                  <c:v>4.217593389567912E-2</c:v>
                </c:pt>
                <c:pt idx="1">
                  <c:v>3.046996040626614E-2</c:v>
                </c:pt>
                <c:pt idx="2">
                  <c:v>4.9061800654157342E-2</c:v>
                </c:pt>
                <c:pt idx="3">
                  <c:v>3.6839387157858498E-2</c:v>
                </c:pt>
                <c:pt idx="4">
                  <c:v>5.1299707350662763E-2</c:v>
                </c:pt>
                <c:pt idx="5">
                  <c:v>4.0798760543983473E-2</c:v>
                </c:pt>
                <c:pt idx="6">
                  <c:v>3.8733000516440005E-2</c:v>
                </c:pt>
                <c:pt idx="7">
                  <c:v>3.1847133757961783E-2</c:v>
                </c:pt>
                <c:pt idx="8">
                  <c:v>7.8154587708727838E-2</c:v>
                </c:pt>
                <c:pt idx="9">
                  <c:v>6.421070752280944E-2</c:v>
                </c:pt>
                <c:pt idx="10">
                  <c:v>0.1170597348941298</c:v>
                </c:pt>
                <c:pt idx="11">
                  <c:v>0.10070580134274401</c:v>
                </c:pt>
                <c:pt idx="12">
                  <c:v>7.0063694267515922E-2</c:v>
                </c:pt>
                <c:pt idx="13">
                  <c:v>0.24840764331210191</c:v>
                </c:pt>
              </c:numCache>
            </c:numRef>
          </c:val>
          <c:extLst>
            <c:ext xmlns:c16="http://schemas.microsoft.com/office/drawing/2014/chart" uri="{C3380CC4-5D6E-409C-BE32-E72D297353CC}">
              <c16:uniqueId val="{00000002-EA22-A349-8F66-B3FCA5166D6A}"/>
            </c:ext>
          </c:extLst>
        </c:ser>
        <c:ser>
          <c:idx val="1"/>
          <c:order val="1"/>
          <c:tx>
            <c:v>Middle Atlantic</c:v>
          </c:tx>
          <c:spPr>
            <a:solidFill>
              <a:schemeClr val="accent2"/>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Characteristics'!$F$8:$F$21</c:f>
              <c:numCache>
                <c:formatCode>General</c:formatCode>
                <c:ptCount val="14"/>
                <c:pt idx="0">
                  <c:v>5.5683875397964919E-2</c:v>
                </c:pt>
                <c:pt idx="1">
                  <c:v>3.9890130470066794E-2</c:v>
                </c:pt>
                <c:pt idx="2">
                  <c:v>4.38853861040015E-2</c:v>
                </c:pt>
                <c:pt idx="3">
                  <c:v>3.9827704600786565E-2</c:v>
                </c:pt>
                <c:pt idx="4">
                  <c:v>4.6444846744490918E-2</c:v>
                </c:pt>
                <c:pt idx="5">
                  <c:v>4.4322367188963104E-2</c:v>
                </c:pt>
                <c:pt idx="6">
                  <c:v>4.6007865659529308E-2</c:v>
                </c:pt>
                <c:pt idx="7">
                  <c:v>3.6082152443972781E-2</c:v>
                </c:pt>
                <c:pt idx="8">
                  <c:v>8.1091204195018418E-2</c:v>
                </c:pt>
                <c:pt idx="9">
                  <c:v>6.4798052312878454E-2</c:v>
                </c:pt>
                <c:pt idx="10">
                  <c:v>0.11673637555402959</c:v>
                </c:pt>
                <c:pt idx="11">
                  <c:v>0.10013109432548849</c:v>
                </c:pt>
                <c:pt idx="12">
                  <c:v>7.0291528809538678E-2</c:v>
                </c:pt>
                <c:pt idx="13">
                  <c:v>0.21493226793183096</c:v>
                </c:pt>
              </c:numCache>
            </c:numRef>
          </c:val>
          <c:extLst>
            <c:ext xmlns:c16="http://schemas.microsoft.com/office/drawing/2014/chart" uri="{C3380CC4-5D6E-409C-BE32-E72D297353CC}">
              <c16:uniqueId val="{00000003-EA22-A349-8F66-B3FCA5166D6A}"/>
            </c:ext>
          </c:extLst>
        </c:ser>
        <c:ser>
          <c:idx val="2"/>
          <c:order val="2"/>
          <c:tx>
            <c:v>East North Central</c:v>
          </c:tx>
          <c:spPr>
            <a:solidFill>
              <a:schemeClr val="accent3"/>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Characteristics'!$H$8:$H$21</c:f>
              <c:numCache>
                <c:formatCode>#,##0.000</c:formatCode>
                <c:ptCount val="14"/>
                <c:pt idx="0">
                  <c:v>5.6743332253536338E-2</c:v>
                </c:pt>
                <c:pt idx="1">
                  <c:v>3.439153439153439E-2</c:v>
                </c:pt>
                <c:pt idx="2">
                  <c:v>4.6053341971709322E-2</c:v>
                </c:pt>
                <c:pt idx="3">
                  <c:v>5.0264550264550262E-2</c:v>
                </c:pt>
                <c:pt idx="4">
                  <c:v>5.3341971709318647E-2</c:v>
                </c:pt>
                <c:pt idx="5">
                  <c:v>4.8590864917395532E-2</c:v>
                </c:pt>
                <c:pt idx="6">
                  <c:v>5.2316164561062521E-2</c:v>
                </c:pt>
                <c:pt idx="7">
                  <c:v>4.8104956268221574E-2</c:v>
                </c:pt>
                <c:pt idx="8">
                  <c:v>8.5088003455350392E-2</c:v>
                </c:pt>
                <c:pt idx="9">
                  <c:v>7.9904977864161536E-2</c:v>
                </c:pt>
                <c:pt idx="10">
                  <c:v>0.13281503077421444</c:v>
                </c:pt>
                <c:pt idx="11">
                  <c:v>9.3672389590756938E-2</c:v>
                </c:pt>
                <c:pt idx="12">
                  <c:v>7.0834683079581046E-2</c:v>
                </c:pt>
                <c:pt idx="13">
                  <c:v>0.14777021919879063</c:v>
                </c:pt>
              </c:numCache>
            </c:numRef>
          </c:val>
          <c:extLst>
            <c:ext xmlns:c16="http://schemas.microsoft.com/office/drawing/2014/chart" uri="{C3380CC4-5D6E-409C-BE32-E72D297353CC}">
              <c16:uniqueId val="{00000004-EA22-A349-8F66-B3FCA5166D6A}"/>
            </c:ext>
          </c:extLst>
        </c:ser>
        <c:ser>
          <c:idx val="3"/>
          <c:order val="3"/>
          <c:tx>
            <c:v>West North Central</c:v>
          </c:tx>
          <c:spPr>
            <a:solidFill>
              <a:schemeClr val="accent4"/>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Characteristics'!$J$8:$J$21</c:f>
              <c:numCache>
                <c:formatCode>General</c:formatCode>
                <c:ptCount val="14"/>
                <c:pt idx="0">
                  <c:v>3.7293303623783275E-2</c:v>
                </c:pt>
                <c:pt idx="1">
                  <c:v>2.7559516828896447E-2</c:v>
                </c:pt>
                <c:pt idx="2">
                  <c:v>3.8817872639849892E-2</c:v>
                </c:pt>
                <c:pt idx="3">
                  <c:v>4.4447050545326612E-2</c:v>
                </c:pt>
                <c:pt idx="4">
                  <c:v>5.1014424768382784E-2</c:v>
                </c:pt>
                <c:pt idx="5">
                  <c:v>4.0811539814706227E-2</c:v>
                </c:pt>
                <c:pt idx="6">
                  <c:v>5.1483522927172509E-2</c:v>
                </c:pt>
                <c:pt idx="7">
                  <c:v>3.8348774481060159E-2</c:v>
                </c:pt>
                <c:pt idx="8">
                  <c:v>9.2998709980063335E-2</c:v>
                </c:pt>
                <c:pt idx="9">
                  <c:v>7.5524803565146001E-2</c:v>
                </c:pt>
                <c:pt idx="10">
                  <c:v>0.13568664242992845</c:v>
                </c:pt>
                <c:pt idx="11">
                  <c:v>0.10472616394980649</c:v>
                </c:pt>
                <c:pt idx="12">
                  <c:v>9.0184121027324968E-2</c:v>
                </c:pt>
                <c:pt idx="13">
                  <c:v>0.1713381024979477</c:v>
                </c:pt>
              </c:numCache>
            </c:numRef>
          </c:val>
          <c:extLst>
            <c:ext xmlns:c16="http://schemas.microsoft.com/office/drawing/2014/chart" uri="{C3380CC4-5D6E-409C-BE32-E72D297353CC}">
              <c16:uniqueId val="{00000005-EA22-A349-8F66-B3FCA5166D6A}"/>
            </c:ext>
          </c:extLst>
        </c:ser>
        <c:ser>
          <c:idx val="4"/>
          <c:order val="4"/>
          <c:tx>
            <c:v>South Atlantic</c:v>
          </c:tx>
          <c:spPr>
            <a:solidFill>
              <a:schemeClr val="accent5"/>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Characteristics'!$L$8:$L$21</c:f>
              <c:numCache>
                <c:formatCode>#,##0.000</c:formatCode>
                <c:ptCount val="14"/>
                <c:pt idx="0">
                  <c:v>5.435054642529407E-2</c:v>
                </c:pt>
                <c:pt idx="1">
                  <c:v>3.7332109785601066E-2</c:v>
                </c:pt>
                <c:pt idx="2">
                  <c:v>4.8093768248936346E-2</c:v>
                </c:pt>
                <c:pt idx="3">
                  <c:v>4.8844581630099276E-2</c:v>
                </c:pt>
                <c:pt idx="4">
                  <c:v>5.6060732460165179E-2</c:v>
                </c:pt>
                <c:pt idx="5">
                  <c:v>4.5007091015266537E-2</c:v>
                </c:pt>
                <c:pt idx="6">
                  <c:v>5.2223241845332447E-2</c:v>
                </c:pt>
                <c:pt idx="7">
                  <c:v>4.4673396179194129E-2</c:v>
                </c:pt>
                <c:pt idx="8">
                  <c:v>8.6677233669808965E-2</c:v>
                </c:pt>
                <c:pt idx="9">
                  <c:v>7.8084591640944362E-2</c:v>
                </c:pt>
                <c:pt idx="10">
                  <c:v>0.12526069909068158</c:v>
                </c:pt>
                <c:pt idx="11">
                  <c:v>8.9597063485442566E-2</c:v>
                </c:pt>
                <c:pt idx="12">
                  <c:v>7.0201051138733622E-2</c:v>
                </c:pt>
                <c:pt idx="13">
                  <c:v>0.16359389338449987</c:v>
                </c:pt>
              </c:numCache>
            </c:numRef>
          </c:val>
          <c:extLst>
            <c:ext xmlns:c16="http://schemas.microsoft.com/office/drawing/2014/chart" uri="{C3380CC4-5D6E-409C-BE32-E72D297353CC}">
              <c16:uniqueId val="{00000006-EA22-A349-8F66-B3FCA5166D6A}"/>
            </c:ext>
          </c:extLst>
        </c:ser>
        <c:ser>
          <c:idx val="5"/>
          <c:order val="5"/>
          <c:tx>
            <c:v>East South Central</c:v>
          </c:tx>
          <c:spPr>
            <a:solidFill>
              <a:schemeClr val="accent6"/>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Characteristics'!$N$8:$N$21</c:f>
              <c:numCache>
                <c:formatCode>General</c:formatCode>
                <c:ptCount val="14"/>
                <c:pt idx="0">
                  <c:v>5.9323176486450045E-2</c:v>
                </c:pt>
                <c:pt idx="1">
                  <c:v>4.3009302952676284E-2</c:v>
                </c:pt>
                <c:pt idx="2">
                  <c:v>7.3345018201429149E-2</c:v>
                </c:pt>
                <c:pt idx="3">
                  <c:v>6.3637589321828239E-2</c:v>
                </c:pt>
                <c:pt idx="4">
                  <c:v>6.2693811514089259E-2</c:v>
                </c:pt>
                <c:pt idx="5">
                  <c:v>5.0559525414588108E-2</c:v>
                </c:pt>
                <c:pt idx="6">
                  <c:v>5.8514224079816636E-2</c:v>
                </c:pt>
                <c:pt idx="7">
                  <c:v>5.2716731832277201E-2</c:v>
                </c:pt>
                <c:pt idx="8">
                  <c:v>9.491708237832007E-2</c:v>
                </c:pt>
                <c:pt idx="9">
                  <c:v>6.8626129162734265E-2</c:v>
                </c:pt>
                <c:pt idx="10">
                  <c:v>0.12376971821491169</c:v>
                </c:pt>
                <c:pt idx="11">
                  <c:v>8.1569367668868811E-2</c:v>
                </c:pt>
                <c:pt idx="12">
                  <c:v>5.986247809087232E-2</c:v>
                </c:pt>
                <c:pt idx="13">
                  <c:v>0.10732101928003236</c:v>
                </c:pt>
              </c:numCache>
            </c:numRef>
          </c:val>
          <c:extLst>
            <c:ext xmlns:c16="http://schemas.microsoft.com/office/drawing/2014/chart" uri="{C3380CC4-5D6E-409C-BE32-E72D297353CC}">
              <c16:uniqueId val="{00000007-EA22-A349-8F66-B3FCA5166D6A}"/>
            </c:ext>
          </c:extLst>
        </c:ser>
        <c:ser>
          <c:idx val="6"/>
          <c:order val="6"/>
          <c:tx>
            <c:v>West South Central</c:v>
          </c:tx>
          <c:spPr>
            <a:solidFill>
              <a:schemeClr val="accent1">
                <a:lumMod val="60000"/>
              </a:schemeClr>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Characteristics'!$P$8:$P$21</c:f>
              <c:numCache>
                <c:formatCode>General</c:formatCode>
                <c:ptCount val="14"/>
                <c:pt idx="0">
                  <c:v>6.1975835110163469E-2</c:v>
                </c:pt>
                <c:pt idx="1">
                  <c:v>3.9161336176261552E-2</c:v>
                </c:pt>
                <c:pt idx="2">
                  <c:v>4.5771144278606964E-2</c:v>
                </c:pt>
                <c:pt idx="3">
                  <c:v>5.1670220326936744E-2</c:v>
                </c:pt>
                <c:pt idx="4">
                  <c:v>5.4228855721393035E-2</c:v>
                </c:pt>
                <c:pt idx="5">
                  <c:v>5.1670220326936744E-2</c:v>
                </c:pt>
                <c:pt idx="6">
                  <c:v>5.7071783937455579E-2</c:v>
                </c:pt>
                <c:pt idx="7">
                  <c:v>4.7832267235252308E-2</c:v>
                </c:pt>
                <c:pt idx="8">
                  <c:v>8.2515991471215355E-2</c:v>
                </c:pt>
                <c:pt idx="9">
                  <c:v>7.882018479033405E-2</c:v>
                </c:pt>
                <c:pt idx="10">
                  <c:v>0.11869225302061123</c:v>
                </c:pt>
                <c:pt idx="11">
                  <c:v>8.4434968017057563E-2</c:v>
                </c:pt>
                <c:pt idx="12">
                  <c:v>7.0433546552949533E-2</c:v>
                </c:pt>
                <c:pt idx="13">
                  <c:v>0.15572139303482588</c:v>
                </c:pt>
              </c:numCache>
            </c:numRef>
          </c:val>
          <c:extLst>
            <c:ext xmlns:c16="http://schemas.microsoft.com/office/drawing/2014/chart" uri="{C3380CC4-5D6E-409C-BE32-E72D297353CC}">
              <c16:uniqueId val="{00000008-EA22-A349-8F66-B3FCA5166D6A}"/>
            </c:ext>
          </c:extLst>
        </c:ser>
        <c:ser>
          <c:idx val="7"/>
          <c:order val="7"/>
          <c:tx>
            <c:v>Mountain</c:v>
          </c:tx>
          <c:spPr>
            <a:solidFill>
              <a:schemeClr val="accent2">
                <a:lumMod val="60000"/>
              </a:schemeClr>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Characteristics'!$R$8:$R$21</c:f>
              <c:numCache>
                <c:formatCode>General</c:formatCode>
                <c:ptCount val="14"/>
                <c:pt idx="0">
                  <c:v>4.7106325706594884E-2</c:v>
                </c:pt>
                <c:pt idx="1">
                  <c:v>3.2637954239569313E-2</c:v>
                </c:pt>
                <c:pt idx="2">
                  <c:v>4.2844324809331535E-2</c:v>
                </c:pt>
                <c:pt idx="3">
                  <c:v>4.3180798564378647E-2</c:v>
                </c:pt>
                <c:pt idx="4">
                  <c:v>5.5518169582772545E-2</c:v>
                </c:pt>
                <c:pt idx="5">
                  <c:v>3.9928218932256621E-2</c:v>
                </c:pt>
                <c:pt idx="6">
                  <c:v>4.7218483624943922E-2</c:v>
                </c:pt>
                <c:pt idx="7">
                  <c:v>4.1274113952445041E-2</c:v>
                </c:pt>
                <c:pt idx="8">
                  <c:v>8.5912965455361145E-2</c:v>
                </c:pt>
                <c:pt idx="9">
                  <c:v>8.0305069537909377E-2</c:v>
                </c:pt>
                <c:pt idx="10">
                  <c:v>0.14053387169134141</c:v>
                </c:pt>
                <c:pt idx="11">
                  <c:v>9.1633019291161952E-2</c:v>
                </c:pt>
                <c:pt idx="12">
                  <c:v>7.0323014804845221E-2</c:v>
                </c:pt>
                <c:pt idx="13">
                  <c:v>0.18147151188873933</c:v>
                </c:pt>
              </c:numCache>
            </c:numRef>
          </c:val>
          <c:extLst>
            <c:ext xmlns:c16="http://schemas.microsoft.com/office/drawing/2014/chart" uri="{C3380CC4-5D6E-409C-BE32-E72D297353CC}">
              <c16:uniqueId val="{00000009-EA22-A349-8F66-B3FCA5166D6A}"/>
            </c:ext>
          </c:extLst>
        </c:ser>
        <c:ser>
          <c:idx val="8"/>
          <c:order val="8"/>
          <c:tx>
            <c:v>Pacific</c:v>
          </c:tx>
          <c:spPr>
            <a:solidFill>
              <a:schemeClr val="accent3">
                <a:lumMod val="60000"/>
              </a:schemeClr>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Characteristics'!$T$8:$T$21</c:f>
              <c:numCache>
                <c:formatCode>General</c:formatCode>
                <c:ptCount val="14"/>
                <c:pt idx="0">
                  <c:v>4.4687243922425568E-2</c:v>
                </c:pt>
                <c:pt idx="1">
                  <c:v>2.1906582900846763E-2</c:v>
                </c:pt>
                <c:pt idx="2">
                  <c:v>3.9278885550396068E-2</c:v>
                </c:pt>
                <c:pt idx="3">
                  <c:v>3.3488118000546296E-2</c:v>
                </c:pt>
                <c:pt idx="4">
                  <c:v>4.3977055449330782E-2</c:v>
                </c:pt>
                <c:pt idx="5">
                  <c:v>3.8841846490030044E-2</c:v>
                </c:pt>
                <c:pt idx="6">
                  <c:v>3.8350177547118273E-2</c:v>
                </c:pt>
                <c:pt idx="7">
                  <c:v>3.8623326959847035E-2</c:v>
                </c:pt>
                <c:pt idx="8">
                  <c:v>7.8448511335700633E-2</c:v>
                </c:pt>
                <c:pt idx="9">
                  <c:v>6.9052171537831192E-2</c:v>
                </c:pt>
                <c:pt idx="10">
                  <c:v>0.12242556678503141</c:v>
                </c:pt>
                <c:pt idx="11">
                  <c:v>9.5656924337612678E-2</c:v>
                </c:pt>
                <c:pt idx="12">
                  <c:v>7.5334608030592734E-2</c:v>
                </c:pt>
                <c:pt idx="13">
                  <c:v>0.25992898115269053</c:v>
                </c:pt>
              </c:numCache>
            </c:numRef>
          </c:val>
          <c:extLst>
            <c:ext xmlns:c16="http://schemas.microsoft.com/office/drawing/2014/chart" uri="{C3380CC4-5D6E-409C-BE32-E72D297353CC}">
              <c16:uniqueId val="{0000000A-EA22-A349-8F66-B3FCA5166D6A}"/>
            </c:ext>
          </c:extLst>
        </c:ser>
        <c:dLbls>
          <c:showLegendKey val="0"/>
          <c:showVal val="0"/>
          <c:showCatName val="0"/>
          <c:showSerName val="0"/>
          <c:showPercent val="0"/>
          <c:showBubbleSize val="0"/>
        </c:dLbls>
        <c:gapWidth val="219"/>
        <c:overlap val="-27"/>
        <c:axId val="1457582240"/>
        <c:axId val="1457973088"/>
      </c:barChart>
      <c:catAx>
        <c:axId val="145758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57973088"/>
        <c:crosses val="autoZero"/>
        <c:auto val="1"/>
        <c:lblAlgn val="ctr"/>
        <c:lblOffset val="100"/>
        <c:noMultiLvlLbl val="0"/>
      </c:catAx>
      <c:valAx>
        <c:axId val="145797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57582240"/>
        <c:crosses val="autoZero"/>
        <c:crossBetween val="between"/>
      </c:valAx>
      <c:spPr>
        <a:noFill/>
        <a:ln>
          <a:noFill/>
        </a:ln>
        <a:effectLst/>
      </c:spPr>
    </c:plotArea>
    <c:legend>
      <c:legendPos val="l"/>
      <c:layout>
        <c:manualLayout>
          <c:xMode val="edge"/>
          <c:yMode val="edge"/>
          <c:x val="7.3503288758020369E-2"/>
          <c:y val="6.6221809945725726E-2"/>
          <c:w val="0.10325489726706619"/>
          <c:h val="0.253895630057592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a:t>Age distribution of census divisions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45327392649861E-2"/>
          <c:y val="6.044701637399999E-2"/>
          <c:w val="0.8881505162795994"/>
          <c:h val="0.6322970755044065"/>
        </c:manualLayout>
      </c:layout>
      <c:barChart>
        <c:barDir val="col"/>
        <c:grouping val="clustered"/>
        <c:varyColors val="0"/>
        <c:ser>
          <c:idx val="1"/>
          <c:order val="0"/>
          <c:tx>
            <c:v>New England</c:v>
          </c:tx>
          <c:spPr>
            <a:solidFill>
              <a:schemeClr val="accent2"/>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Householder'!$D$6:$D$13</c:f>
              <c:numCache>
                <c:formatCode>General</c:formatCode>
                <c:ptCount val="8"/>
                <c:pt idx="0">
                  <c:v>175</c:v>
                </c:pt>
                <c:pt idx="1">
                  <c:v>364</c:v>
                </c:pt>
                <c:pt idx="2">
                  <c:v>426</c:v>
                </c:pt>
                <c:pt idx="3">
                  <c:v>917</c:v>
                </c:pt>
                <c:pt idx="4" formatCode="#,##0">
                  <c:v>1151</c:v>
                </c:pt>
                <c:pt idx="5" formatCode="#,##0">
                  <c:v>1198</c:v>
                </c:pt>
                <c:pt idx="6">
                  <c:v>898</c:v>
                </c:pt>
                <c:pt idx="7">
                  <c:v>680</c:v>
                </c:pt>
              </c:numCache>
            </c:numRef>
          </c:val>
          <c:extLst>
            <c:ext xmlns:c16="http://schemas.microsoft.com/office/drawing/2014/chart" uri="{C3380CC4-5D6E-409C-BE32-E72D297353CC}">
              <c16:uniqueId val="{0000000D-49C6-1E44-A25F-820740B3AC8D}"/>
            </c:ext>
          </c:extLst>
        </c:ser>
        <c:ser>
          <c:idx val="0"/>
          <c:order val="1"/>
          <c:tx>
            <c:v>Middle Atlantic</c:v>
          </c:tx>
          <c:spPr>
            <a:solidFill>
              <a:schemeClr val="accent1"/>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Householder'!$F$6:$F$13</c:f>
              <c:numCache>
                <c:formatCode>General</c:formatCode>
                <c:ptCount val="8"/>
                <c:pt idx="0">
                  <c:v>361</c:v>
                </c:pt>
                <c:pt idx="1">
                  <c:v>961</c:v>
                </c:pt>
                <c:pt idx="2" formatCode="#,##0">
                  <c:v>1278</c:v>
                </c:pt>
                <c:pt idx="3" formatCode="#,##0">
                  <c:v>2685</c:v>
                </c:pt>
                <c:pt idx="4" formatCode="#,##0">
                  <c:v>3100</c:v>
                </c:pt>
                <c:pt idx="5" formatCode="#,##0">
                  <c:v>3406</c:v>
                </c:pt>
                <c:pt idx="6" formatCode="#,##0">
                  <c:v>2385</c:v>
                </c:pt>
                <c:pt idx="7" formatCode="#,##0">
                  <c:v>1843</c:v>
                </c:pt>
              </c:numCache>
            </c:numRef>
          </c:val>
          <c:extLst>
            <c:ext xmlns:c16="http://schemas.microsoft.com/office/drawing/2014/chart" uri="{C3380CC4-5D6E-409C-BE32-E72D297353CC}">
              <c16:uniqueId val="{00000000-49C6-1E44-A25F-820740B3AC8D}"/>
            </c:ext>
          </c:extLst>
        </c:ser>
        <c:ser>
          <c:idx val="2"/>
          <c:order val="2"/>
          <c:tx>
            <c:v>East North Central</c:v>
          </c:tx>
          <c:spPr>
            <a:solidFill>
              <a:schemeClr val="accent3"/>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Householder'!$H$6:$H$13</c:f>
              <c:numCache>
                <c:formatCode>#,##0</c:formatCode>
                <c:ptCount val="8"/>
                <c:pt idx="0" formatCode="General">
                  <c:v>757</c:v>
                </c:pt>
                <c:pt idx="1">
                  <c:v>1238</c:v>
                </c:pt>
                <c:pt idx="2">
                  <c:v>1508</c:v>
                </c:pt>
                <c:pt idx="3">
                  <c:v>2946</c:v>
                </c:pt>
                <c:pt idx="4">
                  <c:v>3482</c:v>
                </c:pt>
                <c:pt idx="5">
                  <c:v>3879</c:v>
                </c:pt>
                <c:pt idx="6">
                  <c:v>2632</c:v>
                </c:pt>
                <c:pt idx="7">
                  <c:v>2079</c:v>
                </c:pt>
              </c:numCache>
            </c:numRef>
          </c:val>
          <c:extLst>
            <c:ext xmlns:c16="http://schemas.microsoft.com/office/drawing/2014/chart" uri="{C3380CC4-5D6E-409C-BE32-E72D297353CC}">
              <c16:uniqueId val="{0000000E-49C6-1E44-A25F-820740B3AC8D}"/>
            </c:ext>
          </c:extLst>
        </c:ser>
        <c:ser>
          <c:idx val="3"/>
          <c:order val="3"/>
          <c:tx>
            <c:v>West North Central</c:v>
          </c:tx>
          <c:spPr>
            <a:solidFill>
              <a:schemeClr val="accent4"/>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Householder'!$J$6:$J$13</c:f>
              <c:numCache>
                <c:formatCode>General</c:formatCode>
                <c:ptCount val="8"/>
                <c:pt idx="0">
                  <c:v>408</c:v>
                </c:pt>
                <c:pt idx="1">
                  <c:v>628</c:v>
                </c:pt>
                <c:pt idx="2">
                  <c:v>709</c:v>
                </c:pt>
                <c:pt idx="3" formatCode="#,##0">
                  <c:v>1333</c:v>
                </c:pt>
                <c:pt idx="4" formatCode="#,##0">
                  <c:v>1487</c:v>
                </c:pt>
                <c:pt idx="5" formatCode="#,##0">
                  <c:v>1759</c:v>
                </c:pt>
                <c:pt idx="6" formatCode="#,##0">
                  <c:v>1300</c:v>
                </c:pt>
                <c:pt idx="7">
                  <c:v>902</c:v>
                </c:pt>
              </c:numCache>
            </c:numRef>
          </c:val>
          <c:extLst>
            <c:ext xmlns:c16="http://schemas.microsoft.com/office/drawing/2014/chart" uri="{C3380CC4-5D6E-409C-BE32-E72D297353CC}">
              <c16:uniqueId val="{0000000F-49C6-1E44-A25F-820740B3AC8D}"/>
            </c:ext>
          </c:extLst>
        </c:ser>
        <c:ser>
          <c:idx val="4"/>
          <c:order val="4"/>
          <c:tx>
            <c:v>South Atlantic</c:v>
          </c:tx>
          <c:spPr>
            <a:solidFill>
              <a:schemeClr val="accent5"/>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Householder'!$L$6:$L$13</c:f>
              <c:numCache>
                <c:formatCode>#,##0</c:formatCode>
                <c:ptCount val="8"/>
                <c:pt idx="0" formatCode="General">
                  <c:v>805</c:v>
                </c:pt>
                <c:pt idx="1">
                  <c:v>1475</c:v>
                </c:pt>
                <c:pt idx="2">
                  <c:v>1852</c:v>
                </c:pt>
                <c:pt idx="3">
                  <c:v>3960</c:v>
                </c:pt>
                <c:pt idx="4">
                  <c:v>4639</c:v>
                </c:pt>
                <c:pt idx="5">
                  <c:v>4841</c:v>
                </c:pt>
                <c:pt idx="6">
                  <c:v>3641</c:v>
                </c:pt>
                <c:pt idx="7">
                  <c:v>2761</c:v>
                </c:pt>
              </c:numCache>
            </c:numRef>
          </c:val>
          <c:extLst>
            <c:ext xmlns:c16="http://schemas.microsoft.com/office/drawing/2014/chart" uri="{C3380CC4-5D6E-409C-BE32-E72D297353CC}">
              <c16:uniqueId val="{00000010-49C6-1E44-A25F-820740B3AC8D}"/>
            </c:ext>
          </c:extLst>
        </c:ser>
        <c:ser>
          <c:idx val="5"/>
          <c:order val="5"/>
          <c:tx>
            <c:v>East South Central</c:v>
          </c:tx>
          <c:spPr>
            <a:solidFill>
              <a:schemeClr val="accent6"/>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Householder'!$N$6:$N$13</c:f>
              <c:numCache>
                <c:formatCode>General</c:formatCode>
                <c:ptCount val="8"/>
                <c:pt idx="0">
                  <c:v>273</c:v>
                </c:pt>
                <c:pt idx="1">
                  <c:v>501</c:v>
                </c:pt>
                <c:pt idx="2">
                  <c:v>524</c:v>
                </c:pt>
                <c:pt idx="3" formatCode="#,##0">
                  <c:v>1194</c:v>
                </c:pt>
                <c:pt idx="4" formatCode="#,##0">
                  <c:v>1457</c:v>
                </c:pt>
                <c:pt idx="5" formatCode="#,##0">
                  <c:v>1567</c:v>
                </c:pt>
                <c:pt idx="6" formatCode="#,##0">
                  <c:v>1138</c:v>
                </c:pt>
                <c:pt idx="7">
                  <c:v>764</c:v>
                </c:pt>
              </c:numCache>
            </c:numRef>
          </c:val>
          <c:extLst>
            <c:ext xmlns:c16="http://schemas.microsoft.com/office/drawing/2014/chart" uri="{C3380CC4-5D6E-409C-BE32-E72D297353CC}">
              <c16:uniqueId val="{00000011-49C6-1E44-A25F-820740B3AC8D}"/>
            </c:ext>
          </c:extLst>
        </c:ser>
        <c:ser>
          <c:idx val="6"/>
          <c:order val="6"/>
          <c:tx>
            <c:v>West South Central</c:v>
          </c:tx>
          <c:spPr>
            <a:solidFill>
              <a:schemeClr val="accent1">
                <a:lumMod val="60000"/>
              </a:schemeClr>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Householder'!$P$6:$P$13</c:f>
              <c:numCache>
                <c:formatCode>#,##0</c:formatCode>
                <c:ptCount val="8"/>
                <c:pt idx="0" formatCode="General">
                  <c:v>599</c:v>
                </c:pt>
                <c:pt idx="1">
                  <c:v>1057</c:v>
                </c:pt>
                <c:pt idx="2">
                  <c:v>1138</c:v>
                </c:pt>
                <c:pt idx="3">
                  <c:v>2809</c:v>
                </c:pt>
                <c:pt idx="4">
                  <c:v>2700</c:v>
                </c:pt>
                <c:pt idx="5">
                  <c:v>2709</c:v>
                </c:pt>
                <c:pt idx="6">
                  <c:v>1881</c:v>
                </c:pt>
                <c:pt idx="7">
                  <c:v>1177</c:v>
                </c:pt>
              </c:numCache>
            </c:numRef>
          </c:val>
          <c:extLst>
            <c:ext xmlns:c16="http://schemas.microsoft.com/office/drawing/2014/chart" uri="{C3380CC4-5D6E-409C-BE32-E72D297353CC}">
              <c16:uniqueId val="{00000012-49C6-1E44-A25F-820740B3AC8D}"/>
            </c:ext>
          </c:extLst>
        </c:ser>
        <c:ser>
          <c:idx val="7"/>
          <c:order val="7"/>
          <c:tx>
            <c:v>Mountain Division</c:v>
          </c:tx>
          <c:spPr>
            <a:solidFill>
              <a:schemeClr val="accent2">
                <a:lumMod val="60000"/>
              </a:schemeClr>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Householder'!$R$6:$R$13</c:f>
              <c:numCache>
                <c:formatCode>General</c:formatCode>
                <c:ptCount val="8"/>
                <c:pt idx="0">
                  <c:v>334</c:v>
                </c:pt>
                <c:pt idx="1">
                  <c:v>597</c:v>
                </c:pt>
                <c:pt idx="2">
                  <c:v>755</c:v>
                </c:pt>
                <c:pt idx="3" formatCode="#,##0">
                  <c:v>1639</c:v>
                </c:pt>
                <c:pt idx="4" formatCode="#,##0">
                  <c:v>1567</c:v>
                </c:pt>
                <c:pt idx="5" formatCode="#,##0">
                  <c:v>1766</c:v>
                </c:pt>
                <c:pt idx="6" formatCode="#,##0">
                  <c:v>1359</c:v>
                </c:pt>
                <c:pt idx="7">
                  <c:v>899</c:v>
                </c:pt>
              </c:numCache>
            </c:numRef>
          </c:val>
          <c:extLst>
            <c:ext xmlns:c16="http://schemas.microsoft.com/office/drawing/2014/chart" uri="{C3380CC4-5D6E-409C-BE32-E72D297353CC}">
              <c16:uniqueId val="{00000013-49C6-1E44-A25F-820740B3AC8D}"/>
            </c:ext>
          </c:extLst>
        </c:ser>
        <c:ser>
          <c:idx val="8"/>
          <c:order val="8"/>
          <c:tx>
            <c:v>Pacific Division</c:v>
          </c:tx>
          <c:spPr>
            <a:solidFill>
              <a:schemeClr val="accent3">
                <a:lumMod val="60000"/>
              </a:schemeClr>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Householder'!$T$6:$T$13</c:f>
              <c:numCache>
                <c:formatCode>#,##0</c:formatCode>
                <c:ptCount val="8"/>
                <c:pt idx="0" formatCode="General">
                  <c:v>566</c:v>
                </c:pt>
                <c:pt idx="1">
                  <c:v>1162</c:v>
                </c:pt>
                <c:pt idx="2">
                  <c:v>1584</c:v>
                </c:pt>
                <c:pt idx="3">
                  <c:v>3337</c:v>
                </c:pt>
                <c:pt idx="4">
                  <c:v>3709</c:v>
                </c:pt>
                <c:pt idx="5">
                  <c:v>3619</c:v>
                </c:pt>
                <c:pt idx="6">
                  <c:v>2584</c:v>
                </c:pt>
                <c:pt idx="7">
                  <c:v>1744</c:v>
                </c:pt>
              </c:numCache>
            </c:numRef>
          </c:val>
          <c:extLst>
            <c:ext xmlns:c16="http://schemas.microsoft.com/office/drawing/2014/chart" uri="{C3380CC4-5D6E-409C-BE32-E72D297353CC}">
              <c16:uniqueId val="{00000014-49C6-1E44-A25F-820740B3AC8D}"/>
            </c:ext>
          </c:extLst>
        </c:ser>
        <c:dLbls>
          <c:showLegendKey val="0"/>
          <c:showVal val="0"/>
          <c:showCatName val="0"/>
          <c:showSerName val="0"/>
          <c:showPercent val="0"/>
          <c:showBubbleSize val="0"/>
        </c:dLbls>
        <c:gapWidth val="219"/>
        <c:overlap val="-27"/>
        <c:axId val="1388201376"/>
        <c:axId val="1388259056"/>
      </c:barChart>
      <c:catAx>
        <c:axId val="138820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0"/>
          <a:lstStyle/>
          <a:p>
            <a:pPr>
              <a:defRPr sz="1400" b="0" i="0" u="none" strike="noStrike" kern="1200" baseline="0">
                <a:solidFill>
                  <a:schemeClr val="tx1">
                    <a:lumMod val="65000"/>
                    <a:lumOff val="35000"/>
                  </a:schemeClr>
                </a:solidFill>
                <a:latin typeface="+mn-lt"/>
                <a:ea typeface="+mn-ea"/>
                <a:cs typeface="+mn-cs"/>
              </a:defRPr>
            </a:pPr>
            <a:endParaRPr lang="en-US"/>
          </a:p>
        </c:txPr>
        <c:crossAx val="1388259056"/>
        <c:crosses val="autoZero"/>
        <c:auto val="1"/>
        <c:lblAlgn val="ctr"/>
        <c:lblOffset val="100"/>
        <c:noMultiLvlLbl val="0"/>
      </c:catAx>
      <c:valAx>
        <c:axId val="138825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88201376"/>
        <c:crosses val="autoZero"/>
        <c:crossBetween val="between"/>
      </c:valAx>
      <c:spPr>
        <a:noFill/>
        <a:ln>
          <a:noFill/>
        </a:ln>
        <a:effectLst/>
      </c:spPr>
    </c:plotArea>
    <c:legend>
      <c:legendPos val="l"/>
      <c:layout>
        <c:manualLayout>
          <c:xMode val="edge"/>
          <c:yMode val="edge"/>
          <c:x val="0.11973357921381139"/>
          <c:y val="3.518524926479951E-2"/>
          <c:w val="0.10766304212314057"/>
          <c:h val="0.2962331590292435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130862</xdr:rowOff>
    </xdr:from>
    <xdr:to>
      <xdr:col>9</xdr:col>
      <xdr:colOff>39625</xdr:colOff>
      <xdr:row>51</xdr:row>
      <xdr:rowOff>159227</xdr:rowOff>
    </xdr:to>
    <xdr:pic>
      <xdr:nvPicPr>
        <xdr:cNvPr id="2" name="Picture 1">
          <a:extLst>
            <a:ext uri="{FF2B5EF4-FFF2-40B4-BE49-F238E27FC236}">
              <a16:creationId xmlns:a16="http://schemas.microsoft.com/office/drawing/2014/main" id="{8EDDAF83-8A43-5F4F-8CC0-06F241987293}"/>
            </a:ext>
          </a:extLst>
        </xdr:cNvPr>
        <xdr:cNvPicPr>
          <a:picLocks noChangeAspect="1"/>
        </xdr:cNvPicPr>
      </xdr:nvPicPr>
      <xdr:blipFill>
        <a:blip xmlns:r="http://schemas.openxmlformats.org/officeDocument/2006/relationships" r:embed="rId1"/>
        <a:stretch>
          <a:fillRect/>
        </a:stretch>
      </xdr:blipFill>
      <xdr:spPr>
        <a:xfrm>
          <a:off x="0" y="6966031"/>
          <a:ext cx="9742996" cy="5622072"/>
        </a:xfrm>
        <a:prstGeom prst="rect">
          <a:avLst/>
        </a:prstGeom>
      </xdr:spPr>
    </xdr:pic>
    <xdr:clientData/>
  </xdr:twoCellAnchor>
  <xdr:twoCellAnchor>
    <xdr:from>
      <xdr:col>10</xdr:col>
      <xdr:colOff>549858</xdr:colOff>
      <xdr:row>18</xdr:row>
      <xdr:rowOff>149673</xdr:rowOff>
    </xdr:from>
    <xdr:to>
      <xdr:col>22</xdr:col>
      <xdr:colOff>244727</xdr:colOff>
      <xdr:row>51</xdr:row>
      <xdr:rowOff>116257</xdr:rowOff>
    </xdr:to>
    <xdr:graphicFrame macro="">
      <xdr:nvGraphicFramePr>
        <xdr:cNvPr id="4" name="Chart 3">
          <a:extLst>
            <a:ext uri="{FF2B5EF4-FFF2-40B4-BE49-F238E27FC236}">
              <a16:creationId xmlns:a16="http://schemas.microsoft.com/office/drawing/2014/main" id="{84FBA494-2C02-1642-91A5-C631908D9D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304570</xdr:colOff>
      <xdr:row>11</xdr:row>
      <xdr:rowOff>59532</xdr:rowOff>
    </xdr:from>
    <xdr:to>
      <xdr:col>25</xdr:col>
      <xdr:colOff>694531</xdr:colOff>
      <xdr:row>63</xdr:row>
      <xdr:rowOff>58561</xdr:rowOff>
    </xdr:to>
    <xdr:graphicFrame macro="">
      <xdr:nvGraphicFramePr>
        <xdr:cNvPr id="2" name="Chart 1">
          <a:extLst>
            <a:ext uri="{FF2B5EF4-FFF2-40B4-BE49-F238E27FC236}">
              <a16:creationId xmlns:a16="http://schemas.microsoft.com/office/drawing/2014/main" id="{5467AD9B-22B9-3840-842F-65F3940F1D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23</xdr:row>
      <xdr:rowOff>73269</xdr:rowOff>
    </xdr:from>
    <xdr:to>
      <xdr:col>4</xdr:col>
      <xdr:colOff>247493</xdr:colOff>
      <xdr:row>38</xdr:row>
      <xdr:rowOff>154679</xdr:rowOff>
    </xdr:to>
    <xdr:pic>
      <xdr:nvPicPr>
        <xdr:cNvPr id="3" name="Picture 2">
          <a:extLst>
            <a:ext uri="{FF2B5EF4-FFF2-40B4-BE49-F238E27FC236}">
              <a16:creationId xmlns:a16="http://schemas.microsoft.com/office/drawing/2014/main" id="{8A6ECEDD-E485-6947-90DF-8D4A16E846B0}"/>
            </a:ext>
          </a:extLst>
        </xdr:cNvPr>
        <xdr:cNvPicPr>
          <a:picLocks noChangeAspect="1"/>
        </xdr:cNvPicPr>
      </xdr:nvPicPr>
      <xdr:blipFill>
        <a:blip xmlns:r="http://schemas.openxmlformats.org/officeDocument/2006/relationships" r:embed="rId2"/>
        <a:stretch>
          <a:fillRect/>
        </a:stretch>
      </xdr:blipFill>
      <xdr:spPr>
        <a:xfrm>
          <a:off x="0" y="5869679"/>
          <a:ext cx="5360057" cy="31342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63900</xdr:colOff>
      <xdr:row>14</xdr:row>
      <xdr:rowOff>134698</xdr:rowOff>
    </xdr:from>
    <xdr:to>
      <xdr:col>20</xdr:col>
      <xdr:colOff>731212</xdr:colOff>
      <xdr:row>56</xdr:row>
      <xdr:rowOff>87864</xdr:rowOff>
    </xdr:to>
    <xdr:graphicFrame macro="">
      <xdr:nvGraphicFramePr>
        <xdr:cNvPr id="2" name="Chart 1">
          <a:extLst>
            <a:ext uri="{FF2B5EF4-FFF2-40B4-BE49-F238E27FC236}">
              <a16:creationId xmlns:a16="http://schemas.microsoft.com/office/drawing/2014/main" id="{5925B83B-EBB4-7D4D-BF4B-7ED202F02C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hyperlink" Target="http://www.census.gov/programs-surveys/ahs/tech-documentation/def-errors-changes.2019.html"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99E5B-FEEA-594B-B9E3-B1F50974C9BF}">
  <dimension ref="A1:M19"/>
  <sheetViews>
    <sheetView topLeftCell="F14" zoomScale="89" zoomScaleNormal="120" workbookViewId="0">
      <selection activeCell="I14" sqref="I14"/>
    </sheetView>
  </sheetViews>
  <sheetFormatPr baseColWidth="10" defaultRowHeight="16"/>
  <cols>
    <col min="1" max="1" width="17" style="33" customWidth="1"/>
    <col min="2" max="4" width="12.83203125" customWidth="1"/>
    <col min="5" max="5" width="15.1640625" customWidth="1"/>
    <col min="6" max="6" width="14.6640625" customWidth="1"/>
    <col min="7" max="7" width="12.83203125" customWidth="1"/>
    <col min="8" max="8" width="14.33203125" customWidth="1"/>
    <col min="9" max="9" width="14.5" customWidth="1"/>
    <col min="10" max="11" width="12.83203125" customWidth="1"/>
  </cols>
  <sheetData>
    <row r="1" spans="1:13" ht="16" customHeight="1">
      <c r="A1" s="169" t="s">
        <v>92</v>
      </c>
      <c r="B1" s="171" t="s">
        <v>93</v>
      </c>
      <c r="C1" s="171"/>
      <c r="D1" s="171"/>
      <c r="E1" s="171"/>
      <c r="F1" s="171"/>
      <c r="G1" s="171"/>
      <c r="H1" s="171"/>
      <c r="I1" s="171"/>
      <c r="J1" s="171"/>
      <c r="K1" s="171"/>
    </row>
    <row r="2" spans="1:13" ht="32">
      <c r="A2" s="170"/>
      <c r="B2" s="25" t="s">
        <v>94</v>
      </c>
      <c r="C2" s="25" t="s">
        <v>95</v>
      </c>
      <c r="D2" s="25" t="s">
        <v>96</v>
      </c>
      <c r="E2" s="25" t="s">
        <v>97</v>
      </c>
      <c r="F2" s="25" t="s">
        <v>98</v>
      </c>
      <c r="G2" s="25" t="s">
        <v>99</v>
      </c>
      <c r="H2" s="25" t="s">
        <v>100</v>
      </c>
      <c r="I2" s="25" t="s">
        <v>101</v>
      </c>
      <c r="J2" s="25" t="s">
        <v>102</v>
      </c>
      <c r="K2" s="25" t="s">
        <v>103</v>
      </c>
      <c r="L2" s="29" t="s">
        <v>117</v>
      </c>
      <c r="M2" s="29"/>
    </row>
    <row r="3" spans="1:13">
      <c r="A3" s="170"/>
      <c r="B3" s="25" t="s">
        <v>104</v>
      </c>
      <c r="C3" s="25" t="s">
        <v>104</v>
      </c>
      <c r="D3" s="25" t="s">
        <v>104</v>
      </c>
      <c r="E3" s="25" t="s">
        <v>104</v>
      </c>
      <c r="F3" s="25" t="s">
        <v>104</v>
      </c>
      <c r="G3" s="25" t="s">
        <v>104</v>
      </c>
      <c r="H3" s="25" t="s">
        <v>104</v>
      </c>
      <c r="I3" s="25" t="s">
        <v>104</v>
      </c>
      <c r="J3" s="25" t="s">
        <v>104</v>
      </c>
      <c r="K3" s="25" t="s">
        <v>104</v>
      </c>
    </row>
    <row r="4" spans="1:13" ht="30" customHeight="1">
      <c r="A4" s="32" t="s">
        <v>105</v>
      </c>
      <c r="B4" s="31">
        <v>121560</v>
      </c>
      <c r="C4" s="26">
        <v>5809</v>
      </c>
      <c r="D4" s="26">
        <v>16019</v>
      </c>
      <c r="E4" s="26">
        <v>18522</v>
      </c>
      <c r="F4" s="26">
        <v>8527</v>
      </c>
      <c r="G4" s="26">
        <v>23974</v>
      </c>
      <c r="H4" s="26">
        <v>7417</v>
      </c>
      <c r="I4" s="26">
        <v>14070</v>
      </c>
      <c r="J4" s="26">
        <v>8916</v>
      </c>
      <c r="K4" s="26">
        <v>18305</v>
      </c>
      <c r="L4" s="30">
        <f t="shared" ref="L4:L12" si="0">SUM(C4:K4)</f>
        <v>121559</v>
      </c>
    </row>
    <row r="5" spans="1:13" ht="30" customHeight="1">
      <c r="A5" s="32" t="s">
        <v>0</v>
      </c>
      <c r="B5" s="26" t="s">
        <v>106</v>
      </c>
      <c r="C5" s="26" t="s">
        <v>106</v>
      </c>
      <c r="D5" s="26" t="s">
        <v>106</v>
      </c>
      <c r="E5" s="26" t="s">
        <v>106</v>
      </c>
      <c r="F5" s="26" t="s">
        <v>106</v>
      </c>
      <c r="G5" s="26" t="s">
        <v>106</v>
      </c>
      <c r="H5" s="26" t="s">
        <v>106</v>
      </c>
      <c r="I5" s="26" t="s">
        <v>106</v>
      </c>
      <c r="J5" s="26" t="s">
        <v>106</v>
      </c>
      <c r="K5" s="26" t="s">
        <v>106</v>
      </c>
      <c r="L5" s="28"/>
    </row>
    <row r="6" spans="1:13" ht="30" customHeight="1">
      <c r="A6" s="27" t="s">
        <v>107</v>
      </c>
      <c r="B6" s="26">
        <v>76833</v>
      </c>
      <c r="C6" s="26">
        <v>3463</v>
      </c>
      <c r="D6" s="26">
        <v>8213</v>
      </c>
      <c r="E6" s="26">
        <v>12733</v>
      </c>
      <c r="F6" s="26">
        <v>6048</v>
      </c>
      <c r="G6" s="26">
        <v>14774</v>
      </c>
      <c r="H6" s="26">
        <v>5289</v>
      </c>
      <c r="I6" s="26">
        <v>9565</v>
      </c>
      <c r="J6" s="26">
        <v>5912</v>
      </c>
      <c r="K6" s="26">
        <v>10836</v>
      </c>
      <c r="L6" s="28">
        <f t="shared" si="0"/>
        <v>76833</v>
      </c>
    </row>
    <row r="7" spans="1:13" ht="30" customHeight="1">
      <c r="A7" s="27" t="s">
        <v>108</v>
      </c>
      <c r="B7" s="31">
        <v>8958</v>
      </c>
      <c r="C7" s="26">
        <v>347</v>
      </c>
      <c r="D7" s="26">
        <v>1948</v>
      </c>
      <c r="E7" s="26">
        <v>1236</v>
      </c>
      <c r="F7" s="26">
        <v>527</v>
      </c>
      <c r="G7" s="26">
        <v>2173</v>
      </c>
      <c r="H7" s="26">
        <v>245</v>
      </c>
      <c r="I7" s="26">
        <v>502</v>
      </c>
      <c r="J7" s="26">
        <v>543</v>
      </c>
      <c r="K7" s="26">
        <v>1438</v>
      </c>
      <c r="L7" s="30">
        <f t="shared" si="0"/>
        <v>8959</v>
      </c>
    </row>
    <row r="8" spans="1:13" ht="30" customHeight="1">
      <c r="A8" s="27" t="s">
        <v>109</v>
      </c>
      <c r="B8" s="26">
        <v>8363</v>
      </c>
      <c r="C8" s="26">
        <v>974</v>
      </c>
      <c r="D8" s="26">
        <v>1735</v>
      </c>
      <c r="E8" s="26">
        <v>1267</v>
      </c>
      <c r="F8" s="26">
        <v>321</v>
      </c>
      <c r="G8" s="26">
        <v>1150</v>
      </c>
      <c r="H8" s="26">
        <v>380</v>
      </c>
      <c r="I8" s="26">
        <v>776</v>
      </c>
      <c r="J8" s="26">
        <v>492</v>
      </c>
      <c r="K8" s="26">
        <v>1268</v>
      </c>
      <c r="L8" s="28">
        <f t="shared" si="0"/>
        <v>8363</v>
      </c>
    </row>
    <row r="9" spans="1:13" ht="30" customHeight="1">
      <c r="A9" s="27" t="s">
        <v>110</v>
      </c>
      <c r="B9" s="26">
        <v>5780</v>
      </c>
      <c r="C9" s="26">
        <v>317</v>
      </c>
      <c r="D9" s="26">
        <v>687</v>
      </c>
      <c r="E9" s="26">
        <v>830</v>
      </c>
      <c r="F9" s="26">
        <v>310</v>
      </c>
      <c r="G9" s="26">
        <v>1139</v>
      </c>
      <c r="H9" s="26">
        <v>352</v>
      </c>
      <c r="I9" s="26">
        <v>633</v>
      </c>
      <c r="J9" s="26">
        <v>381</v>
      </c>
      <c r="K9" s="26">
        <v>1131</v>
      </c>
      <c r="L9" s="28">
        <f t="shared" si="0"/>
        <v>5780</v>
      </c>
    </row>
    <row r="10" spans="1:13" ht="30" customHeight="1">
      <c r="A10" s="27" t="s">
        <v>111</v>
      </c>
      <c r="B10" s="26">
        <v>5282</v>
      </c>
      <c r="C10" s="26">
        <v>200</v>
      </c>
      <c r="D10" s="26">
        <v>565</v>
      </c>
      <c r="E10" s="26">
        <v>716</v>
      </c>
      <c r="F10" s="26">
        <v>308</v>
      </c>
      <c r="G10" s="26">
        <v>1248</v>
      </c>
      <c r="H10" s="26">
        <v>201</v>
      </c>
      <c r="I10" s="26">
        <v>683</v>
      </c>
      <c r="J10" s="26">
        <v>388</v>
      </c>
      <c r="K10" s="26">
        <v>973</v>
      </c>
      <c r="L10" s="28">
        <f t="shared" si="0"/>
        <v>5282</v>
      </c>
    </row>
    <row r="11" spans="1:13" ht="30" customHeight="1">
      <c r="A11" s="27" t="s">
        <v>112</v>
      </c>
      <c r="B11" s="26">
        <v>4116</v>
      </c>
      <c r="C11" s="26">
        <v>138</v>
      </c>
      <c r="D11" s="26">
        <v>895</v>
      </c>
      <c r="E11" s="26">
        <v>488</v>
      </c>
      <c r="F11" s="26">
        <v>330</v>
      </c>
      <c r="G11" s="26">
        <v>699</v>
      </c>
      <c r="H11" s="26">
        <v>107</v>
      </c>
      <c r="I11" s="26">
        <v>396</v>
      </c>
      <c r="J11" s="26">
        <v>265</v>
      </c>
      <c r="K11" s="26">
        <v>798</v>
      </c>
      <c r="L11" s="28">
        <f t="shared" si="0"/>
        <v>4116</v>
      </c>
    </row>
    <row r="12" spans="1:13" ht="30" customHeight="1">
      <c r="A12" s="27" t="s">
        <v>113</v>
      </c>
      <c r="B12" s="31">
        <v>5427</v>
      </c>
      <c r="C12" s="26">
        <v>267</v>
      </c>
      <c r="D12" s="26">
        <v>1579</v>
      </c>
      <c r="E12" s="26">
        <v>598</v>
      </c>
      <c r="F12" s="26">
        <v>316</v>
      </c>
      <c r="G12" s="26">
        <v>865</v>
      </c>
      <c r="H12" s="26">
        <v>100</v>
      </c>
      <c r="I12" s="26">
        <v>410</v>
      </c>
      <c r="J12" s="26">
        <v>229</v>
      </c>
      <c r="K12" s="26">
        <v>1062</v>
      </c>
      <c r="L12" s="30">
        <f t="shared" si="0"/>
        <v>5426</v>
      </c>
    </row>
    <row r="13" spans="1:13" ht="30" customHeight="1">
      <c r="A13" s="27" t="s">
        <v>114</v>
      </c>
      <c r="B13" s="31">
        <v>6727</v>
      </c>
      <c r="C13" s="26">
        <v>103</v>
      </c>
      <c r="D13" s="26">
        <v>391</v>
      </c>
      <c r="E13" s="26">
        <v>649</v>
      </c>
      <c r="F13" s="26">
        <v>367</v>
      </c>
      <c r="G13" s="26">
        <v>1915</v>
      </c>
      <c r="H13" s="26">
        <v>743</v>
      </c>
      <c r="I13" s="26">
        <v>1093</v>
      </c>
      <c r="J13" s="26">
        <v>696</v>
      </c>
      <c r="K13" s="26">
        <v>772</v>
      </c>
      <c r="L13" s="30">
        <f>SUM(C13:K13)</f>
        <v>6729</v>
      </c>
    </row>
    <row r="14" spans="1:13" ht="30" customHeight="1">
      <c r="A14" s="27" t="s">
        <v>115</v>
      </c>
      <c r="B14" s="26">
        <v>75</v>
      </c>
      <c r="C14" s="26" t="s">
        <v>20</v>
      </c>
      <c r="D14" s="26" t="s">
        <v>116</v>
      </c>
      <c r="E14" s="26" t="s">
        <v>116</v>
      </c>
      <c r="F14" s="26" t="s">
        <v>20</v>
      </c>
      <c r="G14" s="26" t="s">
        <v>116</v>
      </c>
      <c r="H14" s="26" t="s">
        <v>20</v>
      </c>
      <c r="I14" s="26" t="s">
        <v>116</v>
      </c>
      <c r="J14" s="26" t="s">
        <v>116</v>
      </c>
      <c r="K14" s="26" t="s">
        <v>116</v>
      </c>
    </row>
    <row r="15" spans="1:13" s="25" customFormat="1">
      <c r="A15" s="25" t="s">
        <v>117</v>
      </c>
      <c r="C15" s="34">
        <f>SUM(C6:C13)</f>
        <v>5809</v>
      </c>
      <c r="D15" s="34">
        <f t="shared" ref="D15:K15" si="1">SUM(D6:D13)</f>
        <v>16013</v>
      </c>
      <c r="E15" s="34">
        <f t="shared" si="1"/>
        <v>18517</v>
      </c>
      <c r="F15" s="34">
        <f t="shared" si="1"/>
        <v>8527</v>
      </c>
      <c r="G15" s="34">
        <f t="shared" si="1"/>
        <v>23963</v>
      </c>
      <c r="H15" s="34">
        <f t="shared" si="1"/>
        <v>7417</v>
      </c>
      <c r="I15" s="34">
        <f t="shared" si="1"/>
        <v>14058</v>
      </c>
      <c r="J15" s="34">
        <f t="shared" si="1"/>
        <v>8906</v>
      </c>
      <c r="K15" s="34">
        <f t="shared" si="1"/>
        <v>18278</v>
      </c>
    </row>
    <row r="16" spans="1:13" s="25" customFormat="1">
      <c r="A16" s="25" t="s">
        <v>118</v>
      </c>
      <c r="C16" s="34">
        <f>SUM(C8:C12)</f>
        <v>1896</v>
      </c>
      <c r="D16" s="34">
        <f t="shared" ref="D16:K16" si="2">SUM(D8:D12)</f>
        <v>5461</v>
      </c>
      <c r="E16" s="34">
        <f t="shared" si="2"/>
        <v>3899</v>
      </c>
      <c r="F16" s="34">
        <f t="shared" si="2"/>
        <v>1585</v>
      </c>
      <c r="G16" s="34">
        <f t="shared" si="2"/>
        <v>5101</v>
      </c>
      <c r="H16" s="34">
        <f t="shared" si="2"/>
        <v>1140</v>
      </c>
      <c r="I16" s="34">
        <f t="shared" si="2"/>
        <v>2898</v>
      </c>
      <c r="J16" s="34">
        <f t="shared" si="2"/>
        <v>1755</v>
      </c>
      <c r="K16" s="34">
        <f t="shared" si="2"/>
        <v>5232</v>
      </c>
    </row>
    <row r="17" spans="1:11" s="25" customFormat="1">
      <c r="A17" s="25" t="s">
        <v>119</v>
      </c>
      <c r="C17" s="36">
        <f>(C16)/(C15)</f>
        <v>0.32639008435186778</v>
      </c>
      <c r="D17" s="36">
        <f t="shared" ref="D17:K17" si="3">(D16)/(D15)</f>
        <v>0.34103540873040655</v>
      </c>
      <c r="E17" s="36">
        <f t="shared" si="3"/>
        <v>0.21056326618782739</v>
      </c>
      <c r="F17" s="36">
        <f t="shared" si="3"/>
        <v>0.18588014542042922</v>
      </c>
      <c r="G17" s="36">
        <f t="shared" si="3"/>
        <v>0.21286984100488252</v>
      </c>
      <c r="H17" s="36">
        <f t="shared" si="3"/>
        <v>0.15370095726034785</v>
      </c>
      <c r="I17" s="36">
        <f t="shared" si="3"/>
        <v>0.20614596670934698</v>
      </c>
      <c r="J17" s="36">
        <f t="shared" si="3"/>
        <v>0.19705816303615539</v>
      </c>
      <c r="K17" s="36">
        <f t="shared" si="3"/>
        <v>0.28624575992997048</v>
      </c>
    </row>
    <row r="19" spans="1:11">
      <c r="C19" s="35">
        <f>1/2</f>
        <v>0.5</v>
      </c>
    </row>
  </sheetData>
  <mergeCells count="2">
    <mergeCell ref="A1:A3"/>
    <mergeCell ref="B1:K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525CA-59E3-6048-A7B0-A43102570ED0}">
  <dimension ref="A1:C37"/>
  <sheetViews>
    <sheetView zoomScale="109" workbookViewId="0">
      <selection activeCell="A30" sqref="A30"/>
    </sheetView>
  </sheetViews>
  <sheetFormatPr baseColWidth="10" defaultRowHeight="16"/>
  <cols>
    <col min="1" max="1" width="47.5" customWidth="1"/>
  </cols>
  <sheetData>
    <row r="1" spans="1:3" ht="41" customHeight="1">
      <c r="B1" s="38" t="s">
        <v>104</v>
      </c>
      <c r="C1" s="37" t="s">
        <v>137</v>
      </c>
    </row>
    <row r="2" spans="1:3" s="41" customFormat="1" ht="18" customHeight="1">
      <c r="A2" s="42" t="s">
        <v>136</v>
      </c>
      <c r="B2" s="40"/>
      <c r="C2" s="39"/>
    </row>
    <row r="3" spans="1:3" s="41" customFormat="1">
      <c r="A3" s="41" t="s">
        <v>135</v>
      </c>
      <c r="B3" s="41">
        <v>70932</v>
      </c>
      <c r="C3" s="41">
        <v>801</v>
      </c>
    </row>
    <row r="4" spans="1:3">
      <c r="A4" t="s">
        <v>126</v>
      </c>
      <c r="B4">
        <v>812</v>
      </c>
      <c r="C4">
        <v>102</v>
      </c>
    </row>
    <row r="5" spans="1:3">
      <c r="A5" t="s">
        <v>127</v>
      </c>
      <c r="B5">
        <v>1446</v>
      </c>
      <c r="C5">
        <v>150</v>
      </c>
    </row>
    <row r="6" spans="1:3">
      <c r="A6" t="s">
        <v>128</v>
      </c>
      <c r="B6">
        <v>3379</v>
      </c>
      <c r="C6">
        <v>262</v>
      </c>
    </row>
    <row r="7" spans="1:3">
      <c r="A7" t="s">
        <v>129</v>
      </c>
      <c r="B7">
        <v>5261</v>
      </c>
      <c r="C7">
        <v>279</v>
      </c>
    </row>
    <row r="8" spans="1:3">
      <c r="A8" t="s">
        <v>130</v>
      </c>
      <c r="B8">
        <v>45129</v>
      </c>
      <c r="C8">
        <v>724</v>
      </c>
    </row>
    <row r="9" spans="1:3">
      <c r="A9" t="s">
        <v>131</v>
      </c>
      <c r="B9">
        <v>6023</v>
      </c>
      <c r="C9">
        <v>332</v>
      </c>
    </row>
    <row r="10" spans="1:3">
      <c r="A10" t="s">
        <v>132</v>
      </c>
      <c r="B10">
        <v>2261</v>
      </c>
      <c r="C10">
        <v>196</v>
      </c>
    </row>
    <row r="11" spans="1:3">
      <c r="A11" t="s">
        <v>133</v>
      </c>
      <c r="B11">
        <v>5326</v>
      </c>
      <c r="C11">
        <v>326</v>
      </c>
    </row>
    <row r="12" spans="1:3">
      <c r="A12" t="s">
        <v>134</v>
      </c>
      <c r="B12">
        <v>1295</v>
      </c>
      <c r="C12">
        <v>155</v>
      </c>
    </row>
    <row r="15" spans="1:3" s="41" customFormat="1" ht="18" customHeight="1">
      <c r="A15" s="42" t="s">
        <v>147</v>
      </c>
      <c r="B15" s="40" t="s">
        <v>106</v>
      </c>
      <c r="C15" s="39" t="s">
        <v>106</v>
      </c>
    </row>
    <row r="16" spans="1:3" s="41" customFormat="1">
      <c r="A16" s="41" t="s">
        <v>135</v>
      </c>
      <c r="B16" s="41">
        <v>65605</v>
      </c>
      <c r="C16" s="41">
        <v>770</v>
      </c>
    </row>
    <row r="17" spans="1:3">
      <c r="A17" t="s">
        <v>138</v>
      </c>
      <c r="B17">
        <v>59157</v>
      </c>
      <c r="C17">
        <v>757</v>
      </c>
    </row>
    <row r="18" spans="1:3">
      <c r="A18" t="s">
        <v>139</v>
      </c>
      <c r="B18">
        <v>3004</v>
      </c>
      <c r="C18">
        <v>256</v>
      </c>
    </row>
    <row r="19" spans="1:3">
      <c r="A19" t="s">
        <v>140</v>
      </c>
      <c r="B19">
        <v>1958</v>
      </c>
      <c r="C19">
        <v>170</v>
      </c>
    </row>
    <row r="20" spans="1:3">
      <c r="A20" t="s">
        <v>141</v>
      </c>
      <c r="B20">
        <v>3284</v>
      </c>
      <c r="C20">
        <v>258</v>
      </c>
    </row>
    <row r="21" spans="1:3">
      <c r="A21" t="s">
        <v>142</v>
      </c>
      <c r="B21">
        <v>4680</v>
      </c>
      <c r="C21">
        <v>257</v>
      </c>
    </row>
    <row r="22" spans="1:3">
      <c r="A22" t="s">
        <v>143</v>
      </c>
      <c r="B22">
        <v>39207</v>
      </c>
      <c r="C22">
        <v>657</v>
      </c>
    </row>
    <row r="23" spans="1:3">
      <c r="A23" t="s">
        <v>144</v>
      </c>
      <c r="B23">
        <v>5179</v>
      </c>
      <c r="C23">
        <v>317</v>
      </c>
    </row>
    <row r="24" spans="1:3">
      <c r="A24" t="s">
        <v>145</v>
      </c>
      <c r="B24">
        <v>1846</v>
      </c>
      <c r="C24">
        <v>174</v>
      </c>
    </row>
    <row r="25" spans="1:3">
      <c r="A25" t="s">
        <v>146</v>
      </c>
      <c r="B25">
        <v>5121</v>
      </c>
      <c r="C25">
        <v>294</v>
      </c>
    </row>
    <row r="26" spans="1:3">
      <c r="A26" t="s">
        <v>134</v>
      </c>
      <c r="B26">
        <v>1327</v>
      </c>
      <c r="C26">
        <v>155</v>
      </c>
    </row>
    <row r="29" spans="1:3" s="41" customFormat="1" ht="18" customHeight="1">
      <c r="A29" s="43" t="s">
        <v>155</v>
      </c>
      <c r="B29" s="40" t="s">
        <v>106</v>
      </c>
      <c r="C29" s="39" t="s">
        <v>106</v>
      </c>
    </row>
    <row r="30" spans="1:3" s="42" customFormat="1" ht="17">
      <c r="A30" s="43" t="s">
        <v>154</v>
      </c>
      <c r="B30" s="42">
        <v>20</v>
      </c>
      <c r="C30" s="42" t="s">
        <v>106</v>
      </c>
    </row>
    <row r="31" spans="1:3">
      <c r="A31" t="s">
        <v>148</v>
      </c>
      <c r="B31">
        <v>24588</v>
      </c>
      <c r="C31">
        <v>667</v>
      </c>
    </row>
    <row r="32" spans="1:3">
      <c r="A32" t="s">
        <v>149</v>
      </c>
      <c r="B32">
        <v>16449</v>
      </c>
      <c r="C32">
        <v>480</v>
      </c>
    </row>
    <row r="33" spans="1:3">
      <c r="A33" t="s">
        <v>150</v>
      </c>
      <c r="B33">
        <v>8218</v>
      </c>
      <c r="C33">
        <v>356</v>
      </c>
    </row>
    <row r="34" spans="1:3">
      <c r="A34" t="s">
        <v>151</v>
      </c>
      <c r="B34">
        <v>3594</v>
      </c>
      <c r="C34">
        <v>203</v>
      </c>
    </row>
    <row r="35" spans="1:3">
      <c r="A35" t="s">
        <v>152</v>
      </c>
      <c r="B35">
        <v>1476</v>
      </c>
      <c r="C35">
        <v>151</v>
      </c>
    </row>
    <row r="36" spans="1:3">
      <c r="A36" t="s">
        <v>153</v>
      </c>
      <c r="B36">
        <v>2581</v>
      </c>
      <c r="C36">
        <v>209</v>
      </c>
    </row>
    <row r="37" spans="1:3">
      <c r="A37" t="s">
        <v>134</v>
      </c>
      <c r="B37">
        <v>2252</v>
      </c>
      <c r="C37">
        <v>197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FBA5F-F7F7-C741-9311-FC56483494B6}">
  <dimension ref="A1:U80"/>
  <sheetViews>
    <sheetView zoomScale="64" workbookViewId="0">
      <selection activeCell="AC45" sqref="AC45"/>
    </sheetView>
  </sheetViews>
  <sheetFormatPr baseColWidth="10" defaultRowHeight="16"/>
  <cols>
    <col min="1" max="1" width="23.83203125" customWidth="1"/>
    <col min="3" max="3" width="21.6640625" customWidth="1"/>
  </cols>
  <sheetData>
    <row r="1" spans="1:21" s="37" customFormat="1" ht="34" customHeight="1">
      <c r="A1" s="48" t="s">
        <v>92</v>
      </c>
      <c r="B1" s="175" t="s">
        <v>181</v>
      </c>
      <c r="C1" s="175"/>
      <c r="D1" s="175"/>
      <c r="E1" s="175"/>
      <c r="F1" s="175"/>
      <c r="G1" s="175"/>
      <c r="H1" s="175"/>
      <c r="I1" s="175"/>
      <c r="J1" s="175"/>
      <c r="K1" s="175"/>
      <c r="L1" s="175"/>
      <c r="M1" s="175"/>
      <c r="N1" s="175"/>
      <c r="O1" s="175"/>
      <c r="P1" s="175"/>
      <c r="Q1" s="175"/>
      <c r="R1" s="175"/>
      <c r="S1" s="175"/>
      <c r="T1" s="175"/>
      <c r="U1" s="175"/>
    </row>
    <row r="2" spans="1:21" s="37" customFormat="1" ht="68" customHeight="1">
      <c r="A2" s="49"/>
      <c r="B2" s="172" t="s">
        <v>182</v>
      </c>
      <c r="C2" s="173"/>
      <c r="D2" s="172" t="s">
        <v>172</v>
      </c>
      <c r="E2" s="173"/>
      <c r="F2" s="172" t="s">
        <v>173</v>
      </c>
      <c r="G2" s="173"/>
      <c r="H2" s="172" t="s">
        <v>174</v>
      </c>
      <c r="I2" s="173"/>
      <c r="J2" s="172" t="s">
        <v>175</v>
      </c>
      <c r="K2" s="173"/>
      <c r="L2" s="172" t="s">
        <v>176</v>
      </c>
      <c r="M2" s="173"/>
      <c r="N2" s="172" t="s">
        <v>177</v>
      </c>
      <c r="O2" s="173"/>
      <c r="P2" s="172" t="s">
        <v>178</v>
      </c>
      <c r="Q2" s="173"/>
      <c r="R2" s="172" t="s">
        <v>179</v>
      </c>
      <c r="S2" s="173"/>
      <c r="T2" s="172" t="s">
        <v>180</v>
      </c>
      <c r="U2" s="173"/>
    </row>
    <row r="3" spans="1:21" s="37" customFormat="1" ht="34">
      <c r="A3" s="49"/>
      <c r="B3" s="48" t="s">
        <v>104</v>
      </c>
      <c r="C3" s="50" t="s">
        <v>137</v>
      </c>
      <c r="D3" s="48" t="s">
        <v>104</v>
      </c>
      <c r="E3" s="48" t="s">
        <v>137</v>
      </c>
      <c r="F3" s="48" t="s">
        <v>104</v>
      </c>
      <c r="G3" s="48" t="s">
        <v>137</v>
      </c>
      <c r="H3" s="48" t="s">
        <v>104</v>
      </c>
      <c r="I3" s="48" t="s">
        <v>137</v>
      </c>
      <c r="J3" s="48" t="s">
        <v>104</v>
      </c>
      <c r="K3" s="48" t="s">
        <v>137</v>
      </c>
      <c r="L3" s="48" t="s">
        <v>104</v>
      </c>
      <c r="M3" s="48" t="s">
        <v>137</v>
      </c>
      <c r="N3" s="48" t="s">
        <v>104</v>
      </c>
      <c r="O3" s="48" t="s">
        <v>137</v>
      </c>
      <c r="P3" s="48" t="s">
        <v>104</v>
      </c>
      <c r="Q3" s="48" t="s">
        <v>137</v>
      </c>
      <c r="R3" s="48" t="s">
        <v>104</v>
      </c>
      <c r="S3" s="48" t="s">
        <v>137</v>
      </c>
      <c r="T3" s="48" t="s">
        <v>104</v>
      </c>
      <c r="U3" s="48" t="s">
        <v>137</v>
      </c>
    </row>
    <row r="4" spans="1:21">
      <c r="A4" s="44" t="s">
        <v>183</v>
      </c>
      <c r="B4" s="45">
        <v>121560</v>
      </c>
      <c r="C4" s="46">
        <v>393</v>
      </c>
      <c r="D4" s="45">
        <v>5809</v>
      </c>
      <c r="E4" s="46">
        <v>135</v>
      </c>
      <c r="F4" s="45">
        <v>16019</v>
      </c>
      <c r="G4" s="46">
        <v>111</v>
      </c>
      <c r="H4" s="45">
        <v>18522</v>
      </c>
      <c r="I4" s="46">
        <v>167</v>
      </c>
      <c r="J4" s="45">
        <v>8527</v>
      </c>
      <c r="K4" s="46">
        <v>116</v>
      </c>
      <c r="L4" s="45">
        <v>23974</v>
      </c>
      <c r="M4" s="46">
        <v>186</v>
      </c>
      <c r="N4" s="45">
        <v>7417</v>
      </c>
      <c r="O4" s="46">
        <v>81</v>
      </c>
      <c r="P4" s="45">
        <v>14070</v>
      </c>
      <c r="Q4" s="46">
        <v>121</v>
      </c>
      <c r="R4" s="45">
        <v>8916</v>
      </c>
      <c r="S4" s="46">
        <v>180</v>
      </c>
      <c r="T4" s="45">
        <v>18305</v>
      </c>
      <c r="U4" s="46">
        <v>93</v>
      </c>
    </row>
    <row r="5" spans="1:21">
      <c r="A5" s="46"/>
      <c r="B5" s="46"/>
      <c r="C5" s="46"/>
      <c r="D5" s="46"/>
      <c r="E5" s="46"/>
      <c r="F5" s="46"/>
      <c r="G5" s="46"/>
      <c r="H5" s="46"/>
      <c r="I5" s="46"/>
      <c r="J5" s="46"/>
      <c r="K5" s="46"/>
      <c r="L5" s="46"/>
      <c r="M5" s="46"/>
      <c r="N5" s="46"/>
      <c r="O5" s="46"/>
      <c r="P5" s="46"/>
      <c r="Q5" s="46"/>
      <c r="R5" s="46"/>
      <c r="S5" s="46"/>
      <c r="T5" s="46"/>
      <c r="U5" s="46"/>
    </row>
    <row r="6" spans="1:21">
      <c r="A6" s="44" t="s">
        <v>156</v>
      </c>
      <c r="B6" s="51"/>
      <c r="C6" s="51"/>
      <c r="D6" s="51"/>
      <c r="E6" s="46"/>
      <c r="F6" s="46"/>
      <c r="G6" s="46"/>
      <c r="H6" s="46"/>
      <c r="I6" s="46"/>
      <c r="J6" s="46"/>
      <c r="K6" s="46"/>
      <c r="L6" s="46"/>
      <c r="M6" s="46"/>
      <c r="N6" s="46"/>
      <c r="O6" s="46"/>
      <c r="P6" s="46"/>
      <c r="Q6" s="46"/>
      <c r="R6" s="46"/>
      <c r="S6" s="46"/>
      <c r="T6" s="46"/>
      <c r="U6" s="46"/>
    </row>
    <row r="7" spans="1:21">
      <c r="A7" s="46"/>
      <c r="B7" s="46"/>
      <c r="C7" s="46"/>
      <c r="D7" s="46"/>
      <c r="E7" s="46"/>
      <c r="F7" s="46"/>
      <c r="G7" s="46"/>
      <c r="H7" s="46"/>
      <c r="I7" s="46"/>
      <c r="J7" s="46"/>
      <c r="K7" s="46"/>
      <c r="L7" s="46"/>
      <c r="M7" s="46"/>
      <c r="N7" s="46"/>
      <c r="O7" s="46"/>
      <c r="P7" s="46"/>
      <c r="Q7" s="46"/>
      <c r="R7" s="46"/>
      <c r="S7" s="46"/>
      <c r="T7" s="46"/>
      <c r="U7" s="46"/>
    </row>
    <row r="8" spans="1:21">
      <c r="A8" s="46" t="s">
        <v>157</v>
      </c>
      <c r="B8" s="45">
        <v>6358</v>
      </c>
      <c r="C8" s="46">
        <v>266</v>
      </c>
      <c r="D8" s="46">
        <f>D66/$D$4</f>
        <v>4.217593389567912E-2</v>
      </c>
      <c r="E8" s="46">
        <v>45</v>
      </c>
      <c r="F8" s="46">
        <f>F66/$F$4</f>
        <v>5.5683875397964919E-2</v>
      </c>
      <c r="G8" s="46">
        <v>93</v>
      </c>
      <c r="H8" s="54">
        <f>H66/$H$4</f>
        <v>5.6743332253536338E-2</v>
      </c>
      <c r="I8" s="46">
        <v>76</v>
      </c>
      <c r="J8" s="46">
        <f>J66/$J$4</f>
        <v>3.7293303623783275E-2</v>
      </c>
      <c r="K8" s="46">
        <v>63</v>
      </c>
      <c r="L8" s="54">
        <f>L66/$L$4</f>
        <v>5.435054642529407E-2</v>
      </c>
      <c r="M8" s="46">
        <v>135</v>
      </c>
      <c r="N8" s="46">
        <f>N66/$N$4</f>
        <v>5.9323176486450045E-2</v>
      </c>
      <c r="O8" s="46">
        <v>70</v>
      </c>
      <c r="P8" s="46">
        <f>P66/$P$4</f>
        <v>6.1975835110163469E-2</v>
      </c>
      <c r="Q8" s="46">
        <v>89</v>
      </c>
      <c r="R8" s="46">
        <f>R66/$R$4</f>
        <v>4.7106325706594884E-2</v>
      </c>
      <c r="S8" s="46">
        <v>67</v>
      </c>
      <c r="T8" s="46">
        <f>T66/$T$4</f>
        <v>4.4687243922425568E-2</v>
      </c>
      <c r="U8" s="46">
        <v>63</v>
      </c>
    </row>
    <row r="9" spans="1:21">
      <c r="A9" s="46" t="s">
        <v>158</v>
      </c>
      <c r="B9" s="45">
        <v>4145</v>
      </c>
      <c r="C9" s="46">
        <v>163</v>
      </c>
      <c r="D9" s="46">
        <f t="shared" ref="D9:D21" si="0">D67/$D$4</f>
        <v>3.046996040626614E-2</v>
      </c>
      <c r="E9" s="46">
        <v>36</v>
      </c>
      <c r="F9" s="46">
        <f t="shared" ref="F9:F21" si="1">F67/$F$4</f>
        <v>3.9890130470066794E-2</v>
      </c>
      <c r="G9" s="46">
        <v>75</v>
      </c>
      <c r="H9" s="54">
        <f t="shared" ref="H9:H21" si="2">H67/$H$4</f>
        <v>3.439153439153439E-2</v>
      </c>
      <c r="I9" s="46">
        <v>67</v>
      </c>
      <c r="J9" s="46">
        <f t="shared" ref="J9:J21" si="3">J67/$J$4</f>
        <v>2.7559516828896447E-2</v>
      </c>
      <c r="K9" s="46">
        <v>55</v>
      </c>
      <c r="L9" s="54">
        <f t="shared" ref="L9:L21" si="4">L67/$L$4</f>
        <v>3.7332109785601066E-2</v>
      </c>
      <c r="M9" s="46">
        <v>82</v>
      </c>
      <c r="N9" s="46">
        <f t="shared" ref="N9:N21" si="5">N67/$N$4</f>
        <v>4.3009302952676284E-2</v>
      </c>
      <c r="O9" s="46">
        <v>61</v>
      </c>
      <c r="P9" s="46">
        <f t="shared" ref="P9:P21" si="6">P67/$P$4</f>
        <v>3.9161336176261552E-2</v>
      </c>
      <c r="Q9" s="46">
        <v>59</v>
      </c>
      <c r="R9" s="46">
        <f t="shared" ref="R9:R21" si="7">R67/$R$4</f>
        <v>3.2637954239569313E-2</v>
      </c>
      <c r="S9" s="46">
        <v>32</v>
      </c>
      <c r="T9" s="46">
        <f t="shared" ref="T9:T21" si="8">T67/$T$4</f>
        <v>2.1906582900846763E-2</v>
      </c>
      <c r="U9" s="46">
        <v>49</v>
      </c>
    </row>
    <row r="10" spans="1:21">
      <c r="A10" s="46" t="s">
        <v>159</v>
      </c>
      <c r="B10" s="45">
        <v>5616</v>
      </c>
      <c r="C10" s="46">
        <v>215</v>
      </c>
      <c r="D10" s="46">
        <f t="shared" si="0"/>
        <v>4.9061800654157342E-2</v>
      </c>
      <c r="E10" s="46">
        <v>45</v>
      </c>
      <c r="F10" s="46">
        <f t="shared" si="1"/>
        <v>4.38853861040015E-2</v>
      </c>
      <c r="G10" s="46">
        <v>61</v>
      </c>
      <c r="H10" s="54">
        <f t="shared" si="2"/>
        <v>4.6053341971709322E-2</v>
      </c>
      <c r="I10" s="46">
        <v>74</v>
      </c>
      <c r="J10" s="46">
        <f t="shared" si="3"/>
        <v>3.8817872639849892E-2</v>
      </c>
      <c r="K10" s="46">
        <v>50</v>
      </c>
      <c r="L10" s="54">
        <f t="shared" si="4"/>
        <v>4.8093768248936346E-2</v>
      </c>
      <c r="M10" s="46">
        <v>101</v>
      </c>
      <c r="N10" s="46">
        <f t="shared" si="5"/>
        <v>7.3345018201429149E-2</v>
      </c>
      <c r="O10" s="46">
        <v>78</v>
      </c>
      <c r="P10" s="46">
        <f t="shared" si="6"/>
        <v>4.5771144278606964E-2</v>
      </c>
      <c r="Q10" s="46">
        <v>58</v>
      </c>
      <c r="R10" s="46">
        <f t="shared" si="7"/>
        <v>4.2844324809331535E-2</v>
      </c>
      <c r="S10" s="46">
        <v>46</v>
      </c>
      <c r="T10" s="46">
        <f t="shared" si="8"/>
        <v>3.9278885550396068E-2</v>
      </c>
      <c r="U10" s="46">
        <v>62</v>
      </c>
    </row>
    <row r="11" spans="1:21">
      <c r="A11" s="46" t="s">
        <v>160</v>
      </c>
      <c r="B11" s="45">
        <v>5529</v>
      </c>
      <c r="C11" s="46">
        <v>214</v>
      </c>
      <c r="D11" s="46">
        <f t="shared" si="0"/>
        <v>3.6839387157858498E-2</v>
      </c>
      <c r="E11" s="46">
        <v>52</v>
      </c>
      <c r="F11" s="46">
        <f t="shared" si="1"/>
        <v>3.9827704600786565E-2</v>
      </c>
      <c r="G11" s="46">
        <v>78</v>
      </c>
      <c r="H11" s="54">
        <f t="shared" si="2"/>
        <v>5.0264550264550262E-2</v>
      </c>
      <c r="I11" s="46">
        <v>79</v>
      </c>
      <c r="J11" s="46">
        <f t="shared" si="3"/>
        <v>4.4447050545326612E-2</v>
      </c>
      <c r="K11" s="46">
        <v>52</v>
      </c>
      <c r="L11" s="54">
        <f t="shared" si="4"/>
        <v>4.8844581630099276E-2</v>
      </c>
      <c r="M11" s="46">
        <v>104</v>
      </c>
      <c r="N11" s="46">
        <f t="shared" si="5"/>
        <v>6.3637589321828239E-2</v>
      </c>
      <c r="O11" s="46">
        <v>85</v>
      </c>
      <c r="P11" s="46">
        <f t="shared" si="6"/>
        <v>5.1670220326936744E-2</v>
      </c>
      <c r="Q11" s="46">
        <v>65</v>
      </c>
      <c r="R11" s="46">
        <f t="shared" si="7"/>
        <v>4.3180798564378647E-2</v>
      </c>
      <c r="S11" s="46">
        <v>66</v>
      </c>
      <c r="T11" s="46">
        <f t="shared" si="8"/>
        <v>3.3488118000546296E-2</v>
      </c>
      <c r="U11" s="46">
        <v>68</v>
      </c>
    </row>
    <row r="12" spans="1:21">
      <c r="A12" s="46" t="s">
        <v>161</v>
      </c>
      <c r="B12" s="45">
        <v>6336</v>
      </c>
      <c r="C12" s="46">
        <v>205</v>
      </c>
      <c r="D12" s="46">
        <f t="shared" si="0"/>
        <v>5.1299707350662763E-2</v>
      </c>
      <c r="E12" s="46">
        <v>41</v>
      </c>
      <c r="F12" s="46">
        <f t="shared" si="1"/>
        <v>4.6444846744490918E-2</v>
      </c>
      <c r="G12" s="46">
        <v>80</v>
      </c>
      <c r="H12" s="54">
        <f t="shared" si="2"/>
        <v>5.3341971709318647E-2</v>
      </c>
      <c r="I12" s="46">
        <v>85</v>
      </c>
      <c r="J12" s="46">
        <f t="shared" si="3"/>
        <v>5.1014424768382784E-2</v>
      </c>
      <c r="K12" s="46">
        <v>70</v>
      </c>
      <c r="L12" s="54">
        <f t="shared" si="4"/>
        <v>5.6060732460165179E-2</v>
      </c>
      <c r="M12" s="46">
        <v>96</v>
      </c>
      <c r="N12" s="46">
        <f t="shared" si="5"/>
        <v>6.2693811514089259E-2</v>
      </c>
      <c r="O12" s="46">
        <v>67</v>
      </c>
      <c r="P12" s="46">
        <f t="shared" si="6"/>
        <v>5.4228855721393035E-2</v>
      </c>
      <c r="Q12" s="46">
        <v>70</v>
      </c>
      <c r="R12" s="46">
        <f t="shared" si="7"/>
        <v>5.5518169582772545E-2</v>
      </c>
      <c r="S12" s="46">
        <v>55</v>
      </c>
      <c r="T12" s="46">
        <f t="shared" si="8"/>
        <v>4.3977055449330782E-2</v>
      </c>
      <c r="U12" s="46">
        <v>81</v>
      </c>
    </row>
    <row r="13" spans="1:21">
      <c r="A13" s="46" t="s">
        <v>162</v>
      </c>
      <c r="B13" s="45">
        <v>5443</v>
      </c>
      <c r="C13" s="46">
        <v>189</v>
      </c>
      <c r="D13" s="46">
        <f t="shared" si="0"/>
        <v>4.0798760543983473E-2</v>
      </c>
      <c r="E13" s="46">
        <v>37</v>
      </c>
      <c r="F13" s="46">
        <f t="shared" si="1"/>
        <v>4.4322367188963104E-2</v>
      </c>
      <c r="G13" s="46">
        <v>78</v>
      </c>
      <c r="H13" s="54">
        <f t="shared" si="2"/>
        <v>4.8590864917395532E-2</v>
      </c>
      <c r="I13" s="46">
        <v>90</v>
      </c>
      <c r="J13" s="46">
        <f t="shared" si="3"/>
        <v>4.0811539814706227E-2</v>
      </c>
      <c r="K13" s="46">
        <v>58</v>
      </c>
      <c r="L13" s="54">
        <f t="shared" si="4"/>
        <v>4.5007091015266537E-2</v>
      </c>
      <c r="M13" s="46">
        <v>70</v>
      </c>
      <c r="N13" s="46">
        <f t="shared" si="5"/>
        <v>5.0559525414588108E-2</v>
      </c>
      <c r="O13" s="46">
        <v>57</v>
      </c>
      <c r="P13" s="46">
        <f t="shared" si="6"/>
        <v>5.1670220326936744E-2</v>
      </c>
      <c r="Q13" s="46">
        <v>71</v>
      </c>
      <c r="R13" s="46">
        <f t="shared" si="7"/>
        <v>3.9928218932256621E-2</v>
      </c>
      <c r="S13" s="46">
        <v>58</v>
      </c>
      <c r="T13" s="46">
        <f t="shared" si="8"/>
        <v>3.8841846490030044E-2</v>
      </c>
      <c r="U13" s="46">
        <v>55</v>
      </c>
    </row>
    <row r="14" spans="1:21">
      <c r="A14" s="46" t="s">
        <v>163</v>
      </c>
      <c r="B14" s="45">
        <v>5982</v>
      </c>
      <c r="C14" s="46">
        <v>188</v>
      </c>
      <c r="D14" s="46">
        <f t="shared" si="0"/>
        <v>3.8733000516440005E-2</v>
      </c>
      <c r="E14" s="46">
        <v>39</v>
      </c>
      <c r="F14" s="46">
        <f t="shared" si="1"/>
        <v>4.6007865659529308E-2</v>
      </c>
      <c r="G14" s="46">
        <v>78</v>
      </c>
      <c r="H14" s="54">
        <f t="shared" si="2"/>
        <v>5.2316164561062521E-2</v>
      </c>
      <c r="I14" s="46">
        <v>81</v>
      </c>
      <c r="J14" s="46">
        <f t="shared" si="3"/>
        <v>5.1483522927172509E-2</v>
      </c>
      <c r="K14" s="46">
        <v>62</v>
      </c>
      <c r="L14" s="54">
        <f t="shared" si="4"/>
        <v>5.2223241845332447E-2</v>
      </c>
      <c r="M14" s="46">
        <v>112</v>
      </c>
      <c r="N14" s="46">
        <f t="shared" si="5"/>
        <v>5.8514224079816636E-2</v>
      </c>
      <c r="O14" s="46">
        <v>52</v>
      </c>
      <c r="P14" s="46">
        <f t="shared" si="6"/>
        <v>5.7071783937455579E-2</v>
      </c>
      <c r="Q14" s="46">
        <v>66</v>
      </c>
      <c r="R14" s="46">
        <f t="shared" si="7"/>
        <v>4.7218483624943922E-2</v>
      </c>
      <c r="S14" s="46">
        <v>53</v>
      </c>
      <c r="T14" s="46">
        <f t="shared" si="8"/>
        <v>3.8350177547118273E-2</v>
      </c>
      <c r="U14" s="46">
        <v>62</v>
      </c>
    </row>
    <row r="15" spans="1:21">
      <c r="A15" s="46" t="s">
        <v>224</v>
      </c>
      <c r="B15" s="45">
        <v>5192</v>
      </c>
      <c r="C15" s="46">
        <v>201</v>
      </c>
      <c r="D15" s="46">
        <f t="shared" si="0"/>
        <v>3.1847133757961783E-2</v>
      </c>
      <c r="E15" s="46">
        <v>38</v>
      </c>
      <c r="F15" s="46">
        <f t="shared" si="1"/>
        <v>3.6082152443972781E-2</v>
      </c>
      <c r="G15" s="46">
        <v>73</v>
      </c>
      <c r="H15" s="54">
        <f t="shared" si="2"/>
        <v>4.8104956268221574E-2</v>
      </c>
      <c r="I15" s="46">
        <v>86</v>
      </c>
      <c r="J15" s="46">
        <f t="shared" si="3"/>
        <v>3.8348774481060159E-2</v>
      </c>
      <c r="K15" s="46">
        <v>52</v>
      </c>
      <c r="L15" s="54">
        <f t="shared" si="4"/>
        <v>4.4673396179194129E-2</v>
      </c>
      <c r="M15" s="46">
        <v>98</v>
      </c>
      <c r="N15" s="46">
        <f t="shared" si="5"/>
        <v>5.2716731832277201E-2</v>
      </c>
      <c r="O15" s="46">
        <v>70</v>
      </c>
      <c r="P15" s="46">
        <f t="shared" si="6"/>
        <v>4.7832267235252308E-2</v>
      </c>
      <c r="Q15" s="46">
        <v>64</v>
      </c>
      <c r="R15" s="46">
        <f t="shared" si="7"/>
        <v>4.1274113952445041E-2</v>
      </c>
      <c r="S15" s="46">
        <v>43</v>
      </c>
      <c r="T15" s="46">
        <f t="shared" si="8"/>
        <v>3.8623326959847035E-2</v>
      </c>
      <c r="U15" s="46">
        <v>65</v>
      </c>
    </row>
    <row r="16" spans="1:21">
      <c r="A16" s="46" t="s">
        <v>165</v>
      </c>
      <c r="B16" s="45">
        <v>10266</v>
      </c>
      <c r="C16" s="46">
        <v>301</v>
      </c>
      <c r="D16" s="46">
        <f t="shared" si="0"/>
        <v>7.8154587708727838E-2</v>
      </c>
      <c r="E16" s="46">
        <v>63</v>
      </c>
      <c r="F16" s="46">
        <f t="shared" si="1"/>
        <v>8.1091204195018418E-2</v>
      </c>
      <c r="G16" s="46">
        <v>92</v>
      </c>
      <c r="H16" s="54">
        <f t="shared" si="2"/>
        <v>8.5088003455350392E-2</v>
      </c>
      <c r="I16" s="46">
        <v>104</v>
      </c>
      <c r="J16" s="46">
        <f t="shared" si="3"/>
        <v>9.2998709980063335E-2</v>
      </c>
      <c r="K16" s="46">
        <v>95</v>
      </c>
      <c r="L16" s="54">
        <f>L74/$L$4</f>
        <v>8.6677233669808965E-2</v>
      </c>
      <c r="M16" s="46">
        <v>131</v>
      </c>
      <c r="N16" s="46">
        <f t="shared" si="5"/>
        <v>9.491708237832007E-2</v>
      </c>
      <c r="O16" s="46">
        <v>73</v>
      </c>
      <c r="P16" s="46">
        <f t="shared" si="6"/>
        <v>8.2515991471215355E-2</v>
      </c>
      <c r="Q16" s="46">
        <v>87</v>
      </c>
      <c r="R16" s="46">
        <f t="shared" si="7"/>
        <v>8.5912965455361145E-2</v>
      </c>
      <c r="S16" s="46">
        <v>87</v>
      </c>
      <c r="T16" s="46">
        <f t="shared" si="8"/>
        <v>7.8448511335700633E-2</v>
      </c>
      <c r="U16" s="46">
        <v>94</v>
      </c>
    </row>
    <row r="17" spans="1:21">
      <c r="A17" s="46" t="s">
        <v>166</v>
      </c>
      <c r="B17" s="45">
        <v>9005</v>
      </c>
      <c r="C17" s="46">
        <v>298</v>
      </c>
      <c r="D17" s="46">
        <f t="shared" si="0"/>
        <v>6.421070752280944E-2</v>
      </c>
      <c r="E17" s="46">
        <v>50</v>
      </c>
      <c r="F17" s="46">
        <f t="shared" si="1"/>
        <v>6.4798052312878454E-2</v>
      </c>
      <c r="G17" s="46">
        <v>98</v>
      </c>
      <c r="H17" s="54">
        <f t="shared" si="2"/>
        <v>7.9904977864161536E-2</v>
      </c>
      <c r="I17" s="46">
        <v>102</v>
      </c>
      <c r="J17" s="46">
        <f t="shared" si="3"/>
        <v>7.5524803565146001E-2</v>
      </c>
      <c r="K17" s="46">
        <v>78</v>
      </c>
      <c r="L17" s="54">
        <f t="shared" si="4"/>
        <v>7.8084591640944362E-2</v>
      </c>
      <c r="M17" s="46">
        <v>108</v>
      </c>
      <c r="N17" s="46">
        <f t="shared" si="5"/>
        <v>6.8626129162734265E-2</v>
      </c>
      <c r="O17" s="46">
        <v>75</v>
      </c>
      <c r="P17" s="46">
        <f t="shared" si="6"/>
        <v>7.882018479033405E-2</v>
      </c>
      <c r="Q17" s="46">
        <v>88</v>
      </c>
      <c r="R17" s="46">
        <f t="shared" si="7"/>
        <v>8.0305069537909377E-2</v>
      </c>
      <c r="S17" s="46">
        <v>80</v>
      </c>
      <c r="T17" s="46">
        <f t="shared" si="8"/>
        <v>6.9052171537831192E-2</v>
      </c>
      <c r="U17" s="46">
        <v>104</v>
      </c>
    </row>
    <row r="18" spans="1:21">
      <c r="A18" s="46" t="s">
        <v>167</v>
      </c>
      <c r="B18" s="45">
        <v>15253</v>
      </c>
      <c r="C18" s="46">
        <v>317</v>
      </c>
      <c r="D18" s="46">
        <f t="shared" si="0"/>
        <v>0.1170597348941298</v>
      </c>
      <c r="E18" s="46">
        <v>69</v>
      </c>
      <c r="F18" s="46">
        <f t="shared" si="1"/>
        <v>0.11673637555402959</v>
      </c>
      <c r="G18" s="46">
        <v>111</v>
      </c>
      <c r="H18" s="54">
        <f t="shared" si="2"/>
        <v>0.13281503077421444</v>
      </c>
      <c r="I18" s="46">
        <v>142</v>
      </c>
      <c r="J18" s="46">
        <f t="shared" si="3"/>
        <v>0.13568664242992845</v>
      </c>
      <c r="K18" s="46">
        <v>109</v>
      </c>
      <c r="L18" s="54">
        <f t="shared" si="4"/>
        <v>0.12526069909068158</v>
      </c>
      <c r="M18" s="46">
        <v>127</v>
      </c>
      <c r="N18" s="46">
        <f t="shared" si="5"/>
        <v>0.12376971821491169</v>
      </c>
      <c r="O18" s="46">
        <v>85</v>
      </c>
      <c r="P18" s="46">
        <f t="shared" si="6"/>
        <v>0.11869225302061123</v>
      </c>
      <c r="Q18" s="46">
        <v>86</v>
      </c>
      <c r="R18" s="46">
        <f t="shared" si="7"/>
        <v>0.14053387169134141</v>
      </c>
      <c r="S18" s="46">
        <v>120</v>
      </c>
      <c r="T18" s="46">
        <f t="shared" si="8"/>
        <v>0.12242556678503141</v>
      </c>
      <c r="U18" s="46">
        <v>105</v>
      </c>
    </row>
    <row r="19" spans="1:21">
      <c r="A19" s="46" t="s">
        <v>168</v>
      </c>
      <c r="B19" s="45">
        <v>11327</v>
      </c>
      <c r="C19" s="46">
        <v>299</v>
      </c>
      <c r="D19" s="46">
        <f t="shared" si="0"/>
        <v>0.10070580134274401</v>
      </c>
      <c r="E19" s="46">
        <v>65</v>
      </c>
      <c r="F19" s="46">
        <f t="shared" si="1"/>
        <v>0.10013109432548849</v>
      </c>
      <c r="G19" s="46">
        <v>102</v>
      </c>
      <c r="H19" s="54">
        <f t="shared" si="2"/>
        <v>9.3672389590756938E-2</v>
      </c>
      <c r="I19" s="46">
        <v>122</v>
      </c>
      <c r="J19" s="46">
        <f t="shared" si="3"/>
        <v>0.10472616394980649</v>
      </c>
      <c r="K19" s="46">
        <v>82</v>
      </c>
      <c r="L19" s="54">
        <f t="shared" si="4"/>
        <v>8.9597063485442566E-2</v>
      </c>
      <c r="M19" s="46">
        <v>135</v>
      </c>
      <c r="N19" s="46">
        <f t="shared" si="5"/>
        <v>8.1569367668868811E-2</v>
      </c>
      <c r="O19" s="46">
        <v>80</v>
      </c>
      <c r="P19" s="46">
        <f t="shared" si="6"/>
        <v>8.4434968017057563E-2</v>
      </c>
      <c r="Q19" s="46">
        <v>91</v>
      </c>
      <c r="R19" s="46">
        <f t="shared" si="7"/>
        <v>9.1633019291161952E-2</v>
      </c>
      <c r="S19" s="46">
        <v>77</v>
      </c>
      <c r="T19" s="46">
        <f t="shared" si="8"/>
        <v>9.5656924337612678E-2</v>
      </c>
      <c r="U19" s="46">
        <v>101</v>
      </c>
    </row>
    <row r="20" spans="1:21">
      <c r="A20" s="46" t="s">
        <v>169</v>
      </c>
      <c r="B20" s="45">
        <v>8737</v>
      </c>
      <c r="C20" s="46">
        <v>266</v>
      </c>
      <c r="D20" s="46">
        <f t="shared" si="0"/>
        <v>7.0063694267515922E-2</v>
      </c>
      <c r="E20" s="46">
        <v>56</v>
      </c>
      <c r="F20" s="46">
        <f t="shared" si="1"/>
        <v>7.0291528809538678E-2</v>
      </c>
      <c r="G20" s="46">
        <v>116</v>
      </c>
      <c r="H20" s="54">
        <f t="shared" si="2"/>
        <v>7.0834683079581046E-2</v>
      </c>
      <c r="I20" s="46">
        <v>92</v>
      </c>
      <c r="J20" s="46">
        <f t="shared" si="3"/>
        <v>9.0184121027324968E-2</v>
      </c>
      <c r="K20" s="46">
        <v>74</v>
      </c>
      <c r="L20" s="54">
        <f t="shared" si="4"/>
        <v>7.0201051138733622E-2</v>
      </c>
      <c r="M20" s="46">
        <v>88</v>
      </c>
      <c r="N20" s="46">
        <f t="shared" si="5"/>
        <v>5.986247809087232E-2</v>
      </c>
      <c r="O20" s="46">
        <v>63</v>
      </c>
      <c r="P20" s="46">
        <f t="shared" si="6"/>
        <v>7.0433546552949533E-2</v>
      </c>
      <c r="Q20" s="46">
        <v>82</v>
      </c>
      <c r="R20" s="46">
        <f t="shared" si="7"/>
        <v>7.0323014804845221E-2</v>
      </c>
      <c r="S20" s="46">
        <v>75</v>
      </c>
      <c r="T20" s="46">
        <f t="shared" si="8"/>
        <v>7.5334608030592734E-2</v>
      </c>
      <c r="U20" s="46">
        <v>116</v>
      </c>
    </row>
    <row r="21" spans="1:21">
      <c r="A21" s="46" t="s">
        <v>170</v>
      </c>
      <c r="B21" s="45">
        <v>22369</v>
      </c>
      <c r="C21" s="46">
        <v>469</v>
      </c>
      <c r="D21" s="46">
        <f t="shared" si="0"/>
        <v>0.24840764331210191</v>
      </c>
      <c r="E21" s="46">
        <v>134</v>
      </c>
      <c r="F21" s="46">
        <f t="shared" si="1"/>
        <v>0.21493226793183096</v>
      </c>
      <c r="G21" s="46">
        <v>160</v>
      </c>
      <c r="H21" s="54">
        <f t="shared" si="2"/>
        <v>0.14777021919879063</v>
      </c>
      <c r="I21" s="46">
        <v>126</v>
      </c>
      <c r="J21" s="46">
        <f t="shared" si="3"/>
        <v>0.1713381024979477</v>
      </c>
      <c r="K21" s="46">
        <v>153</v>
      </c>
      <c r="L21" s="54">
        <f t="shared" si="4"/>
        <v>0.16359389338449987</v>
      </c>
      <c r="M21" s="46">
        <v>169</v>
      </c>
      <c r="N21" s="46">
        <f t="shared" si="5"/>
        <v>0.10732101928003236</v>
      </c>
      <c r="O21" s="46">
        <v>90</v>
      </c>
      <c r="P21" s="46">
        <f t="shared" si="6"/>
        <v>0.15572139303482588</v>
      </c>
      <c r="Q21" s="46">
        <v>126</v>
      </c>
      <c r="R21" s="46">
        <f t="shared" si="7"/>
        <v>0.18147151188873933</v>
      </c>
      <c r="S21" s="46">
        <v>195</v>
      </c>
      <c r="T21" s="46">
        <f t="shared" si="8"/>
        <v>0.25992898115269053</v>
      </c>
      <c r="U21" s="46">
        <v>159</v>
      </c>
    </row>
    <row r="22" spans="1:21">
      <c r="A22" s="47" t="s">
        <v>171</v>
      </c>
      <c r="B22" s="45">
        <v>55100</v>
      </c>
      <c r="C22" s="45">
        <v>1147</v>
      </c>
      <c r="D22" s="45">
        <v>65000</v>
      </c>
      <c r="E22" s="45">
        <v>3865</v>
      </c>
      <c r="F22" s="45">
        <v>60000</v>
      </c>
      <c r="G22" s="45">
        <v>2114</v>
      </c>
      <c r="H22" s="45">
        <v>51600</v>
      </c>
      <c r="I22" s="45">
        <v>1673</v>
      </c>
      <c r="J22" s="45">
        <v>60000</v>
      </c>
      <c r="K22" s="45">
        <v>2291</v>
      </c>
      <c r="L22" s="45">
        <v>52000</v>
      </c>
      <c r="M22" s="45">
        <v>1266</v>
      </c>
      <c r="N22" s="45">
        <v>43000</v>
      </c>
      <c r="O22" s="45">
        <v>2397</v>
      </c>
      <c r="P22" s="45">
        <v>50000</v>
      </c>
      <c r="Q22" s="46">
        <v>316</v>
      </c>
      <c r="R22" s="45">
        <v>57800</v>
      </c>
      <c r="S22" s="45">
        <v>4439</v>
      </c>
      <c r="T22" s="45">
        <v>67000</v>
      </c>
      <c r="U22" s="45">
        <v>1817</v>
      </c>
    </row>
    <row r="23" spans="1:21">
      <c r="A23" s="174"/>
    </row>
    <row r="24" spans="1:21">
      <c r="A24" s="174"/>
    </row>
    <row r="66" spans="1:21">
      <c r="A66" s="46" t="s">
        <v>157</v>
      </c>
      <c r="B66" s="45">
        <v>6358</v>
      </c>
      <c r="C66" s="46">
        <v>266</v>
      </c>
      <c r="D66" s="46">
        <v>245</v>
      </c>
      <c r="E66" s="46">
        <v>45</v>
      </c>
      <c r="F66" s="46">
        <v>892</v>
      </c>
      <c r="G66" s="46">
        <v>93</v>
      </c>
      <c r="H66" s="45">
        <v>1051</v>
      </c>
      <c r="I66" s="46">
        <v>76</v>
      </c>
      <c r="J66" s="46">
        <v>318</v>
      </c>
      <c r="K66" s="46">
        <v>63</v>
      </c>
      <c r="L66" s="45">
        <v>1303</v>
      </c>
      <c r="M66" s="46">
        <v>135</v>
      </c>
      <c r="N66" s="46">
        <v>440</v>
      </c>
      <c r="O66" s="46">
        <v>70</v>
      </c>
      <c r="P66" s="46">
        <v>872</v>
      </c>
      <c r="Q66" s="46">
        <v>89</v>
      </c>
      <c r="R66" s="46">
        <v>420</v>
      </c>
      <c r="S66" s="46">
        <v>67</v>
      </c>
      <c r="T66" s="46">
        <v>818</v>
      </c>
      <c r="U66" s="46">
        <v>63</v>
      </c>
    </row>
    <row r="67" spans="1:21">
      <c r="A67" s="46" t="s">
        <v>158</v>
      </c>
      <c r="B67" s="45">
        <v>4145</v>
      </c>
      <c r="C67" s="46">
        <v>163</v>
      </c>
      <c r="D67" s="46">
        <v>177</v>
      </c>
      <c r="E67" s="46">
        <v>36</v>
      </c>
      <c r="F67" s="46">
        <v>639</v>
      </c>
      <c r="G67" s="46">
        <v>75</v>
      </c>
      <c r="H67" s="46">
        <v>637</v>
      </c>
      <c r="I67" s="46">
        <v>67</v>
      </c>
      <c r="J67" s="46">
        <v>235</v>
      </c>
      <c r="K67" s="46">
        <v>55</v>
      </c>
      <c r="L67" s="46">
        <v>895</v>
      </c>
      <c r="M67" s="46">
        <v>82</v>
      </c>
      <c r="N67" s="46">
        <v>319</v>
      </c>
      <c r="O67" s="46">
        <v>61</v>
      </c>
      <c r="P67" s="46">
        <v>551</v>
      </c>
      <c r="Q67" s="46">
        <v>59</v>
      </c>
      <c r="R67" s="46">
        <v>291</v>
      </c>
      <c r="S67" s="46">
        <v>32</v>
      </c>
      <c r="T67" s="46">
        <v>401</v>
      </c>
      <c r="U67" s="46">
        <v>49</v>
      </c>
    </row>
    <row r="68" spans="1:21">
      <c r="A68" s="46" t="s">
        <v>159</v>
      </c>
      <c r="B68" s="45">
        <v>5616</v>
      </c>
      <c r="C68" s="46">
        <v>215</v>
      </c>
      <c r="D68" s="46">
        <v>285</v>
      </c>
      <c r="E68" s="46">
        <v>45</v>
      </c>
      <c r="F68" s="46">
        <v>703</v>
      </c>
      <c r="G68" s="46">
        <v>61</v>
      </c>
      <c r="H68" s="46">
        <v>853</v>
      </c>
      <c r="I68" s="46">
        <v>74</v>
      </c>
      <c r="J68" s="46">
        <v>331</v>
      </c>
      <c r="K68" s="46">
        <v>50</v>
      </c>
      <c r="L68" s="45">
        <v>1153</v>
      </c>
      <c r="M68" s="46">
        <v>101</v>
      </c>
      <c r="N68" s="46">
        <v>544</v>
      </c>
      <c r="O68" s="46">
        <v>78</v>
      </c>
      <c r="P68" s="46">
        <v>644</v>
      </c>
      <c r="Q68" s="46">
        <v>58</v>
      </c>
      <c r="R68" s="46">
        <v>382</v>
      </c>
      <c r="S68" s="46">
        <v>46</v>
      </c>
      <c r="T68" s="46">
        <v>719</v>
      </c>
      <c r="U68" s="46">
        <v>62</v>
      </c>
    </row>
    <row r="69" spans="1:21">
      <c r="A69" s="46" t="s">
        <v>160</v>
      </c>
      <c r="B69" s="45">
        <v>5529</v>
      </c>
      <c r="C69" s="46">
        <v>214</v>
      </c>
      <c r="D69" s="46">
        <v>214</v>
      </c>
      <c r="E69" s="46">
        <v>52</v>
      </c>
      <c r="F69" s="46">
        <v>638</v>
      </c>
      <c r="G69" s="46">
        <v>78</v>
      </c>
      <c r="H69" s="46">
        <v>931</v>
      </c>
      <c r="I69" s="46">
        <v>79</v>
      </c>
      <c r="J69" s="46">
        <v>379</v>
      </c>
      <c r="K69" s="46">
        <v>52</v>
      </c>
      <c r="L69" s="45">
        <v>1171</v>
      </c>
      <c r="M69" s="46">
        <v>104</v>
      </c>
      <c r="N69" s="46">
        <v>472</v>
      </c>
      <c r="O69" s="46">
        <v>85</v>
      </c>
      <c r="P69" s="46">
        <v>727</v>
      </c>
      <c r="Q69" s="46">
        <v>65</v>
      </c>
      <c r="R69" s="46">
        <v>385</v>
      </c>
      <c r="S69" s="46">
        <v>66</v>
      </c>
      <c r="T69" s="46">
        <v>613</v>
      </c>
      <c r="U69" s="46">
        <v>68</v>
      </c>
    </row>
    <row r="70" spans="1:21">
      <c r="A70" s="46" t="s">
        <v>161</v>
      </c>
      <c r="B70" s="45">
        <v>6336</v>
      </c>
      <c r="C70" s="46">
        <v>205</v>
      </c>
      <c r="D70" s="46">
        <v>298</v>
      </c>
      <c r="E70" s="46">
        <v>41</v>
      </c>
      <c r="F70" s="46">
        <v>744</v>
      </c>
      <c r="G70" s="46">
        <v>80</v>
      </c>
      <c r="H70" s="46">
        <v>988</v>
      </c>
      <c r="I70" s="46">
        <v>85</v>
      </c>
      <c r="J70" s="46">
        <v>435</v>
      </c>
      <c r="K70" s="46">
        <v>70</v>
      </c>
      <c r="L70" s="45">
        <v>1344</v>
      </c>
      <c r="M70" s="46">
        <v>96</v>
      </c>
      <c r="N70" s="46">
        <v>465</v>
      </c>
      <c r="O70" s="46">
        <v>67</v>
      </c>
      <c r="P70" s="46">
        <v>763</v>
      </c>
      <c r="Q70" s="46">
        <v>70</v>
      </c>
      <c r="R70" s="46">
        <v>495</v>
      </c>
      <c r="S70" s="46">
        <v>55</v>
      </c>
      <c r="T70" s="46">
        <v>805</v>
      </c>
      <c r="U70" s="46">
        <v>81</v>
      </c>
    </row>
    <row r="71" spans="1:21">
      <c r="A71" s="46" t="s">
        <v>162</v>
      </c>
      <c r="B71" s="45">
        <v>5443</v>
      </c>
      <c r="C71" s="46">
        <v>189</v>
      </c>
      <c r="D71" s="46">
        <v>237</v>
      </c>
      <c r="E71" s="46">
        <v>37</v>
      </c>
      <c r="F71" s="46">
        <v>710</v>
      </c>
      <c r="G71" s="46">
        <v>78</v>
      </c>
      <c r="H71" s="46">
        <v>900</v>
      </c>
      <c r="I71" s="46">
        <v>90</v>
      </c>
      <c r="J71" s="46">
        <v>348</v>
      </c>
      <c r="K71" s="46">
        <v>58</v>
      </c>
      <c r="L71" s="45">
        <v>1079</v>
      </c>
      <c r="M71" s="46">
        <v>70</v>
      </c>
      <c r="N71" s="46">
        <v>375</v>
      </c>
      <c r="O71" s="46">
        <v>57</v>
      </c>
      <c r="P71" s="46">
        <v>727</v>
      </c>
      <c r="Q71" s="46">
        <v>71</v>
      </c>
      <c r="R71" s="46">
        <v>356</v>
      </c>
      <c r="S71" s="46">
        <v>58</v>
      </c>
      <c r="T71" s="46">
        <v>711</v>
      </c>
      <c r="U71" s="46">
        <v>55</v>
      </c>
    </row>
    <row r="72" spans="1:21">
      <c r="A72" s="46" t="s">
        <v>163</v>
      </c>
      <c r="B72" s="45">
        <v>5982</v>
      </c>
      <c r="C72" s="46">
        <v>188</v>
      </c>
      <c r="D72" s="46">
        <v>225</v>
      </c>
      <c r="E72" s="46">
        <v>39</v>
      </c>
      <c r="F72" s="46">
        <v>737</v>
      </c>
      <c r="G72" s="46">
        <v>78</v>
      </c>
      <c r="H72" s="46">
        <v>969</v>
      </c>
      <c r="I72" s="46">
        <v>81</v>
      </c>
      <c r="J72" s="46">
        <v>439</v>
      </c>
      <c r="K72" s="46">
        <v>62</v>
      </c>
      <c r="L72" s="45">
        <v>1252</v>
      </c>
      <c r="M72" s="46">
        <v>112</v>
      </c>
      <c r="N72" s="46">
        <v>434</v>
      </c>
      <c r="O72" s="46">
        <v>52</v>
      </c>
      <c r="P72" s="46">
        <v>803</v>
      </c>
      <c r="Q72" s="46">
        <v>66</v>
      </c>
      <c r="R72" s="46">
        <v>421</v>
      </c>
      <c r="S72" s="46">
        <v>53</v>
      </c>
      <c r="T72" s="46">
        <v>702</v>
      </c>
      <c r="U72" s="46">
        <v>62</v>
      </c>
    </row>
    <row r="73" spans="1:21">
      <c r="A73" s="46" t="s">
        <v>164</v>
      </c>
      <c r="B73" s="45">
        <v>5192</v>
      </c>
      <c r="C73" s="46">
        <v>201</v>
      </c>
      <c r="D73" s="46">
        <v>185</v>
      </c>
      <c r="E73" s="46">
        <v>38</v>
      </c>
      <c r="F73" s="46">
        <v>578</v>
      </c>
      <c r="G73" s="46">
        <v>73</v>
      </c>
      <c r="H73" s="46">
        <v>891</v>
      </c>
      <c r="I73" s="46">
        <v>86</v>
      </c>
      <c r="J73" s="46">
        <v>327</v>
      </c>
      <c r="K73" s="46">
        <v>52</v>
      </c>
      <c r="L73" s="45">
        <v>1071</v>
      </c>
      <c r="M73" s="46">
        <v>98</v>
      </c>
      <c r="N73" s="46">
        <v>391</v>
      </c>
      <c r="O73" s="46">
        <v>70</v>
      </c>
      <c r="P73" s="46">
        <v>673</v>
      </c>
      <c r="Q73" s="46">
        <v>64</v>
      </c>
      <c r="R73" s="46">
        <v>368</v>
      </c>
      <c r="S73" s="46">
        <v>43</v>
      </c>
      <c r="T73" s="46">
        <v>707</v>
      </c>
      <c r="U73" s="46">
        <v>65</v>
      </c>
    </row>
    <row r="74" spans="1:21">
      <c r="A74" s="46" t="s">
        <v>165</v>
      </c>
      <c r="B74" s="45">
        <v>10266</v>
      </c>
      <c r="C74" s="46">
        <v>301</v>
      </c>
      <c r="D74" s="46">
        <v>454</v>
      </c>
      <c r="E74" s="46">
        <v>63</v>
      </c>
      <c r="F74" s="45">
        <v>1299</v>
      </c>
      <c r="G74" s="46">
        <v>92</v>
      </c>
      <c r="H74" s="45">
        <v>1576</v>
      </c>
      <c r="I74" s="46">
        <v>104</v>
      </c>
      <c r="J74" s="46">
        <v>793</v>
      </c>
      <c r="K74" s="46">
        <v>95</v>
      </c>
      <c r="L74" s="45">
        <v>2078</v>
      </c>
      <c r="M74" s="46">
        <v>131</v>
      </c>
      <c r="N74" s="46">
        <v>704</v>
      </c>
      <c r="O74" s="46">
        <v>73</v>
      </c>
      <c r="P74" s="45">
        <v>1161</v>
      </c>
      <c r="Q74" s="46">
        <v>87</v>
      </c>
      <c r="R74" s="46">
        <v>766</v>
      </c>
      <c r="S74" s="46">
        <v>87</v>
      </c>
      <c r="T74" s="45">
        <v>1436</v>
      </c>
      <c r="U74" s="46">
        <v>94</v>
      </c>
    </row>
    <row r="75" spans="1:21">
      <c r="A75" s="46" t="s">
        <v>166</v>
      </c>
      <c r="B75" s="45">
        <v>9005</v>
      </c>
      <c r="C75" s="46">
        <v>298</v>
      </c>
      <c r="D75" s="46">
        <v>373</v>
      </c>
      <c r="E75" s="46">
        <v>50</v>
      </c>
      <c r="F75" s="45">
        <v>1038</v>
      </c>
      <c r="G75" s="46">
        <v>98</v>
      </c>
      <c r="H75" s="45">
        <v>1480</v>
      </c>
      <c r="I75" s="46">
        <v>102</v>
      </c>
      <c r="J75" s="46">
        <v>644</v>
      </c>
      <c r="K75" s="46">
        <v>78</v>
      </c>
      <c r="L75" s="45">
        <v>1872</v>
      </c>
      <c r="M75" s="46">
        <v>108</v>
      </c>
      <c r="N75" s="46">
        <v>509</v>
      </c>
      <c r="O75" s="46">
        <v>75</v>
      </c>
      <c r="P75" s="45">
        <v>1109</v>
      </c>
      <c r="Q75" s="46">
        <v>88</v>
      </c>
      <c r="R75" s="46">
        <v>716</v>
      </c>
      <c r="S75" s="46">
        <v>80</v>
      </c>
      <c r="T75" s="45">
        <v>1264</v>
      </c>
      <c r="U75" s="46">
        <v>104</v>
      </c>
    </row>
    <row r="76" spans="1:21">
      <c r="A76" s="46" t="s">
        <v>167</v>
      </c>
      <c r="B76" s="45">
        <v>15253</v>
      </c>
      <c r="C76" s="46">
        <v>317</v>
      </c>
      <c r="D76" s="46">
        <v>680</v>
      </c>
      <c r="E76" s="46">
        <v>69</v>
      </c>
      <c r="F76" s="45">
        <v>1870</v>
      </c>
      <c r="G76" s="46">
        <v>111</v>
      </c>
      <c r="H76" s="45">
        <v>2460</v>
      </c>
      <c r="I76" s="46">
        <v>142</v>
      </c>
      <c r="J76" s="45">
        <v>1157</v>
      </c>
      <c r="K76" s="46">
        <v>109</v>
      </c>
      <c r="L76" s="45">
        <v>3003</v>
      </c>
      <c r="M76" s="46">
        <v>127</v>
      </c>
      <c r="N76" s="46">
        <v>918</v>
      </c>
      <c r="O76" s="46">
        <v>85</v>
      </c>
      <c r="P76" s="45">
        <v>1670</v>
      </c>
      <c r="Q76" s="46">
        <v>86</v>
      </c>
      <c r="R76" s="45">
        <v>1253</v>
      </c>
      <c r="S76" s="46">
        <v>120</v>
      </c>
      <c r="T76" s="45">
        <v>2241</v>
      </c>
      <c r="U76" s="46">
        <v>105</v>
      </c>
    </row>
    <row r="77" spans="1:21">
      <c r="A77" s="46" t="s">
        <v>168</v>
      </c>
      <c r="B77" s="45">
        <v>11327</v>
      </c>
      <c r="C77" s="46">
        <v>299</v>
      </c>
      <c r="D77" s="46">
        <v>585</v>
      </c>
      <c r="E77" s="46">
        <v>65</v>
      </c>
      <c r="F77" s="45">
        <v>1604</v>
      </c>
      <c r="G77" s="46">
        <v>102</v>
      </c>
      <c r="H77" s="45">
        <v>1735</v>
      </c>
      <c r="I77" s="46">
        <v>122</v>
      </c>
      <c r="J77" s="46">
        <v>893</v>
      </c>
      <c r="K77" s="46">
        <v>82</v>
      </c>
      <c r="L77" s="45">
        <v>2148</v>
      </c>
      <c r="M77" s="46">
        <v>135</v>
      </c>
      <c r="N77" s="46">
        <v>605</v>
      </c>
      <c r="O77" s="46">
        <v>80</v>
      </c>
      <c r="P77" s="45">
        <v>1188</v>
      </c>
      <c r="Q77" s="46">
        <v>91</v>
      </c>
      <c r="R77" s="46">
        <v>817</v>
      </c>
      <c r="S77" s="46">
        <v>77</v>
      </c>
      <c r="T77" s="45">
        <v>1751</v>
      </c>
      <c r="U77" s="46">
        <v>101</v>
      </c>
    </row>
    <row r="78" spans="1:21">
      <c r="A78" s="46" t="s">
        <v>169</v>
      </c>
      <c r="B78" s="45">
        <v>8737</v>
      </c>
      <c r="C78" s="46">
        <v>266</v>
      </c>
      <c r="D78" s="46">
        <v>407</v>
      </c>
      <c r="E78" s="46">
        <v>56</v>
      </c>
      <c r="F78" s="45">
        <v>1126</v>
      </c>
      <c r="G78" s="46">
        <v>116</v>
      </c>
      <c r="H78" s="45">
        <v>1312</v>
      </c>
      <c r="I78" s="46">
        <v>92</v>
      </c>
      <c r="J78" s="46">
        <v>769</v>
      </c>
      <c r="K78" s="46">
        <v>74</v>
      </c>
      <c r="L78" s="45">
        <v>1683</v>
      </c>
      <c r="M78" s="46">
        <v>88</v>
      </c>
      <c r="N78" s="46">
        <v>444</v>
      </c>
      <c r="O78" s="46">
        <v>63</v>
      </c>
      <c r="P78" s="46">
        <v>991</v>
      </c>
      <c r="Q78" s="46">
        <v>82</v>
      </c>
      <c r="R78" s="46">
        <v>627</v>
      </c>
      <c r="S78" s="46">
        <v>75</v>
      </c>
      <c r="T78" s="45">
        <v>1379</v>
      </c>
      <c r="U78" s="46">
        <v>116</v>
      </c>
    </row>
    <row r="79" spans="1:21">
      <c r="A79" s="46" t="s">
        <v>170</v>
      </c>
      <c r="B79" s="45">
        <v>22369</v>
      </c>
      <c r="C79" s="46">
        <v>469</v>
      </c>
      <c r="D79" s="45">
        <v>1443</v>
      </c>
      <c r="E79" s="46">
        <v>134</v>
      </c>
      <c r="F79" s="45">
        <v>3443</v>
      </c>
      <c r="G79" s="46">
        <v>160</v>
      </c>
      <c r="H79" s="45">
        <v>2737</v>
      </c>
      <c r="I79" s="46">
        <v>126</v>
      </c>
      <c r="J79" s="45">
        <v>1461</v>
      </c>
      <c r="K79" s="46">
        <v>153</v>
      </c>
      <c r="L79" s="45">
        <v>3922</v>
      </c>
      <c r="M79" s="46">
        <v>169</v>
      </c>
      <c r="N79" s="46">
        <v>796</v>
      </c>
      <c r="O79" s="46">
        <v>90</v>
      </c>
      <c r="P79" s="45">
        <v>2191</v>
      </c>
      <c r="Q79" s="46">
        <v>126</v>
      </c>
      <c r="R79" s="45">
        <v>1618</v>
      </c>
      <c r="S79" s="46">
        <v>195</v>
      </c>
      <c r="T79" s="45">
        <v>4758</v>
      </c>
      <c r="U79" s="46">
        <v>159</v>
      </c>
    </row>
    <row r="80" spans="1:21">
      <c r="A80" s="47" t="s">
        <v>171</v>
      </c>
      <c r="B80" s="45">
        <v>55100</v>
      </c>
      <c r="C80" s="45">
        <v>1147</v>
      </c>
      <c r="D80" s="45">
        <v>65000</v>
      </c>
      <c r="E80" s="45">
        <v>3865</v>
      </c>
      <c r="F80" s="45">
        <v>60000</v>
      </c>
      <c r="G80" s="45">
        <v>2114</v>
      </c>
      <c r="H80" s="45">
        <v>51600</v>
      </c>
      <c r="I80" s="45">
        <v>1673</v>
      </c>
      <c r="J80" s="45">
        <v>60000</v>
      </c>
      <c r="K80" s="45">
        <v>2291</v>
      </c>
      <c r="L80" s="45">
        <v>52000</v>
      </c>
      <c r="M80" s="45">
        <v>1266</v>
      </c>
      <c r="N80" s="45">
        <v>43000</v>
      </c>
      <c r="O80" s="45">
        <v>2397</v>
      </c>
      <c r="P80" s="45">
        <v>50000</v>
      </c>
      <c r="Q80" s="46">
        <v>316</v>
      </c>
      <c r="R80" s="45">
        <v>57800</v>
      </c>
      <c r="S80" s="45">
        <v>4439</v>
      </c>
      <c r="T80" s="45">
        <v>67000</v>
      </c>
      <c r="U80" s="45">
        <v>1817</v>
      </c>
    </row>
  </sheetData>
  <mergeCells count="12">
    <mergeCell ref="J2:K2"/>
    <mergeCell ref="H2:I2"/>
    <mergeCell ref="F2:G2"/>
    <mergeCell ref="A23:A24"/>
    <mergeCell ref="B1:U1"/>
    <mergeCell ref="B2:C2"/>
    <mergeCell ref="D2:E2"/>
    <mergeCell ref="T2:U2"/>
    <mergeCell ref="R2:S2"/>
    <mergeCell ref="P2:Q2"/>
    <mergeCell ref="N2:O2"/>
    <mergeCell ref="L2:M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820B7-5414-9141-983E-833E6B7BB754}">
  <dimension ref="A1:CV101"/>
  <sheetViews>
    <sheetView topLeftCell="AE42" zoomScale="150" workbookViewId="0">
      <selection activeCell="AL41" sqref="AL41"/>
    </sheetView>
  </sheetViews>
  <sheetFormatPr baseColWidth="10" defaultRowHeight="16"/>
  <cols>
    <col min="1" max="1" width="20" customWidth="1"/>
    <col min="2" max="2" width="19.5" customWidth="1"/>
    <col min="15" max="15" width="20.6640625" customWidth="1"/>
    <col min="16" max="16" width="21.5" customWidth="1"/>
    <col min="29" max="29" width="19.33203125" customWidth="1"/>
    <col min="30" max="30" width="18.83203125" customWidth="1"/>
    <col min="32" max="32" width="10.83203125" style="151"/>
    <col min="42" max="42" width="23.33203125" customWidth="1"/>
    <col min="43" max="43" width="23.6640625" customWidth="1"/>
  </cols>
  <sheetData>
    <row r="1" spans="1:100" s="55" customFormat="1" ht="19" customHeight="1">
      <c r="A1" s="178" t="s">
        <v>196</v>
      </c>
      <c r="B1" s="177"/>
      <c r="C1" s="177"/>
      <c r="D1" s="177"/>
      <c r="E1" s="177"/>
      <c r="F1" s="177"/>
      <c r="G1" s="177"/>
      <c r="H1" s="177"/>
      <c r="I1" s="177"/>
      <c r="J1" s="177"/>
      <c r="K1" s="177"/>
      <c r="L1" s="177"/>
      <c r="M1" s="177"/>
      <c r="N1" s="177"/>
      <c r="O1" s="177"/>
      <c r="P1" s="177"/>
      <c r="Q1" s="177"/>
      <c r="R1" s="177"/>
      <c r="S1" s="177"/>
      <c r="T1" s="177"/>
      <c r="U1" s="177"/>
      <c r="V1" s="177"/>
      <c r="W1" s="177"/>
      <c r="X1" s="177"/>
      <c r="Y1" s="177"/>
      <c r="Z1" s="177"/>
      <c r="AA1" s="177"/>
      <c r="AB1" s="177"/>
      <c r="AC1" s="177"/>
      <c r="AD1" s="177"/>
      <c r="AE1" s="177"/>
      <c r="AF1" s="177"/>
      <c r="AG1" s="177"/>
      <c r="AH1" s="177"/>
      <c r="AI1" s="177"/>
      <c r="AJ1" s="177"/>
      <c r="AK1" s="177"/>
      <c r="AL1" s="177"/>
      <c r="AM1" s="177"/>
      <c r="AN1" s="177"/>
      <c r="AO1" s="177"/>
      <c r="AP1" s="177"/>
      <c r="AQ1" s="177"/>
      <c r="AR1" s="177"/>
      <c r="AS1" s="177"/>
      <c r="AT1" s="177"/>
      <c r="AU1" s="177"/>
      <c r="AV1" s="177"/>
      <c r="AW1" s="177"/>
      <c r="AX1" s="177"/>
      <c r="AY1" s="177"/>
      <c r="AZ1" s="177"/>
      <c r="BA1" s="177"/>
      <c r="BB1" s="177"/>
      <c r="BC1" s="177"/>
      <c r="BD1" s="177"/>
      <c r="BE1" s="177"/>
      <c r="BF1" s="177"/>
      <c r="BG1" s="177"/>
      <c r="BH1" s="177"/>
      <c r="BI1" s="177"/>
      <c r="BJ1" s="177"/>
      <c r="BK1" s="177"/>
      <c r="BL1" s="177"/>
      <c r="BM1" s="177"/>
      <c r="BN1" s="177"/>
      <c r="BO1" s="177"/>
      <c r="BP1" s="177"/>
      <c r="BQ1" s="177"/>
      <c r="BR1" s="177"/>
      <c r="BS1" s="177"/>
      <c r="BT1" s="177"/>
      <c r="BU1" s="177"/>
      <c r="BV1" s="177"/>
      <c r="BW1" s="177"/>
      <c r="BX1" s="177"/>
      <c r="BY1" s="177"/>
      <c r="BZ1" s="177"/>
      <c r="CA1" s="177"/>
      <c r="CB1" s="177"/>
      <c r="CC1" s="177"/>
      <c r="CD1" s="177"/>
      <c r="CE1" s="177"/>
      <c r="CF1" s="177"/>
      <c r="CG1" s="177"/>
      <c r="CH1" s="177"/>
      <c r="CI1" s="177"/>
      <c r="CJ1" s="177"/>
      <c r="CK1" s="177"/>
      <c r="CL1" s="177"/>
      <c r="CM1" s="177"/>
      <c r="CN1" s="177"/>
      <c r="CO1" s="177"/>
      <c r="CP1" s="177"/>
      <c r="CQ1" s="177"/>
      <c r="CR1" s="177"/>
      <c r="CS1" s="177"/>
      <c r="CT1" s="177"/>
      <c r="CU1" s="177"/>
      <c r="CV1" s="177"/>
    </row>
    <row r="2" spans="1:100" s="55" customFormat="1" ht="19" customHeight="1">
      <c r="A2" s="179" t="s">
        <v>106</v>
      </c>
      <c r="B2" s="177"/>
      <c r="C2" s="177"/>
      <c r="D2" s="177"/>
      <c r="E2" s="177"/>
      <c r="F2" s="177"/>
      <c r="G2" s="177"/>
      <c r="H2" s="177"/>
      <c r="I2" s="177"/>
      <c r="J2" s="177"/>
      <c r="K2" s="177"/>
      <c r="L2" s="177"/>
      <c r="M2" s="177"/>
      <c r="N2" s="177"/>
      <c r="O2" s="177"/>
      <c r="P2" s="177"/>
      <c r="Q2" s="177"/>
      <c r="R2" s="177"/>
      <c r="S2" s="177"/>
      <c r="T2" s="177"/>
      <c r="U2" s="177"/>
      <c r="V2" s="177"/>
      <c r="W2" s="177"/>
      <c r="X2" s="177"/>
      <c r="Y2" s="177"/>
      <c r="Z2" s="177"/>
      <c r="AA2" s="177"/>
      <c r="AB2" s="177"/>
      <c r="AC2" s="177"/>
      <c r="AD2" s="177"/>
      <c r="AE2" s="177"/>
      <c r="AF2" s="177"/>
      <c r="AG2" s="177"/>
      <c r="AH2" s="177"/>
      <c r="AI2" s="177"/>
      <c r="AJ2" s="177"/>
      <c r="AK2" s="177"/>
      <c r="AL2" s="177"/>
      <c r="AM2" s="177"/>
      <c r="AN2" s="177"/>
      <c r="AO2" s="177"/>
      <c r="AP2" s="177"/>
      <c r="AQ2" s="177"/>
      <c r="AR2" s="177"/>
      <c r="AS2" s="177"/>
      <c r="AT2" s="177"/>
      <c r="AU2" s="177"/>
      <c r="AV2" s="177"/>
      <c r="AW2" s="177"/>
      <c r="AX2" s="177"/>
      <c r="AY2" s="177"/>
      <c r="AZ2" s="177"/>
      <c r="BA2" s="177"/>
      <c r="BB2" s="177"/>
      <c r="BC2" s="177"/>
      <c r="BD2" s="177"/>
      <c r="BE2" s="177"/>
      <c r="BF2" s="177"/>
      <c r="BG2" s="177"/>
      <c r="BH2" s="177"/>
      <c r="BI2" s="177"/>
      <c r="BJ2" s="177"/>
      <c r="BK2" s="177"/>
      <c r="BL2" s="177"/>
      <c r="BM2" s="177"/>
      <c r="BN2" s="177"/>
      <c r="BO2" s="177"/>
      <c r="BP2" s="177"/>
      <c r="BQ2" s="177"/>
      <c r="BR2" s="177"/>
      <c r="BS2" s="177"/>
      <c r="BT2" s="177"/>
      <c r="BU2" s="177"/>
      <c r="BV2" s="177"/>
      <c r="BW2" s="177"/>
      <c r="BX2" s="177"/>
      <c r="BY2" s="177"/>
      <c r="BZ2" s="177"/>
      <c r="CA2" s="177"/>
      <c r="CB2" s="177"/>
      <c r="CC2" s="177"/>
      <c r="CD2" s="177"/>
      <c r="CE2" s="177"/>
      <c r="CF2" s="177"/>
      <c r="CG2" s="177"/>
      <c r="CH2" s="177"/>
      <c r="CI2" s="177"/>
      <c r="CJ2" s="177"/>
      <c r="CK2" s="177"/>
      <c r="CL2" s="177"/>
      <c r="CM2" s="177"/>
      <c r="CN2" s="177"/>
      <c r="CO2" s="177"/>
      <c r="CP2" s="177"/>
      <c r="CQ2" s="177"/>
      <c r="CR2" s="177"/>
      <c r="CS2" s="177"/>
      <c r="CT2" s="177"/>
      <c r="CU2" s="177"/>
      <c r="CV2" s="177"/>
    </row>
    <row r="3" spans="1:100" s="55" customFormat="1" ht="19" customHeight="1">
      <c r="A3" s="179" t="s">
        <v>106</v>
      </c>
      <c r="B3" s="177"/>
      <c r="C3" s="177"/>
      <c r="D3" s="177"/>
      <c r="E3" s="177"/>
      <c r="F3" s="177"/>
      <c r="G3" s="177"/>
      <c r="H3" s="177"/>
      <c r="I3" s="177"/>
      <c r="J3" s="177"/>
      <c r="K3" s="177"/>
      <c r="L3" s="177"/>
      <c r="M3" s="177"/>
      <c r="N3" s="177"/>
      <c r="O3" s="177"/>
      <c r="P3" s="177"/>
      <c r="Q3" s="177"/>
      <c r="R3" s="177"/>
      <c r="S3" s="177"/>
      <c r="T3" s="177"/>
      <c r="U3" s="177"/>
      <c r="V3" s="177"/>
      <c r="W3" s="177"/>
      <c r="X3" s="177"/>
      <c r="Y3" s="177"/>
      <c r="Z3" s="177"/>
      <c r="AA3" s="177"/>
      <c r="AB3" s="177"/>
      <c r="AC3" s="177"/>
      <c r="AD3" s="177"/>
      <c r="AE3" s="177"/>
      <c r="AF3" s="177"/>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c r="BK3" s="177"/>
      <c r="BL3" s="177"/>
      <c r="BM3" s="177"/>
      <c r="BN3" s="177"/>
      <c r="BO3" s="177"/>
      <c r="BP3" s="177"/>
      <c r="BQ3" s="177"/>
      <c r="BR3" s="177"/>
      <c r="BS3" s="177"/>
      <c r="BT3" s="177"/>
      <c r="BU3" s="177"/>
      <c r="BV3" s="177"/>
      <c r="BW3" s="177"/>
      <c r="BX3" s="177"/>
      <c r="BY3" s="177"/>
      <c r="BZ3" s="177"/>
      <c r="CA3" s="177"/>
      <c r="CB3" s="177"/>
      <c r="CC3" s="177"/>
      <c r="CD3" s="177"/>
      <c r="CE3" s="177"/>
      <c r="CF3" s="177"/>
      <c r="CG3" s="177"/>
      <c r="CH3" s="177"/>
      <c r="CI3" s="177"/>
      <c r="CJ3" s="177"/>
      <c r="CK3" s="177"/>
      <c r="CL3" s="177"/>
      <c r="CM3" s="177"/>
      <c r="CN3" s="177"/>
      <c r="CO3" s="177"/>
      <c r="CP3" s="177"/>
      <c r="CQ3" s="177"/>
      <c r="CR3" s="177"/>
      <c r="CS3" s="177"/>
      <c r="CT3" s="177"/>
      <c r="CU3" s="177"/>
      <c r="CV3" s="177"/>
    </row>
    <row r="4" spans="1:100" s="55" customFormat="1" ht="19" customHeight="1">
      <c r="A4" s="178" t="s">
        <v>197</v>
      </c>
      <c r="B4" s="177"/>
      <c r="C4" s="177"/>
      <c r="D4" s="177"/>
      <c r="E4" s="177"/>
      <c r="F4" s="177"/>
      <c r="G4" s="177"/>
      <c r="H4" s="177"/>
      <c r="I4" s="177"/>
      <c r="J4" s="177"/>
      <c r="K4" s="177"/>
      <c r="L4" s="177"/>
      <c r="M4" s="177"/>
      <c r="N4" s="177"/>
      <c r="O4" s="177"/>
      <c r="P4" s="177"/>
      <c r="Q4" s="177"/>
      <c r="R4" s="177"/>
      <c r="S4" s="177"/>
      <c r="T4" s="177"/>
      <c r="U4" s="177"/>
      <c r="V4" s="177"/>
      <c r="W4" s="177"/>
      <c r="X4" s="177"/>
      <c r="Y4" s="177"/>
      <c r="Z4" s="177"/>
      <c r="AA4" s="177"/>
      <c r="AB4" s="177"/>
      <c r="AC4" s="177"/>
      <c r="AD4" s="177"/>
      <c r="AE4" s="177"/>
      <c r="AF4" s="177"/>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c r="BK4" s="177"/>
      <c r="BL4" s="177"/>
      <c r="BM4" s="177"/>
      <c r="BN4" s="177"/>
      <c r="BO4" s="177"/>
      <c r="BP4" s="177"/>
      <c r="BQ4" s="177"/>
      <c r="BR4" s="177"/>
      <c r="BS4" s="177"/>
      <c r="BT4" s="177"/>
      <c r="BU4" s="177"/>
      <c r="BV4" s="177"/>
      <c r="BW4" s="177"/>
      <c r="BX4" s="177"/>
      <c r="BY4" s="177"/>
      <c r="BZ4" s="177"/>
      <c r="CA4" s="177"/>
      <c r="CB4" s="177"/>
      <c r="CC4" s="177"/>
      <c r="CD4" s="177"/>
      <c r="CE4" s="177"/>
      <c r="CF4" s="177"/>
      <c r="CG4" s="177"/>
      <c r="CH4" s="177"/>
      <c r="CI4" s="177"/>
      <c r="CJ4" s="177"/>
      <c r="CK4" s="177"/>
      <c r="CL4" s="177"/>
      <c r="CM4" s="177"/>
      <c r="CN4" s="177"/>
      <c r="CO4" s="177"/>
      <c r="CP4" s="177"/>
      <c r="CQ4" s="177"/>
      <c r="CR4" s="177"/>
      <c r="CS4" s="177"/>
      <c r="CT4" s="177"/>
      <c r="CU4" s="177"/>
      <c r="CV4" s="177"/>
    </row>
    <row r="5" spans="1:100" s="55" customFormat="1" ht="19" customHeight="1">
      <c r="A5" s="179" t="s">
        <v>106</v>
      </c>
      <c r="B5" s="177"/>
      <c r="C5" s="177"/>
      <c r="D5" s="177"/>
      <c r="E5" s="177"/>
      <c r="F5" s="177"/>
      <c r="G5" s="177"/>
      <c r="H5" s="177"/>
      <c r="I5" s="177"/>
      <c r="J5" s="177"/>
      <c r="K5" s="177"/>
      <c r="L5" s="177"/>
      <c r="M5" s="177"/>
      <c r="N5" s="177"/>
      <c r="O5" s="177"/>
      <c r="P5" s="177"/>
      <c r="Q5" s="177"/>
      <c r="R5" s="177"/>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77"/>
      <c r="BM5" s="177"/>
      <c r="BN5" s="177"/>
      <c r="BO5" s="177"/>
      <c r="BP5" s="177"/>
      <c r="BQ5" s="177"/>
      <c r="BR5" s="177"/>
      <c r="BS5" s="177"/>
      <c r="BT5" s="177"/>
      <c r="BU5" s="177"/>
      <c r="BV5" s="177"/>
      <c r="BW5" s="177"/>
      <c r="BX5" s="177"/>
      <c r="BY5" s="177"/>
      <c r="BZ5" s="177"/>
      <c r="CA5" s="177"/>
      <c r="CB5" s="177"/>
      <c r="CC5" s="177"/>
      <c r="CD5" s="177"/>
      <c r="CE5" s="177"/>
      <c r="CF5" s="177"/>
      <c r="CG5" s="177"/>
      <c r="CH5" s="177"/>
      <c r="CI5" s="177"/>
      <c r="CJ5" s="177"/>
      <c r="CK5" s="177"/>
      <c r="CL5" s="177"/>
      <c r="CM5" s="177"/>
      <c r="CN5" s="177"/>
      <c r="CO5" s="177"/>
      <c r="CP5" s="177"/>
      <c r="CQ5" s="177"/>
      <c r="CR5" s="177"/>
      <c r="CS5" s="177"/>
      <c r="CT5" s="177"/>
      <c r="CU5" s="177"/>
      <c r="CV5" s="177"/>
    </row>
    <row r="6" spans="1:100" s="55" customFormat="1" ht="38" customHeight="1">
      <c r="A6" s="176" t="s">
        <v>187</v>
      </c>
      <c r="B6" s="177"/>
      <c r="C6" s="177"/>
      <c r="D6" s="177"/>
      <c r="E6" s="177"/>
      <c r="F6" s="177"/>
      <c r="G6" s="177"/>
      <c r="H6" s="177"/>
      <c r="I6" s="177"/>
      <c r="J6" s="177"/>
      <c r="K6" s="177"/>
      <c r="L6" s="177"/>
      <c r="M6" s="177"/>
      <c r="N6" s="177"/>
      <c r="O6" s="177"/>
      <c r="P6" s="177"/>
      <c r="Q6" s="177"/>
      <c r="R6" s="177"/>
      <c r="S6" s="177"/>
      <c r="T6" s="177"/>
      <c r="U6" s="177"/>
      <c r="V6" s="177"/>
      <c r="W6" s="177"/>
      <c r="X6" s="177"/>
      <c r="Y6" s="177"/>
      <c r="Z6" s="177"/>
      <c r="AA6" s="177"/>
      <c r="AB6" s="177"/>
      <c r="AC6" s="177"/>
      <c r="AD6" s="177"/>
      <c r="AE6" s="177"/>
      <c r="AF6" s="177"/>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c r="BK6" s="177"/>
      <c r="BL6" s="177"/>
      <c r="BM6" s="177"/>
      <c r="BN6" s="177"/>
      <c r="BO6" s="177"/>
      <c r="BP6" s="177"/>
      <c r="BQ6" s="177"/>
      <c r="BR6" s="177"/>
      <c r="BS6" s="177"/>
      <c r="BT6" s="177"/>
      <c r="BU6" s="177"/>
      <c r="BV6" s="177"/>
      <c r="BW6" s="177"/>
      <c r="BX6" s="177"/>
      <c r="BY6" s="177"/>
      <c r="BZ6" s="177"/>
      <c r="CA6" s="177"/>
      <c r="CB6" s="177"/>
      <c r="CC6" s="177"/>
      <c r="CD6" s="177"/>
      <c r="CE6" s="177"/>
      <c r="CF6" s="177"/>
      <c r="CG6" s="177"/>
      <c r="CH6" s="177"/>
      <c r="CI6" s="177"/>
      <c r="CJ6" s="177"/>
      <c r="CK6" s="177"/>
      <c r="CL6" s="177"/>
      <c r="CM6" s="177"/>
      <c r="CN6" s="177"/>
      <c r="CO6" s="177"/>
      <c r="CP6" s="177"/>
      <c r="CQ6" s="177"/>
      <c r="CR6" s="177"/>
      <c r="CS6" s="177"/>
      <c r="CT6" s="177"/>
      <c r="CU6" s="177"/>
      <c r="CV6" s="177"/>
    </row>
    <row r="7" spans="1:100" s="55" customFormat="1" ht="14" customHeight="1">
      <c r="A7" s="180" t="s">
        <v>198</v>
      </c>
      <c r="B7" s="177"/>
      <c r="C7" s="177"/>
      <c r="D7" s="177"/>
      <c r="E7" s="177"/>
      <c r="F7" s="177"/>
      <c r="G7" s="177"/>
      <c r="H7" s="177"/>
      <c r="I7" s="177"/>
      <c r="J7" s="177"/>
      <c r="K7" s="177"/>
      <c r="L7" s="177"/>
      <c r="M7" s="177"/>
      <c r="N7" s="177"/>
      <c r="O7" s="177"/>
      <c r="P7" s="177"/>
      <c r="Q7" s="177"/>
      <c r="R7" s="177"/>
      <c r="S7" s="177"/>
      <c r="T7" s="177"/>
      <c r="U7" s="177"/>
      <c r="V7" s="177"/>
      <c r="W7" s="177"/>
      <c r="X7" s="177"/>
      <c r="Y7" s="177"/>
      <c r="Z7" s="177"/>
      <c r="AA7" s="177"/>
      <c r="AB7" s="177"/>
      <c r="AC7" s="177"/>
      <c r="AD7" s="177"/>
      <c r="AE7" s="177"/>
      <c r="AF7" s="177"/>
      <c r="AG7" s="177"/>
      <c r="AH7" s="177"/>
      <c r="AI7" s="177"/>
      <c r="AJ7" s="177"/>
      <c r="AK7" s="177"/>
      <c r="AL7" s="177"/>
      <c r="AM7" s="177"/>
      <c r="AN7" s="177"/>
      <c r="AO7" s="177"/>
      <c r="AP7" s="177"/>
      <c r="AQ7" s="177"/>
      <c r="AR7" s="177"/>
      <c r="AS7" s="177"/>
      <c r="AT7" s="177"/>
      <c r="AU7" s="177"/>
      <c r="AV7" s="177"/>
      <c r="AW7" s="177"/>
      <c r="AX7" s="177"/>
      <c r="AY7" s="177"/>
      <c r="AZ7" s="177"/>
      <c r="BA7" s="177"/>
      <c r="BB7" s="177"/>
      <c r="BC7" s="177"/>
      <c r="BD7" s="177"/>
      <c r="BE7" s="177"/>
      <c r="BF7" s="177"/>
      <c r="BG7" s="177"/>
      <c r="BH7" s="177"/>
      <c r="BI7" s="177"/>
      <c r="BJ7" s="177"/>
      <c r="BK7" s="177"/>
      <c r="BL7" s="177"/>
      <c r="BM7" s="177"/>
      <c r="BN7" s="177"/>
      <c r="BO7" s="177"/>
      <c r="BP7" s="177"/>
      <c r="BQ7" s="177"/>
      <c r="BR7" s="177"/>
      <c r="BS7" s="177"/>
      <c r="BT7" s="177"/>
      <c r="BU7" s="177"/>
      <c r="BV7" s="177"/>
      <c r="BW7" s="177"/>
      <c r="BX7" s="177"/>
      <c r="BY7" s="177"/>
      <c r="BZ7" s="177"/>
      <c r="CA7" s="177"/>
      <c r="CB7" s="177"/>
      <c r="CC7" s="177"/>
      <c r="CD7" s="177"/>
      <c r="CE7" s="177"/>
      <c r="CF7" s="177"/>
      <c r="CG7" s="177"/>
      <c r="CH7" s="177"/>
      <c r="CI7" s="177"/>
      <c r="CJ7" s="177"/>
      <c r="CK7" s="177"/>
      <c r="CL7" s="177"/>
      <c r="CM7" s="177"/>
      <c r="CN7" s="177"/>
      <c r="CO7" s="177"/>
      <c r="CP7" s="177"/>
      <c r="CQ7" s="177"/>
      <c r="CR7" s="177"/>
      <c r="CS7" s="177"/>
      <c r="CT7" s="177"/>
      <c r="CU7" s="177"/>
      <c r="CV7" s="177"/>
    </row>
    <row r="8" spans="1:100" s="55" customFormat="1" ht="14" customHeight="1">
      <c r="AF8" s="96"/>
    </row>
    <row r="9" spans="1:100" s="55" customFormat="1" ht="17" customHeight="1">
      <c r="A9" s="181" t="s">
        <v>92</v>
      </c>
      <c r="B9" s="171" t="s">
        <v>199</v>
      </c>
      <c r="C9" s="171"/>
      <c r="D9" s="171"/>
      <c r="E9" s="171"/>
      <c r="F9" s="171"/>
      <c r="G9" s="171"/>
      <c r="H9" s="171"/>
      <c r="I9" s="171"/>
      <c r="J9" s="171"/>
      <c r="K9" s="171"/>
      <c r="L9" s="171"/>
      <c r="M9" s="171"/>
      <c r="N9" s="171"/>
      <c r="O9" s="171"/>
      <c r="P9" s="171"/>
      <c r="Q9" s="171"/>
      <c r="R9" s="171"/>
      <c r="S9" s="171"/>
      <c r="T9" s="171"/>
      <c r="U9" s="171"/>
      <c r="V9" s="171"/>
      <c r="W9" s="171"/>
      <c r="X9" s="171"/>
      <c r="Y9" s="171"/>
      <c r="Z9" s="171"/>
      <c r="AA9" s="171"/>
      <c r="AB9" s="171"/>
      <c r="AC9" s="171"/>
      <c r="AD9" s="171"/>
      <c r="AE9" s="171"/>
      <c r="AF9" s="171"/>
      <c r="AG9" s="171"/>
      <c r="AH9" s="171"/>
      <c r="AI9" s="171"/>
      <c r="AJ9" s="171"/>
      <c r="AK9" s="171"/>
      <c r="AL9" s="171"/>
      <c r="AM9" s="171"/>
      <c r="AN9" s="171"/>
      <c r="AO9" s="171"/>
      <c r="AP9" s="171"/>
      <c r="AQ9" s="171"/>
      <c r="AR9" s="171"/>
      <c r="AS9" s="171"/>
      <c r="AT9" s="171"/>
      <c r="AU9" s="171"/>
      <c r="AV9" s="171"/>
      <c r="AW9" s="171"/>
      <c r="AX9" s="171"/>
      <c r="AY9" s="171"/>
      <c r="AZ9" s="171"/>
      <c r="BA9" s="171"/>
      <c r="BB9" s="171"/>
      <c r="BC9" s="171"/>
      <c r="BD9" s="171"/>
      <c r="BE9" s="171"/>
      <c r="BF9" s="171"/>
      <c r="BG9" s="171"/>
      <c r="BH9" s="171"/>
      <c r="BI9" s="171"/>
      <c r="BJ9" s="171"/>
      <c r="BK9" s="171"/>
      <c r="BL9" s="171"/>
      <c r="BM9" s="171"/>
      <c r="BN9" s="171"/>
      <c r="BO9" s="171"/>
      <c r="BP9" s="171"/>
      <c r="BQ9" s="171"/>
      <c r="BR9" s="171"/>
      <c r="BS9" s="171"/>
      <c r="BT9" s="171"/>
      <c r="BU9" s="171"/>
      <c r="BV9" s="171"/>
      <c r="BW9" s="171"/>
      <c r="BX9" s="171"/>
      <c r="BY9" s="171"/>
      <c r="BZ9" s="171"/>
      <c r="CA9" s="171"/>
      <c r="CB9" s="171"/>
      <c r="CC9" s="171"/>
      <c r="CD9" s="171"/>
      <c r="CE9" s="171"/>
      <c r="CF9" s="171"/>
      <c r="CG9" s="171"/>
      <c r="CH9" s="171"/>
      <c r="CI9" s="171"/>
      <c r="CJ9" s="171"/>
      <c r="CK9" s="171"/>
      <c r="CL9" s="171"/>
      <c r="CM9" s="171"/>
      <c r="CN9" s="171"/>
      <c r="CO9" s="171"/>
      <c r="CP9" s="171"/>
      <c r="CQ9" s="171"/>
      <c r="CR9" s="171"/>
      <c r="CS9" s="171"/>
      <c r="CT9" s="171"/>
      <c r="CU9" s="171"/>
      <c r="CV9" s="171"/>
    </row>
    <row r="10" spans="1:100" s="55" customFormat="1" ht="17" customHeight="1">
      <c r="A10" s="182"/>
      <c r="B10" s="171" t="s">
        <v>94</v>
      </c>
      <c r="C10" s="171"/>
      <c r="D10" s="171"/>
      <c r="E10" s="171"/>
      <c r="F10" s="171"/>
      <c r="G10" s="171"/>
      <c r="H10" s="171"/>
      <c r="I10" s="171"/>
      <c r="J10" s="171"/>
      <c r="K10" s="171"/>
      <c r="L10" s="171" t="s">
        <v>1</v>
      </c>
      <c r="M10" s="171"/>
      <c r="N10" s="171"/>
      <c r="O10" s="171"/>
      <c r="P10" s="171"/>
      <c r="Q10" s="171"/>
      <c r="R10" s="171"/>
      <c r="S10" s="171"/>
      <c r="T10" s="171"/>
      <c r="U10" s="171"/>
      <c r="V10" s="171" t="s">
        <v>2</v>
      </c>
      <c r="W10" s="171"/>
      <c r="X10" s="171"/>
      <c r="Y10" s="171"/>
      <c r="Z10" s="171"/>
      <c r="AA10" s="171"/>
      <c r="AB10" s="171"/>
      <c r="AC10" s="171"/>
      <c r="AD10" s="171"/>
      <c r="AE10" s="171"/>
      <c r="AF10" s="150"/>
      <c r="AG10" s="171" t="s">
        <v>3</v>
      </c>
      <c r="AH10" s="171"/>
      <c r="AI10" s="171"/>
      <c r="AJ10" s="171"/>
      <c r="AK10" s="171"/>
      <c r="AL10" s="171"/>
      <c r="AM10" s="171"/>
      <c r="AN10" s="171"/>
      <c r="AO10" s="171"/>
      <c r="AP10" s="171"/>
      <c r="AQ10" s="171" t="s">
        <v>4</v>
      </c>
      <c r="AR10" s="171"/>
      <c r="AS10" s="171"/>
      <c r="AT10" s="171"/>
      <c r="AU10" s="171"/>
      <c r="AV10" s="171"/>
      <c r="AW10" s="171"/>
      <c r="AX10" s="171"/>
      <c r="AY10" s="171"/>
      <c r="AZ10" s="171"/>
      <c r="BA10" s="171" t="s">
        <v>5</v>
      </c>
      <c r="BB10" s="171"/>
      <c r="BC10" s="171"/>
      <c r="BD10" s="171"/>
      <c r="BE10" s="171"/>
      <c r="BF10" s="171"/>
      <c r="BG10" s="171"/>
      <c r="BH10" s="171"/>
      <c r="BI10" s="171"/>
      <c r="BJ10" s="171"/>
      <c r="BK10" s="171" t="s">
        <v>6</v>
      </c>
      <c r="BL10" s="171"/>
      <c r="BM10" s="171"/>
      <c r="BN10" s="171"/>
      <c r="BO10" s="171"/>
      <c r="BP10" s="171"/>
      <c r="BQ10" s="171"/>
      <c r="BR10" s="171"/>
      <c r="BS10" s="171"/>
      <c r="BT10" s="171"/>
      <c r="BU10" s="171" t="s">
        <v>7</v>
      </c>
      <c r="BV10" s="171"/>
      <c r="BW10" s="171"/>
      <c r="BX10" s="171"/>
      <c r="BY10" s="171"/>
      <c r="BZ10" s="171"/>
      <c r="CA10" s="171"/>
      <c r="CB10" s="171"/>
      <c r="CC10" s="171"/>
      <c r="CD10" s="171"/>
      <c r="CE10" s="171" t="s">
        <v>8</v>
      </c>
      <c r="CF10" s="171"/>
      <c r="CG10" s="171"/>
      <c r="CH10" s="171"/>
      <c r="CI10" s="171"/>
      <c r="CJ10" s="171"/>
      <c r="CK10" s="171"/>
      <c r="CL10" s="171"/>
      <c r="CM10" s="171"/>
      <c r="CN10" s="171"/>
      <c r="CO10" s="171" t="s">
        <v>9</v>
      </c>
      <c r="CP10" s="171"/>
      <c r="CQ10" s="171"/>
      <c r="CR10" s="171"/>
      <c r="CS10" s="171"/>
      <c r="CT10" s="171"/>
      <c r="CU10" s="171"/>
      <c r="CV10" s="171"/>
    </row>
    <row r="11" spans="1:100" s="55" customFormat="1" ht="17" customHeight="1" thickBot="1">
      <c r="A11" s="182"/>
      <c r="B11" s="171" t="s">
        <v>93</v>
      </c>
      <c r="C11" s="171"/>
      <c r="D11" s="171"/>
      <c r="E11" s="171"/>
      <c r="F11" s="171"/>
      <c r="G11" s="171"/>
      <c r="H11" s="171"/>
      <c r="I11" s="171"/>
      <c r="J11" s="171"/>
      <c r="K11" s="171"/>
      <c r="L11" s="171" t="s">
        <v>93</v>
      </c>
      <c r="M11" s="171"/>
      <c r="N11" s="171"/>
      <c r="O11" s="171"/>
      <c r="P11" s="171"/>
      <c r="Q11" s="171"/>
      <c r="R11" s="171"/>
      <c r="S11" s="171"/>
      <c r="T11" s="171"/>
      <c r="U11" s="171"/>
      <c r="V11" s="171" t="s">
        <v>93</v>
      </c>
      <c r="W11" s="171"/>
      <c r="X11" s="171"/>
      <c r="Y11" s="171"/>
      <c r="Z11" s="171"/>
      <c r="AA11" s="171"/>
      <c r="AB11" s="171"/>
      <c r="AC11" s="171"/>
      <c r="AD11" s="171"/>
      <c r="AE11" s="171"/>
      <c r="AF11" s="150"/>
      <c r="AG11" s="171" t="s">
        <v>93</v>
      </c>
      <c r="AH11" s="171"/>
      <c r="AI11" s="171"/>
      <c r="AJ11" s="171"/>
      <c r="AK11" s="171"/>
      <c r="AL11" s="171"/>
      <c r="AM11" s="171"/>
      <c r="AN11" s="171"/>
      <c r="AO11" s="171"/>
      <c r="AP11" s="171"/>
      <c r="AQ11" s="171" t="s">
        <v>93</v>
      </c>
      <c r="AR11" s="171"/>
      <c r="AS11" s="171"/>
      <c r="AT11" s="171"/>
      <c r="AU11" s="171"/>
      <c r="AV11" s="171"/>
      <c r="AW11" s="171"/>
      <c r="AX11" s="171"/>
      <c r="AY11" s="171"/>
      <c r="AZ11" s="171"/>
      <c r="BA11" s="171" t="s">
        <v>93</v>
      </c>
      <c r="BB11" s="171"/>
      <c r="BC11" s="171"/>
      <c r="BD11" s="171"/>
      <c r="BE11" s="171"/>
      <c r="BF11" s="171"/>
      <c r="BG11" s="171"/>
      <c r="BH11" s="171"/>
      <c r="BI11" s="171"/>
      <c r="BJ11" s="171"/>
      <c r="BK11" s="171" t="s">
        <v>93</v>
      </c>
      <c r="BL11" s="171"/>
      <c r="BM11" s="171"/>
      <c r="BN11" s="171"/>
      <c r="BO11" s="171"/>
      <c r="BP11" s="171"/>
      <c r="BQ11" s="171"/>
      <c r="BR11" s="171"/>
      <c r="BS11" s="171"/>
      <c r="BT11" s="171"/>
      <c r="BU11" s="171" t="s">
        <v>93</v>
      </c>
      <c r="BV11" s="171"/>
      <c r="BW11" s="171"/>
      <c r="BX11" s="171"/>
      <c r="BY11" s="171"/>
      <c r="BZ11" s="171"/>
      <c r="CA11" s="171"/>
      <c r="CB11" s="171"/>
      <c r="CC11" s="171"/>
      <c r="CD11" s="171"/>
      <c r="CE11" s="183" t="s">
        <v>93</v>
      </c>
      <c r="CF11" s="183"/>
      <c r="CG11" s="183"/>
      <c r="CH11" s="183"/>
      <c r="CI11" s="183"/>
      <c r="CJ11" s="183"/>
      <c r="CK11" s="183"/>
      <c r="CL11" s="183"/>
      <c r="CM11" s="183"/>
      <c r="CN11" s="183"/>
      <c r="CO11" s="171" t="s">
        <v>93</v>
      </c>
      <c r="CP11" s="171"/>
      <c r="CQ11" s="171"/>
      <c r="CR11" s="171"/>
      <c r="CS11" s="171"/>
      <c r="CT11" s="171"/>
      <c r="CU11" s="171"/>
      <c r="CV11" s="171"/>
    </row>
    <row r="12" spans="1:100" s="55" customFormat="1" ht="52" customHeight="1">
      <c r="A12" s="182"/>
      <c r="B12" s="53" t="s">
        <v>94</v>
      </c>
      <c r="C12" s="53" t="s">
        <v>95</v>
      </c>
      <c r="D12" s="53" t="s">
        <v>96</v>
      </c>
      <c r="E12" s="53" t="s">
        <v>97</v>
      </c>
      <c r="F12" s="53" t="s">
        <v>98</v>
      </c>
      <c r="G12" s="53" t="s">
        <v>99</v>
      </c>
      <c r="H12" s="53" t="s">
        <v>100</v>
      </c>
      <c r="I12" s="53" t="s">
        <v>101</v>
      </c>
      <c r="J12" s="53" t="s">
        <v>102</v>
      </c>
      <c r="K12" s="53" t="s">
        <v>103</v>
      </c>
      <c r="L12" s="53" t="s">
        <v>94</v>
      </c>
      <c r="M12" s="53" t="s">
        <v>95</v>
      </c>
      <c r="N12" s="53" t="s">
        <v>96</v>
      </c>
      <c r="O12" s="53" t="s">
        <v>97</v>
      </c>
      <c r="P12" s="53" t="s">
        <v>98</v>
      </c>
      <c r="Q12" s="53" t="s">
        <v>99</v>
      </c>
      <c r="R12" s="53" t="s">
        <v>100</v>
      </c>
      <c r="S12" s="53" t="s">
        <v>101</v>
      </c>
      <c r="T12" s="53" t="s">
        <v>102</v>
      </c>
      <c r="U12" s="53" t="s">
        <v>103</v>
      </c>
      <c r="V12" s="53" t="s">
        <v>94</v>
      </c>
      <c r="W12" s="53" t="s">
        <v>95</v>
      </c>
      <c r="X12" s="53" t="s">
        <v>96</v>
      </c>
      <c r="Y12" s="53" t="s">
        <v>97</v>
      </c>
      <c r="Z12" s="53" t="s">
        <v>98</v>
      </c>
      <c r="AA12" s="53" t="s">
        <v>99</v>
      </c>
      <c r="AB12" s="53" t="s">
        <v>100</v>
      </c>
      <c r="AC12" s="53" t="s">
        <v>101</v>
      </c>
      <c r="AD12" s="53" t="s">
        <v>102</v>
      </c>
      <c r="AE12" s="93" t="s">
        <v>103</v>
      </c>
      <c r="AF12" s="150"/>
      <c r="AG12" s="94" t="s">
        <v>94</v>
      </c>
      <c r="AH12" s="53" t="s">
        <v>95</v>
      </c>
      <c r="AI12" s="53" t="s">
        <v>96</v>
      </c>
      <c r="AJ12" s="53" t="s">
        <v>97</v>
      </c>
      <c r="AK12" s="53" t="s">
        <v>98</v>
      </c>
      <c r="AL12" s="53" t="s">
        <v>99</v>
      </c>
      <c r="AM12" s="53" t="s">
        <v>100</v>
      </c>
      <c r="AN12" s="53" t="s">
        <v>101</v>
      </c>
      <c r="AO12" s="53" t="s">
        <v>102</v>
      </c>
      <c r="AP12" s="53" t="s">
        <v>103</v>
      </c>
      <c r="AQ12" s="53" t="s">
        <v>94</v>
      </c>
      <c r="AR12" s="53" t="s">
        <v>95</v>
      </c>
      <c r="AS12" s="53" t="s">
        <v>96</v>
      </c>
      <c r="AT12" s="53" t="s">
        <v>97</v>
      </c>
      <c r="AU12" s="53" t="s">
        <v>98</v>
      </c>
      <c r="AV12" s="53" t="s">
        <v>99</v>
      </c>
      <c r="AW12" s="53" t="s">
        <v>100</v>
      </c>
      <c r="AX12" s="53" t="s">
        <v>101</v>
      </c>
      <c r="AY12" s="53" t="s">
        <v>102</v>
      </c>
      <c r="AZ12" s="53" t="s">
        <v>103</v>
      </c>
      <c r="BA12" s="53" t="s">
        <v>94</v>
      </c>
      <c r="BB12" s="53" t="s">
        <v>95</v>
      </c>
      <c r="BC12" s="53" t="s">
        <v>96</v>
      </c>
      <c r="BD12" s="53" t="s">
        <v>97</v>
      </c>
      <c r="BE12" s="53" t="s">
        <v>98</v>
      </c>
      <c r="BF12" s="53" t="s">
        <v>99</v>
      </c>
      <c r="BG12" s="53" t="s">
        <v>100</v>
      </c>
      <c r="BH12" s="53" t="s">
        <v>101</v>
      </c>
      <c r="BI12" s="53" t="s">
        <v>102</v>
      </c>
      <c r="BJ12" s="53" t="s">
        <v>103</v>
      </c>
      <c r="BK12" s="53" t="s">
        <v>94</v>
      </c>
      <c r="BL12" s="53" t="s">
        <v>95</v>
      </c>
      <c r="BM12" s="53" t="s">
        <v>96</v>
      </c>
      <c r="BN12" s="53" t="s">
        <v>97</v>
      </c>
      <c r="BO12" s="53" t="s">
        <v>98</v>
      </c>
      <c r="BP12" s="53" t="s">
        <v>99</v>
      </c>
      <c r="BQ12" s="53" t="s">
        <v>100</v>
      </c>
      <c r="BR12" s="53" t="s">
        <v>101</v>
      </c>
      <c r="BS12" s="53" t="s">
        <v>102</v>
      </c>
      <c r="BT12" s="53" t="s">
        <v>103</v>
      </c>
      <c r="BU12" s="53" t="s">
        <v>94</v>
      </c>
      <c r="BV12" s="53" t="s">
        <v>95</v>
      </c>
      <c r="BW12" s="53" t="s">
        <v>96</v>
      </c>
      <c r="BX12" s="53" t="s">
        <v>97</v>
      </c>
      <c r="BY12" s="53" t="s">
        <v>98</v>
      </c>
      <c r="BZ12" s="53" t="s">
        <v>99</v>
      </c>
      <c r="CA12" s="53" t="s">
        <v>100</v>
      </c>
      <c r="CB12" s="53" t="s">
        <v>101</v>
      </c>
      <c r="CC12" s="53" t="s">
        <v>102</v>
      </c>
      <c r="CD12" s="93" t="s">
        <v>103</v>
      </c>
      <c r="CE12" s="120" t="s">
        <v>94</v>
      </c>
      <c r="CF12" s="121" t="s">
        <v>95</v>
      </c>
      <c r="CG12" s="121" t="s">
        <v>96</v>
      </c>
      <c r="CH12" s="121" t="s">
        <v>97</v>
      </c>
      <c r="CI12" s="121" t="s">
        <v>98</v>
      </c>
      <c r="CJ12" s="121" t="s">
        <v>99</v>
      </c>
      <c r="CK12" s="121" t="s">
        <v>100</v>
      </c>
      <c r="CL12" s="121" t="s">
        <v>101</v>
      </c>
      <c r="CM12" s="121" t="s">
        <v>102</v>
      </c>
      <c r="CN12" s="122" t="s">
        <v>103</v>
      </c>
      <c r="CO12" s="94" t="s">
        <v>94</v>
      </c>
      <c r="CP12" s="53" t="s">
        <v>96</v>
      </c>
      <c r="CQ12" s="53" t="s">
        <v>98</v>
      </c>
      <c r="CR12" s="53" t="s">
        <v>99</v>
      </c>
      <c r="CS12" s="53" t="s">
        <v>100</v>
      </c>
      <c r="CT12" s="53" t="s">
        <v>101</v>
      </c>
      <c r="CU12" s="53" t="s">
        <v>102</v>
      </c>
      <c r="CV12" s="53" t="s">
        <v>103</v>
      </c>
    </row>
    <row r="13" spans="1:100" s="55" customFormat="1" ht="17" customHeight="1" thickBot="1">
      <c r="A13" s="182"/>
      <c r="B13" s="53" t="s">
        <v>104</v>
      </c>
      <c r="C13" s="53" t="s">
        <v>104</v>
      </c>
      <c r="D13" s="53" t="s">
        <v>104</v>
      </c>
      <c r="E13" s="53" t="s">
        <v>104</v>
      </c>
      <c r="F13" s="53" t="s">
        <v>104</v>
      </c>
      <c r="G13" s="53" t="s">
        <v>104</v>
      </c>
      <c r="H13" s="53" t="s">
        <v>104</v>
      </c>
      <c r="I13" s="53" t="s">
        <v>104</v>
      </c>
      <c r="J13" s="53" t="s">
        <v>104</v>
      </c>
      <c r="K13" s="53" t="s">
        <v>104</v>
      </c>
      <c r="L13" s="68" t="s">
        <v>104</v>
      </c>
      <c r="M13" s="68" t="s">
        <v>104</v>
      </c>
      <c r="N13" s="68" t="s">
        <v>104</v>
      </c>
      <c r="O13" s="68" t="s">
        <v>104</v>
      </c>
      <c r="P13" s="68" t="s">
        <v>104</v>
      </c>
      <c r="Q13" s="68" t="s">
        <v>104</v>
      </c>
      <c r="R13" s="68" t="s">
        <v>104</v>
      </c>
      <c r="S13" s="68" t="s">
        <v>104</v>
      </c>
      <c r="T13" s="68" t="s">
        <v>104</v>
      </c>
      <c r="U13" s="68" t="s">
        <v>104</v>
      </c>
      <c r="V13" s="68" t="s">
        <v>104</v>
      </c>
      <c r="W13" s="68" t="s">
        <v>104</v>
      </c>
      <c r="X13" s="68" t="s">
        <v>104</v>
      </c>
      <c r="Y13" s="68" t="s">
        <v>104</v>
      </c>
      <c r="Z13" s="68" t="s">
        <v>104</v>
      </c>
      <c r="AA13" s="68" t="s">
        <v>104</v>
      </c>
      <c r="AB13" s="68" t="s">
        <v>104</v>
      </c>
      <c r="AC13" s="68" t="s">
        <v>104</v>
      </c>
      <c r="AD13" s="68" t="s">
        <v>104</v>
      </c>
      <c r="AE13" s="99" t="s">
        <v>104</v>
      </c>
      <c r="AF13" s="150"/>
      <c r="AG13" s="94" t="s">
        <v>104</v>
      </c>
      <c r="AH13" s="53" t="s">
        <v>104</v>
      </c>
      <c r="AI13" s="53" t="s">
        <v>104</v>
      </c>
      <c r="AJ13" s="53" t="s">
        <v>104</v>
      </c>
      <c r="AK13" s="53" t="s">
        <v>104</v>
      </c>
      <c r="AL13" s="53" t="s">
        <v>104</v>
      </c>
      <c r="AM13" s="53" t="s">
        <v>104</v>
      </c>
      <c r="AN13" s="53" t="s">
        <v>104</v>
      </c>
      <c r="AO13" s="53" t="s">
        <v>104</v>
      </c>
      <c r="AP13" s="53" t="s">
        <v>104</v>
      </c>
      <c r="AQ13" s="53" t="s">
        <v>104</v>
      </c>
      <c r="AR13" s="53" t="s">
        <v>104</v>
      </c>
      <c r="AS13" s="53" t="s">
        <v>104</v>
      </c>
      <c r="AT13" s="53" t="s">
        <v>104</v>
      </c>
      <c r="AU13" s="53" t="s">
        <v>104</v>
      </c>
      <c r="AV13" s="53" t="s">
        <v>104</v>
      </c>
      <c r="AW13" s="53" t="s">
        <v>104</v>
      </c>
      <c r="AX13" s="53" t="s">
        <v>104</v>
      </c>
      <c r="AY13" s="53" t="s">
        <v>104</v>
      </c>
      <c r="AZ13" s="53" t="s">
        <v>104</v>
      </c>
      <c r="BA13" s="53" t="s">
        <v>104</v>
      </c>
      <c r="BB13" s="53" t="s">
        <v>104</v>
      </c>
      <c r="BC13" s="53" t="s">
        <v>104</v>
      </c>
      <c r="BD13" s="53" t="s">
        <v>104</v>
      </c>
      <c r="BE13" s="53" t="s">
        <v>104</v>
      </c>
      <c r="BF13" s="53" t="s">
        <v>104</v>
      </c>
      <c r="BG13" s="53" t="s">
        <v>104</v>
      </c>
      <c r="BH13" s="53" t="s">
        <v>104</v>
      </c>
      <c r="BI13" s="53" t="s">
        <v>104</v>
      </c>
      <c r="BJ13" s="53" t="s">
        <v>104</v>
      </c>
      <c r="BK13" s="53" t="s">
        <v>104</v>
      </c>
      <c r="BL13" s="53" t="s">
        <v>104</v>
      </c>
      <c r="BM13" s="53" t="s">
        <v>104</v>
      </c>
      <c r="BN13" s="53" t="s">
        <v>104</v>
      </c>
      <c r="BO13" s="53" t="s">
        <v>104</v>
      </c>
      <c r="BP13" s="53" t="s">
        <v>104</v>
      </c>
      <c r="BQ13" s="53" t="s">
        <v>104</v>
      </c>
      <c r="BR13" s="53" t="s">
        <v>104</v>
      </c>
      <c r="BS13" s="53" t="s">
        <v>104</v>
      </c>
      <c r="BT13" s="53" t="s">
        <v>104</v>
      </c>
      <c r="BU13" s="53" t="s">
        <v>104</v>
      </c>
      <c r="BV13" s="53" t="s">
        <v>104</v>
      </c>
      <c r="BW13" s="53" t="s">
        <v>104</v>
      </c>
      <c r="BX13" s="53" t="s">
        <v>104</v>
      </c>
      <c r="BY13" s="53" t="s">
        <v>104</v>
      </c>
      <c r="BZ13" s="53" t="s">
        <v>104</v>
      </c>
      <c r="CA13" s="53" t="s">
        <v>104</v>
      </c>
      <c r="CB13" s="53" t="s">
        <v>104</v>
      </c>
      <c r="CC13" s="53" t="s">
        <v>104</v>
      </c>
      <c r="CD13" s="93" t="s">
        <v>104</v>
      </c>
      <c r="CE13" s="123" t="s">
        <v>104</v>
      </c>
      <c r="CF13" s="68" t="s">
        <v>104</v>
      </c>
      <c r="CG13" s="68" t="s">
        <v>104</v>
      </c>
      <c r="CH13" s="68" t="s">
        <v>104</v>
      </c>
      <c r="CI13" s="68" t="s">
        <v>104</v>
      </c>
      <c r="CJ13" s="68" t="s">
        <v>104</v>
      </c>
      <c r="CK13" s="68" t="s">
        <v>104</v>
      </c>
      <c r="CL13" s="68" t="s">
        <v>104</v>
      </c>
      <c r="CM13" s="68" t="s">
        <v>104</v>
      </c>
      <c r="CN13" s="113" t="s">
        <v>104</v>
      </c>
      <c r="CO13" s="94" t="s">
        <v>104</v>
      </c>
      <c r="CP13" s="53" t="s">
        <v>104</v>
      </c>
      <c r="CQ13" s="53" t="s">
        <v>104</v>
      </c>
      <c r="CR13" s="53" t="s">
        <v>104</v>
      </c>
      <c r="CS13" s="53" t="s">
        <v>104</v>
      </c>
      <c r="CT13" s="53" t="s">
        <v>104</v>
      </c>
      <c r="CU13" s="53" t="s">
        <v>104</v>
      </c>
      <c r="CV13" s="53" t="s">
        <v>104</v>
      </c>
    </row>
    <row r="14" spans="1:100" s="55" customFormat="1" ht="17" customHeight="1" thickTop="1">
      <c r="A14" s="56" t="s">
        <v>200</v>
      </c>
      <c r="B14" s="57">
        <v>124135</v>
      </c>
      <c r="C14" s="57">
        <v>5944</v>
      </c>
      <c r="D14" s="57">
        <v>16118</v>
      </c>
      <c r="E14" s="57">
        <v>18643</v>
      </c>
      <c r="F14" s="57">
        <v>8703</v>
      </c>
      <c r="G14" s="57">
        <v>24402</v>
      </c>
      <c r="H14" s="57">
        <v>7757</v>
      </c>
      <c r="I14" s="57">
        <v>14578</v>
      </c>
      <c r="J14" s="57">
        <v>9414</v>
      </c>
      <c r="K14" s="66">
        <v>18576</v>
      </c>
      <c r="L14" s="81">
        <v>79335</v>
      </c>
      <c r="M14" s="82">
        <v>3573</v>
      </c>
      <c r="N14" s="82">
        <v>8423</v>
      </c>
      <c r="O14" s="82">
        <v>12836</v>
      </c>
      <c r="P14" s="82">
        <v>6312</v>
      </c>
      <c r="Q14" s="82">
        <v>15269</v>
      </c>
      <c r="R14" s="82">
        <v>5399</v>
      </c>
      <c r="S14" s="82">
        <v>10130</v>
      </c>
      <c r="T14" s="82">
        <v>6158</v>
      </c>
      <c r="U14" s="83">
        <v>11234</v>
      </c>
      <c r="V14" s="78">
        <v>6482</v>
      </c>
      <c r="W14" s="76">
        <v>190</v>
      </c>
      <c r="X14" s="76">
        <v>1561</v>
      </c>
      <c r="Y14" s="76">
        <v>792</v>
      </c>
      <c r="Z14" s="76">
        <v>368</v>
      </c>
      <c r="AA14" s="76">
        <v>1687</v>
      </c>
      <c r="AB14" s="76">
        <v>142</v>
      </c>
      <c r="AC14" s="76">
        <v>332</v>
      </c>
      <c r="AD14" s="76">
        <v>503</v>
      </c>
      <c r="AE14" s="139">
        <v>907</v>
      </c>
      <c r="AF14" s="74"/>
      <c r="AG14" s="67">
        <v>9118</v>
      </c>
      <c r="AH14" s="57">
        <v>983</v>
      </c>
      <c r="AI14" s="57">
        <v>1718</v>
      </c>
      <c r="AJ14" s="57">
        <v>1416</v>
      </c>
      <c r="AK14" s="57">
        <v>477</v>
      </c>
      <c r="AL14" s="57">
        <v>1239</v>
      </c>
      <c r="AM14" s="57">
        <v>426</v>
      </c>
      <c r="AN14" s="57">
        <v>788</v>
      </c>
      <c r="AO14" s="57">
        <v>507</v>
      </c>
      <c r="AP14" s="57">
        <v>1565</v>
      </c>
      <c r="AQ14" s="57">
        <v>6008</v>
      </c>
      <c r="AR14" s="57">
        <v>322</v>
      </c>
      <c r="AS14" s="57">
        <v>749</v>
      </c>
      <c r="AT14" s="57">
        <v>961</v>
      </c>
      <c r="AU14" s="57">
        <v>290</v>
      </c>
      <c r="AV14" s="57">
        <v>1161</v>
      </c>
      <c r="AW14" s="57">
        <v>411</v>
      </c>
      <c r="AX14" s="57">
        <v>668</v>
      </c>
      <c r="AY14" s="57">
        <v>383</v>
      </c>
      <c r="AZ14" s="57">
        <v>1065</v>
      </c>
      <c r="BA14" s="57">
        <v>5164</v>
      </c>
      <c r="BB14" s="57">
        <v>208</v>
      </c>
      <c r="BC14" s="57">
        <v>593</v>
      </c>
      <c r="BD14" s="57">
        <v>672</v>
      </c>
      <c r="BE14" s="57">
        <v>293</v>
      </c>
      <c r="BF14" s="57">
        <v>1145</v>
      </c>
      <c r="BG14" s="57">
        <v>255</v>
      </c>
      <c r="BH14" s="57">
        <v>720</v>
      </c>
      <c r="BI14" s="57">
        <v>385</v>
      </c>
      <c r="BJ14" s="57">
        <v>892</v>
      </c>
      <c r="BK14" s="57">
        <v>4706</v>
      </c>
      <c r="BL14" s="57">
        <v>254</v>
      </c>
      <c r="BM14" s="57">
        <v>869</v>
      </c>
      <c r="BN14" s="57">
        <v>579</v>
      </c>
      <c r="BO14" s="57">
        <v>308</v>
      </c>
      <c r="BP14" s="57">
        <v>855</v>
      </c>
      <c r="BQ14" s="57">
        <v>170</v>
      </c>
      <c r="BR14" s="57">
        <v>471</v>
      </c>
      <c r="BS14" s="57">
        <v>295</v>
      </c>
      <c r="BT14" s="57">
        <v>905</v>
      </c>
      <c r="BU14" s="57">
        <v>6472</v>
      </c>
      <c r="BV14" s="57">
        <v>305</v>
      </c>
      <c r="BW14" s="57">
        <v>1792</v>
      </c>
      <c r="BX14" s="57">
        <v>788</v>
      </c>
      <c r="BY14" s="57">
        <v>315</v>
      </c>
      <c r="BZ14" s="57">
        <v>1101</v>
      </c>
      <c r="CA14" s="57">
        <v>130</v>
      </c>
      <c r="CB14" s="57">
        <v>450</v>
      </c>
      <c r="CC14" s="57">
        <v>366</v>
      </c>
      <c r="CD14" s="72">
        <v>1226</v>
      </c>
      <c r="CE14" s="124">
        <v>6756</v>
      </c>
      <c r="CF14" s="73">
        <v>110</v>
      </c>
      <c r="CG14" s="73">
        <v>409</v>
      </c>
      <c r="CH14" s="73">
        <v>599</v>
      </c>
      <c r="CI14" s="73">
        <v>338</v>
      </c>
      <c r="CJ14" s="73">
        <v>1929</v>
      </c>
      <c r="CK14" s="73">
        <v>821</v>
      </c>
      <c r="CL14" s="73">
        <v>1016</v>
      </c>
      <c r="CM14" s="73">
        <v>780</v>
      </c>
      <c r="CN14" s="125">
        <v>753</v>
      </c>
      <c r="CO14" s="67">
        <v>96</v>
      </c>
      <c r="CP14" s="57" t="s">
        <v>116</v>
      </c>
      <c r="CQ14" s="57" t="s">
        <v>116</v>
      </c>
      <c r="CR14" s="57" t="s">
        <v>116</v>
      </c>
      <c r="CS14" s="57" t="s">
        <v>116</v>
      </c>
      <c r="CT14" s="57" t="s">
        <v>116</v>
      </c>
      <c r="CU14" s="57" t="s">
        <v>116</v>
      </c>
      <c r="CV14" s="57" t="s">
        <v>116</v>
      </c>
    </row>
    <row r="15" spans="1:100" s="55" customFormat="1" ht="18" customHeight="1">
      <c r="A15" s="58" t="s">
        <v>201</v>
      </c>
      <c r="B15" s="57" t="s">
        <v>106</v>
      </c>
      <c r="C15" s="57" t="s">
        <v>106</v>
      </c>
      <c r="D15" s="57" t="s">
        <v>106</v>
      </c>
      <c r="E15" s="57" t="s">
        <v>106</v>
      </c>
      <c r="F15" s="57" t="s">
        <v>106</v>
      </c>
      <c r="G15" s="57" t="s">
        <v>106</v>
      </c>
      <c r="H15" s="57" t="s">
        <v>106</v>
      </c>
      <c r="I15" s="57" t="s">
        <v>106</v>
      </c>
      <c r="J15" s="57" t="s">
        <v>106</v>
      </c>
      <c r="K15" s="66" t="s">
        <v>106</v>
      </c>
      <c r="L15" s="84" t="s">
        <v>106</v>
      </c>
      <c r="M15" s="57" t="s">
        <v>106</v>
      </c>
      <c r="N15" s="57" t="s">
        <v>106</v>
      </c>
      <c r="O15" s="57" t="s">
        <v>106</v>
      </c>
      <c r="P15" s="57" t="s">
        <v>106</v>
      </c>
      <c r="Q15" s="57" t="s">
        <v>106</v>
      </c>
      <c r="R15" s="57" t="s">
        <v>106</v>
      </c>
      <c r="S15" s="57" t="s">
        <v>106</v>
      </c>
      <c r="T15" s="57" t="s">
        <v>106</v>
      </c>
      <c r="U15" s="85" t="s">
        <v>106</v>
      </c>
      <c r="V15" s="79" t="s">
        <v>106</v>
      </c>
      <c r="W15" s="74" t="s">
        <v>106</v>
      </c>
      <c r="X15" s="74" t="s">
        <v>106</v>
      </c>
      <c r="Y15" s="74" t="s">
        <v>106</v>
      </c>
      <c r="Z15" s="74" t="s">
        <v>106</v>
      </c>
      <c r="AA15" s="74" t="s">
        <v>106</v>
      </c>
      <c r="AB15" s="74" t="s">
        <v>106</v>
      </c>
      <c r="AC15" s="74" t="s">
        <v>106</v>
      </c>
      <c r="AD15" s="74" t="s">
        <v>106</v>
      </c>
      <c r="AE15" s="140" t="s">
        <v>106</v>
      </c>
      <c r="AF15" s="74"/>
      <c r="AG15" s="67" t="s">
        <v>106</v>
      </c>
      <c r="AH15" s="57" t="s">
        <v>106</v>
      </c>
      <c r="AI15" s="57" t="s">
        <v>106</v>
      </c>
      <c r="AJ15" s="57" t="s">
        <v>106</v>
      </c>
      <c r="AK15" s="57" t="s">
        <v>106</v>
      </c>
      <c r="AL15" s="57" t="s">
        <v>106</v>
      </c>
      <c r="AM15" s="57" t="s">
        <v>106</v>
      </c>
      <c r="AN15" s="57" t="s">
        <v>106</v>
      </c>
      <c r="AO15" s="57" t="s">
        <v>106</v>
      </c>
      <c r="AP15" s="57" t="s">
        <v>106</v>
      </c>
      <c r="AQ15" s="57" t="s">
        <v>106</v>
      </c>
      <c r="AR15" s="57" t="s">
        <v>106</v>
      </c>
      <c r="AS15" s="57" t="s">
        <v>106</v>
      </c>
      <c r="AT15" s="57" t="s">
        <v>106</v>
      </c>
      <c r="AU15" s="57" t="s">
        <v>106</v>
      </c>
      <c r="AV15" s="57" t="s">
        <v>106</v>
      </c>
      <c r="AW15" s="57" t="s">
        <v>106</v>
      </c>
      <c r="AX15" s="57" t="s">
        <v>106</v>
      </c>
      <c r="AY15" s="57" t="s">
        <v>106</v>
      </c>
      <c r="AZ15" s="57" t="s">
        <v>106</v>
      </c>
      <c r="BA15" s="57" t="s">
        <v>106</v>
      </c>
      <c r="BB15" s="57" t="s">
        <v>106</v>
      </c>
      <c r="BC15" s="57" t="s">
        <v>106</v>
      </c>
      <c r="BD15" s="57" t="s">
        <v>106</v>
      </c>
      <c r="BE15" s="57" t="s">
        <v>106</v>
      </c>
      <c r="BF15" s="57" t="s">
        <v>106</v>
      </c>
      <c r="BG15" s="57" t="s">
        <v>106</v>
      </c>
      <c r="BH15" s="57" t="s">
        <v>106</v>
      </c>
      <c r="BI15" s="57" t="s">
        <v>106</v>
      </c>
      <c r="BJ15" s="57" t="s">
        <v>106</v>
      </c>
      <c r="BK15" s="57" t="s">
        <v>106</v>
      </c>
      <c r="BL15" s="57" t="s">
        <v>106</v>
      </c>
      <c r="BM15" s="57" t="s">
        <v>106</v>
      </c>
      <c r="BN15" s="57" t="s">
        <v>106</v>
      </c>
      <c r="BO15" s="57" t="s">
        <v>106</v>
      </c>
      <c r="BP15" s="57" t="s">
        <v>106</v>
      </c>
      <c r="BQ15" s="57" t="s">
        <v>106</v>
      </c>
      <c r="BR15" s="57" t="s">
        <v>106</v>
      </c>
      <c r="BS15" s="57" t="s">
        <v>106</v>
      </c>
      <c r="BT15" s="57" t="s">
        <v>106</v>
      </c>
      <c r="BU15" s="57" t="s">
        <v>106</v>
      </c>
      <c r="BV15" s="57" t="s">
        <v>106</v>
      </c>
      <c r="BW15" s="57" t="s">
        <v>106</v>
      </c>
      <c r="BX15" s="57" t="s">
        <v>106</v>
      </c>
      <c r="BY15" s="57" t="s">
        <v>106</v>
      </c>
      <c r="BZ15" s="57" t="s">
        <v>106</v>
      </c>
      <c r="CA15" s="57" t="s">
        <v>106</v>
      </c>
      <c r="CB15" s="57" t="s">
        <v>106</v>
      </c>
      <c r="CC15" s="57" t="s">
        <v>106</v>
      </c>
      <c r="CD15" s="71" t="s">
        <v>106</v>
      </c>
      <c r="CE15" s="126" t="s">
        <v>106</v>
      </c>
      <c r="CF15" s="74" t="s">
        <v>106</v>
      </c>
      <c r="CG15" s="74" t="s">
        <v>106</v>
      </c>
      <c r="CH15" s="74" t="s">
        <v>106</v>
      </c>
      <c r="CI15" s="74" t="s">
        <v>106</v>
      </c>
      <c r="CJ15" s="74" t="s">
        <v>106</v>
      </c>
      <c r="CK15" s="74" t="s">
        <v>106</v>
      </c>
      <c r="CL15" s="74" t="s">
        <v>106</v>
      </c>
      <c r="CM15" s="74" t="s">
        <v>106</v>
      </c>
      <c r="CN15" s="127" t="s">
        <v>106</v>
      </c>
      <c r="CO15" s="67" t="s">
        <v>106</v>
      </c>
      <c r="CP15" s="57" t="s">
        <v>106</v>
      </c>
      <c r="CQ15" s="57" t="s">
        <v>106</v>
      </c>
      <c r="CR15" s="57" t="s">
        <v>106</v>
      </c>
      <c r="CS15" s="57" t="s">
        <v>106</v>
      </c>
      <c r="CT15" s="57" t="s">
        <v>106</v>
      </c>
      <c r="CU15" s="57" t="s">
        <v>106</v>
      </c>
      <c r="CV15" s="57" t="s">
        <v>106</v>
      </c>
    </row>
    <row r="16" spans="1:100" s="55" customFormat="1" ht="34" customHeight="1">
      <c r="A16" s="56" t="s">
        <v>202</v>
      </c>
      <c r="B16" s="57" t="s">
        <v>106</v>
      </c>
      <c r="C16" s="57" t="s">
        <v>106</v>
      </c>
      <c r="D16" s="57" t="s">
        <v>106</v>
      </c>
      <c r="E16" s="57" t="s">
        <v>106</v>
      </c>
      <c r="F16" s="57" t="s">
        <v>106</v>
      </c>
      <c r="G16" s="57" t="s">
        <v>106</v>
      </c>
      <c r="H16" s="57" t="s">
        <v>106</v>
      </c>
      <c r="I16" s="57" t="s">
        <v>106</v>
      </c>
      <c r="J16" s="57" t="s">
        <v>106</v>
      </c>
      <c r="K16" s="66" t="s">
        <v>106</v>
      </c>
      <c r="L16" s="84" t="s">
        <v>106</v>
      </c>
      <c r="M16" s="57" t="s">
        <v>106</v>
      </c>
      <c r="N16" s="57" t="s">
        <v>106</v>
      </c>
      <c r="O16" s="57" t="s">
        <v>106</v>
      </c>
      <c r="P16" s="57" t="s">
        <v>106</v>
      </c>
      <c r="Q16" s="57" t="s">
        <v>106</v>
      </c>
      <c r="R16" s="57" t="s">
        <v>106</v>
      </c>
      <c r="S16" s="57" t="s">
        <v>106</v>
      </c>
      <c r="T16" s="57" t="s">
        <v>106</v>
      </c>
      <c r="U16" s="85" t="s">
        <v>106</v>
      </c>
      <c r="V16" s="79" t="s">
        <v>106</v>
      </c>
      <c r="W16" s="74" t="s">
        <v>106</v>
      </c>
      <c r="X16" s="74" t="s">
        <v>106</v>
      </c>
      <c r="Y16" s="74" t="s">
        <v>106</v>
      </c>
      <c r="Z16" s="74" t="s">
        <v>106</v>
      </c>
      <c r="AA16" s="74" t="s">
        <v>106</v>
      </c>
      <c r="AB16" s="74" t="s">
        <v>106</v>
      </c>
      <c r="AC16" s="74" t="s">
        <v>106</v>
      </c>
      <c r="AD16" s="74" t="s">
        <v>106</v>
      </c>
      <c r="AE16" s="140" t="s">
        <v>106</v>
      </c>
      <c r="AF16" s="74"/>
      <c r="AG16" s="67" t="s">
        <v>106</v>
      </c>
      <c r="AH16" s="57" t="s">
        <v>106</v>
      </c>
      <c r="AI16" s="57" t="s">
        <v>106</v>
      </c>
      <c r="AJ16" s="57" t="s">
        <v>106</v>
      </c>
      <c r="AK16" s="57" t="s">
        <v>106</v>
      </c>
      <c r="AL16" s="57" t="s">
        <v>106</v>
      </c>
      <c r="AM16" s="57" t="s">
        <v>106</v>
      </c>
      <c r="AN16" s="57" t="s">
        <v>106</v>
      </c>
      <c r="AO16" s="57" t="s">
        <v>106</v>
      </c>
      <c r="AP16" s="57" t="s">
        <v>106</v>
      </c>
      <c r="AQ16" s="57" t="s">
        <v>106</v>
      </c>
      <c r="AR16" s="57" t="s">
        <v>106</v>
      </c>
      <c r="AS16" s="57" t="s">
        <v>106</v>
      </c>
      <c r="AT16" s="57" t="s">
        <v>106</v>
      </c>
      <c r="AU16" s="57" t="s">
        <v>106</v>
      </c>
      <c r="AV16" s="57" t="s">
        <v>106</v>
      </c>
      <c r="AW16" s="57" t="s">
        <v>106</v>
      </c>
      <c r="AX16" s="57" t="s">
        <v>106</v>
      </c>
      <c r="AY16" s="57" t="s">
        <v>106</v>
      </c>
      <c r="AZ16" s="57" t="s">
        <v>106</v>
      </c>
      <c r="BA16" s="57" t="s">
        <v>106</v>
      </c>
      <c r="BB16" s="57" t="s">
        <v>106</v>
      </c>
      <c r="BC16" s="57" t="s">
        <v>106</v>
      </c>
      <c r="BD16" s="57" t="s">
        <v>106</v>
      </c>
      <c r="BE16" s="57" t="s">
        <v>106</v>
      </c>
      <c r="BF16" s="57" t="s">
        <v>106</v>
      </c>
      <c r="BG16" s="57" t="s">
        <v>106</v>
      </c>
      <c r="BH16" s="57" t="s">
        <v>106</v>
      </c>
      <c r="BI16" s="57" t="s">
        <v>106</v>
      </c>
      <c r="BJ16" s="57" t="s">
        <v>106</v>
      </c>
      <c r="BK16" s="57" t="s">
        <v>106</v>
      </c>
      <c r="BL16" s="57" t="s">
        <v>106</v>
      </c>
      <c r="BM16" s="57" t="s">
        <v>106</v>
      </c>
      <c r="BN16" s="57" t="s">
        <v>106</v>
      </c>
      <c r="BO16" s="57" t="s">
        <v>106</v>
      </c>
      <c r="BP16" s="57" t="s">
        <v>106</v>
      </c>
      <c r="BQ16" s="57" t="s">
        <v>106</v>
      </c>
      <c r="BR16" s="57" t="s">
        <v>106</v>
      </c>
      <c r="BS16" s="57" t="s">
        <v>106</v>
      </c>
      <c r="BT16" s="57" t="s">
        <v>106</v>
      </c>
      <c r="BU16" s="57" t="s">
        <v>106</v>
      </c>
      <c r="BV16" s="57" t="s">
        <v>106</v>
      </c>
      <c r="BW16" s="57" t="s">
        <v>106</v>
      </c>
      <c r="BX16" s="57" t="s">
        <v>106</v>
      </c>
      <c r="BY16" s="57" t="s">
        <v>106</v>
      </c>
      <c r="BZ16" s="57" t="s">
        <v>106</v>
      </c>
      <c r="CA16" s="57" t="s">
        <v>106</v>
      </c>
      <c r="CB16" s="57" t="s">
        <v>106</v>
      </c>
      <c r="CC16" s="57" t="s">
        <v>106</v>
      </c>
      <c r="CD16" s="66" t="s">
        <v>106</v>
      </c>
      <c r="CE16" s="128" t="s">
        <v>106</v>
      </c>
      <c r="CF16" s="74" t="s">
        <v>106</v>
      </c>
      <c r="CG16" s="74" t="s">
        <v>106</v>
      </c>
      <c r="CH16" s="74" t="s">
        <v>106</v>
      </c>
      <c r="CI16" s="74" t="s">
        <v>106</v>
      </c>
      <c r="CJ16" s="74" t="s">
        <v>106</v>
      </c>
      <c r="CK16" s="74" t="s">
        <v>106</v>
      </c>
      <c r="CL16" s="74" t="s">
        <v>106</v>
      </c>
      <c r="CM16" s="74" t="s">
        <v>106</v>
      </c>
      <c r="CN16" s="127" t="s">
        <v>106</v>
      </c>
      <c r="CO16" s="67" t="s">
        <v>106</v>
      </c>
      <c r="CP16" s="57" t="s">
        <v>106</v>
      </c>
      <c r="CQ16" s="57" t="s">
        <v>106</v>
      </c>
      <c r="CR16" s="57" t="s">
        <v>106</v>
      </c>
      <c r="CS16" s="57" t="s">
        <v>106</v>
      </c>
      <c r="CT16" s="57" t="s">
        <v>106</v>
      </c>
      <c r="CU16" s="57" t="s">
        <v>106</v>
      </c>
      <c r="CV16" s="57" t="s">
        <v>106</v>
      </c>
    </row>
    <row r="17" spans="1:100" s="55" customFormat="1" ht="18" customHeight="1">
      <c r="A17" s="58" t="s">
        <v>201</v>
      </c>
      <c r="B17" s="57" t="s">
        <v>106</v>
      </c>
      <c r="C17" s="57" t="s">
        <v>106</v>
      </c>
      <c r="D17" s="57" t="s">
        <v>106</v>
      </c>
      <c r="E17" s="57" t="s">
        <v>106</v>
      </c>
      <c r="F17" s="57" t="s">
        <v>106</v>
      </c>
      <c r="G17" s="57" t="s">
        <v>106</v>
      </c>
      <c r="H17" s="57" t="s">
        <v>106</v>
      </c>
      <c r="I17" s="57" t="s">
        <v>106</v>
      </c>
      <c r="J17" s="57" t="s">
        <v>106</v>
      </c>
      <c r="K17" s="66" t="s">
        <v>106</v>
      </c>
      <c r="L17" s="84" t="s">
        <v>106</v>
      </c>
      <c r="M17" s="57" t="s">
        <v>106</v>
      </c>
      <c r="N17" s="57" t="s">
        <v>106</v>
      </c>
      <c r="O17" s="57" t="s">
        <v>106</v>
      </c>
      <c r="P17" s="57" t="s">
        <v>106</v>
      </c>
      <c r="Q17" s="57" t="s">
        <v>106</v>
      </c>
      <c r="R17" s="57" t="s">
        <v>106</v>
      </c>
      <c r="S17" s="57" t="s">
        <v>106</v>
      </c>
      <c r="T17" s="57" t="s">
        <v>106</v>
      </c>
      <c r="U17" s="85" t="s">
        <v>106</v>
      </c>
      <c r="V17" s="79" t="s">
        <v>106</v>
      </c>
      <c r="W17" s="137">
        <f>W14-SUM(W18:W31)</f>
        <v>0</v>
      </c>
      <c r="X17" s="137" t="s">
        <v>106</v>
      </c>
      <c r="Y17" s="137">
        <f>Y14-SUM(Y18:Y31)</f>
        <v>0</v>
      </c>
      <c r="Z17" s="137">
        <f>Z14-SUM(Z18:Z31)</f>
        <v>0</v>
      </c>
      <c r="AA17" s="137" t="s">
        <v>106</v>
      </c>
      <c r="AB17" s="137">
        <f>AB14-SUM(AB18:AB31)</f>
        <v>0</v>
      </c>
      <c r="AC17" s="137">
        <f>AC14-SUM(AC18:AC31)</f>
        <v>0</v>
      </c>
      <c r="AD17" s="137">
        <f>AD14-SUM(AD18:AD31)</f>
        <v>0</v>
      </c>
      <c r="AE17" s="152">
        <f>AE14-SUM(AE18:AE31)</f>
        <v>0</v>
      </c>
      <c r="AF17" s="74"/>
      <c r="AG17" s="67" t="s">
        <v>106</v>
      </c>
      <c r="AH17" s="57" t="s">
        <v>106</v>
      </c>
      <c r="AI17" s="57" t="s">
        <v>106</v>
      </c>
      <c r="AJ17" s="57" t="s">
        <v>106</v>
      </c>
      <c r="AK17" s="57" t="s">
        <v>106</v>
      </c>
      <c r="AL17" s="57" t="s">
        <v>106</v>
      </c>
      <c r="AM17" s="57" t="s">
        <v>106</v>
      </c>
      <c r="AN17" s="57" t="s">
        <v>106</v>
      </c>
      <c r="AO17" s="57" t="s">
        <v>106</v>
      </c>
      <c r="AP17" s="57" t="s">
        <v>106</v>
      </c>
      <c r="AQ17" s="57" t="s">
        <v>106</v>
      </c>
      <c r="AR17" s="57" t="s">
        <v>106</v>
      </c>
      <c r="AS17" s="57" t="s">
        <v>106</v>
      </c>
      <c r="AT17" s="57" t="s">
        <v>106</v>
      </c>
      <c r="AU17" s="57" t="s">
        <v>106</v>
      </c>
      <c r="AV17" s="57" t="s">
        <v>106</v>
      </c>
      <c r="AW17" s="57" t="s">
        <v>106</v>
      </c>
      <c r="AX17" s="57" t="s">
        <v>106</v>
      </c>
      <c r="AY17" s="57" t="s">
        <v>106</v>
      </c>
      <c r="AZ17" s="57" t="s">
        <v>106</v>
      </c>
      <c r="BA17" s="57" t="s">
        <v>106</v>
      </c>
      <c r="BB17" s="57" t="s">
        <v>106</v>
      </c>
      <c r="BC17" s="57" t="s">
        <v>106</v>
      </c>
      <c r="BD17" s="57" t="s">
        <v>106</v>
      </c>
      <c r="BE17" s="57" t="s">
        <v>106</v>
      </c>
      <c r="BF17" s="57" t="s">
        <v>106</v>
      </c>
      <c r="BG17" s="57" t="s">
        <v>106</v>
      </c>
      <c r="BH17" s="57" t="s">
        <v>106</v>
      </c>
      <c r="BI17" s="57" t="s">
        <v>106</v>
      </c>
      <c r="BJ17" s="57" t="s">
        <v>106</v>
      </c>
      <c r="BK17" s="57" t="s">
        <v>106</v>
      </c>
      <c r="BL17" s="57" t="s">
        <v>106</v>
      </c>
      <c r="BM17" s="57" t="s">
        <v>106</v>
      </c>
      <c r="BN17" s="57" t="s">
        <v>106</v>
      </c>
      <c r="BO17" s="57" t="s">
        <v>106</v>
      </c>
      <c r="BP17" s="57" t="s">
        <v>106</v>
      </c>
      <c r="BQ17" s="57" t="s">
        <v>106</v>
      </c>
      <c r="BR17" s="57" t="s">
        <v>106</v>
      </c>
      <c r="BS17" s="57" t="s">
        <v>106</v>
      </c>
      <c r="BT17" s="57" t="s">
        <v>106</v>
      </c>
      <c r="BU17" s="57" t="s">
        <v>106</v>
      </c>
      <c r="BV17" s="57" t="s">
        <v>106</v>
      </c>
      <c r="BW17" s="57" t="s">
        <v>106</v>
      </c>
      <c r="BX17" s="57" t="s">
        <v>106</v>
      </c>
      <c r="BY17" s="57" t="s">
        <v>106</v>
      </c>
      <c r="BZ17" s="57" t="s">
        <v>106</v>
      </c>
      <c r="CA17" s="57" t="s">
        <v>106</v>
      </c>
      <c r="CB17" s="57" t="s">
        <v>106</v>
      </c>
      <c r="CC17" s="57" t="s">
        <v>106</v>
      </c>
      <c r="CD17" s="66" t="s">
        <v>106</v>
      </c>
      <c r="CE17" s="126" t="s">
        <v>106</v>
      </c>
      <c r="CF17" s="137">
        <f>CF14-SUM(CF18:CF31)</f>
        <v>0</v>
      </c>
      <c r="CG17" s="137">
        <f>CG14-SUM(CG18:CG31)</f>
        <v>0</v>
      </c>
      <c r="CH17" s="137">
        <f t="shared" ref="CH17:CN17" si="0">CH14-SUM(CH18:CH31)</f>
        <v>0</v>
      </c>
      <c r="CI17" s="137">
        <f t="shared" si="0"/>
        <v>0</v>
      </c>
      <c r="CJ17" s="137">
        <f t="shared" si="0"/>
        <v>0</v>
      </c>
      <c r="CK17" s="137">
        <f t="shared" si="0"/>
        <v>-1</v>
      </c>
      <c r="CL17" s="137">
        <f t="shared" si="0"/>
        <v>0</v>
      </c>
      <c r="CM17" s="137">
        <f t="shared" si="0"/>
        <v>0</v>
      </c>
      <c r="CN17" s="137">
        <f t="shared" si="0"/>
        <v>0</v>
      </c>
      <c r="CO17" s="67" t="s">
        <v>106</v>
      </c>
      <c r="CP17" s="57">
        <f>CO14-SUM(CP18:CV31)</f>
        <v>-2</v>
      </c>
      <c r="CQ17" s="57" t="s">
        <v>106</v>
      </c>
      <c r="CR17" s="57" t="s">
        <v>106</v>
      </c>
      <c r="CS17" s="57" t="s">
        <v>106</v>
      </c>
      <c r="CT17" s="57" t="s">
        <v>106</v>
      </c>
      <c r="CU17" s="57" t="s">
        <v>106</v>
      </c>
      <c r="CV17" s="57" t="s">
        <v>106</v>
      </c>
    </row>
    <row r="18" spans="1:100" s="55" customFormat="1" ht="18" customHeight="1">
      <c r="A18" s="58" t="s">
        <v>203</v>
      </c>
      <c r="B18" s="57">
        <v>6779</v>
      </c>
      <c r="C18" s="57">
        <v>304</v>
      </c>
      <c r="D18" s="57">
        <v>1001</v>
      </c>
      <c r="E18" s="57">
        <v>866</v>
      </c>
      <c r="F18" s="57">
        <v>390</v>
      </c>
      <c r="G18" s="57">
        <v>1390</v>
      </c>
      <c r="H18" s="57">
        <v>384</v>
      </c>
      <c r="I18" s="57">
        <v>1010</v>
      </c>
      <c r="J18" s="57">
        <v>607</v>
      </c>
      <c r="K18" s="66">
        <v>828</v>
      </c>
      <c r="L18" s="84">
        <v>2932</v>
      </c>
      <c r="M18" s="57">
        <v>111</v>
      </c>
      <c r="N18" s="57">
        <v>255</v>
      </c>
      <c r="O18" s="57">
        <v>434</v>
      </c>
      <c r="P18" s="57">
        <v>175</v>
      </c>
      <c r="Q18" s="57">
        <v>598</v>
      </c>
      <c r="R18" s="57">
        <v>222</v>
      </c>
      <c r="S18" s="57">
        <v>559</v>
      </c>
      <c r="T18" s="57">
        <v>250</v>
      </c>
      <c r="U18" s="85">
        <v>328</v>
      </c>
      <c r="V18" s="79">
        <v>354</v>
      </c>
      <c r="W18" s="75">
        <v>19</v>
      </c>
      <c r="X18" s="74">
        <v>105</v>
      </c>
      <c r="Y18" s="75">
        <v>18</v>
      </c>
      <c r="Z18" s="75">
        <v>18</v>
      </c>
      <c r="AA18" s="74">
        <v>95</v>
      </c>
      <c r="AB18" s="75">
        <v>18</v>
      </c>
      <c r="AC18" s="74">
        <v>30</v>
      </c>
      <c r="AD18" s="75">
        <v>18</v>
      </c>
      <c r="AE18" s="140">
        <v>33</v>
      </c>
      <c r="AF18" s="137">
        <f>V18-SUM(W18:AE18)</f>
        <v>0</v>
      </c>
      <c r="AG18" s="67">
        <v>832</v>
      </c>
      <c r="AH18" s="57">
        <v>71</v>
      </c>
      <c r="AI18" s="57">
        <v>154</v>
      </c>
      <c r="AJ18" s="57">
        <v>90</v>
      </c>
      <c r="AK18" s="57" t="s">
        <v>116</v>
      </c>
      <c r="AL18" s="57">
        <v>148</v>
      </c>
      <c r="AM18" s="57">
        <v>32</v>
      </c>
      <c r="AN18" s="57">
        <v>125</v>
      </c>
      <c r="AO18" s="57">
        <v>71</v>
      </c>
      <c r="AP18" s="57">
        <v>90</v>
      </c>
      <c r="AQ18" s="57">
        <v>529</v>
      </c>
      <c r="AR18" s="57" t="s">
        <v>116</v>
      </c>
      <c r="AS18" s="57">
        <v>88</v>
      </c>
      <c r="AT18" s="57">
        <v>73</v>
      </c>
      <c r="AU18" s="57" t="s">
        <v>116</v>
      </c>
      <c r="AV18" s="57">
        <v>88</v>
      </c>
      <c r="AW18" s="57" t="s">
        <v>116</v>
      </c>
      <c r="AX18" s="57">
        <v>85</v>
      </c>
      <c r="AY18" s="57" t="s">
        <v>116</v>
      </c>
      <c r="AZ18" s="57">
        <v>75</v>
      </c>
      <c r="BA18" s="57">
        <v>416</v>
      </c>
      <c r="BB18" s="57" t="s">
        <v>116</v>
      </c>
      <c r="BC18" s="57">
        <v>50</v>
      </c>
      <c r="BD18" s="57">
        <v>65</v>
      </c>
      <c r="BE18" s="57" t="s">
        <v>116</v>
      </c>
      <c r="BF18" s="57">
        <v>88</v>
      </c>
      <c r="BG18" s="57" t="s">
        <v>116</v>
      </c>
      <c r="BH18" s="57">
        <v>44</v>
      </c>
      <c r="BI18" s="57">
        <v>42</v>
      </c>
      <c r="BJ18" s="57">
        <v>57</v>
      </c>
      <c r="BK18" s="57">
        <v>367</v>
      </c>
      <c r="BL18" s="57">
        <v>24</v>
      </c>
      <c r="BM18" s="57">
        <v>80</v>
      </c>
      <c r="BN18" s="57">
        <v>41</v>
      </c>
      <c r="BO18" s="57">
        <v>22</v>
      </c>
      <c r="BP18" s="57">
        <v>67</v>
      </c>
      <c r="BQ18" s="57" t="s">
        <v>116</v>
      </c>
      <c r="BR18" s="57">
        <v>42</v>
      </c>
      <c r="BS18" s="57" t="s">
        <v>116</v>
      </c>
      <c r="BT18" s="57">
        <v>71</v>
      </c>
      <c r="BU18" s="57">
        <v>806</v>
      </c>
      <c r="BV18" s="57">
        <v>31</v>
      </c>
      <c r="BW18" s="57">
        <v>238</v>
      </c>
      <c r="BX18" s="57">
        <v>95</v>
      </c>
      <c r="BY18" s="57" t="s">
        <v>116</v>
      </c>
      <c r="BZ18" s="57">
        <v>152</v>
      </c>
      <c r="CA18" s="57" t="s">
        <v>116</v>
      </c>
      <c r="CB18" s="57">
        <v>41</v>
      </c>
      <c r="CC18" s="57">
        <v>57</v>
      </c>
      <c r="CD18" s="66">
        <v>127</v>
      </c>
      <c r="CE18" s="126">
        <v>529</v>
      </c>
      <c r="CF18" s="75">
        <v>10</v>
      </c>
      <c r="CG18" s="74">
        <v>30</v>
      </c>
      <c r="CH18" s="74">
        <v>48</v>
      </c>
      <c r="CI18" s="75">
        <v>22</v>
      </c>
      <c r="CJ18" s="74">
        <v>154</v>
      </c>
      <c r="CK18" s="74">
        <v>49</v>
      </c>
      <c r="CL18" s="74">
        <v>83</v>
      </c>
      <c r="CM18" s="74">
        <v>91</v>
      </c>
      <c r="CN18" s="127">
        <v>42</v>
      </c>
      <c r="CO18" s="138">
        <f>CE18-SUM(CF18:CN18)</f>
        <v>0</v>
      </c>
      <c r="CP18" s="57">
        <v>1</v>
      </c>
      <c r="CQ18" s="57">
        <v>1</v>
      </c>
      <c r="CR18" s="57">
        <v>1</v>
      </c>
      <c r="CS18" s="57">
        <v>1</v>
      </c>
      <c r="CT18" s="57">
        <v>1</v>
      </c>
      <c r="CU18" s="57">
        <v>1</v>
      </c>
      <c r="CV18" s="57">
        <v>1</v>
      </c>
    </row>
    <row r="19" spans="1:100" s="55" customFormat="1" ht="18" customHeight="1">
      <c r="A19" s="58" t="s">
        <v>204</v>
      </c>
      <c r="B19" s="57">
        <v>3537</v>
      </c>
      <c r="C19" s="57">
        <v>150</v>
      </c>
      <c r="D19" s="57">
        <v>441</v>
      </c>
      <c r="E19" s="57">
        <v>532</v>
      </c>
      <c r="F19" s="57">
        <v>161</v>
      </c>
      <c r="G19" s="57">
        <v>747</v>
      </c>
      <c r="H19" s="57">
        <v>409</v>
      </c>
      <c r="I19" s="57">
        <v>532</v>
      </c>
      <c r="J19" s="57">
        <v>204</v>
      </c>
      <c r="K19" s="66">
        <v>361</v>
      </c>
      <c r="L19" s="84">
        <v>1372</v>
      </c>
      <c r="M19" s="89">
        <f>L19-SUM(N19:U19)</f>
        <v>26</v>
      </c>
      <c r="N19" s="57">
        <v>95</v>
      </c>
      <c r="O19" s="57">
        <v>220</v>
      </c>
      <c r="P19" s="57">
        <v>88</v>
      </c>
      <c r="Q19" s="57">
        <v>270</v>
      </c>
      <c r="R19" s="57">
        <v>205</v>
      </c>
      <c r="S19" s="57">
        <v>269</v>
      </c>
      <c r="T19" s="57">
        <v>95</v>
      </c>
      <c r="U19" s="85">
        <v>104</v>
      </c>
      <c r="V19" s="79">
        <v>109</v>
      </c>
      <c r="W19" s="75">
        <v>4</v>
      </c>
      <c r="X19" s="74">
        <v>25</v>
      </c>
      <c r="Y19" s="75">
        <v>18</v>
      </c>
      <c r="Z19" s="75">
        <v>7</v>
      </c>
      <c r="AA19" s="91">
        <f>AA14-SUM(AA20:AA31,AA18)</f>
        <v>19</v>
      </c>
      <c r="AB19" s="75">
        <v>5</v>
      </c>
      <c r="AC19" s="75">
        <v>9</v>
      </c>
      <c r="AD19" s="75">
        <v>9</v>
      </c>
      <c r="AE19" s="141">
        <v>13</v>
      </c>
      <c r="AF19" s="137">
        <f t="shared" ref="AF19:AF30" si="1">V19-SUM(W19:AE19)</f>
        <v>0</v>
      </c>
      <c r="AG19" s="67">
        <v>504</v>
      </c>
      <c r="AH19" s="57">
        <v>63</v>
      </c>
      <c r="AI19" s="57">
        <v>68</v>
      </c>
      <c r="AJ19" s="57">
        <v>73</v>
      </c>
      <c r="AK19" s="57" t="s">
        <v>116</v>
      </c>
      <c r="AL19" s="57">
        <v>99</v>
      </c>
      <c r="AM19" s="57">
        <v>48</v>
      </c>
      <c r="AN19" s="57">
        <v>42</v>
      </c>
      <c r="AO19" s="57">
        <v>21</v>
      </c>
      <c r="AP19" s="57">
        <v>82</v>
      </c>
      <c r="AQ19" s="57">
        <v>360</v>
      </c>
      <c r="AR19" s="57" t="s">
        <v>116</v>
      </c>
      <c r="AS19" s="57">
        <v>61</v>
      </c>
      <c r="AT19" s="57">
        <v>67</v>
      </c>
      <c r="AU19" s="57" t="s">
        <v>116</v>
      </c>
      <c r="AV19" s="57">
        <v>66</v>
      </c>
      <c r="AW19" s="57">
        <v>46</v>
      </c>
      <c r="AX19" s="57">
        <v>39</v>
      </c>
      <c r="AY19" s="57" t="s">
        <v>116</v>
      </c>
      <c r="AZ19" s="57">
        <v>39</v>
      </c>
      <c r="BA19" s="57">
        <v>261</v>
      </c>
      <c r="BB19" s="57" t="s">
        <v>116</v>
      </c>
      <c r="BC19" s="57" t="s">
        <v>116</v>
      </c>
      <c r="BD19" s="57">
        <v>43</v>
      </c>
      <c r="BE19" s="57" t="s">
        <v>116</v>
      </c>
      <c r="BF19" s="57">
        <v>57</v>
      </c>
      <c r="BG19" s="57" t="s">
        <v>116</v>
      </c>
      <c r="BH19" s="57">
        <v>76</v>
      </c>
      <c r="BI19" s="57" t="s">
        <v>116</v>
      </c>
      <c r="BJ19" s="57" t="s">
        <v>116</v>
      </c>
      <c r="BK19" s="57">
        <v>202</v>
      </c>
      <c r="BL19" s="57" t="s">
        <v>116</v>
      </c>
      <c r="BM19" s="57">
        <v>43</v>
      </c>
      <c r="BN19" s="57">
        <v>28</v>
      </c>
      <c r="BO19" s="57" t="s">
        <v>116</v>
      </c>
      <c r="BP19" s="57">
        <v>43</v>
      </c>
      <c r="BQ19" s="57" t="s">
        <v>116</v>
      </c>
      <c r="BR19" s="57" t="s">
        <v>116</v>
      </c>
      <c r="BS19" s="57" t="s">
        <v>116</v>
      </c>
      <c r="BT19" s="57" t="s">
        <v>116</v>
      </c>
      <c r="BU19" s="57">
        <v>421</v>
      </c>
      <c r="BV19" s="57">
        <v>15</v>
      </c>
      <c r="BW19" s="57">
        <v>125</v>
      </c>
      <c r="BX19" s="57">
        <v>63</v>
      </c>
      <c r="BY19" s="57" t="s">
        <v>116</v>
      </c>
      <c r="BZ19" s="57">
        <v>85</v>
      </c>
      <c r="CA19" s="57" t="s">
        <v>116</v>
      </c>
      <c r="CB19" s="57" t="s">
        <v>116</v>
      </c>
      <c r="CC19" s="57" t="s">
        <v>116</v>
      </c>
      <c r="CD19" s="66">
        <v>53</v>
      </c>
      <c r="CE19" s="126">
        <v>297</v>
      </c>
      <c r="CF19" s="75">
        <v>2</v>
      </c>
      <c r="CG19" s="75">
        <v>18</v>
      </c>
      <c r="CH19" s="75">
        <v>29</v>
      </c>
      <c r="CI19" s="75">
        <v>15</v>
      </c>
      <c r="CJ19" s="74">
        <v>104</v>
      </c>
      <c r="CK19" s="75">
        <v>34</v>
      </c>
      <c r="CL19" s="75">
        <v>44</v>
      </c>
      <c r="CM19" s="75">
        <v>30</v>
      </c>
      <c r="CN19" s="127">
        <v>21</v>
      </c>
      <c r="CO19" s="138">
        <f t="shared" ref="CO19:CO31" si="2">CE19-SUM(CF19:CN19)</f>
        <v>0</v>
      </c>
      <c r="CP19" s="57">
        <v>1</v>
      </c>
      <c r="CQ19" s="57">
        <v>1</v>
      </c>
      <c r="CR19" s="57">
        <v>1</v>
      </c>
      <c r="CS19" s="57">
        <v>1</v>
      </c>
      <c r="CT19" s="57">
        <v>1</v>
      </c>
      <c r="CU19" s="57">
        <v>1</v>
      </c>
      <c r="CV19" s="57">
        <v>1</v>
      </c>
    </row>
    <row r="20" spans="1:100" s="55" customFormat="1" ht="18" customHeight="1">
      <c r="A20" s="58" t="s">
        <v>205</v>
      </c>
      <c r="B20" s="57">
        <v>5306</v>
      </c>
      <c r="C20" s="57">
        <v>226</v>
      </c>
      <c r="D20" s="57">
        <v>639</v>
      </c>
      <c r="E20" s="57">
        <v>936</v>
      </c>
      <c r="F20" s="57">
        <v>347</v>
      </c>
      <c r="G20" s="57">
        <v>991</v>
      </c>
      <c r="H20" s="57">
        <v>453</v>
      </c>
      <c r="I20" s="57">
        <v>654</v>
      </c>
      <c r="J20" s="57">
        <v>380</v>
      </c>
      <c r="K20" s="66">
        <v>680</v>
      </c>
      <c r="L20" s="84">
        <v>2320</v>
      </c>
      <c r="M20" s="57">
        <v>62</v>
      </c>
      <c r="N20" s="57">
        <v>219</v>
      </c>
      <c r="O20" s="57">
        <v>437</v>
      </c>
      <c r="P20" s="57">
        <v>163</v>
      </c>
      <c r="Q20" s="57">
        <v>472</v>
      </c>
      <c r="R20" s="57">
        <v>210</v>
      </c>
      <c r="S20" s="57">
        <v>381</v>
      </c>
      <c r="T20" s="57">
        <v>137</v>
      </c>
      <c r="U20" s="85">
        <v>238</v>
      </c>
      <c r="V20" s="79">
        <v>182</v>
      </c>
      <c r="W20" s="75">
        <v>6</v>
      </c>
      <c r="X20" s="74">
        <v>40</v>
      </c>
      <c r="Y20" s="75">
        <v>23</v>
      </c>
      <c r="Z20" s="75">
        <v>16</v>
      </c>
      <c r="AA20" s="74">
        <v>31</v>
      </c>
      <c r="AB20" s="75">
        <v>6</v>
      </c>
      <c r="AC20" s="74">
        <v>13</v>
      </c>
      <c r="AD20" s="75">
        <v>19</v>
      </c>
      <c r="AE20" s="141">
        <v>28</v>
      </c>
      <c r="AF20" s="137">
        <f t="shared" si="1"/>
        <v>0</v>
      </c>
      <c r="AG20" s="67">
        <v>620</v>
      </c>
      <c r="AH20" s="57">
        <v>34</v>
      </c>
      <c r="AI20" s="57">
        <v>107</v>
      </c>
      <c r="AJ20" s="57">
        <v>112</v>
      </c>
      <c r="AK20" s="57">
        <v>51</v>
      </c>
      <c r="AL20" s="57">
        <v>85</v>
      </c>
      <c r="AM20" s="57">
        <v>41</v>
      </c>
      <c r="AN20" s="57">
        <v>69</v>
      </c>
      <c r="AO20" s="57">
        <v>35</v>
      </c>
      <c r="AP20" s="57">
        <v>85</v>
      </c>
      <c r="AQ20" s="57">
        <v>319</v>
      </c>
      <c r="AR20" s="57" t="s">
        <v>116</v>
      </c>
      <c r="AS20" s="57">
        <v>23</v>
      </c>
      <c r="AT20" s="57">
        <v>59</v>
      </c>
      <c r="AU20" s="57" t="s">
        <v>116</v>
      </c>
      <c r="AV20" s="57">
        <v>65</v>
      </c>
      <c r="AW20" s="57" t="s">
        <v>116</v>
      </c>
      <c r="AX20" s="57">
        <v>22</v>
      </c>
      <c r="AY20" s="57" t="s">
        <v>116</v>
      </c>
      <c r="AZ20" s="57">
        <v>60</v>
      </c>
      <c r="BA20" s="57">
        <v>312</v>
      </c>
      <c r="BB20" s="57" t="s">
        <v>116</v>
      </c>
      <c r="BC20" s="57" t="s">
        <v>116</v>
      </c>
      <c r="BD20" s="57">
        <v>49</v>
      </c>
      <c r="BE20" s="57" t="s">
        <v>116</v>
      </c>
      <c r="BF20" s="57">
        <v>35</v>
      </c>
      <c r="BG20" s="57" t="s">
        <v>116</v>
      </c>
      <c r="BH20" s="57">
        <v>50</v>
      </c>
      <c r="BI20" s="57" t="s">
        <v>116</v>
      </c>
      <c r="BJ20" s="57">
        <v>68</v>
      </c>
      <c r="BK20" s="57">
        <v>375</v>
      </c>
      <c r="BL20" s="57" t="s">
        <v>116</v>
      </c>
      <c r="BM20" s="57">
        <v>50</v>
      </c>
      <c r="BN20" s="57">
        <v>84</v>
      </c>
      <c r="BO20" s="57" t="s">
        <v>116</v>
      </c>
      <c r="BP20" s="57">
        <v>47</v>
      </c>
      <c r="BQ20" s="57" t="s">
        <v>116</v>
      </c>
      <c r="BR20" s="57" t="s">
        <v>116</v>
      </c>
      <c r="BS20" s="57" t="s">
        <v>116</v>
      </c>
      <c r="BT20" s="57">
        <v>75</v>
      </c>
      <c r="BU20" s="57">
        <v>642</v>
      </c>
      <c r="BV20" s="57">
        <v>43</v>
      </c>
      <c r="BW20" s="57">
        <v>154</v>
      </c>
      <c r="BX20" s="57">
        <v>116</v>
      </c>
      <c r="BY20" s="57" t="s">
        <v>116</v>
      </c>
      <c r="BZ20" s="57">
        <v>78</v>
      </c>
      <c r="CA20" s="57" t="s">
        <v>116</v>
      </c>
      <c r="CB20" s="57">
        <v>48</v>
      </c>
      <c r="CC20" s="57" t="s">
        <v>116</v>
      </c>
      <c r="CD20" s="66">
        <v>100</v>
      </c>
      <c r="CE20" s="126">
        <v>529</v>
      </c>
      <c r="CF20" s="75">
        <v>8</v>
      </c>
      <c r="CG20" s="75">
        <v>26</v>
      </c>
      <c r="CH20" s="74">
        <v>39</v>
      </c>
      <c r="CI20" s="75">
        <v>20</v>
      </c>
      <c r="CJ20" s="74">
        <v>171</v>
      </c>
      <c r="CK20" s="74">
        <v>102</v>
      </c>
      <c r="CL20" s="74">
        <v>59</v>
      </c>
      <c r="CM20" s="74">
        <v>70</v>
      </c>
      <c r="CN20" s="127">
        <v>34</v>
      </c>
      <c r="CO20" s="138">
        <f t="shared" si="2"/>
        <v>0</v>
      </c>
      <c r="CP20" s="57">
        <v>1</v>
      </c>
      <c r="CQ20" s="57">
        <v>1</v>
      </c>
      <c r="CR20" s="57">
        <v>1</v>
      </c>
      <c r="CS20" s="57">
        <v>1</v>
      </c>
      <c r="CT20" s="57">
        <v>1</v>
      </c>
      <c r="CU20" s="57">
        <v>1</v>
      </c>
      <c r="CV20" s="57">
        <v>1</v>
      </c>
    </row>
    <row r="21" spans="1:100" s="55" customFormat="1" ht="18" customHeight="1">
      <c r="A21" s="58" t="s">
        <v>206</v>
      </c>
      <c r="B21" s="57">
        <v>5006</v>
      </c>
      <c r="C21" s="57">
        <v>206</v>
      </c>
      <c r="D21" s="57">
        <v>484</v>
      </c>
      <c r="E21" s="57">
        <v>764</v>
      </c>
      <c r="F21" s="57">
        <v>365</v>
      </c>
      <c r="G21" s="57">
        <v>1085</v>
      </c>
      <c r="H21" s="57">
        <v>535</v>
      </c>
      <c r="I21" s="57">
        <v>598</v>
      </c>
      <c r="J21" s="57">
        <v>385</v>
      </c>
      <c r="K21" s="66">
        <v>585</v>
      </c>
      <c r="L21" s="84">
        <v>2370</v>
      </c>
      <c r="M21" s="57">
        <v>94</v>
      </c>
      <c r="N21" s="57">
        <v>173</v>
      </c>
      <c r="O21" s="57">
        <v>369</v>
      </c>
      <c r="P21" s="57">
        <v>136</v>
      </c>
      <c r="Q21" s="57">
        <v>570</v>
      </c>
      <c r="R21" s="57">
        <v>259</v>
      </c>
      <c r="S21" s="57">
        <v>337</v>
      </c>
      <c r="T21" s="57">
        <v>169</v>
      </c>
      <c r="U21" s="85">
        <v>263</v>
      </c>
      <c r="V21" s="79">
        <v>212</v>
      </c>
      <c r="W21" s="75">
        <v>6</v>
      </c>
      <c r="X21" s="74">
        <v>54</v>
      </c>
      <c r="Y21" s="74">
        <v>28</v>
      </c>
      <c r="Z21" s="75">
        <v>14</v>
      </c>
      <c r="AA21" s="74">
        <v>44</v>
      </c>
      <c r="AB21" s="75">
        <v>9</v>
      </c>
      <c r="AC21" s="75">
        <v>13</v>
      </c>
      <c r="AD21" s="75">
        <v>16</v>
      </c>
      <c r="AE21" s="141">
        <v>28</v>
      </c>
      <c r="AF21" s="137">
        <f t="shared" si="1"/>
        <v>0</v>
      </c>
      <c r="AG21" s="67">
        <v>602</v>
      </c>
      <c r="AH21" s="57">
        <v>42</v>
      </c>
      <c r="AI21" s="57">
        <v>89</v>
      </c>
      <c r="AJ21" s="57">
        <v>95</v>
      </c>
      <c r="AK21" s="57">
        <v>52</v>
      </c>
      <c r="AL21" s="57">
        <v>86</v>
      </c>
      <c r="AM21" s="57">
        <v>81</v>
      </c>
      <c r="AN21" s="57">
        <v>72</v>
      </c>
      <c r="AO21" s="57" t="s">
        <v>116</v>
      </c>
      <c r="AP21" s="57">
        <v>52</v>
      </c>
      <c r="AQ21" s="57">
        <v>370</v>
      </c>
      <c r="AR21" s="57">
        <v>27</v>
      </c>
      <c r="AS21" s="57" t="s">
        <v>116</v>
      </c>
      <c r="AT21" s="57">
        <v>54</v>
      </c>
      <c r="AU21" s="57">
        <v>30</v>
      </c>
      <c r="AV21" s="57">
        <v>75</v>
      </c>
      <c r="AW21" s="57">
        <v>53</v>
      </c>
      <c r="AX21" s="57" t="s">
        <v>116</v>
      </c>
      <c r="AY21" s="57" t="s">
        <v>116</v>
      </c>
      <c r="AZ21" s="57">
        <v>52</v>
      </c>
      <c r="BA21" s="57">
        <v>276</v>
      </c>
      <c r="BB21" s="57" t="s">
        <v>116</v>
      </c>
      <c r="BC21" s="57" t="s">
        <v>116</v>
      </c>
      <c r="BD21" s="57">
        <v>50</v>
      </c>
      <c r="BE21" s="57">
        <v>46</v>
      </c>
      <c r="BF21" s="57">
        <v>56</v>
      </c>
      <c r="BG21" s="57" t="s">
        <v>116</v>
      </c>
      <c r="BH21" s="57">
        <v>39</v>
      </c>
      <c r="BI21" s="57" t="s">
        <v>116</v>
      </c>
      <c r="BJ21" s="57">
        <v>36</v>
      </c>
      <c r="BK21" s="57">
        <v>278</v>
      </c>
      <c r="BL21" s="57" t="s">
        <v>116</v>
      </c>
      <c r="BM21" s="57">
        <v>21</v>
      </c>
      <c r="BN21" s="57">
        <v>58</v>
      </c>
      <c r="BO21" s="57" t="s">
        <v>116</v>
      </c>
      <c r="BP21" s="57">
        <v>47</v>
      </c>
      <c r="BQ21" s="57" t="s">
        <v>116</v>
      </c>
      <c r="BR21" s="57" t="s">
        <v>116</v>
      </c>
      <c r="BS21" s="57" t="s">
        <v>116</v>
      </c>
      <c r="BT21" s="57">
        <v>49</v>
      </c>
      <c r="BU21" s="57">
        <v>369</v>
      </c>
      <c r="BV21" s="57" t="s">
        <v>116</v>
      </c>
      <c r="BW21" s="57">
        <v>70</v>
      </c>
      <c r="BX21" s="57">
        <v>81</v>
      </c>
      <c r="BY21" s="57" t="s">
        <v>116</v>
      </c>
      <c r="BZ21" s="57">
        <v>67</v>
      </c>
      <c r="CA21" s="57" t="s">
        <v>116</v>
      </c>
      <c r="CB21" s="57">
        <v>20</v>
      </c>
      <c r="CC21" s="57" t="s">
        <v>116</v>
      </c>
      <c r="CD21" s="66">
        <v>44</v>
      </c>
      <c r="CE21" s="126">
        <v>520</v>
      </c>
      <c r="CF21" s="75">
        <v>7</v>
      </c>
      <c r="CG21" s="75">
        <v>25</v>
      </c>
      <c r="CH21" s="74">
        <v>29</v>
      </c>
      <c r="CI21" s="75">
        <v>19</v>
      </c>
      <c r="CJ21" s="74">
        <v>140</v>
      </c>
      <c r="CK21" s="74">
        <v>89</v>
      </c>
      <c r="CL21" s="74">
        <v>62</v>
      </c>
      <c r="CM21" s="74">
        <v>89</v>
      </c>
      <c r="CN21" s="127">
        <v>60</v>
      </c>
      <c r="CO21" s="138">
        <f t="shared" si="2"/>
        <v>0</v>
      </c>
      <c r="CP21" s="57">
        <v>1</v>
      </c>
      <c r="CQ21" s="57">
        <v>1</v>
      </c>
      <c r="CR21" s="57">
        <v>1</v>
      </c>
      <c r="CS21" s="57">
        <v>1</v>
      </c>
      <c r="CT21" s="57">
        <v>1</v>
      </c>
      <c r="CU21" s="57">
        <v>1</v>
      </c>
      <c r="CV21" s="57">
        <v>1</v>
      </c>
    </row>
    <row r="22" spans="1:100" s="55" customFormat="1" ht="18" customHeight="1">
      <c r="A22" s="58" t="s">
        <v>207</v>
      </c>
      <c r="B22" s="57">
        <v>5452</v>
      </c>
      <c r="C22" s="57">
        <v>268</v>
      </c>
      <c r="D22" s="57">
        <v>647</v>
      </c>
      <c r="E22" s="57">
        <v>902</v>
      </c>
      <c r="F22" s="57">
        <v>339</v>
      </c>
      <c r="G22" s="57">
        <v>1080</v>
      </c>
      <c r="H22" s="57">
        <v>428</v>
      </c>
      <c r="I22" s="57">
        <v>683</v>
      </c>
      <c r="J22" s="57">
        <v>393</v>
      </c>
      <c r="K22" s="66">
        <v>712</v>
      </c>
      <c r="L22" s="84">
        <v>2678</v>
      </c>
      <c r="M22" s="57">
        <v>118</v>
      </c>
      <c r="N22" s="57">
        <v>257</v>
      </c>
      <c r="O22" s="57">
        <v>514</v>
      </c>
      <c r="P22" s="57">
        <v>165</v>
      </c>
      <c r="Q22" s="57">
        <v>513</v>
      </c>
      <c r="R22" s="57">
        <v>237</v>
      </c>
      <c r="S22" s="57">
        <v>367</v>
      </c>
      <c r="T22" s="57">
        <v>186</v>
      </c>
      <c r="U22" s="85">
        <v>321</v>
      </c>
      <c r="V22" s="79">
        <v>275</v>
      </c>
      <c r="W22" s="75">
        <v>6</v>
      </c>
      <c r="X22" s="74">
        <v>53</v>
      </c>
      <c r="Y22" s="74">
        <v>50</v>
      </c>
      <c r="Z22" s="75">
        <v>19</v>
      </c>
      <c r="AA22" s="74">
        <v>78</v>
      </c>
      <c r="AB22" s="75">
        <v>7</v>
      </c>
      <c r="AC22" s="75">
        <v>18</v>
      </c>
      <c r="AD22" s="75">
        <v>20</v>
      </c>
      <c r="AE22" s="141">
        <v>24</v>
      </c>
      <c r="AF22" s="137">
        <f t="shared" si="1"/>
        <v>0</v>
      </c>
      <c r="AG22" s="67">
        <v>593</v>
      </c>
      <c r="AH22" s="57">
        <v>70</v>
      </c>
      <c r="AI22" s="57">
        <v>77</v>
      </c>
      <c r="AJ22" s="57">
        <v>102</v>
      </c>
      <c r="AK22" s="57" t="s">
        <v>116</v>
      </c>
      <c r="AL22" s="57">
        <v>97</v>
      </c>
      <c r="AM22" s="57" t="s">
        <v>116</v>
      </c>
      <c r="AN22" s="57">
        <v>73</v>
      </c>
      <c r="AO22" s="57">
        <v>36</v>
      </c>
      <c r="AP22" s="57">
        <v>87</v>
      </c>
      <c r="AQ22" s="57">
        <v>487</v>
      </c>
      <c r="AR22" s="57">
        <v>30</v>
      </c>
      <c r="AS22" s="57">
        <v>58</v>
      </c>
      <c r="AT22" s="57">
        <v>55</v>
      </c>
      <c r="AU22" s="57" t="s">
        <v>116</v>
      </c>
      <c r="AV22" s="57">
        <v>88</v>
      </c>
      <c r="AW22" s="57" t="s">
        <v>116</v>
      </c>
      <c r="AX22" s="57">
        <v>71</v>
      </c>
      <c r="AY22" s="57" t="s">
        <v>116</v>
      </c>
      <c r="AZ22" s="57">
        <v>54</v>
      </c>
      <c r="BA22" s="57">
        <v>245</v>
      </c>
      <c r="BB22" s="57" t="s">
        <v>116</v>
      </c>
      <c r="BC22" s="57" t="s">
        <v>116</v>
      </c>
      <c r="BD22" s="57">
        <v>31</v>
      </c>
      <c r="BE22" s="57" t="s">
        <v>116</v>
      </c>
      <c r="BF22" s="57">
        <v>58</v>
      </c>
      <c r="BG22" s="57" t="s">
        <v>116</v>
      </c>
      <c r="BH22" s="57">
        <v>39</v>
      </c>
      <c r="BI22" s="57" t="s">
        <v>116</v>
      </c>
      <c r="BJ22" s="57">
        <v>41</v>
      </c>
      <c r="BK22" s="57">
        <v>285</v>
      </c>
      <c r="BL22" s="57" t="s">
        <v>116</v>
      </c>
      <c r="BM22" s="57" t="s">
        <v>116</v>
      </c>
      <c r="BN22" s="57">
        <v>49</v>
      </c>
      <c r="BO22" s="57" t="s">
        <v>116</v>
      </c>
      <c r="BP22" s="57">
        <v>42</v>
      </c>
      <c r="BQ22" s="57" t="s">
        <v>116</v>
      </c>
      <c r="BR22" s="57" t="s">
        <v>116</v>
      </c>
      <c r="BS22" s="57" t="s">
        <v>116</v>
      </c>
      <c r="BT22" s="57">
        <v>52</v>
      </c>
      <c r="BU22" s="57">
        <v>353</v>
      </c>
      <c r="BV22" s="57" t="s">
        <v>116</v>
      </c>
      <c r="BW22" s="57">
        <v>99</v>
      </c>
      <c r="BX22" s="57">
        <v>35</v>
      </c>
      <c r="BY22" s="57" t="s">
        <v>116</v>
      </c>
      <c r="BZ22" s="57">
        <v>53</v>
      </c>
      <c r="CA22" s="57" t="s">
        <v>116</v>
      </c>
      <c r="CB22" s="57" t="s">
        <v>116</v>
      </c>
      <c r="CC22" s="57" t="s">
        <v>116</v>
      </c>
      <c r="CD22" s="66">
        <v>82</v>
      </c>
      <c r="CE22" s="126">
        <v>523</v>
      </c>
      <c r="CF22" s="75">
        <v>11</v>
      </c>
      <c r="CG22" s="75">
        <v>37</v>
      </c>
      <c r="CH22" s="74">
        <v>65</v>
      </c>
      <c r="CI22" s="74">
        <v>33</v>
      </c>
      <c r="CJ22" s="74">
        <v>148</v>
      </c>
      <c r="CK22" s="74">
        <v>74</v>
      </c>
      <c r="CL22" s="74">
        <v>73</v>
      </c>
      <c r="CM22" s="75">
        <v>50</v>
      </c>
      <c r="CN22" s="127">
        <v>32</v>
      </c>
      <c r="CO22" s="138">
        <f t="shared" si="2"/>
        <v>0</v>
      </c>
      <c r="CP22" s="57">
        <v>1</v>
      </c>
      <c r="CQ22" s="57">
        <v>1</v>
      </c>
      <c r="CR22" s="57">
        <v>1</v>
      </c>
      <c r="CS22" s="57">
        <v>1</v>
      </c>
      <c r="CT22" s="57">
        <v>1</v>
      </c>
      <c r="CU22" s="57">
        <v>1</v>
      </c>
      <c r="CV22" s="57">
        <v>1</v>
      </c>
    </row>
    <row r="23" spans="1:100" s="55" customFormat="1" ht="18" customHeight="1">
      <c r="A23" s="58" t="s">
        <v>208</v>
      </c>
      <c r="B23" s="57">
        <v>5029</v>
      </c>
      <c r="C23" s="57">
        <v>195</v>
      </c>
      <c r="D23" s="57">
        <v>564</v>
      </c>
      <c r="E23" s="57">
        <v>708</v>
      </c>
      <c r="F23" s="57">
        <v>391</v>
      </c>
      <c r="G23" s="57">
        <v>1084</v>
      </c>
      <c r="H23" s="57">
        <v>458</v>
      </c>
      <c r="I23" s="57">
        <v>617</v>
      </c>
      <c r="J23" s="57">
        <v>364</v>
      </c>
      <c r="K23" s="66">
        <v>649</v>
      </c>
      <c r="L23" s="84">
        <v>2638</v>
      </c>
      <c r="M23" s="57">
        <v>67</v>
      </c>
      <c r="N23" s="57">
        <v>214</v>
      </c>
      <c r="O23" s="57">
        <v>405</v>
      </c>
      <c r="P23" s="57">
        <v>223</v>
      </c>
      <c r="Q23" s="57">
        <v>554</v>
      </c>
      <c r="R23" s="57">
        <v>292</v>
      </c>
      <c r="S23" s="57">
        <v>386</v>
      </c>
      <c r="T23" s="57">
        <v>174</v>
      </c>
      <c r="U23" s="85">
        <v>323</v>
      </c>
      <c r="V23" s="79">
        <v>224</v>
      </c>
      <c r="W23" s="75">
        <v>6</v>
      </c>
      <c r="X23" s="74">
        <v>60</v>
      </c>
      <c r="Y23" s="74">
        <v>40</v>
      </c>
      <c r="Z23" s="75">
        <v>16</v>
      </c>
      <c r="AA23" s="74">
        <v>52</v>
      </c>
      <c r="AB23" s="75">
        <v>5</v>
      </c>
      <c r="AC23" s="75">
        <v>15</v>
      </c>
      <c r="AD23" s="75">
        <v>12</v>
      </c>
      <c r="AE23" s="141">
        <v>18</v>
      </c>
      <c r="AF23" s="137">
        <f t="shared" si="1"/>
        <v>0</v>
      </c>
      <c r="AG23" s="67">
        <v>529</v>
      </c>
      <c r="AH23" s="57">
        <v>60</v>
      </c>
      <c r="AI23" s="57">
        <v>76</v>
      </c>
      <c r="AJ23" s="57">
        <v>77</v>
      </c>
      <c r="AK23" s="57" t="s">
        <v>116</v>
      </c>
      <c r="AL23" s="57">
        <v>85</v>
      </c>
      <c r="AM23" s="57" t="s">
        <v>116</v>
      </c>
      <c r="AN23" s="57">
        <v>50</v>
      </c>
      <c r="AO23" s="57" t="s">
        <v>116</v>
      </c>
      <c r="AP23" s="57">
        <v>85</v>
      </c>
      <c r="AQ23" s="57">
        <v>380</v>
      </c>
      <c r="AR23" s="57">
        <v>30</v>
      </c>
      <c r="AS23" s="57" t="s">
        <v>116</v>
      </c>
      <c r="AT23" s="57">
        <v>46</v>
      </c>
      <c r="AU23" s="57" t="s">
        <v>116</v>
      </c>
      <c r="AV23" s="57">
        <v>107</v>
      </c>
      <c r="AW23" s="57" t="s">
        <v>116</v>
      </c>
      <c r="AX23" s="57" t="s">
        <v>116</v>
      </c>
      <c r="AY23" s="57">
        <v>23</v>
      </c>
      <c r="AZ23" s="57">
        <v>42</v>
      </c>
      <c r="BA23" s="57">
        <v>298</v>
      </c>
      <c r="BB23" s="57" t="s">
        <v>116</v>
      </c>
      <c r="BC23" s="57" t="s">
        <v>116</v>
      </c>
      <c r="BD23" s="57">
        <v>50</v>
      </c>
      <c r="BE23" s="57" t="s">
        <v>116</v>
      </c>
      <c r="BF23" s="57">
        <v>68</v>
      </c>
      <c r="BG23" s="57" t="s">
        <v>116</v>
      </c>
      <c r="BH23" s="57">
        <v>61</v>
      </c>
      <c r="BI23" s="57" t="s">
        <v>116</v>
      </c>
      <c r="BJ23" s="57">
        <v>42</v>
      </c>
      <c r="BK23" s="57">
        <v>208</v>
      </c>
      <c r="BL23" s="57" t="s">
        <v>116</v>
      </c>
      <c r="BM23" s="57" t="s">
        <v>116</v>
      </c>
      <c r="BN23" s="57" t="s">
        <v>116</v>
      </c>
      <c r="BO23" s="57" t="s">
        <v>116</v>
      </c>
      <c r="BP23" s="57">
        <v>41</v>
      </c>
      <c r="BQ23" s="57" t="s">
        <v>116</v>
      </c>
      <c r="BR23" s="57" t="s">
        <v>116</v>
      </c>
      <c r="BS23" s="57" t="s">
        <v>116</v>
      </c>
      <c r="BT23" s="57">
        <v>31</v>
      </c>
      <c r="BU23" s="57">
        <v>273</v>
      </c>
      <c r="BV23" s="57" t="s">
        <v>116</v>
      </c>
      <c r="BW23" s="57">
        <v>83</v>
      </c>
      <c r="BX23" s="57">
        <v>30</v>
      </c>
      <c r="BY23" s="57" t="s">
        <v>116</v>
      </c>
      <c r="BZ23" s="57">
        <v>35</v>
      </c>
      <c r="CA23" s="57" t="s">
        <v>116</v>
      </c>
      <c r="CB23" s="57" t="s">
        <v>116</v>
      </c>
      <c r="CC23" s="57" t="s">
        <v>116</v>
      </c>
      <c r="CD23" s="66">
        <v>59</v>
      </c>
      <c r="CE23" s="126">
        <v>461</v>
      </c>
      <c r="CF23" s="92">
        <f>CE23-SUM(CG23:CN23)</f>
        <v>1</v>
      </c>
      <c r="CG23" s="74">
        <v>33</v>
      </c>
      <c r="CH23" s="74">
        <v>37</v>
      </c>
      <c r="CI23" s="74">
        <v>29</v>
      </c>
      <c r="CJ23" s="74">
        <v>142</v>
      </c>
      <c r="CK23" s="74">
        <v>68</v>
      </c>
      <c r="CL23" s="74">
        <v>51</v>
      </c>
      <c r="CM23" s="74">
        <v>46</v>
      </c>
      <c r="CN23" s="127">
        <v>54</v>
      </c>
      <c r="CO23" s="138">
        <f t="shared" si="2"/>
        <v>0</v>
      </c>
      <c r="CP23" s="57">
        <v>1</v>
      </c>
      <c r="CQ23" s="57">
        <v>1</v>
      </c>
      <c r="CR23" s="57">
        <v>1</v>
      </c>
      <c r="CS23" s="57">
        <v>1</v>
      </c>
      <c r="CT23" s="57">
        <v>1</v>
      </c>
      <c r="CU23" s="57">
        <v>1</v>
      </c>
      <c r="CV23" s="57">
        <v>1</v>
      </c>
    </row>
    <row r="24" spans="1:100" s="55" customFormat="1" ht="18" customHeight="1">
      <c r="A24" s="58" t="s">
        <v>209</v>
      </c>
      <c r="B24" s="57">
        <v>5754</v>
      </c>
      <c r="C24" s="57">
        <v>259</v>
      </c>
      <c r="D24" s="57">
        <v>689</v>
      </c>
      <c r="E24" s="57">
        <v>904</v>
      </c>
      <c r="F24" s="57">
        <v>458</v>
      </c>
      <c r="G24" s="57">
        <v>1139</v>
      </c>
      <c r="H24" s="57">
        <v>508</v>
      </c>
      <c r="I24" s="57">
        <v>706</v>
      </c>
      <c r="J24" s="57">
        <v>395</v>
      </c>
      <c r="K24" s="66">
        <v>695</v>
      </c>
      <c r="L24" s="84">
        <v>3154</v>
      </c>
      <c r="M24" s="57">
        <v>124</v>
      </c>
      <c r="N24" s="57">
        <v>277</v>
      </c>
      <c r="O24" s="57">
        <v>564</v>
      </c>
      <c r="P24" s="57">
        <v>286</v>
      </c>
      <c r="Q24" s="57">
        <v>627</v>
      </c>
      <c r="R24" s="57">
        <v>300</v>
      </c>
      <c r="S24" s="57">
        <v>452</v>
      </c>
      <c r="T24" s="57">
        <v>191</v>
      </c>
      <c r="U24" s="85">
        <v>333</v>
      </c>
      <c r="V24" s="79">
        <v>297</v>
      </c>
      <c r="W24" s="75">
        <v>7</v>
      </c>
      <c r="X24" s="74">
        <v>94</v>
      </c>
      <c r="Y24" s="75">
        <v>37</v>
      </c>
      <c r="Z24" s="75">
        <v>13</v>
      </c>
      <c r="AA24" s="74">
        <v>67</v>
      </c>
      <c r="AB24" s="75">
        <v>7</v>
      </c>
      <c r="AC24" s="75">
        <v>15</v>
      </c>
      <c r="AD24" s="75">
        <v>21</v>
      </c>
      <c r="AE24" s="140">
        <v>36</v>
      </c>
      <c r="AF24" s="137">
        <f t="shared" si="1"/>
        <v>0</v>
      </c>
      <c r="AG24" s="67">
        <v>539</v>
      </c>
      <c r="AH24" s="57">
        <v>51</v>
      </c>
      <c r="AI24" s="57">
        <v>104</v>
      </c>
      <c r="AJ24" s="57">
        <v>101</v>
      </c>
      <c r="AK24" s="57" t="s">
        <v>116</v>
      </c>
      <c r="AL24" s="57">
        <v>73</v>
      </c>
      <c r="AM24" s="57">
        <v>44</v>
      </c>
      <c r="AN24" s="57">
        <v>42</v>
      </c>
      <c r="AO24" s="57" t="s">
        <v>116</v>
      </c>
      <c r="AP24" s="57">
        <v>65</v>
      </c>
      <c r="AQ24" s="57">
        <v>368</v>
      </c>
      <c r="AR24" s="57" t="s">
        <v>116</v>
      </c>
      <c r="AS24" s="57" t="s">
        <v>116</v>
      </c>
      <c r="AT24" s="57">
        <v>76</v>
      </c>
      <c r="AU24" s="57" t="s">
        <v>116</v>
      </c>
      <c r="AV24" s="57">
        <v>66</v>
      </c>
      <c r="AW24" s="57" t="s">
        <v>116</v>
      </c>
      <c r="AX24" s="57">
        <v>46</v>
      </c>
      <c r="AY24" s="57" t="s">
        <v>116</v>
      </c>
      <c r="AZ24" s="57">
        <v>55</v>
      </c>
      <c r="BA24" s="57">
        <v>303</v>
      </c>
      <c r="BB24" s="57" t="s">
        <v>116</v>
      </c>
      <c r="BC24" s="57" t="s">
        <v>116</v>
      </c>
      <c r="BD24" s="57">
        <v>55</v>
      </c>
      <c r="BE24" s="57" t="s">
        <v>116</v>
      </c>
      <c r="BF24" s="57">
        <v>64</v>
      </c>
      <c r="BG24" s="57" t="s">
        <v>116</v>
      </c>
      <c r="BH24" s="57">
        <v>38</v>
      </c>
      <c r="BI24" s="57" t="s">
        <v>116</v>
      </c>
      <c r="BJ24" s="57">
        <v>30</v>
      </c>
      <c r="BK24" s="57">
        <v>253</v>
      </c>
      <c r="BL24" s="57" t="s">
        <v>116</v>
      </c>
      <c r="BM24" s="57">
        <v>33</v>
      </c>
      <c r="BN24" s="57" t="s">
        <v>116</v>
      </c>
      <c r="BO24" s="57">
        <v>34</v>
      </c>
      <c r="BP24" s="57">
        <v>31</v>
      </c>
      <c r="BQ24" s="57" t="s">
        <v>116</v>
      </c>
      <c r="BR24" s="57" t="s">
        <v>116</v>
      </c>
      <c r="BS24" s="57" t="s">
        <v>116</v>
      </c>
      <c r="BT24" s="57">
        <v>59</v>
      </c>
      <c r="BU24" s="57">
        <v>278</v>
      </c>
      <c r="BV24" s="57" t="s">
        <v>116</v>
      </c>
      <c r="BW24" s="57">
        <v>88</v>
      </c>
      <c r="BX24" s="57" t="s">
        <v>116</v>
      </c>
      <c r="BY24" s="57" t="s">
        <v>116</v>
      </c>
      <c r="BZ24" s="57">
        <v>47</v>
      </c>
      <c r="CA24" s="57" t="s">
        <v>116</v>
      </c>
      <c r="CB24" s="57">
        <v>19</v>
      </c>
      <c r="CC24" s="57" t="s">
        <v>116</v>
      </c>
      <c r="CD24" s="66">
        <v>59</v>
      </c>
      <c r="CE24" s="126">
        <v>548</v>
      </c>
      <c r="CF24" s="75">
        <v>13</v>
      </c>
      <c r="CG24" s="75">
        <v>35</v>
      </c>
      <c r="CH24" s="74">
        <v>34</v>
      </c>
      <c r="CI24" s="75">
        <v>28</v>
      </c>
      <c r="CJ24" s="74">
        <v>164</v>
      </c>
      <c r="CK24" s="74">
        <v>83</v>
      </c>
      <c r="CL24" s="74">
        <v>72</v>
      </c>
      <c r="CM24" s="74">
        <v>71</v>
      </c>
      <c r="CN24" s="127">
        <v>48</v>
      </c>
      <c r="CO24" s="138">
        <f t="shared" si="2"/>
        <v>0</v>
      </c>
      <c r="CP24" s="57">
        <v>1</v>
      </c>
      <c r="CQ24" s="57">
        <v>1</v>
      </c>
      <c r="CR24" s="57">
        <v>1</v>
      </c>
      <c r="CS24" s="57">
        <v>1</v>
      </c>
      <c r="CT24" s="57">
        <v>1</v>
      </c>
      <c r="CU24" s="57">
        <v>1</v>
      </c>
      <c r="CV24" s="57">
        <v>1</v>
      </c>
    </row>
    <row r="25" spans="1:100" s="55" customFormat="1" ht="18" customHeight="1">
      <c r="A25" s="58" t="s">
        <v>210</v>
      </c>
      <c r="B25" s="57">
        <v>5255</v>
      </c>
      <c r="C25" s="57">
        <v>204</v>
      </c>
      <c r="D25" s="57">
        <v>625</v>
      </c>
      <c r="E25" s="57">
        <v>826</v>
      </c>
      <c r="F25" s="57">
        <v>352</v>
      </c>
      <c r="G25" s="57">
        <v>1103</v>
      </c>
      <c r="H25" s="57">
        <v>399</v>
      </c>
      <c r="I25" s="57">
        <v>724</v>
      </c>
      <c r="J25" s="57">
        <v>364</v>
      </c>
      <c r="K25" s="66">
        <v>659</v>
      </c>
      <c r="L25" s="84">
        <v>2966</v>
      </c>
      <c r="M25" s="57">
        <v>94</v>
      </c>
      <c r="N25" s="57">
        <v>256</v>
      </c>
      <c r="O25" s="57">
        <v>516</v>
      </c>
      <c r="P25" s="57">
        <v>237</v>
      </c>
      <c r="Q25" s="57">
        <v>617</v>
      </c>
      <c r="R25" s="57">
        <v>268</v>
      </c>
      <c r="S25" s="57">
        <v>447</v>
      </c>
      <c r="T25" s="57">
        <v>196</v>
      </c>
      <c r="U25" s="85">
        <v>336</v>
      </c>
      <c r="V25" s="79">
        <v>276</v>
      </c>
      <c r="W25" s="75">
        <v>7</v>
      </c>
      <c r="X25" s="74">
        <v>81</v>
      </c>
      <c r="Y25" s="74">
        <v>34</v>
      </c>
      <c r="Z25" s="74">
        <v>20</v>
      </c>
      <c r="AA25" s="74">
        <v>58</v>
      </c>
      <c r="AB25" s="75">
        <v>7</v>
      </c>
      <c r="AC25" s="75">
        <v>16</v>
      </c>
      <c r="AD25" s="75">
        <v>26</v>
      </c>
      <c r="AE25" s="140">
        <v>27</v>
      </c>
      <c r="AF25" s="137">
        <f t="shared" si="1"/>
        <v>0</v>
      </c>
      <c r="AG25" s="67">
        <v>451</v>
      </c>
      <c r="AH25" s="57">
        <v>40</v>
      </c>
      <c r="AI25" s="57">
        <v>82</v>
      </c>
      <c r="AJ25" s="57">
        <v>60</v>
      </c>
      <c r="AK25" s="57" t="s">
        <v>116</v>
      </c>
      <c r="AL25" s="57">
        <v>56</v>
      </c>
      <c r="AM25" s="57" t="s">
        <v>116</v>
      </c>
      <c r="AN25" s="57">
        <v>51</v>
      </c>
      <c r="AO25" s="57">
        <v>41</v>
      </c>
      <c r="AP25" s="57">
        <v>65</v>
      </c>
      <c r="AQ25" s="57">
        <v>349</v>
      </c>
      <c r="AR25" s="57" t="s">
        <v>116</v>
      </c>
      <c r="AS25" s="57">
        <v>56</v>
      </c>
      <c r="AT25" s="57">
        <v>49</v>
      </c>
      <c r="AU25" s="57" t="s">
        <v>116</v>
      </c>
      <c r="AV25" s="57">
        <v>60</v>
      </c>
      <c r="AW25" s="57" t="s">
        <v>116</v>
      </c>
      <c r="AX25" s="57">
        <v>46</v>
      </c>
      <c r="AY25" s="57" t="s">
        <v>116</v>
      </c>
      <c r="AZ25" s="57">
        <v>44</v>
      </c>
      <c r="BA25" s="57">
        <v>255</v>
      </c>
      <c r="BB25" s="57" t="s">
        <v>116</v>
      </c>
      <c r="BC25" s="57" t="s">
        <v>116</v>
      </c>
      <c r="BD25" s="57" t="s">
        <v>116</v>
      </c>
      <c r="BE25" s="57" t="s">
        <v>116</v>
      </c>
      <c r="BF25" s="57">
        <v>57</v>
      </c>
      <c r="BG25" s="57" t="s">
        <v>116</v>
      </c>
      <c r="BH25" s="57">
        <v>56</v>
      </c>
      <c r="BI25" s="57" t="s">
        <v>116</v>
      </c>
      <c r="BJ25" s="57">
        <v>38</v>
      </c>
      <c r="BK25" s="57">
        <v>267</v>
      </c>
      <c r="BL25" s="57" t="s">
        <v>116</v>
      </c>
      <c r="BM25" s="57">
        <v>58</v>
      </c>
      <c r="BN25" s="57" t="s">
        <v>116</v>
      </c>
      <c r="BO25" s="57" t="s">
        <v>116</v>
      </c>
      <c r="BP25" s="57">
        <v>54</v>
      </c>
      <c r="BQ25" s="57" t="s">
        <v>116</v>
      </c>
      <c r="BR25" s="57">
        <v>31</v>
      </c>
      <c r="BS25" s="57" t="s">
        <v>116</v>
      </c>
      <c r="BT25" s="57">
        <v>58</v>
      </c>
      <c r="BU25" s="57">
        <v>223</v>
      </c>
      <c r="BV25" s="57" t="s">
        <v>116</v>
      </c>
      <c r="BW25" s="57">
        <v>54</v>
      </c>
      <c r="BX25" s="57">
        <v>52</v>
      </c>
      <c r="BY25" s="57" t="s">
        <v>116</v>
      </c>
      <c r="BZ25" s="57" t="s">
        <v>116</v>
      </c>
      <c r="CA25" s="57" t="s">
        <v>116</v>
      </c>
      <c r="CB25" s="57" t="s">
        <v>116</v>
      </c>
      <c r="CC25" s="57" t="s">
        <v>116</v>
      </c>
      <c r="CD25" s="66">
        <v>38</v>
      </c>
      <c r="CE25" s="126">
        <v>466</v>
      </c>
      <c r="CF25" s="75">
        <v>6</v>
      </c>
      <c r="CG25" s="75">
        <v>23</v>
      </c>
      <c r="CH25" s="74">
        <v>44</v>
      </c>
      <c r="CI25" s="75">
        <v>17</v>
      </c>
      <c r="CJ25" s="74">
        <v>179</v>
      </c>
      <c r="CK25" s="75">
        <v>44</v>
      </c>
      <c r="CL25" s="74">
        <v>58</v>
      </c>
      <c r="CM25" s="74">
        <v>43</v>
      </c>
      <c r="CN25" s="127">
        <v>52</v>
      </c>
      <c r="CO25" s="138">
        <f t="shared" si="2"/>
        <v>0</v>
      </c>
      <c r="CP25" s="57">
        <v>1</v>
      </c>
      <c r="CQ25" s="57">
        <v>1</v>
      </c>
      <c r="CR25" s="57">
        <v>1</v>
      </c>
      <c r="CS25" s="57">
        <v>1</v>
      </c>
      <c r="CT25" s="57">
        <v>1</v>
      </c>
      <c r="CU25" s="57">
        <v>1</v>
      </c>
      <c r="CV25" s="57">
        <v>1</v>
      </c>
    </row>
    <row r="26" spans="1:100" s="55" customFormat="1" ht="18" customHeight="1">
      <c r="A26" s="58" t="s">
        <v>211</v>
      </c>
      <c r="B26" s="57">
        <v>9656</v>
      </c>
      <c r="C26" s="57">
        <v>388</v>
      </c>
      <c r="D26" s="57">
        <v>1314</v>
      </c>
      <c r="E26" s="57">
        <v>1499</v>
      </c>
      <c r="F26" s="57">
        <v>629</v>
      </c>
      <c r="G26" s="57">
        <v>2053</v>
      </c>
      <c r="H26" s="57">
        <v>670</v>
      </c>
      <c r="I26" s="57">
        <v>1245</v>
      </c>
      <c r="J26" s="57">
        <v>686</v>
      </c>
      <c r="K26" s="66">
        <v>1173</v>
      </c>
      <c r="L26" s="84">
        <v>5524</v>
      </c>
      <c r="M26" s="57">
        <v>214</v>
      </c>
      <c r="N26" s="57">
        <v>576</v>
      </c>
      <c r="O26" s="57">
        <v>993</v>
      </c>
      <c r="P26" s="57">
        <v>396</v>
      </c>
      <c r="Q26" s="57">
        <v>1119</v>
      </c>
      <c r="R26" s="57">
        <v>461</v>
      </c>
      <c r="S26" s="57">
        <v>749</v>
      </c>
      <c r="T26" s="57">
        <v>414</v>
      </c>
      <c r="U26" s="85">
        <v>601</v>
      </c>
      <c r="V26" s="79">
        <v>562</v>
      </c>
      <c r="W26" s="75">
        <v>14</v>
      </c>
      <c r="X26" s="74">
        <v>147</v>
      </c>
      <c r="Y26" s="74">
        <v>65</v>
      </c>
      <c r="Z26" s="75">
        <v>36</v>
      </c>
      <c r="AA26" s="74">
        <v>178</v>
      </c>
      <c r="AB26" s="75">
        <v>9</v>
      </c>
      <c r="AC26" s="74">
        <v>24</v>
      </c>
      <c r="AD26" s="75">
        <v>43</v>
      </c>
      <c r="AE26" s="140">
        <v>46</v>
      </c>
      <c r="AF26" s="137">
        <f t="shared" si="1"/>
        <v>0</v>
      </c>
      <c r="AG26" s="67">
        <v>860</v>
      </c>
      <c r="AH26" s="57">
        <v>84</v>
      </c>
      <c r="AI26" s="57">
        <v>219</v>
      </c>
      <c r="AJ26" s="57">
        <v>142</v>
      </c>
      <c r="AK26" s="57">
        <v>55</v>
      </c>
      <c r="AL26" s="57">
        <v>117</v>
      </c>
      <c r="AM26" s="57" t="s">
        <v>116</v>
      </c>
      <c r="AN26" s="57">
        <v>72</v>
      </c>
      <c r="AO26" s="57" t="s">
        <v>116</v>
      </c>
      <c r="AP26" s="57">
        <v>116</v>
      </c>
      <c r="AQ26" s="57">
        <v>564</v>
      </c>
      <c r="AR26" s="57">
        <v>20</v>
      </c>
      <c r="AS26" s="57">
        <v>76</v>
      </c>
      <c r="AT26" s="57">
        <v>83</v>
      </c>
      <c r="AU26" s="57" t="s">
        <v>116</v>
      </c>
      <c r="AV26" s="57">
        <v>118</v>
      </c>
      <c r="AW26" s="57" t="s">
        <v>116</v>
      </c>
      <c r="AX26" s="57">
        <v>53</v>
      </c>
      <c r="AY26" s="57">
        <v>56</v>
      </c>
      <c r="AZ26" s="57">
        <v>97</v>
      </c>
      <c r="BA26" s="57">
        <v>512</v>
      </c>
      <c r="BB26" s="57" t="s">
        <v>116</v>
      </c>
      <c r="BC26" s="57">
        <v>46</v>
      </c>
      <c r="BD26" s="57">
        <v>64</v>
      </c>
      <c r="BE26" s="57" t="s">
        <v>116</v>
      </c>
      <c r="BF26" s="57">
        <v>118</v>
      </c>
      <c r="BG26" s="57" t="s">
        <v>116</v>
      </c>
      <c r="BH26" s="57">
        <v>87</v>
      </c>
      <c r="BI26" s="57">
        <v>36</v>
      </c>
      <c r="BJ26" s="57">
        <v>70</v>
      </c>
      <c r="BK26" s="57">
        <v>404</v>
      </c>
      <c r="BL26" s="57" t="s">
        <v>116</v>
      </c>
      <c r="BM26" s="57">
        <v>59</v>
      </c>
      <c r="BN26" s="57">
        <v>33</v>
      </c>
      <c r="BO26" s="57" t="s">
        <v>116</v>
      </c>
      <c r="BP26" s="57">
        <v>88</v>
      </c>
      <c r="BQ26" s="57" t="s">
        <v>116</v>
      </c>
      <c r="BR26" s="57">
        <v>77</v>
      </c>
      <c r="BS26" s="57" t="s">
        <v>116</v>
      </c>
      <c r="BT26" s="57">
        <v>86</v>
      </c>
      <c r="BU26" s="57">
        <v>447</v>
      </c>
      <c r="BV26" s="57" t="s">
        <v>116</v>
      </c>
      <c r="BW26" s="57">
        <v>140</v>
      </c>
      <c r="BX26" s="57">
        <v>46</v>
      </c>
      <c r="BY26" s="57" t="s">
        <v>116</v>
      </c>
      <c r="BZ26" s="57">
        <v>83</v>
      </c>
      <c r="CA26" s="57" t="s">
        <v>116</v>
      </c>
      <c r="CB26" s="57">
        <v>44</v>
      </c>
      <c r="CC26" s="57" t="s">
        <v>116</v>
      </c>
      <c r="CD26" s="66">
        <v>70</v>
      </c>
      <c r="CE26" s="126">
        <v>782</v>
      </c>
      <c r="CF26" s="75">
        <v>20</v>
      </c>
      <c r="CG26" s="74">
        <v>50</v>
      </c>
      <c r="CH26" s="74">
        <v>73</v>
      </c>
      <c r="CI26" s="75">
        <v>46</v>
      </c>
      <c r="CJ26" s="74">
        <v>233</v>
      </c>
      <c r="CK26" s="75">
        <v>64</v>
      </c>
      <c r="CL26" s="74">
        <v>138</v>
      </c>
      <c r="CM26" s="74">
        <v>72</v>
      </c>
      <c r="CN26" s="129">
        <v>86</v>
      </c>
      <c r="CO26" s="138">
        <f t="shared" si="2"/>
        <v>0</v>
      </c>
      <c r="CP26" s="57">
        <v>1</v>
      </c>
      <c r="CQ26" s="57">
        <v>1</v>
      </c>
      <c r="CR26" s="57">
        <v>1</v>
      </c>
      <c r="CS26" s="57">
        <v>1</v>
      </c>
      <c r="CT26" s="57">
        <v>1</v>
      </c>
      <c r="CU26" s="57">
        <v>1</v>
      </c>
      <c r="CV26" s="57">
        <v>1</v>
      </c>
    </row>
    <row r="27" spans="1:100" s="55" customFormat="1" ht="18" customHeight="1">
      <c r="A27" s="58" t="s">
        <v>212</v>
      </c>
      <c r="B27" s="57">
        <v>9280</v>
      </c>
      <c r="C27" s="57">
        <v>351</v>
      </c>
      <c r="D27" s="57">
        <v>1177</v>
      </c>
      <c r="E27" s="57">
        <v>1493</v>
      </c>
      <c r="F27" s="57">
        <v>762</v>
      </c>
      <c r="G27" s="57">
        <v>1953</v>
      </c>
      <c r="H27" s="57">
        <v>524</v>
      </c>
      <c r="I27" s="57">
        <v>1079</v>
      </c>
      <c r="J27" s="57">
        <v>664</v>
      </c>
      <c r="K27" s="66">
        <v>1277</v>
      </c>
      <c r="L27" s="84">
        <v>5886</v>
      </c>
      <c r="M27" s="57">
        <v>215</v>
      </c>
      <c r="N27" s="57">
        <v>623</v>
      </c>
      <c r="O27" s="57">
        <v>970</v>
      </c>
      <c r="P27" s="57">
        <v>580</v>
      </c>
      <c r="Q27" s="57">
        <v>1211</v>
      </c>
      <c r="R27" s="57">
        <v>418</v>
      </c>
      <c r="S27" s="57">
        <v>728</v>
      </c>
      <c r="T27" s="57">
        <v>440</v>
      </c>
      <c r="U27" s="85">
        <v>701</v>
      </c>
      <c r="V27" s="79">
        <v>555</v>
      </c>
      <c r="W27" s="75">
        <v>14</v>
      </c>
      <c r="X27" s="74">
        <v>141</v>
      </c>
      <c r="Y27" s="74">
        <v>90</v>
      </c>
      <c r="Z27" s="75">
        <v>36</v>
      </c>
      <c r="AA27" s="74">
        <v>131</v>
      </c>
      <c r="AB27" s="75">
        <v>9</v>
      </c>
      <c r="AC27" s="75">
        <v>34</v>
      </c>
      <c r="AD27" s="75">
        <v>43</v>
      </c>
      <c r="AE27" s="140">
        <v>57</v>
      </c>
      <c r="AF27" s="137">
        <f t="shared" si="1"/>
        <v>0</v>
      </c>
      <c r="AG27" s="67">
        <v>667</v>
      </c>
      <c r="AH27" s="57">
        <v>57</v>
      </c>
      <c r="AI27" s="57">
        <v>107</v>
      </c>
      <c r="AJ27" s="57">
        <v>124</v>
      </c>
      <c r="AK27" s="57" t="s">
        <v>116</v>
      </c>
      <c r="AL27" s="57">
        <v>88</v>
      </c>
      <c r="AM27" s="57" t="s">
        <v>116</v>
      </c>
      <c r="AN27" s="57">
        <v>58</v>
      </c>
      <c r="AO27" s="57">
        <v>47</v>
      </c>
      <c r="AP27" s="57">
        <v>136</v>
      </c>
      <c r="AQ27" s="57">
        <v>435</v>
      </c>
      <c r="AR27" s="57" t="s">
        <v>116</v>
      </c>
      <c r="AS27" s="57" t="s">
        <v>116</v>
      </c>
      <c r="AT27" s="57">
        <v>108</v>
      </c>
      <c r="AU27" s="57" t="s">
        <v>116</v>
      </c>
      <c r="AV27" s="57">
        <v>115</v>
      </c>
      <c r="AW27" s="57" t="s">
        <v>116</v>
      </c>
      <c r="AX27" s="57">
        <v>45</v>
      </c>
      <c r="AY27" s="57" t="s">
        <v>116</v>
      </c>
      <c r="AZ27" s="57">
        <v>80</v>
      </c>
      <c r="BA27" s="57">
        <v>451</v>
      </c>
      <c r="BB27" s="57" t="s">
        <v>116</v>
      </c>
      <c r="BC27" s="57">
        <v>54</v>
      </c>
      <c r="BD27" s="57">
        <v>49</v>
      </c>
      <c r="BE27" s="57" t="s">
        <v>116</v>
      </c>
      <c r="BF27" s="57">
        <v>130</v>
      </c>
      <c r="BG27" s="57" t="s">
        <v>116</v>
      </c>
      <c r="BH27" s="57">
        <v>55</v>
      </c>
      <c r="BI27" s="57">
        <v>26</v>
      </c>
      <c r="BJ27" s="57">
        <v>67</v>
      </c>
      <c r="BK27" s="57">
        <v>368</v>
      </c>
      <c r="BL27" s="57" t="s">
        <v>116</v>
      </c>
      <c r="BM27" s="57">
        <v>48</v>
      </c>
      <c r="BN27" s="57" t="s">
        <v>116</v>
      </c>
      <c r="BO27" s="57" t="s">
        <v>116</v>
      </c>
      <c r="BP27" s="57">
        <v>55</v>
      </c>
      <c r="BQ27" s="57" t="s">
        <v>116</v>
      </c>
      <c r="BR27" s="57">
        <v>56</v>
      </c>
      <c r="BS27" s="57" t="s">
        <v>116</v>
      </c>
      <c r="BT27" s="57">
        <v>73</v>
      </c>
      <c r="BU27" s="57">
        <v>389</v>
      </c>
      <c r="BV27" s="57" t="s">
        <v>116</v>
      </c>
      <c r="BW27" s="57">
        <v>125</v>
      </c>
      <c r="BX27" s="57">
        <v>40</v>
      </c>
      <c r="BY27" s="57" t="s">
        <v>116</v>
      </c>
      <c r="BZ27" s="57">
        <v>63</v>
      </c>
      <c r="CA27" s="57" t="s">
        <v>116</v>
      </c>
      <c r="CB27" s="57">
        <v>25</v>
      </c>
      <c r="CC27" s="57" t="s">
        <v>116</v>
      </c>
      <c r="CD27" s="66">
        <v>79</v>
      </c>
      <c r="CE27" s="126">
        <v>529</v>
      </c>
      <c r="CF27" s="75">
        <v>11</v>
      </c>
      <c r="CG27" s="75">
        <v>35</v>
      </c>
      <c r="CH27" s="74">
        <v>59</v>
      </c>
      <c r="CI27" s="75">
        <v>27</v>
      </c>
      <c r="CJ27" s="74">
        <v>160</v>
      </c>
      <c r="CK27" s="74">
        <v>29</v>
      </c>
      <c r="CL27" s="74">
        <v>77</v>
      </c>
      <c r="CM27" s="74">
        <v>48</v>
      </c>
      <c r="CN27" s="127">
        <v>83</v>
      </c>
      <c r="CO27" s="138">
        <f t="shared" si="2"/>
        <v>0</v>
      </c>
      <c r="CP27" s="57">
        <v>1</v>
      </c>
      <c r="CQ27" s="57">
        <v>1</v>
      </c>
      <c r="CR27" s="57">
        <v>1</v>
      </c>
      <c r="CS27" s="57">
        <v>1</v>
      </c>
      <c r="CT27" s="57">
        <v>1</v>
      </c>
      <c r="CU27" s="57">
        <v>1</v>
      </c>
      <c r="CV27" s="57">
        <v>1</v>
      </c>
    </row>
    <row r="28" spans="1:100" s="55" customFormat="1" ht="18" customHeight="1">
      <c r="A28" s="58" t="s">
        <v>213</v>
      </c>
      <c r="B28" s="57">
        <v>15803</v>
      </c>
      <c r="C28" s="57">
        <v>672</v>
      </c>
      <c r="D28" s="57">
        <v>2005</v>
      </c>
      <c r="E28" s="57">
        <v>2403</v>
      </c>
      <c r="F28" s="57">
        <v>1137</v>
      </c>
      <c r="G28" s="57">
        <v>3247</v>
      </c>
      <c r="H28" s="57">
        <v>956</v>
      </c>
      <c r="I28" s="57">
        <v>1914</v>
      </c>
      <c r="J28" s="57">
        <v>1309</v>
      </c>
      <c r="K28" s="66">
        <v>2162</v>
      </c>
      <c r="L28" s="84">
        <v>10582</v>
      </c>
      <c r="M28" s="57">
        <v>397</v>
      </c>
      <c r="N28" s="57">
        <v>1094</v>
      </c>
      <c r="O28" s="57">
        <v>1757</v>
      </c>
      <c r="P28" s="57">
        <v>886</v>
      </c>
      <c r="Q28" s="57">
        <v>2177</v>
      </c>
      <c r="R28" s="57">
        <v>728</v>
      </c>
      <c r="S28" s="57">
        <v>1404</v>
      </c>
      <c r="T28" s="57">
        <v>847</v>
      </c>
      <c r="U28" s="85">
        <v>1293</v>
      </c>
      <c r="V28" s="79">
        <v>949</v>
      </c>
      <c r="W28" s="75">
        <v>17</v>
      </c>
      <c r="X28" s="74">
        <v>242</v>
      </c>
      <c r="Y28" s="74">
        <v>126</v>
      </c>
      <c r="Z28" s="74">
        <v>42</v>
      </c>
      <c r="AA28" s="74">
        <v>260</v>
      </c>
      <c r="AB28" s="75">
        <v>11</v>
      </c>
      <c r="AC28" s="74">
        <v>30</v>
      </c>
      <c r="AD28" s="74">
        <v>99</v>
      </c>
      <c r="AE28" s="140">
        <v>122</v>
      </c>
      <c r="AF28" s="137">
        <f t="shared" si="1"/>
        <v>0</v>
      </c>
      <c r="AG28" s="67">
        <v>1023</v>
      </c>
      <c r="AH28" s="57">
        <v>129</v>
      </c>
      <c r="AI28" s="57">
        <v>194</v>
      </c>
      <c r="AJ28" s="57">
        <v>154</v>
      </c>
      <c r="AK28" s="57" t="s">
        <v>116</v>
      </c>
      <c r="AL28" s="57">
        <v>135</v>
      </c>
      <c r="AM28" s="57" t="s">
        <v>116</v>
      </c>
      <c r="AN28" s="57">
        <v>61</v>
      </c>
      <c r="AO28" s="57">
        <v>66</v>
      </c>
      <c r="AP28" s="57">
        <v>200</v>
      </c>
      <c r="AQ28" s="57">
        <v>706</v>
      </c>
      <c r="AR28" s="57" t="s">
        <v>116</v>
      </c>
      <c r="AS28" s="57">
        <v>74</v>
      </c>
      <c r="AT28" s="57">
        <v>102</v>
      </c>
      <c r="AU28" s="57" t="s">
        <v>116</v>
      </c>
      <c r="AV28" s="57">
        <v>131</v>
      </c>
      <c r="AW28" s="57" t="s">
        <v>116</v>
      </c>
      <c r="AX28" s="57">
        <v>97</v>
      </c>
      <c r="AY28" s="57">
        <v>70</v>
      </c>
      <c r="AZ28" s="57">
        <v>136</v>
      </c>
      <c r="BA28" s="57">
        <v>680</v>
      </c>
      <c r="BB28" s="57">
        <v>16</v>
      </c>
      <c r="BC28" s="57">
        <v>99</v>
      </c>
      <c r="BD28" s="57">
        <v>58</v>
      </c>
      <c r="BE28" s="57">
        <v>36</v>
      </c>
      <c r="BF28" s="57">
        <v>174</v>
      </c>
      <c r="BG28" s="57" t="s">
        <v>116</v>
      </c>
      <c r="BH28" s="57">
        <v>75</v>
      </c>
      <c r="BI28" s="57">
        <v>83</v>
      </c>
      <c r="BJ28" s="57">
        <v>111</v>
      </c>
      <c r="BK28" s="57">
        <v>574</v>
      </c>
      <c r="BL28" s="57" t="s">
        <v>116</v>
      </c>
      <c r="BM28" s="57">
        <v>110</v>
      </c>
      <c r="BN28" s="57">
        <v>72</v>
      </c>
      <c r="BO28" s="57" t="s">
        <v>116</v>
      </c>
      <c r="BP28" s="57">
        <v>106</v>
      </c>
      <c r="BQ28" s="57" t="s">
        <v>116</v>
      </c>
      <c r="BR28" s="57">
        <v>59</v>
      </c>
      <c r="BS28" s="57">
        <v>52</v>
      </c>
      <c r="BT28" s="57">
        <v>90</v>
      </c>
      <c r="BU28" s="57">
        <v>630</v>
      </c>
      <c r="BV28" s="57">
        <v>30</v>
      </c>
      <c r="BW28" s="57">
        <v>159</v>
      </c>
      <c r="BX28" s="57">
        <v>71</v>
      </c>
      <c r="BY28" s="57" t="s">
        <v>116</v>
      </c>
      <c r="BZ28" s="57">
        <v>125</v>
      </c>
      <c r="CA28" s="57" t="s">
        <v>116</v>
      </c>
      <c r="CB28" s="57">
        <v>60</v>
      </c>
      <c r="CC28" s="57" t="s">
        <v>116</v>
      </c>
      <c r="CD28" s="66">
        <v>102</v>
      </c>
      <c r="CE28" s="126">
        <v>654</v>
      </c>
      <c r="CF28" s="75">
        <v>11</v>
      </c>
      <c r="CG28" s="75">
        <v>32</v>
      </c>
      <c r="CH28" s="74">
        <v>64</v>
      </c>
      <c r="CI28" s="75">
        <v>24</v>
      </c>
      <c r="CJ28" s="74">
        <v>138</v>
      </c>
      <c r="CK28" s="74">
        <v>86</v>
      </c>
      <c r="CL28" s="74">
        <v>129</v>
      </c>
      <c r="CM28" s="74">
        <v>62</v>
      </c>
      <c r="CN28" s="127">
        <v>108</v>
      </c>
      <c r="CO28" s="138">
        <f t="shared" si="2"/>
        <v>0</v>
      </c>
      <c r="CP28" s="57">
        <v>1</v>
      </c>
      <c r="CQ28" s="57">
        <v>1</v>
      </c>
      <c r="CR28" s="57">
        <v>1</v>
      </c>
      <c r="CS28" s="57">
        <v>1</v>
      </c>
      <c r="CT28" s="57">
        <v>1</v>
      </c>
      <c r="CU28" s="57">
        <v>1</v>
      </c>
      <c r="CV28" s="57">
        <v>1</v>
      </c>
    </row>
    <row r="29" spans="1:100" s="55" customFormat="1" ht="18" customHeight="1">
      <c r="A29" s="58" t="s">
        <v>214</v>
      </c>
      <c r="B29" s="57">
        <v>11589</v>
      </c>
      <c r="C29" s="57">
        <v>555</v>
      </c>
      <c r="D29" s="57">
        <v>1544</v>
      </c>
      <c r="E29" s="57">
        <v>1955</v>
      </c>
      <c r="F29" s="57">
        <v>775</v>
      </c>
      <c r="G29" s="57">
        <v>2169</v>
      </c>
      <c r="H29" s="57">
        <v>639</v>
      </c>
      <c r="I29" s="57">
        <v>1272</v>
      </c>
      <c r="J29" s="57">
        <v>942</v>
      </c>
      <c r="K29" s="66">
        <v>1739</v>
      </c>
      <c r="L29" s="84">
        <v>8333</v>
      </c>
      <c r="M29" s="57">
        <v>375</v>
      </c>
      <c r="N29" s="57">
        <v>896</v>
      </c>
      <c r="O29" s="57">
        <v>1516</v>
      </c>
      <c r="P29" s="57">
        <v>655</v>
      </c>
      <c r="Q29" s="57">
        <v>1534</v>
      </c>
      <c r="R29" s="57">
        <v>549</v>
      </c>
      <c r="S29" s="57">
        <v>988</v>
      </c>
      <c r="T29" s="57">
        <v>720</v>
      </c>
      <c r="U29" s="85">
        <v>1099</v>
      </c>
      <c r="V29" s="79">
        <v>737</v>
      </c>
      <c r="W29" s="74">
        <v>24</v>
      </c>
      <c r="X29" s="74">
        <v>153</v>
      </c>
      <c r="Y29" s="74">
        <v>109</v>
      </c>
      <c r="Z29" s="75">
        <v>31</v>
      </c>
      <c r="AA29" s="74">
        <v>174</v>
      </c>
      <c r="AB29" s="75">
        <v>18</v>
      </c>
      <c r="AC29" s="74">
        <v>43</v>
      </c>
      <c r="AD29" s="74">
        <v>73</v>
      </c>
      <c r="AE29" s="140">
        <v>112</v>
      </c>
      <c r="AF29" s="137">
        <f t="shared" si="1"/>
        <v>0</v>
      </c>
      <c r="AG29" s="67">
        <v>641</v>
      </c>
      <c r="AH29" s="57">
        <v>79</v>
      </c>
      <c r="AI29" s="57">
        <v>152</v>
      </c>
      <c r="AJ29" s="57">
        <v>96</v>
      </c>
      <c r="AK29" s="57" t="s">
        <v>116</v>
      </c>
      <c r="AL29" s="57">
        <v>84</v>
      </c>
      <c r="AM29" s="57" t="s">
        <v>116</v>
      </c>
      <c r="AN29" s="57" t="s">
        <v>116</v>
      </c>
      <c r="AO29" s="57" t="s">
        <v>116</v>
      </c>
      <c r="AP29" s="57">
        <v>131</v>
      </c>
      <c r="AQ29" s="57">
        <v>369</v>
      </c>
      <c r="AR29" s="57" t="s">
        <v>116</v>
      </c>
      <c r="AS29" s="57" t="s">
        <v>116</v>
      </c>
      <c r="AT29" s="57">
        <v>72</v>
      </c>
      <c r="AU29" s="57" t="s">
        <v>116</v>
      </c>
      <c r="AV29" s="57">
        <v>64</v>
      </c>
      <c r="AW29" s="57" t="s">
        <v>116</v>
      </c>
      <c r="AX29" s="57">
        <v>34</v>
      </c>
      <c r="AY29" s="57" t="s">
        <v>116</v>
      </c>
      <c r="AZ29" s="57">
        <v>104</v>
      </c>
      <c r="BA29" s="57">
        <v>375</v>
      </c>
      <c r="BB29" s="57" t="s">
        <v>116</v>
      </c>
      <c r="BC29" s="57">
        <v>61</v>
      </c>
      <c r="BD29" s="57" t="s">
        <v>116</v>
      </c>
      <c r="BE29" s="57" t="s">
        <v>116</v>
      </c>
      <c r="BF29" s="57">
        <v>83</v>
      </c>
      <c r="BG29" s="57" t="s">
        <v>116</v>
      </c>
      <c r="BH29" s="57">
        <v>32</v>
      </c>
      <c r="BI29" s="57" t="s">
        <v>116</v>
      </c>
      <c r="BJ29" s="57">
        <v>82</v>
      </c>
      <c r="BK29" s="57">
        <v>383</v>
      </c>
      <c r="BL29" s="57" t="s">
        <v>116</v>
      </c>
      <c r="BM29" s="57">
        <v>120</v>
      </c>
      <c r="BN29" s="57">
        <v>41</v>
      </c>
      <c r="BO29" s="57" t="s">
        <v>116</v>
      </c>
      <c r="BP29" s="57">
        <v>61</v>
      </c>
      <c r="BQ29" s="57" t="s">
        <v>116</v>
      </c>
      <c r="BR29" s="57" t="s">
        <v>116</v>
      </c>
      <c r="BS29" s="57" t="s">
        <v>116</v>
      </c>
      <c r="BT29" s="57">
        <v>84</v>
      </c>
      <c r="BU29" s="57">
        <v>357</v>
      </c>
      <c r="BV29" s="57" t="s">
        <v>116</v>
      </c>
      <c r="BW29" s="57">
        <v>88</v>
      </c>
      <c r="BX29" s="57">
        <v>33</v>
      </c>
      <c r="BY29" s="57" t="s">
        <v>116</v>
      </c>
      <c r="BZ29" s="57">
        <v>82</v>
      </c>
      <c r="CA29" s="57" t="s">
        <v>116</v>
      </c>
      <c r="CB29" s="57">
        <v>33</v>
      </c>
      <c r="CC29" s="57" t="s">
        <v>116</v>
      </c>
      <c r="CD29" s="66">
        <v>65</v>
      </c>
      <c r="CE29" s="126">
        <v>395</v>
      </c>
      <c r="CF29" s="75">
        <v>5</v>
      </c>
      <c r="CG29" s="75">
        <v>27</v>
      </c>
      <c r="CH29" s="75">
        <v>32</v>
      </c>
      <c r="CI29" s="74">
        <v>26</v>
      </c>
      <c r="CJ29" s="74">
        <v>87</v>
      </c>
      <c r="CK29" s="75">
        <v>38</v>
      </c>
      <c r="CL29" s="74">
        <v>79</v>
      </c>
      <c r="CM29" s="74">
        <v>39</v>
      </c>
      <c r="CN29" s="130">
        <v>62</v>
      </c>
      <c r="CO29" s="138">
        <f t="shared" si="2"/>
        <v>0</v>
      </c>
      <c r="CP29" s="57">
        <v>1</v>
      </c>
      <c r="CQ29" s="57">
        <v>1</v>
      </c>
      <c r="CR29" s="57">
        <v>1</v>
      </c>
      <c r="CS29" s="57">
        <v>1</v>
      </c>
      <c r="CT29" s="57">
        <v>1</v>
      </c>
      <c r="CU29" s="57">
        <v>1</v>
      </c>
      <c r="CV29" s="57">
        <v>1</v>
      </c>
    </row>
    <row r="30" spans="1:100" s="55" customFormat="1" ht="36" customHeight="1">
      <c r="A30" s="58" t="s">
        <v>215</v>
      </c>
      <c r="B30" s="57">
        <v>9193</v>
      </c>
      <c r="C30" s="57">
        <v>431</v>
      </c>
      <c r="D30" s="57">
        <v>1176</v>
      </c>
      <c r="E30" s="57">
        <v>1358</v>
      </c>
      <c r="F30" s="57">
        <v>707</v>
      </c>
      <c r="G30" s="57">
        <v>1772</v>
      </c>
      <c r="H30" s="57">
        <v>479</v>
      </c>
      <c r="I30" s="57">
        <v>1027</v>
      </c>
      <c r="J30" s="57">
        <v>769</v>
      </c>
      <c r="K30" s="66">
        <v>1476</v>
      </c>
      <c r="L30" s="84">
        <v>7094</v>
      </c>
      <c r="M30" s="57">
        <v>306</v>
      </c>
      <c r="N30" s="57">
        <v>765</v>
      </c>
      <c r="O30" s="57">
        <v>1096</v>
      </c>
      <c r="P30" s="57">
        <v>614</v>
      </c>
      <c r="Q30" s="57">
        <v>1366</v>
      </c>
      <c r="R30" s="57">
        <v>421</v>
      </c>
      <c r="S30" s="57">
        <v>849</v>
      </c>
      <c r="T30" s="57">
        <v>636</v>
      </c>
      <c r="U30" s="85">
        <v>1041</v>
      </c>
      <c r="V30" s="79">
        <v>509</v>
      </c>
      <c r="W30" s="75">
        <v>13</v>
      </c>
      <c r="X30" s="74">
        <v>112</v>
      </c>
      <c r="Y30" s="74">
        <v>62</v>
      </c>
      <c r="Z30" s="75">
        <v>32</v>
      </c>
      <c r="AA30" s="74">
        <v>130</v>
      </c>
      <c r="AB30" s="75">
        <v>8</v>
      </c>
      <c r="AC30" s="75">
        <v>30</v>
      </c>
      <c r="AD30" s="74">
        <v>34</v>
      </c>
      <c r="AE30" s="140">
        <v>88</v>
      </c>
      <c r="AF30" s="137">
        <f t="shared" si="1"/>
        <v>0</v>
      </c>
      <c r="AG30" s="67">
        <v>371</v>
      </c>
      <c r="AH30" s="57">
        <v>58</v>
      </c>
      <c r="AI30" s="57">
        <v>85</v>
      </c>
      <c r="AJ30" s="57">
        <v>65</v>
      </c>
      <c r="AK30" s="57" t="s">
        <v>116</v>
      </c>
      <c r="AL30" s="57" t="s">
        <v>116</v>
      </c>
      <c r="AM30" s="57" t="s">
        <v>116</v>
      </c>
      <c r="AN30" s="57" t="s">
        <v>116</v>
      </c>
      <c r="AO30" s="57" t="s">
        <v>116</v>
      </c>
      <c r="AP30" s="57">
        <v>88</v>
      </c>
      <c r="AQ30" s="57">
        <v>248</v>
      </c>
      <c r="AR30" s="57">
        <v>11</v>
      </c>
      <c r="AS30" s="57">
        <v>42</v>
      </c>
      <c r="AT30" s="57">
        <v>46</v>
      </c>
      <c r="AU30" s="57" t="s">
        <v>116</v>
      </c>
      <c r="AV30" s="57">
        <v>39</v>
      </c>
      <c r="AW30" s="57" t="s">
        <v>116</v>
      </c>
      <c r="AX30" s="57" t="s">
        <v>116</v>
      </c>
      <c r="AY30" s="57" t="s">
        <v>116</v>
      </c>
      <c r="AZ30" s="57">
        <v>50</v>
      </c>
      <c r="BA30" s="57">
        <v>295</v>
      </c>
      <c r="BB30" s="57" t="s">
        <v>116</v>
      </c>
      <c r="BC30" s="57">
        <v>53</v>
      </c>
      <c r="BD30" s="57" t="s">
        <v>116</v>
      </c>
      <c r="BE30" s="57" t="s">
        <v>116</v>
      </c>
      <c r="BF30" s="57">
        <v>53</v>
      </c>
      <c r="BG30" s="57" t="s">
        <v>116</v>
      </c>
      <c r="BH30" s="57" t="s">
        <v>116</v>
      </c>
      <c r="BI30" s="57" t="s">
        <v>116</v>
      </c>
      <c r="BJ30" s="57">
        <v>81</v>
      </c>
      <c r="BK30" s="57">
        <v>213</v>
      </c>
      <c r="BL30" s="57" t="s">
        <v>116</v>
      </c>
      <c r="BM30" s="57">
        <v>40</v>
      </c>
      <c r="BN30" s="57" t="s">
        <v>116</v>
      </c>
      <c r="BO30" s="57" t="s">
        <v>116</v>
      </c>
      <c r="BP30" s="57">
        <v>49</v>
      </c>
      <c r="BQ30" s="57" t="s">
        <v>116</v>
      </c>
      <c r="BR30" s="57" t="s">
        <v>116</v>
      </c>
      <c r="BS30" s="57" t="s">
        <v>116</v>
      </c>
      <c r="BT30" s="57">
        <v>31</v>
      </c>
      <c r="BU30" s="57">
        <v>270</v>
      </c>
      <c r="BV30" s="57" t="s">
        <v>116</v>
      </c>
      <c r="BW30" s="57">
        <v>60</v>
      </c>
      <c r="BX30" s="57" t="s">
        <v>116</v>
      </c>
      <c r="BY30" s="57" t="s">
        <v>116</v>
      </c>
      <c r="BZ30" s="57">
        <v>45</v>
      </c>
      <c r="CA30" s="57" t="s">
        <v>116</v>
      </c>
      <c r="CB30" s="57" t="s">
        <v>116</v>
      </c>
      <c r="CC30" s="57" t="s">
        <v>116</v>
      </c>
      <c r="CD30" s="66">
        <v>71</v>
      </c>
      <c r="CE30" s="126">
        <v>191</v>
      </c>
      <c r="CF30" s="75">
        <v>1</v>
      </c>
      <c r="CG30" s="75">
        <v>12</v>
      </c>
      <c r="CH30" s="75">
        <v>15</v>
      </c>
      <c r="CI30" s="75">
        <v>10</v>
      </c>
      <c r="CJ30" s="74">
        <v>57</v>
      </c>
      <c r="CK30" s="75">
        <v>22</v>
      </c>
      <c r="CL30" s="75">
        <v>30</v>
      </c>
      <c r="CM30" s="75">
        <v>18</v>
      </c>
      <c r="CN30" s="131">
        <f>CN14-SUM(CN18:CN29,CN31)</f>
        <v>26</v>
      </c>
      <c r="CO30" s="138">
        <f t="shared" si="2"/>
        <v>0</v>
      </c>
      <c r="CP30" s="57">
        <v>1</v>
      </c>
      <c r="CQ30" s="57">
        <v>1</v>
      </c>
      <c r="CR30" s="57">
        <v>1</v>
      </c>
      <c r="CS30" s="57">
        <v>1</v>
      </c>
      <c r="CT30" s="57">
        <v>1</v>
      </c>
      <c r="CU30" s="57">
        <v>1</v>
      </c>
      <c r="CV30" s="57">
        <v>1</v>
      </c>
    </row>
    <row r="31" spans="1:100" s="55" customFormat="1" ht="18" customHeight="1" thickBot="1">
      <c r="A31" s="58" t="s">
        <v>216</v>
      </c>
      <c r="B31" s="57">
        <v>26495</v>
      </c>
      <c r="C31" s="57">
        <v>1737</v>
      </c>
      <c r="D31" s="57">
        <v>3814</v>
      </c>
      <c r="E31" s="57">
        <v>3497</v>
      </c>
      <c r="F31" s="57">
        <v>1891</v>
      </c>
      <c r="G31" s="57">
        <v>4589</v>
      </c>
      <c r="H31" s="57">
        <v>916</v>
      </c>
      <c r="I31" s="57">
        <v>2517</v>
      </c>
      <c r="J31" s="57">
        <v>1952</v>
      </c>
      <c r="K31" s="66">
        <v>5582</v>
      </c>
      <c r="L31" s="86">
        <v>21487</v>
      </c>
      <c r="M31" s="87">
        <v>1368</v>
      </c>
      <c r="N31" s="87">
        <v>2725</v>
      </c>
      <c r="O31" s="87">
        <v>3045</v>
      </c>
      <c r="P31" s="87">
        <v>1707</v>
      </c>
      <c r="Q31" s="87">
        <v>3642</v>
      </c>
      <c r="R31" s="87">
        <v>829</v>
      </c>
      <c r="S31" s="87">
        <v>2215</v>
      </c>
      <c r="T31" s="87">
        <v>1703</v>
      </c>
      <c r="U31" s="88">
        <v>4254</v>
      </c>
      <c r="V31" s="80">
        <v>1240</v>
      </c>
      <c r="W31" s="77">
        <v>47</v>
      </c>
      <c r="X31" s="77">
        <v>253</v>
      </c>
      <c r="Y31" s="77">
        <v>92</v>
      </c>
      <c r="Z31" s="77">
        <v>68</v>
      </c>
      <c r="AA31" s="77">
        <v>370</v>
      </c>
      <c r="AB31" s="90">
        <f>V31-SUM(W31:AA31,AC31:AE31)</f>
        <v>23</v>
      </c>
      <c r="AC31" s="77">
        <v>42</v>
      </c>
      <c r="AD31" s="77">
        <v>70</v>
      </c>
      <c r="AE31" s="142">
        <v>275</v>
      </c>
      <c r="AF31" s="74"/>
      <c r="AG31" s="67">
        <v>886</v>
      </c>
      <c r="AH31" s="57">
        <v>146</v>
      </c>
      <c r="AI31" s="57">
        <v>204</v>
      </c>
      <c r="AJ31" s="57">
        <v>126</v>
      </c>
      <c r="AK31" s="57" t="s">
        <v>116</v>
      </c>
      <c r="AL31" s="57">
        <v>57</v>
      </c>
      <c r="AM31" s="57" t="s">
        <v>116</v>
      </c>
      <c r="AN31" s="57" t="s">
        <v>116</v>
      </c>
      <c r="AO31" s="57" t="s">
        <v>116</v>
      </c>
      <c r="AP31" s="57">
        <v>283</v>
      </c>
      <c r="AQ31" s="57">
        <v>522</v>
      </c>
      <c r="AR31" s="57">
        <v>31</v>
      </c>
      <c r="AS31" s="57">
        <v>77</v>
      </c>
      <c r="AT31" s="57">
        <v>72</v>
      </c>
      <c r="AU31" s="57" t="s">
        <v>116</v>
      </c>
      <c r="AV31" s="57">
        <v>78</v>
      </c>
      <c r="AW31" s="57" t="s">
        <v>116</v>
      </c>
      <c r="AX31" s="57">
        <v>35</v>
      </c>
      <c r="AY31" s="57" t="s">
        <v>116</v>
      </c>
      <c r="AZ31" s="57">
        <v>176</v>
      </c>
      <c r="BA31" s="57">
        <v>485</v>
      </c>
      <c r="BB31" s="57" t="s">
        <v>116</v>
      </c>
      <c r="BC31" s="57">
        <v>67</v>
      </c>
      <c r="BD31" s="57" t="s">
        <v>116</v>
      </c>
      <c r="BE31" s="57" t="s">
        <v>116</v>
      </c>
      <c r="BF31" s="57">
        <v>104</v>
      </c>
      <c r="BG31" s="57" t="s">
        <v>116</v>
      </c>
      <c r="BH31" s="57" t="s">
        <v>116</v>
      </c>
      <c r="BI31" s="57" t="s">
        <v>116</v>
      </c>
      <c r="BJ31" s="57">
        <v>153</v>
      </c>
      <c r="BK31" s="57">
        <v>528</v>
      </c>
      <c r="BL31" s="57" t="s">
        <v>116</v>
      </c>
      <c r="BM31" s="57">
        <v>147</v>
      </c>
      <c r="BN31" s="57" t="s">
        <v>116</v>
      </c>
      <c r="BO31" s="57" t="s">
        <v>116</v>
      </c>
      <c r="BP31" s="57">
        <v>122</v>
      </c>
      <c r="BQ31" s="57" t="s">
        <v>116</v>
      </c>
      <c r="BR31" s="57" t="s">
        <v>116</v>
      </c>
      <c r="BS31" s="57" t="s">
        <v>116</v>
      </c>
      <c r="BT31" s="57">
        <v>119</v>
      </c>
      <c r="BU31" s="57">
        <v>1014</v>
      </c>
      <c r="BV31" s="57">
        <v>68</v>
      </c>
      <c r="BW31" s="57">
        <v>309</v>
      </c>
      <c r="BX31" s="57">
        <v>68</v>
      </c>
      <c r="BY31" s="57" t="s">
        <v>116</v>
      </c>
      <c r="BZ31" s="57">
        <v>163</v>
      </c>
      <c r="CA31" s="57" t="s">
        <v>116</v>
      </c>
      <c r="CB31" s="57">
        <v>75</v>
      </c>
      <c r="CC31" s="57" t="s">
        <v>116</v>
      </c>
      <c r="CD31" s="66">
        <v>277</v>
      </c>
      <c r="CE31" s="132">
        <v>332</v>
      </c>
      <c r="CF31" s="133">
        <v>4</v>
      </c>
      <c r="CG31" s="133">
        <v>26</v>
      </c>
      <c r="CH31" s="133">
        <v>31</v>
      </c>
      <c r="CI31" s="133">
        <v>22</v>
      </c>
      <c r="CJ31" s="134">
        <f>CJ14-SUM(CJ18:CJ30)</f>
        <v>52</v>
      </c>
      <c r="CK31" s="133">
        <v>40</v>
      </c>
      <c r="CL31" s="135">
        <v>61</v>
      </c>
      <c r="CM31" s="135">
        <v>51</v>
      </c>
      <c r="CN31" s="136">
        <v>45</v>
      </c>
      <c r="CO31" s="138">
        <f t="shared" si="2"/>
        <v>0</v>
      </c>
      <c r="CP31" s="57">
        <v>1</v>
      </c>
      <c r="CQ31" s="57">
        <v>1</v>
      </c>
      <c r="CR31" s="57">
        <v>1</v>
      </c>
      <c r="CS31" s="57">
        <v>1</v>
      </c>
      <c r="CT31" s="57">
        <v>1</v>
      </c>
      <c r="CU31" s="57">
        <v>1</v>
      </c>
      <c r="CV31" s="57">
        <v>1</v>
      </c>
    </row>
    <row r="32" spans="1:100" s="55" customFormat="1" ht="17" customHeight="1">
      <c r="A32" s="59" t="s">
        <v>217</v>
      </c>
      <c r="B32" s="57">
        <v>60000</v>
      </c>
      <c r="C32" s="57">
        <v>72000</v>
      </c>
      <c r="D32" s="57">
        <v>64980</v>
      </c>
      <c r="E32" s="57">
        <v>58010</v>
      </c>
      <c r="F32" s="57">
        <v>62000</v>
      </c>
      <c r="G32" s="57">
        <v>56970</v>
      </c>
      <c r="H32" s="57">
        <v>43000</v>
      </c>
      <c r="I32" s="57">
        <v>54000</v>
      </c>
      <c r="J32" s="57">
        <v>63000</v>
      </c>
      <c r="K32" s="57">
        <v>74420</v>
      </c>
      <c r="L32" s="69">
        <v>73800</v>
      </c>
      <c r="M32" s="69">
        <v>92000</v>
      </c>
      <c r="N32" s="69">
        <v>82600</v>
      </c>
      <c r="O32" s="69">
        <v>70000</v>
      </c>
      <c r="P32" s="69">
        <v>75000</v>
      </c>
      <c r="Q32" s="69">
        <v>68200</v>
      </c>
      <c r="R32" s="69">
        <v>54210</v>
      </c>
      <c r="S32" s="69">
        <v>64000</v>
      </c>
      <c r="T32" s="69">
        <v>79000</v>
      </c>
      <c r="U32" s="69">
        <v>92800</v>
      </c>
      <c r="V32" s="69">
        <v>62800</v>
      </c>
      <c r="W32" s="69">
        <v>72600</v>
      </c>
      <c r="X32" s="69">
        <v>56870</v>
      </c>
      <c r="Y32" s="69">
        <v>58120</v>
      </c>
      <c r="Z32" s="69">
        <v>56400</v>
      </c>
      <c r="AA32" s="69">
        <v>65000</v>
      </c>
      <c r="AB32" s="69">
        <v>43350</v>
      </c>
      <c r="AC32" s="69">
        <v>54420</v>
      </c>
      <c r="AD32" s="69">
        <v>60800</v>
      </c>
      <c r="AE32" s="71">
        <v>80000</v>
      </c>
      <c r="AF32" s="74"/>
      <c r="AG32" s="67">
        <v>38000</v>
      </c>
      <c r="AH32" s="57">
        <v>45000</v>
      </c>
      <c r="AI32" s="57">
        <v>41500</v>
      </c>
      <c r="AJ32" s="57">
        <v>39600</v>
      </c>
      <c r="AK32" s="57">
        <v>30880</v>
      </c>
      <c r="AL32" s="57">
        <v>30500</v>
      </c>
      <c r="AM32" s="57">
        <v>22670</v>
      </c>
      <c r="AN32" s="57">
        <v>25440</v>
      </c>
      <c r="AO32" s="57">
        <v>32030</v>
      </c>
      <c r="AP32" s="57">
        <v>52800</v>
      </c>
      <c r="AQ32" s="57">
        <v>37000</v>
      </c>
      <c r="AR32" s="57">
        <v>30500</v>
      </c>
      <c r="AS32" s="57">
        <v>39000</v>
      </c>
      <c r="AT32" s="57">
        <v>40000</v>
      </c>
      <c r="AU32" s="57">
        <v>30000</v>
      </c>
      <c r="AV32" s="57">
        <v>36000</v>
      </c>
      <c r="AW32" s="57">
        <v>23000</v>
      </c>
      <c r="AX32" s="57">
        <v>35000</v>
      </c>
      <c r="AY32" s="57">
        <v>40000</v>
      </c>
      <c r="AZ32" s="57">
        <v>50000</v>
      </c>
      <c r="BA32" s="57">
        <v>42000</v>
      </c>
      <c r="BB32" s="57">
        <v>42000</v>
      </c>
      <c r="BC32" s="57">
        <v>56000</v>
      </c>
      <c r="BD32" s="57">
        <v>33330</v>
      </c>
      <c r="BE32" s="57">
        <v>35000</v>
      </c>
      <c r="BF32" s="57">
        <v>45300</v>
      </c>
      <c r="BG32" s="57">
        <v>34350</v>
      </c>
      <c r="BH32" s="57">
        <v>35000</v>
      </c>
      <c r="BI32" s="57">
        <v>49000</v>
      </c>
      <c r="BJ32" s="57">
        <v>56000</v>
      </c>
      <c r="BK32" s="57">
        <v>40240</v>
      </c>
      <c r="BL32" s="57">
        <v>38150</v>
      </c>
      <c r="BM32" s="57">
        <v>55000</v>
      </c>
      <c r="BN32" s="57">
        <v>30000</v>
      </c>
      <c r="BO32" s="57">
        <v>31800</v>
      </c>
      <c r="BP32" s="57">
        <v>44400</v>
      </c>
      <c r="BQ32" s="57">
        <v>28000</v>
      </c>
      <c r="BR32" s="57">
        <v>45000</v>
      </c>
      <c r="BS32" s="57">
        <v>38000</v>
      </c>
      <c r="BT32" s="57">
        <v>42000</v>
      </c>
      <c r="BU32" s="57">
        <v>36000</v>
      </c>
      <c r="BV32" s="57">
        <v>38350</v>
      </c>
      <c r="BW32" s="57">
        <v>37000</v>
      </c>
      <c r="BX32" s="57">
        <v>25000</v>
      </c>
      <c r="BY32" s="57">
        <v>28220</v>
      </c>
      <c r="BZ32" s="57">
        <v>40000</v>
      </c>
      <c r="CA32" s="57" t="s">
        <v>116</v>
      </c>
      <c r="CB32" s="57">
        <v>42600</v>
      </c>
      <c r="CC32" s="57">
        <v>27000</v>
      </c>
      <c r="CD32" s="57">
        <v>46160</v>
      </c>
      <c r="CE32" s="69">
        <v>34800</v>
      </c>
      <c r="CF32" s="69">
        <v>54780</v>
      </c>
      <c r="CG32" s="69">
        <v>34800</v>
      </c>
      <c r="CH32" s="69">
        <v>36800</v>
      </c>
      <c r="CI32" s="69">
        <v>38690</v>
      </c>
      <c r="CJ32" s="69">
        <v>33000</v>
      </c>
      <c r="CK32" s="69">
        <v>28380</v>
      </c>
      <c r="CL32" s="69">
        <v>40000</v>
      </c>
      <c r="CM32" s="69">
        <v>30000</v>
      </c>
      <c r="CN32" s="69">
        <v>42000</v>
      </c>
      <c r="CO32" s="57">
        <v>20000</v>
      </c>
      <c r="CP32" s="57">
        <v>25620</v>
      </c>
      <c r="CQ32" s="57">
        <v>21000</v>
      </c>
      <c r="CR32" s="57">
        <v>12000</v>
      </c>
      <c r="CS32" s="57">
        <v>76000</v>
      </c>
      <c r="CT32" s="57">
        <v>36000</v>
      </c>
      <c r="CU32" s="57">
        <v>19000</v>
      </c>
      <c r="CV32" s="57" t="s">
        <v>116</v>
      </c>
    </row>
    <row r="33" spans="1:100" s="55" customFormat="1" ht="17" customHeight="1">
      <c r="A33" s="59" t="s">
        <v>218</v>
      </c>
      <c r="B33" s="57">
        <v>84890</v>
      </c>
      <c r="C33" s="57">
        <v>100100</v>
      </c>
      <c r="D33" s="57">
        <v>88150</v>
      </c>
      <c r="E33" s="57">
        <v>77530</v>
      </c>
      <c r="F33" s="57">
        <v>82580</v>
      </c>
      <c r="G33" s="57">
        <v>85920</v>
      </c>
      <c r="H33" s="57">
        <v>59720</v>
      </c>
      <c r="I33" s="57">
        <v>76420</v>
      </c>
      <c r="J33" s="57">
        <v>82540</v>
      </c>
      <c r="K33" s="57">
        <v>102700</v>
      </c>
      <c r="L33" s="57">
        <v>98550</v>
      </c>
      <c r="M33" s="57">
        <v>123700</v>
      </c>
      <c r="N33" s="57">
        <v>109300</v>
      </c>
      <c r="O33" s="57">
        <v>88790</v>
      </c>
      <c r="P33" s="57">
        <v>95550</v>
      </c>
      <c r="Q33" s="57">
        <v>97320</v>
      </c>
      <c r="R33" s="57">
        <v>69500</v>
      </c>
      <c r="S33" s="57">
        <v>88340</v>
      </c>
      <c r="T33" s="57">
        <v>97450</v>
      </c>
      <c r="U33" s="57">
        <v>120800</v>
      </c>
      <c r="V33" s="57">
        <v>81520</v>
      </c>
      <c r="W33" s="57">
        <v>91550</v>
      </c>
      <c r="X33" s="57">
        <v>73860</v>
      </c>
      <c r="Y33" s="57">
        <v>67810</v>
      </c>
      <c r="Z33" s="57">
        <v>72430</v>
      </c>
      <c r="AA33" s="57">
        <v>84610</v>
      </c>
      <c r="AB33" s="57">
        <v>66680</v>
      </c>
      <c r="AC33" s="57">
        <v>67550</v>
      </c>
      <c r="AD33" s="57">
        <v>81200</v>
      </c>
      <c r="AE33" s="66">
        <v>110100</v>
      </c>
      <c r="AF33" s="74"/>
      <c r="AG33" s="67">
        <v>58240</v>
      </c>
      <c r="AH33" s="57">
        <v>63800</v>
      </c>
      <c r="AI33" s="57">
        <v>62360</v>
      </c>
      <c r="AJ33" s="57">
        <v>54840</v>
      </c>
      <c r="AK33" s="57">
        <v>41670</v>
      </c>
      <c r="AL33" s="57" t="s">
        <v>116</v>
      </c>
      <c r="AM33" s="57">
        <v>30700</v>
      </c>
      <c r="AN33" s="57">
        <v>34970</v>
      </c>
      <c r="AO33" s="57">
        <v>41440</v>
      </c>
      <c r="AP33" s="57">
        <v>72960</v>
      </c>
      <c r="AQ33" s="57">
        <v>52550</v>
      </c>
      <c r="AR33" s="57">
        <v>50000</v>
      </c>
      <c r="AS33" s="57">
        <v>55450</v>
      </c>
      <c r="AT33" s="57">
        <v>51600</v>
      </c>
      <c r="AU33" s="57">
        <v>38200</v>
      </c>
      <c r="AV33" s="57">
        <v>46520</v>
      </c>
      <c r="AW33" s="57">
        <v>32680</v>
      </c>
      <c r="AX33" s="57">
        <v>52550</v>
      </c>
      <c r="AY33" s="57">
        <v>48550</v>
      </c>
      <c r="AZ33" s="57">
        <v>71730</v>
      </c>
      <c r="BA33" s="57">
        <v>56860</v>
      </c>
      <c r="BB33" s="57">
        <v>71080</v>
      </c>
      <c r="BC33" s="57">
        <v>63470</v>
      </c>
      <c r="BD33" s="57">
        <v>43250</v>
      </c>
      <c r="BE33" s="57">
        <v>39080</v>
      </c>
      <c r="BF33" s="57">
        <v>56000</v>
      </c>
      <c r="BG33" s="57">
        <v>41970</v>
      </c>
      <c r="BH33" s="57">
        <v>42680</v>
      </c>
      <c r="BI33" s="57">
        <v>83080</v>
      </c>
      <c r="BJ33" s="57">
        <v>70730</v>
      </c>
      <c r="BK33" s="57">
        <v>70950</v>
      </c>
      <c r="BL33" s="57">
        <v>58750</v>
      </c>
      <c r="BM33" s="57">
        <v>70520</v>
      </c>
      <c r="BN33" s="57">
        <v>51590</v>
      </c>
      <c r="BO33" s="57">
        <v>50590</v>
      </c>
      <c r="BP33" s="57" t="s">
        <v>116</v>
      </c>
      <c r="BQ33" s="57">
        <v>36970</v>
      </c>
      <c r="BR33" s="57">
        <v>51220</v>
      </c>
      <c r="BS33" s="57">
        <v>49770</v>
      </c>
      <c r="BT33" s="57">
        <v>59660</v>
      </c>
      <c r="BU33" s="57">
        <v>64620</v>
      </c>
      <c r="BV33" s="57">
        <v>67930</v>
      </c>
      <c r="BW33" s="57">
        <v>65360</v>
      </c>
      <c r="BX33" s="57">
        <v>50020</v>
      </c>
      <c r="BY33" s="57">
        <v>44420</v>
      </c>
      <c r="BZ33" s="57">
        <v>65850</v>
      </c>
      <c r="CA33" s="57">
        <v>35560</v>
      </c>
      <c r="CB33" s="57">
        <v>68000</v>
      </c>
      <c r="CC33" s="57">
        <v>46240</v>
      </c>
      <c r="CD33" s="57">
        <v>83540</v>
      </c>
      <c r="CE33" s="57">
        <v>43900</v>
      </c>
      <c r="CF33" s="57">
        <v>56410</v>
      </c>
      <c r="CG33" s="57">
        <v>50350</v>
      </c>
      <c r="CH33" s="57">
        <v>43800</v>
      </c>
      <c r="CI33" s="57">
        <v>49840</v>
      </c>
      <c r="CJ33" s="57">
        <v>39330</v>
      </c>
      <c r="CK33" s="57">
        <v>36720</v>
      </c>
      <c r="CL33" s="57">
        <v>47660</v>
      </c>
      <c r="CM33" s="57">
        <v>41290</v>
      </c>
      <c r="CN33" s="57">
        <v>53120</v>
      </c>
      <c r="CO33" s="57">
        <v>23510</v>
      </c>
      <c r="CP33" s="57">
        <v>25620</v>
      </c>
      <c r="CQ33" s="57">
        <v>21000</v>
      </c>
      <c r="CR33" s="57" t="s">
        <v>116</v>
      </c>
      <c r="CS33" s="57">
        <v>76000</v>
      </c>
      <c r="CT33" s="57">
        <v>34350</v>
      </c>
      <c r="CU33" s="57">
        <v>15930</v>
      </c>
      <c r="CV33" s="57">
        <v>24110</v>
      </c>
    </row>
    <row r="34" spans="1:100" s="55" customFormat="1" ht="18" customHeight="1">
      <c r="A34" s="58" t="s">
        <v>201</v>
      </c>
      <c r="B34" s="57" t="s">
        <v>106</v>
      </c>
      <c r="C34" s="57" t="s">
        <v>106</v>
      </c>
      <c r="D34" s="57" t="s">
        <v>106</v>
      </c>
      <c r="E34" s="57" t="s">
        <v>106</v>
      </c>
      <c r="F34" s="57" t="s">
        <v>106</v>
      </c>
      <c r="G34" s="57" t="s">
        <v>106</v>
      </c>
      <c r="H34" s="57" t="s">
        <v>106</v>
      </c>
      <c r="I34" s="57" t="s">
        <v>106</v>
      </c>
      <c r="J34" s="57" t="s">
        <v>106</v>
      </c>
      <c r="K34" s="57" t="s">
        <v>106</v>
      </c>
      <c r="L34" s="57" t="s">
        <v>106</v>
      </c>
      <c r="M34" s="57" t="s">
        <v>106</v>
      </c>
      <c r="N34" s="57" t="s">
        <v>106</v>
      </c>
      <c r="O34" s="57" t="s">
        <v>106</v>
      </c>
      <c r="P34" s="57" t="s">
        <v>106</v>
      </c>
      <c r="Q34" s="57" t="s">
        <v>106</v>
      </c>
      <c r="R34" s="57" t="s">
        <v>106</v>
      </c>
      <c r="S34" s="57" t="s">
        <v>106</v>
      </c>
      <c r="T34" s="57" t="s">
        <v>106</v>
      </c>
      <c r="U34" s="57" t="s">
        <v>106</v>
      </c>
      <c r="V34" s="57" t="s">
        <v>106</v>
      </c>
      <c r="W34" s="57" t="s">
        <v>106</v>
      </c>
      <c r="X34" s="57" t="s">
        <v>106</v>
      </c>
      <c r="Y34" s="57" t="s">
        <v>106</v>
      </c>
      <c r="Z34" s="57" t="s">
        <v>106</v>
      </c>
      <c r="AA34" s="57" t="s">
        <v>106</v>
      </c>
      <c r="AB34" s="57" t="s">
        <v>106</v>
      </c>
      <c r="AC34" s="57" t="s">
        <v>106</v>
      </c>
      <c r="AD34" s="57" t="s">
        <v>106</v>
      </c>
      <c r="AE34" s="66" t="s">
        <v>106</v>
      </c>
      <c r="AF34" s="74"/>
      <c r="AG34" s="67" t="s">
        <v>106</v>
      </c>
      <c r="AH34" s="57" t="s">
        <v>106</v>
      </c>
      <c r="AI34" s="57" t="s">
        <v>106</v>
      </c>
      <c r="AJ34" s="57" t="s">
        <v>106</v>
      </c>
      <c r="AK34" s="57" t="s">
        <v>106</v>
      </c>
      <c r="AL34" s="57" t="s">
        <v>106</v>
      </c>
      <c r="AM34" s="57" t="s">
        <v>106</v>
      </c>
      <c r="AN34" s="57" t="s">
        <v>106</v>
      </c>
      <c r="AO34" s="57" t="s">
        <v>106</v>
      </c>
      <c r="AP34" s="57" t="s">
        <v>106</v>
      </c>
      <c r="AQ34" s="57" t="s">
        <v>106</v>
      </c>
      <c r="AR34" s="57" t="s">
        <v>106</v>
      </c>
      <c r="AS34" s="57" t="s">
        <v>106</v>
      </c>
      <c r="AT34" s="57" t="s">
        <v>106</v>
      </c>
      <c r="AU34" s="57" t="s">
        <v>106</v>
      </c>
      <c r="AV34" s="57" t="s">
        <v>106</v>
      </c>
      <c r="AW34" s="57" t="s">
        <v>106</v>
      </c>
      <c r="AX34" s="57" t="s">
        <v>106</v>
      </c>
      <c r="AY34" s="57" t="s">
        <v>106</v>
      </c>
      <c r="AZ34" s="57" t="s">
        <v>106</v>
      </c>
      <c r="BA34" s="57" t="s">
        <v>106</v>
      </c>
      <c r="BB34" s="57" t="s">
        <v>106</v>
      </c>
      <c r="BC34" s="57" t="s">
        <v>106</v>
      </c>
      <c r="BD34" s="57" t="s">
        <v>106</v>
      </c>
      <c r="BE34" s="57" t="s">
        <v>106</v>
      </c>
      <c r="BF34" s="57" t="s">
        <v>106</v>
      </c>
      <c r="BG34" s="57" t="s">
        <v>106</v>
      </c>
      <c r="BH34" s="57" t="s">
        <v>106</v>
      </c>
      <c r="BI34" s="57" t="s">
        <v>106</v>
      </c>
      <c r="BJ34" s="57" t="s">
        <v>106</v>
      </c>
      <c r="BK34" s="57" t="s">
        <v>106</v>
      </c>
      <c r="BL34" s="57" t="s">
        <v>106</v>
      </c>
      <c r="BM34" s="57" t="s">
        <v>106</v>
      </c>
      <c r="BN34" s="57" t="s">
        <v>106</v>
      </c>
      <c r="BO34" s="57" t="s">
        <v>106</v>
      </c>
      <c r="BP34" s="57" t="s">
        <v>106</v>
      </c>
      <c r="BQ34" s="57" t="s">
        <v>106</v>
      </c>
      <c r="BR34" s="57" t="s">
        <v>106</v>
      </c>
      <c r="BS34" s="57" t="s">
        <v>106</v>
      </c>
      <c r="BT34" s="57" t="s">
        <v>106</v>
      </c>
      <c r="BU34" s="57" t="s">
        <v>106</v>
      </c>
      <c r="BV34" s="57" t="s">
        <v>106</v>
      </c>
      <c r="BW34" s="57" t="s">
        <v>106</v>
      </c>
      <c r="BX34" s="57" t="s">
        <v>106</v>
      </c>
      <c r="BY34" s="57" t="s">
        <v>106</v>
      </c>
      <c r="BZ34" s="57" t="s">
        <v>106</v>
      </c>
      <c r="CA34" s="57" t="s">
        <v>106</v>
      </c>
      <c r="CB34" s="57" t="s">
        <v>106</v>
      </c>
      <c r="CC34" s="57" t="s">
        <v>106</v>
      </c>
      <c r="CD34" s="57" t="s">
        <v>106</v>
      </c>
      <c r="CE34" s="57" t="s">
        <v>106</v>
      </c>
      <c r="CF34" s="57" t="s">
        <v>106</v>
      </c>
      <c r="CG34" s="57" t="s">
        <v>106</v>
      </c>
      <c r="CH34" s="57" t="s">
        <v>106</v>
      </c>
      <c r="CI34" s="57" t="s">
        <v>106</v>
      </c>
      <c r="CJ34" s="57" t="s">
        <v>106</v>
      </c>
      <c r="CK34" s="57" t="s">
        <v>106</v>
      </c>
      <c r="CL34" s="57" t="s">
        <v>106</v>
      </c>
      <c r="CM34" s="57" t="s">
        <v>106</v>
      </c>
      <c r="CN34" s="57" t="s">
        <v>106</v>
      </c>
      <c r="CO34" s="57" t="s">
        <v>106</v>
      </c>
      <c r="CP34" s="57" t="s">
        <v>106</v>
      </c>
      <c r="CQ34" s="57" t="s">
        <v>106</v>
      </c>
      <c r="CR34" s="57" t="s">
        <v>106</v>
      </c>
      <c r="CS34" s="57" t="s">
        <v>106</v>
      </c>
      <c r="CT34" s="57" t="s">
        <v>106</v>
      </c>
      <c r="CU34" s="57" t="s">
        <v>106</v>
      </c>
      <c r="CV34" s="57" t="s">
        <v>106</v>
      </c>
    </row>
    <row r="35" spans="1:100" s="55" customFormat="1" ht="17" customHeight="1">
      <c r="A35" s="56"/>
      <c r="B35" s="5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66"/>
      <c r="AF35" s="74"/>
      <c r="AG35" s="67"/>
      <c r="AH35" s="57"/>
      <c r="AI35" s="57"/>
      <c r="AJ35" s="57"/>
      <c r="AK35" s="57"/>
      <c r="AL35" s="57"/>
      <c r="AM35" s="57"/>
      <c r="AN35" s="57"/>
      <c r="AO35" s="57"/>
      <c r="AP35" s="57"/>
      <c r="AQ35" s="57"/>
      <c r="AR35" s="57"/>
      <c r="AS35" s="57"/>
      <c r="AT35" s="57"/>
      <c r="AU35" s="57"/>
      <c r="AV35" s="57"/>
      <c r="AW35" s="57"/>
      <c r="AX35" s="57"/>
      <c r="AY35" s="57"/>
      <c r="AZ35" s="57"/>
      <c r="BA35" s="57"/>
      <c r="BB35" s="57"/>
      <c r="BC35" s="57"/>
      <c r="BD35" s="57"/>
      <c r="BE35" s="57"/>
      <c r="BF35" s="57"/>
      <c r="BG35" s="57"/>
      <c r="BH35" s="57"/>
      <c r="BI35" s="57"/>
      <c r="BJ35" s="57"/>
      <c r="BK35" s="57"/>
      <c r="BL35" s="57"/>
      <c r="BM35" s="57"/>
      <c r="BN35" s="57"/>
      <c r="BO35" s="57"/>
      <c r="BP35" s="57"/>
      <c r="BQ35" s="57"/>
      <c r="BR35" s="57"/>
      <c r="BS35" s="57"/>
      <c r="BT35" s="57"/>
      <c r="BU35" s="57"/>
      <c r="BV35" s="57"/>
      <c r="BW35" s="57"/>
      <c r="BX35" s="57"/>
      <c r="BY35" s="57"/>
      <c r="BZ35" s="57"/>
      <c r="CA35" s="57"/>
      <c r="CB35" s="57"/>
      <c r="CC35" s="57"/>
      <c r="CD35" s="57"/>
      <c r="CE35" s="57"/>
      <c r="CF35" s="57"/>
      <c r="CG35" s="57"/>
      <c r="CH35" s="57"/>
      <c r="CI35" s="57"/>
      <c r="CJ35" s="57"/>
      <c r="CK35" s="57"/>
      <c r="CL35" s="57"/>
      <c r="CM35" s="57"/>
      <c r="CN35" s="57"/>
      <c r="CO35" s="57"/>
      <c r="CP35" s="57"/>
      <c r="CQ35" s="57"/>
      <c r="CR35" s="57"/>
      <c r="CS35" s="57"/>
      <c r="CT35" s="57"/>
      <c r="CU35" s="57"/>
      <c r="CV35" s="57"/>
    </row>
    <row r="36" spans="1:100" s="55" customFormat="1" ht="18" customHeight="1">
      <c r="A36" s="58"/>
      <c r="B36" s="5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66"/>
      <c r="AF36" s="74"/>
      <c r="AG36" s="67"/>
      <c r="AH36" s="57"/>
      <c r="AI36" s="57"/>
      <c r="AJ36" s="57"/>
      <c r="AK36" s="57"/>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c r="BM36" s="57"/>
      <c r="BN36" s="57"/>
      <c r="BO36" s="57"/>
      <c r="BP36" s="57"/>
      <c r="BQ36" s="57"/>
      <c r="BR36" s="57"/>
      <c r="BS36" s="57"/>
      <c r="BT36" s="57"/>
      <c r="BU36" s="57"/>
      <c r="BV36" s="57"/>
      <c r="BW36" s="57"/>
      <c r="BX36" s="57"/>
      <c r="BY36" s="57"/>
      <c r="BZ36" s="57"/>
      <c r="CA36" s="57"/>
      <c r="CB36" s="57"/>
      <c r="CC36" s="57"/>
      <c r="CD36" s="57"/>
      <c r="CE36" s="57"/>
      <c r="CF36" s="57"/>
      <c r="CG36" s="57"/>
      <c r="CH36" s="57"/>
      <c r="CI36" s="57"/>
      <c r="CJ36" s="57"/>
      <c r="CK36" s="57"/>
      <c r="CL36" s="57"/>
      <c r="CM36" s="57"/>
      <c r="CN36" s="57"/>
      <c r="CO36" s="57"/>
      <c r="CP36" s="57"/>
      <c r="CQ36" s="57"/>
      <c r="CR36" s="57"/>
      <c r="CS36" s="57"/>
      <c r="CT36" s="57"/>
      <c r="CU36" s="57"/>
      <c r="CV36" s="57"/>
    </row>
    <row r="37" spans="1:100" s="55" customFormat="1" ht="18" customHeight="1">
      <c r="A37" s="58"/>
      <c r="B37" s="5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66"/>
      <c r="AF37" s="74"/>
      <c r="AG37" s="67"/>
      <c r="AH37" s="57"/>
      <c r="AI37" s="57"/>
      <c r="AJ37" s="57"/>
      <c r="AK37" s="57"/>
      <c r="AL37" s="57"/>
      <c r="AM37" s="57"/>
      <c r="AN37" s="57"/>
      <c r="AO37" s="57"/>
      <c r="AP37" s="57"/>
      <c r="AQ37" s="57"/>
      <c r="AR37" s="57"/>
      <c r="AS37" s="57"/>
      <c r="AT37" s="57"/>
      <c r="AU37" s="57"/>
      <c r="AV37" s="57"/>
      <c r="AW37" s="57"/>
      <c r="AX37" s="57"/>
      <c r="AY37" s="57"/>
      <c r="AZ37" s="57"/>
      <c r="BA37" s="57"/>
      <c r="BB37" s="57"/>
      <c r="BC37" s="57"/>
      <c r="BD37" s="57"/>
      <c r="BE37" s="57"/>
      <c r="BF37" s="57"/>
      <c r="BG37" s="57"/>
      <c r="BH37" s="57"/>
      <c r="BI37" s="57"/>
      <c r="BJ37" s="57"/>
      <c r="BK37" s="57"/>
      <c r="BL37" s="57"/>
      <c r="BM37" s="57"/>
      <c r="BN37" s="57"/>
      <c r="BO37" s="57"/>
      <c r="BP37" s="57"/>
      <c r="BQ37" s="57"/>
      <c r="BR37" s="57"/>
      <c r="BS37" s="57"/>
      <c r="BT37" s="57"/>
      <c r="BU37" s="57"/>
      <c r="BV37" s="57"/>
      <c r="BW37" s="57"/>
      <c r="BX37" s="57"/>
      <c r="BY37" s="57"/>
      <c r="BZ37" s="57"/>
      <c r="CA37" s="57"/>
      <c r="CB37" s="57"/>
      <c r="CC37" s="57"/>
      <c r="CD37" s="57"/>
      <c r="CE37" s="57"/>
      <c r="CF37" s="57"/>
      <c r="CG37" s="57"/>
      <c r="CH37" s="57"/>
      <c r="CI37" s="57"/>
      <c r="CJ37" s="57"/>
      <c r="CK37" s="57"/>
      <c r="CL37" s="57"/>
      <c r="CM37" s="57"/>
      <c r="CN37" s="57"/>
      <c r="CO37" s="57"/>
      <c r="CP37" s="57"/>
      <c r="CQ37" s="57"/>
      <c r="CR37" s="57"/>
      <c r="CS37" s="57"/>
      <c r="CT37" s="57"/>
      <c r="CU37" s="57"/>
      <c r="CV37" s="57"/>
    </row>
    <row r="38" spans="1:100" s="55" customFormat="1" ht="18" customHeight="1" thickBot="1">
      <c r="A38" s="60"/>
      <c r="B38" s="61"/>
      <c r="C38" s="61"/>
      <c r="D38" s="61"/>
      <c r="E38" s="61"/>
      <c r="F38" s="61"/>
      <c r="G38" s="61"/>
      <c r="H38" s="61"/>
      <c r="I38" s="61"/>
      <c r="J38" s="61"/>
      <c r="K38" s="61"/>
      <c r="L38" s="57"/>
      <c r="M38" s="57"/>
      <c r="N38" s="57"/>
      <c r="O38" s="57"/>
      <c r="P38" s="57"/>
      <c r="Q38" s="57"/>
      <c r="R38" s="57"/>
      <c r="S38" s="57"/>
      <c r="T38" s="57"/>
      <c r="U38" s="57"/>
      <c r="V38" s="57"/>
      <c r="W38" s="57"/>
      <c r="X38" s="57"/>
      <c r="Y38" s="57"/>
      <c r="Z38" s="57"/>
      <c r="AA38" s="57"/>
      <c r="AB38" s="57"/>
      <c r="AC38" s="61"/>
      <c r="AD38" s="61"/>
      <c r="AE38" s="143"/>
      <c r="AF38" s="153"/>
      <c r="AG38" s="108"/>
      <c r="AH38" s="61"/>
      <c r="AI38" s="61"/>
      <c r="AJ38" s="61"/>
      <c r="AK38" s="61"/>
      <c r="AL38" s="61"/>
      <c r="AM38" s="61"/>
      <c r="AN38" s="57"/>
      <c r="AO38" s="57"/>
      <c r="AP38" s="57"/>
      <c r="AQ38" s="57"/>
      <c r="AR38" s="57"/>
      <c r="AS38" s="57"/>
      <c r="AT38" s="57"/>
      <c r="AU38" s="57"/>
      <c r="AV38" s="57"/>
      <c r="AW38" s="57"/>
      <c r="AX38" s="57"/>
      <c r="AY38" s="57"/>
      <c r="AZ38" s="57"/>
      <c r="BA38" s="57"/>
      <c r="BB38" s="57"/>
      <c r="BC38" s="57"/>
      <c r="BD38" s="57"/>
      <c r="BE38" s="57"/>
      <c r="BF38" s="57"/>
      <c r="BG38" s="57"/>
      <c r="BH38" s="57"/>
      <c r="BI38" s="57"/>
      <c r="BJ38" s="57"/>
      <c r="BK38" s="57"/>
      <c r="BL38" s="57"/>
      <c r="BM38" s="57"/>
      <c r="BN38" s="57"/>
      <c r="BO38" s="57"/>
      <c r="BP38" s="57"/>
      <c r="BQ38" s="57"/>
      <c r="BR38" s="57"/>
      <c r="BS38" s="57"/>
      <c r="BT38" s="57"/>
      <c r="BU38" s="57"/>
      <c r="BV38" s="57"/>
      <c r="BW38" s="57"/>
      <c r="BX38" s="57"/>
      <c r="BY38" s="57"/>
      <c r="BZ38" s="57"/>
      <c r="CA38" s="57"/>
      <c r="CB38" s="57"/>
      <c r="CC38" s="57"/>
      <c r="CD38" s="57"/>
      <c r="CE38" s="57"/>
      <c r="CF38" s="57"/>
      <c r="CG38" s="57"/>
      <c r="CH38" s="57"/>
      <c r="CI38" s="57"/>
      <c r="CJ38" s="57"/>
      <c r="CK38" s="57"/>
      <c r="CL38" s="57"/>
      <c r="CM38" s="57"/>
      <c r="CN38" s="57"/>
      <c r="CO38" s="57"/>
      <c r="CP38" s="57"/>
      <c r="CQ38" s="57"/>
      <c r="CR38" s="57"/>
      <c r="CS38" s="57"/>
      <c r="CT38" s="57"/>
      <c r="CU38" s="57"/>
      <c r="CV38" s="57"/>
    </row>
    <row r="39" spans="1:100" s="55" customFormat="1" ht="18" customHeight="1">
      <c r="A39" s="109"/>
      <c r="B39" s="110"/>
      <c r="C39" s="184" t="s">
        <v>220</v>
      </c>
      <c r="D39" s="185"/>
      <c r="E39" s="185"/>
      <c r="F39" s="185"/>
      <c r="G39" s="185"/>
      <c r="H39" s="185"/>
      <c r="I39" s="185"/>
      <c r="J39" s="185"/>
      <c r="K39" s="186"/>
      <c r="L39" s="108"/>
      <c r="M39" s="61"/>
      <c r="N39" s="61"/>
      <c r="O39" s="109"/>
      <c r="P39" s="110"/>
      <c r="Q39" s="184" t="s">
        <v>221</v>
      </c>
      <c r="R39" s="185"/>
      <c r="S39" s="185"/>
      <c r="T39" s="185"/>
      <c r="U39" s="185"/>
      <c r="V39" s="185"/>
      <c r="W39" s="185"/>
      <c r="X39" s="185"/>
      <c r="Y39" s="186"/>
      <c r="Z39" s="67"/>
      <c r="AA39" s="57"/>
      <c r="AB39" s="66"/>
      <c r="AC39" s="158"/>
      <c r="AD39" s="159"/>
      <c r="AE39" s="190" t="s">
        <v>222</v>
      </c>
      <c r="AF39" s="190"/>
      <c r="AG39" s="190"/>
      <c r="AH39" s="190"/>
      <c r="AI39" s="190"/>
      <c r="AJ39" s="190"/>
      <c r="AK39" s="190"/>
      <c r="AL39" s="190"/>
      <c r="AM39" s="191"/>
      <c r="AN39" s="6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c r="BU39" s="57"/>
      <c r="BV39" s="57"/>
      <c r="BW39" s="57"/>
      <c r="BX39" s="57"/>
      <c r="BY39" s="57"/>
      <c r="BZ39" s="57"/>
      <c r="CA39" s="57"/>
      <c r="CB39" s="57"/>
      <c r="CC39" s="57"/>
      <c r="CD39" s="57"/>
      <c r="CE39" s="57"/>
      <c r="CF39" s="57"/>
      <c r="CG39" s="57"/>
      <c r="CH39" s="57"/>
      <c r="CI39" s="57"/>
      <c r="CJ39" s="57"/>
      <c r="CK39" s="57"/>
      <c r="CL39" s="57"/>
      <c r="CM39" s="57"/>
      <c r="CN39" s="57"/>
      <c r="CO39" s="57"/>
      <c r="CP39" s="57"/>
      <c r="CQ39" s="57"/>
      <c r="CR39" s="57"/>
      <c r="CS39" s="57"/>
      <c r="CT39" s="57"/>
      <c r="CU39" s="57"/>
      <c r="CV39" s="57"/>
    </row>
    <row r="40" spans="1:100" s="55" customFormat="1" ht="18" customHeight="1">
      <c r="A40" s="111"/>
      <c r="B40" s="95"/>
      <c r="C40" s="187" t="s">
        <v>93</v>
      </c>
      <c r="D40" s="188"/>
      <c r="E40" s="188"/>
      <c r="F40" s="188"/>
      <c r="G40" s="188"/>
      <c r="H40" s="188"/>
      <c r="I40" s="188"/>
      <c r="J40" s="188"/>
      <c r="K40" s="189"/>
      <c r="L40" s="104"/>
      <c r="M40" s="96"/>
      <c r="N40" s="96"/>
      <c r="O40" s="111"/>
      <c r="P40" s="95"/>
      <c r="Q40" s="187" t="s">
        <v>93</v>
      </c>
      <c r="R40" s="188"/>
      <c r="S40" s="188"/>
      <c r="T40" s="188"/>
      <c r="U40" s="188"/>
      <c r="V40" s="188"/>
      <c r="W40" s="188"/>
      <c r="X40" s="188"/>
      <c r="Y40" s="189"/>
      <c r="Z40" s="67"/>
      <c r="AA40" s="57"/>
      <c r="AB40" s="66"/>
      <c r="AC40" s="160"/>
      <c r="AD40" s="95"/>
      <c r="AE40" s="192" t="s">
        <v>93</v>
      </c>
      <c r="AF40" s="192"/>
      <c r="AG40" s="192"/>
      <c r="AH40" s="192"/>
      <c r="AI40" s="192"/>
      <c r="AJ40" s="192"/>
      <c r="AK40" s="192"/>
      <c r="AL40" s="192"/>
      <c r="AM40" s="193"/>
      <c r="AN40" s="6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c r="BP40" s="57"/>
      <c r="BQ40" s="57"/>
      <c r="BR40" s="57"/>
      <c r="BS40" s="57"/>
      <c r="BT40" s="57"/>
      <c r="BU40" s="57"/>
      <c r="BV40" s="57"/>
      <c r="BW40" s="57">
        <f>SUM(L18,V18,AG18,AQ18,BA18,BK18,BU18,CE18)</f>
        <v>6765</v>
      </c>
      <c r="BX40" s="57"/>
      <c r="BY40" s="57"/>
      <c r="BZ40" s="57"/>
      <c r="CA40" s="57"/>
      <c r="CB40" s="57"/>
      <c r="CC40" s="57"/>
      <c r="CD40" s="57"/>
      <c r="CE40" s="57"/>
      <c r="CF40" s="57"/>
      <c r="CG40" s="57"/>
      <c r="CH40" s="57"/>
      <c r="CI40" s="57"/>
      <c r="CJ40" s="57"/>
      <c r="CK40" s="57"/>
      <c r="CL40" s="57"/>
      <c r="CM40" s="57"/>
      <c r="CN40" s="57"/>
      <c r="CO40" s="57"/>
      <c r="CP40" s="57"/>
      <c r="CQ40" s="57"/>
      <c r="CR40" s="57"/>
      <c r="CS40" s="57"/>
      <c r="CT40" s="57"/>
      <c r="CU40" s="57"/>
      <c r="CV40" s="57"/>
    </row>
    <row r="41" spans="1:100" s="55" customFormat="1" ht="46" customHeight="1">
      <c r="A41" s="112"/>
      <c r="B41" s="106"/>
      <c r="C41" s="97" t="s">
        <v>95</v>
      </c>
      <c r="D41" s="98" t="s">
        <v>96</v>
      </c>
      <c r="E41" s="68" t="s">
        <v>97</v>
      </c>
      <c r="F41" s="68" t="s">
        <v>98</v>
      </c>
      <c r="G41" s="68" t="s">
        <v>99</v>
      </c>
      <c r="H41" s="68" t="s">
        <v>100</v>
      </c>
      <c r="I41" s="68" t="s">
        <v>101</v>
      </c>
      <c r="J41" s="68" t="s">
        <v>102</v>
      </c>
      <c r="K41" s="113" t="s">
        <v>103</v>
      </c>
      <c r="L41" s="104"/>
      <c r="M41" s="96"/>
      <c r="N41" s="96"/>
      <c r="O41" s="112"/>
      <c r="P41" s="106"/>
      <c r="Q41" s="97" t="s">
        <v>95</v>
      </c>
      <c r="R41" s="98" t="s">
        <v>96</v>
      </c>
      <c r="S41" s="68" t="s">
        <v>97</v>
      </c>
      <c r="T41" s="68" t="s">
        <v>98</v>
      </c>
      <c r="U41" s="68" t="s">
        <v>99</v>
      </c>
      <c r="V41" s="68" t="s">
        <v>100</v>
      </c>
      <c r="W41" s="68" t="s">
        <v>101</v>
      </c>
      <c r="X41" s="68" t="s">
        <v>102</v>
      </c>
      <c r="Y41" s="113" t="s">
        <v>103</v>
      </c>
      <c r="Z41" s="67"/>
      <c r="AA41" s="57"/>
      <c r="AB41" s="66"/>
      <c r="AC41" s="160"/>
      <c r="AD41" s="95"/>
      <c r="AE41" s="155" t="s">
        <v>95</v>
      </c>
      <c r="AF41" s="155" t="s">
        <v>96</v>
      </c>
      <c r="AG41" s="150" t="s">
        <v>97</v>
      </c>
      <c r="AH41" s="150" t="s">
        <v>98</v>
      </c>
      <c r="AI41" s="150" t="s">
        <v>99</v>
      </c>
      <c r="AJ41" s="150" t="s">
        <v>100</v>
      </c>
      <c r="AK41" s="150" t="s">
        <v>101</v>
      </c>
      <c r="AL41" s="150" t="s">
        <v>102</v>
      </c>
      <c r="AM41" s="161" t="s">
        <v>103</v>
      </c>
      <c r="AN41" s="67"/>
      <c r="AO41" s="57"/>
      <c r="AP41" s="57"/>
      <c r="AQ41" s="57"/>
      <c r="AR41" s="57"/>
      <c r="AS41" s="57"/>
      <c r="AT41" s="57"/>
      <c r="AU41" s="57"/>
      <c r="AV41" s="57"/>
      <c r="AW41" s="57"/>
      <c r="AX41" s="57"/>
      <c r="AY41" s="57"/>
      <c r="AZ41" s="57"/>
      <c r="BA41" s="57"/>
      <c r="BB41" s="57"/>
      <c r="BC41" s="57"/>
      <c r="BD41" s="57"/>
      <c r="BE41" s="57"/>
      <c r="BF41" s="57"/>
      <c r="BG41" s="57"/>
      <c r="BH41" s="57"/>
      <c r="BI41" s="57"/>
      <c r="BJ41" s="57"/>
      <c r="BK41" s="57"/>
      <c r="BL41" s="57"/>
      <c r="BM41" s="57"/>
      <c r="BN41" s="57"/>
      <c r="BO41" s="57"/>
      <c r="BP41" s="57"/>
      <c r="BQ41" s="57"/>
      <c r="BR41" s="57"/>
      <c r="BS41" s="57"/>
      <c r="BT41" s="57"/>
      <c r="BU41" s="57"/>
      <c r="BV41" s="57"/>
      <c r="BW41" s="57"/>
      <c r="BX41" s="57"/>
      <c r="BY41" s="57"/>
      <c r="BZ41" s="57"/>
      <c r="CA41" s="57"/>
      <c r="CB41" s="57"/>
      <c r="CC41" s="57"/>
      <c r="CD41" s="57"/>
      <c r="CE41" s="57"/>
      <c r="CF41" s="57"/>
      <c r="CG41" s="57"/>
      <c r="CH41" s="57"/>
      <c r="CI41" s="57"/>
      <c r="CJ41" s="57"/>
      <c r="CK41" s="57"/>
      <c r="CL41" s="57"/>
      <c r="CM41" s="57"/>
      <c r="CN41" s="57"/>
      <c r="CO41" s="57"/>
      <c r="CP41" s="57"/>
      <c r="CQ41" s="57"/>
      <c r="CR41" s="57"/>
      <c r="CS41" s="57"/>
      <c r="CT41" s="57"/>
      <c r="CU41" s="57"/>
      <c r="CV41" s="57"/>
    </row>
    <row r="42" spans="1:100" s="55" customFormat="1" ht="111" customHeight="1">
      <c r="A42" s="114" t="s">
        <v>202</v>
      </c>
      <c r="B42" s="100" t="s">
        <v>219</v>
      </c>
      <c r="C42" s="103">
        <v>1</v>
      </c>
      <c r="D42" s="103">
        <v>2</v>
      </c>
      <c r="E42" s="103">
        <v>3</v>
      </c>
      <c r="F42" s="103">
        <v>4</v>
      </c>
      <c r="G42" s="103">
        <v>5</v>
      </c>
      <c r="H42" s="103">
        <v>6</v>
      </c>
      <c r="I42" s="103">
        <v>7</v>
      </c>
      <c r="J42" s="103">
        <v>8</v>
      </c>
      <c r="K42" s="115">
        <v>9</v>
      </c>
      <c r="L42" s="104"/>
      <c r="M42" s="96"/>
      <c r="N42" s="96"/>
      <c r="O42" s="114" t="s">
        <v>202</v>
      </c>
      <c r="P42" s="100" t="s">
        <v>219</v>
      </c>
      <c r="Q42" s="103">
        <v>1</v>
      </c>
      <c r="R42" s="103">
        <v>2</v>
      </c>
      <c r="S42" s="103">
        <v>3</v>
      </c>
      <c r="T42" s="103">
        <v>4</v>
      </c>
      <c r="U42" s="103">
        <v>5</v>
      </c>
      <c r="V42" s="103">
        <v>6</v>
      </c>
      <c r="W42" s="103">
        <v>7</v>
      </c>
      <c r="X42" s="103">
        <v>8</v>
      </c>
      <c r="Y42" s="115">
        <v>9</v>
      </c>
      <c r="Z42" s="67"/>
      <c r="AA42" s="57"/>
      <c r="AB42" s="66"/>
      <c r="AC42" s="162" t="s">
        <v>202</v>
      </c>
      <c r="AD42" s="100" t="s">
        <v>219</v>
      </c>
      <c r="AE42" s="103">
        <v>1</v>
      </c>
      <c r="AF42" s="103">
        <v>2</v>
      </c>
      <c r="AG42" s="103">
        <v>3</v>
      </c>
      <c r="AH42" s="103">
        <v>4</v>
      </c>
      <c r="AI42" s="103">
        <v>5</v>
      </c>
      <c r="AJ42" s="103">
        <v>6</v>
      </c>
      <c r="AK42" s="103">
        <v>7</v>
      </c>
      <c r="AL42" s="103">
        <v>8</v>
      </c>
      <c r="AM42" s="115">
        <v>9</v>
      </c>
      <c r="AN42" s="67"/>
      <c r="AO42" s="57"/>
      <c r="AP42" s="57" t="s">
        <v>223</v>
      </c>
      <c r="AQ42" s="57">
        <v>1</v>
      </c>
      <c r="AR42" s="57">
        <v>2</v>
      </c>
      <c r="AS42" s="57">
        <v>3</v>
      </c>
      <c r="AT42" s="57">
        <v>4</v>
      </c>
      <c r="AU42" s="57">
        <v>5</v>
      </c>
      <c r="AV42" s="57">
        <v>6</v>
      </c>
      <c r="AW42" s="57">
        <v>7</v>
      </c>
      <c r="AX42" s="57">
        <v>8</v>
      </c>
      <c r="AY42" s="57">
        <v>9</v>
      </c>
      <c r="AZ42" s="57"/>
      <c r="BA42" s="57"/>
      <c r="BB42" s="57"/>
      <c r="BC42" s="57"/>
      <c r="BD42" s="57"/>
      <c r="BE42" s="57"/>
      <c r="BF42" s="57"/>
      <c r="BG42" s="57"/>
      <c r="BH42" s="57"/>
      <c r="BI42" s="57"/>
      <c r="BJ42" s="57"/>
      <c r="BK42" s="57"/>
      <c r="BL42" s="57"/>
      <c r="BM42" s="57"/>
      <c r="BN42" s="57"/>
      <c r="BO42" s="57"/>
      <c r="BP42" s="57"/>
      <c r="BQ42" s="57"/>
      <c r="BR42" s="57"/>
      <c r="BS42" s="57"/>
      <c r="BT42" s="57"/>
      <c r="BU42" s="57"/>
      <c r="BV42" s="57"/>
      <c r="BW42" s="57"/>
      <c r="BX42" s="57"/>
      <c r="BY42" s="57"/>
      <c r="BZ42" s="57"/>
      <c r="CA42" s="57"/>
      <c r="CB42" s="57"/>
      <c r="CC42" s="57"/>
      <c r="CD42" s="57"/>
      <c r="CE42" s="57"/>
      <c r="CF42" s="57"/>
      <c r="CG42" s="57"/>
      <c r="CH42" s="57"/>
      <c r="CI42" s="57"/>
      <c r="CJ42" s="57"/>
      <c r="CK42" s="57"/>
      <c r="CL42" s="57"/>
      <c r="CM42" s="57"/>
      <c r="CN42" s="57"/>
      <c r="CO42" s="57"/>
      <c r="CP42" s="57"/>
      <c r="CQ42" s="57"/>
      <c r="CR42" s="57"/>
      <c r="CS42" s="57"/>
      <c r="CT42" s="57"/>
      <c r="CU42" s="57"/>
      <c r="CV42" s="57"/>
    </row>
    <row r="43" spans="1:100" s="55" customFormat="1" ht="18" customHeight="1">
      <c r="A43" s="116" t="s">
        <v>203</v>
      </c>
      <c r="B43" s="101">
        <v>2500</v>
      </c>
      <c r="C43" s="69">
        <f t="shared" ref="C43:K43" si="3">M18+W18+CF18+CP18</f>
        <v>141</v>
      </c>
      <c r="D43" s="69">
        <f t="shared" si="3"/>
        <v>391</v>
      </c>
      <c r="E43" s="69">
        <f t="shared" si="3"/>
        <v>501</v>
      </c>
      <c r="F43" s="69">
        <f t="shared" si="3"/>
        <v>216</v>
      </c>
      <c r="G43" s="69">
        <f t="shared" si="3"/>
        <v>848</v>
      </c>
      <c r="H43" s="69">
        <f t="shared" si="3"/>
        <v>290</v>
      </c>
      <c r="I43" s="69">
        <f t="shared" si="3"/>
        <v>673</v>
      </c>
      <c r="J43" s="69">
        <f t="shared" si="3"/>
        <v>359</v>
      </c>
      <c r="K43" s="117">
        <f t="shared" si="3"/>
        <v>403</v>
      </c>
      <c r="L43" s="105"/>
      <c r="M43" s="69"/>
      <c r="N43" s="69"/>
      <c r="O43" s="116" t="s">
        <v>203</v>
      </c>
      <c r="P43" s="101">
        <v>2500</v>
      </c>
      <c r="Q43" s="69">
        <f>C18-C43</f>
        <v>163</v>
      </c>
      <c r="R43" s="69">
        <f t="shared" ref="R43:Y43" si="4">D18-D43</f>
        <v>610</v>
      </c>
      <c r="S43" s="69">
        <f t="shared" si="4"/>
        <v>365</v>
      </c>
      <c r="T43" s="69">
        <f t="shared" si="4"/>
        <v>174</v>
      </c>
      <c r="U43" s="69">
        <f t="shared" si="4"/>
        <v>542</v>
      </c>
      <c r="V43" s="69">
        <f t="shared" si="4"/>
        <v>94</v>
      </c>
      <c r="W43" s="69">
        <f t="shared" si="4"/>
        <v>337</v>
      </c>
      <c r="X43" s="69">
        <f t="shared" si="4"/>
        <v>248</v>
      </c>
      <c r="Y43" s="117">
        <f t="shared" si="4"/>
        <v>425</v>
      </c>
      <c r="Z43" s="67"/>
      <c r="AA43" s="57"/>
      <c r="AB43" s="66"/>
      <c r="AC43" s="160" t="s">
        <v>203</v>
      </c>
      <c r="AD43" s="156">
        <v>2500</v>
      </c>
      <c r="AE43" s="157">
        <f>Q43/C18</f>
        <v>0.53618421052631582</v>
      </c>
      <c r="AF43" s="157">
        <f t="shared" ref="AF43:AM43" si="5">R43/D18</f>
        <v>0.60939060939060941</v>
      </c>
      <c r="AG43" s="157">
        <f t="shared" si="5"/>
        <v>0.42147806004618937</v>
      </c>
      <c r="AH43" s="157">
        <f t="shared" si="5"/>
        <v>0.44615384615384618</v>
      </c>
      <c r="AI43" s="157">
        <f t="shared" si="5"/>
        <v>0.38992805755395682</v>
      </c>
      <c r="AJ43" s="157">
        <f t="shared" si="5"/>
        <v>0.24479166666666666</v>
      </c>
      <c r="AK43" s="157">
        <f t="shared" si="5"/>
        <v>0.33366336633663368</v>
      </c>
      <c r="AL43" s="157">
        <f t="shared" si="5"/>
        <v>0.40856672158154861</v>
      </c>
      <c r="AM43" s="163">
        <f t="shared" si="5"/>
        <v>0.51328502415458932</v>
      </c>
      <c r="AN43" s="67"/>
      <c r="AO43" s="57"/>
      <c r="AP43" s="57">
        <v>2500</v>
      </c>
      <c r="AQ43" s="168">
        <v>0.53618421052631582</v>
      </c>
      <c r="AR43" s="168">
        <v>0.60939060939060941</v>
      </c>
      <c r="AS43" s="168">
        <v>0.42147806004618937</v>
      </c>
      <c r="AT43" s="168">
        <v>0.44615384615384618</v>
      </c>
      <c r="AU43" s="168">
        <v>0.38992805755395682</v>
      </c>
      <c r="AV43" s="168">
        <v>0.24479166666666666</v>
      </c>
      <c r="AW43" s="168">
        <v>0.33366336633663368</v>
      </c>
      <c r="AX43" s="168">
        <v>0.40856672158154861</v>
      </c>
      <c r="AY43" s="168">
        <v>0.51328502415458932</v>
      </c>
      <c r="AZ43" s="57"/>
      <c r="BA43" s="57"/>
      <c r="BB43" s="57"/>
      <c r="BC43" s="57"/>
      <c r="BD43" s="57"/>
      <c r="BE43" s="57"/>
      <c r="BF43" s="57"/>
      <c r="BG43" s="57"/>
      <c r="BH43" s="57"/>
      <c r="BI43" s="57"/>
      <c r="BJ43" s="57"/>
      <c r="BK43" s="57"/>
      <c r="BL43" s="57"/>
      <c r="BM43" s="57"/>
      <c r="BN43" s="57"/>
      <c r="BO43" s="57"/>
      <c r="BP43" s="57"/>
      <c r="BQ43" s="57"/>
      <c r="BR43" s="57"/>
      <c r="BS43" s="57"/>
      <c r="BT43" s="57"/>
      <c r="BU43" s="57"/>
      <c r="BV43" s="57"/>
      <c r="BW43" s="57"/>
      <c r="BX43" s="57"/>
      <c r="BY43" s="57"/>
      <c r="BZ43" s="57"/>
      <c r="CA43" s="57"/>
      <c r="CB43" s="57"/>
      <c r="CC43" s="57"/>
      <c r="CD43" s="57"/>
      <c r="CE43" s="57"/>
      <c r="CF43" s="57"/>
      <c r="CG43" s="57"/>
      <c r="CH43" s="57"/>
      <c r="CI43" s="57"/>
      <c r="CJ43" s="57"/>
      <c r="CK43" s="57"/>
      <c r="CL43" s="57"/>
      <c r="CM43" s="57"/>
      <c r="CN43" s="57"/>
      <c r="CO43" s="57"/>
      <c r="CP43" s="57"/>
      <c r="CQ43" s="57"/>
      <c r="CR43" s="57"/>
      <c r="CS43" s="57"/>
      <c r="CT43" s="57"/>
      <c r="CU43" s="57"/>
      <c r="CV43" s="57"/>
    </row>
    <row r="44" spans="1:100" s="55" customFormat="1" ht="18" customHeight="1">
      <c r="A44" s="116" t="s">
        <v>204</v>
      </c>
      <c r="B44" s="102">
        <v>7500</v>
      </c>
      <c r="C44" s="69">
        <f t="shared" ref="C44:C56" si="6">M19+W19+CF19+CP19</f>
        <v>33</v>
      </c>
      <c r="D44" s="69">
        <f t="shared" ref="D44:D56" si="7">N19+X19+CG19+CQ19</f>
        <v>139</v>
      </c>
      <c r="E44" s="69">
        <f t="shared" ref="E44:E56" si="8">O19+Y19+CH19+CR19</f>
        <v>268</v>
      </c>
      <c r="F44" s="69">
        <f t="shared" ref="F44:F56" si="9">P19+Z19+CI19+CS19</f>
        <v>111</v>
      </c>
      <c r="G44" s="69">
        <f t="shared" ref="G44:G56" si="10">Q19+AA19+CJ19+CT19</f>
        <v>394</v>
      </c>
      <c r="H44" s="69">
        <f t="shared" ref="H44:H56" si="11">R19+AB19+CK19+CU19</f>
        <v>245</v>
      </c>
      <c r="I44" s="69">
        <f t="shared" ref="I44:I56" si="12">S19+AC19+CL19+CV19</f>
        <v>323</v>
      </c>
      <c r="J44" s="69">
        <f t="shared" ref="J44:J56" si="13">T19+AD19+CM19+CW19</f>
        <v>134</v>
      </c>
      <c r="K44" s="117">
        <f t="shared" ref="K44:K56" si="14">U19+AE19+CN19+CX19</f>
        <v>138</v>
      </c>
      <c r="L44" s="67"/>
      <c r="M44" s="57"/>
      <c r="N44" s="57"/>
      <c r="O44" s="116" t="s">
        <v>204</v>
      </c>
      <c r="P44" s="102">
        <v>7500</v>
      </c>
      <c r="Q44" s="69">
        <f t="shared" ref="Q44:Q56" si="15">C19-C44</f>
        <v>117</v>
      </c>
      <c r="R44" s="69">
        <f t="shared" ref="R44:R56" si="16">D19-D44</f>
        <v>302</v>
      </c>
      <c r="S44" s="69">
        <f t="shared" ref="S44:S56" si="17">E19-E44</f>
        <v>264</v>
      </c>
      <c r="T44" s="69">
        <f t="shared" ref="T44:T56" si="18">F19-F44</f>
        <v>50</v>
      </c>
      <c r="U44" s="69">
        <f t="shared" ref="U44:U56" si="19">G19-G44</f>
        <v>353</v>
      </c>
      <c r="V44" s="69">
        <f t="shared" ref="V44:V56" si="20">H19-H44</f>
        <v>164</v>
      </c>
      <c r="W44" s="69">
        <f t="shared" ref="W44:W56" si="21">I19-I44</f>
        <v>209</v>
      </c>
      <c r="X44" s="69">
        <f t="shared" ref="X44:X56" si="22">J19-J44</f>
        <v>70</v>
      </c>
      <c r="Y44" s="117">
        <f t="shared" ref="Y44:Y56" si="23">K19-K44</f>
        <v>223</v>
      </c>
      <c r="Z44" s="67"/>
      <c r="AA44" s="57"/>
      <c r="AB44" s="66"/>
      <c r="AC44" s="160" t="s">
        <v>204</v>
      </c>
      <c r="AD44" s="156">
        <v>7500</v>
      </c>
      <c r="AE44" s="157">
        <f t="shared" ref="AE44:AE56" si="24">Q44/C19</f>
        <v>0.78</v>
      </c>
      <c r="AF44" s="157">
        <f t="shared" ref="AF44:AF56" si="25">R44/D19</f>
        <v>0.68480725623582761</v>
      </c>
      <c r="AG44" s="157">
        <f t="shared" ref="AG44:AG56" si="26">S44/E19</f>
        <v>0.49624060150375937</v>
      </c>
      <c r="AH44" s="157">
        <f t="shared" ref="AH44:AH56" si="27">T44/F19</f>
        <v>0.3105590062111801</v>
      </c>
      <c r="AI44" s="157">
        <f t="shared" ref="AI44:AI56" si="28">U44/G19</f>
        <v>0.47255689424364122</v>
      </c>
      <c r="AJ44" s="157">
        <f t="shared" ref="AJ44:AJ56" si="29">V44/H19</f>
        <v>0.40097799511002447</v>
      </c>
      <c r="AK44" s="157">
        <f t="shared" ref="AK44:AK56" si="30">W44/I19</f>
        <v>0.39285714285714285</v>
      </c>
      <c r="AL44" s="157">
        <f t="shared" ref="AL44:AL56" si="31">X44/J19</f>
        <v>0.34313725490196079</v>
      </c>
      <c r="AM44" s="163">
        <f t="shared" ref="AM44:AM56" si="32">Y44/K19</f>
        <v>0.61772853185595566</v>
      </c>
      <c r="AN44" s="67"/>
      <c r="AO44" s="57"/>
      <c r="AP44" s="57">
        <v>7500</v>
      </c>
      <c r="AQ44" s="168">
        <v>0.78</v>
      </c>
      <c r="AR44" s="168">
        <v>0.68480725623582761</v>
      </c>
      <c r="AS44" s="168">
        <v>0.49624060150375937</v>
      </c>
      <c r="AT44" s="168">
        <v>0.3105590062111801</v>
      </c>
      <c r="AU44" s="168">
        <v>0.47255689424364122</v>
      </c>
      <c r="AV44" s="168">
        <v>0.40097799511002447</v>
      </c>
      <c r="AW44" s="168">
        <v>0.39285714285714285</v>
      </c>
      <c r="AX44" s="168">
        <v>0.34313725490196079</v>
      </c>
      <c r="AY44" s="168">
        <v>0.61772853185595566</v>
      </c>
      <c r="AZ44" s="57"/>
      <c r="BA44" s="57"/>
      <c r="BB44" s="57"/>
      <c r="BC44" s="57"/>
      <c r="BD44" s="57"/>
      <c r="BE44" s="57"/>
      <c r="BF44" s="57"/>
      <c r="BG44" s="57"/>
      <c r="BH44" s="57"/>
      <c r="BI44" s="57"/>
      <c r="BJ44" s="57"/>
      <c r="BK44" s="57"/>
      <c r="BL44" s="57"/>
      <c r="BM44" s="57"/>
      <c r="BN44" s="57"/>
      <c r="BO44" s="57"/>
      <c r="BP44" s="57"/>
      <c r="BQ44" s="57"/>
      <c r="BR44" s="57"/>
      <c r="BS44" s="57"/>
      <c r="BT44" s="57"/>
      <c r="BU44" s="57"/>
      <c r="BV44" s="57"/>
      <c r="BW44" s="57"/>
      <c r="BX44" s="57"/>
      <c r="BY44" s="57"/>
      <c r="BZ44" s="57"/>
      <c r="CA44" s="57"/>
      <c r="CB44" s="70"/>
      <c r="CC44" s="57"/>
      <c r="CD44" s="57"/>
      <c r="CE44" s="57"/>
      <c r="CF44" s="57"/>
      <c r="CG44" s="57"/>
      <c r="CH44" s="57"/>
      <c r="CI44" s="57"/>
      <c r="CJ44" s="57"/>
      <c r="CK44" s="57"/>
      <c r="CL44" s="57"/>
      <c r="CM44" s="57"/>
      <c r="CN44" s="57"/>
      <c r="CO44" s="57"/>
      <c r="CP44" s="57"/>
      <c r="CQ44" s="57"/>
      <c r="CR44" s="57"/>
      <c r="CS44" s="57"/>
      <c r="CT44" s="57"/>
      <c r="CU44" s="57"/>
      <c r="CV44" s="57"/>
    </row>
    <row r="45" spans="1:100" s="55" customFormat="1" ht="18" customHeight="1">
      <c r="A45" s="116" t="s">
        <v>205</v>
      </c>
      <c r="B45" s="101">
        <v>12500</v>
      </c>
      <c r="C45" s="69">
        <f t="shared" si="6"/>
        <v>77</v>
      </c>
      <c r="D45" s="69">
        <f t="shared" si="7"/>
        <v>286</v>
      </c>
      <c r="E45" s="69">
        <f t="shared" si="8"/>
        <v>500</v>
      </c>
      <c r="F45" s="69">
        <f t="shared" si="9"/>
        <v>200</v>
      </c>
      <c r="G45" s="69">
        <f t="shared" si="10"/>
        <v>675</v>
      </c>
      <c r="H45" s="69">
        <f t="shared" si="11"/>
        <v>319</v>
      </c>
      <c r="I45" s="69">
        <f t="shared" si="12"/>
        <v>454</v>
      </c>
      <c r="J45" s="69">
        <f t="shared" si="13"/>
        <v>226</v>
      </c>
      <c r="K45" s="117">
        <f t="shared" si="14"/>
        <v>300</v>
      </c>
      <c r="L45" s="67"/>
      <c r="M45" s="57"/>
      <c r="N45" s="57"/>
      <c r="O45" s="116" t="s">
        <v>205</v>
      </c>
      <c r="P45" s="101">
        <v>12500</v>
      </c>
      <c r="Q45" s="69">
        <f t="shared" si="15"/>
        <v>149</v>
      </c>
      <c r="R45" s="69">
        <f t="shared" si="16"/>
        <v>353</v>
      </c>
      <c r="S45" s="69">
        <f t="shared" si="17"/>
        <v>436</v>
      </c>
      <c r="T45" s="69">
        <f t="shared" si="18"/>
        <v>147</v>
      </c>
      <c r="U45" s="69">
        <f t="shared" si="19"/>
        <v>316</v>
      </c>
      <c r="V45" s="69">
        <f t="shared" si="20"/>
        <v>134</v>
      </c>
      <c r="W45" s="69">
        <f t="shared" si="21"/>
        <v>200</v>
      </c>
      <c r="X45" s="69">
        <f t="shared" si="22"/>
        <v>154</v>
      </c>
      <c r="Y45" s="117">
        <f t="shared" si="23"/>
        <v>380</v>
      </c>
      <c r="Z45" s="67"/>
      <c r="AA45" s="57"/>
      <c r="AB45" s="66"/>
      <c r="AC45" s="160" t="s">
        <v>205</v>
      </c>
      <c r="AD45" s="156">
        <v>12500</v>
      </c>
      <c r="AE45" s="157">
        <f t="shared" si="24"/>
        <v>0.65929203539823011</v>
      </c>
      <c r="AF45" s="157">
        <f t="shared" si="25"/>
        <v>0.55242566510172142</v>
      </c>
      <c r="AG45" s="157">
        <f t="shared" si="26"/>
        <v>0.46581196581196582</v>
      </c>
      <c r="AH45" s="157">
        <f t="shared" si="27"/>
        <v>0.42363112391930835</v>
      </c>
      <c r="AI45" s="157">
        <f t="shared" si="28"/>
        <v>0.31886982845610495</v>
      </c>
      <c r="AJ45" s="157">
        <f t="shared" si="29"/>
        <v>0.2958057395143488</v>
      </c>
      <c r="AK45" s="157">
        <f t="shared" si="30"/>
        <v>0.3058103975535168</v>
      </c>
      <c r="AL45" s="157">
        <f t="shared" si="31"/>
        <v>0.40526315789473683</v>
      </c>
      <c r="AM45" s="163">
        <f t="shared" si="32"/>
        <v>0.55882352941176472</v>
      </c>
      <c r="AN45" s="67"/>
      <c r="AO45" s="57"/>
      <c r="AP45" s="57">
        <v>12500</v>
      </c>
      <c r="AQ45" s="168">
        <v>0.65929203539823011</v>
      </c>
      <c r="AR45" s="168">
        <v>0.55242566510172142</v>
      </c>
      <c r="AS45" s="168">
        <v>0.46581196581196582</v>
      </c>
      <c r="AT45" s="168">
        <v>0.42363112391930835</v>
      </c>
      <c r="AU45" s="168">
        <v>0.31886982845610495</v>
      </c>
      <c r="AV45" s="168">
        <v>0.2958057395143488</v>
      </c>
      <c r="AW45" s="168">
        <v>0.3058103975535168</v>
      </c>
      <c r="AX45" s="168">
        <v>0.40526315789473683</v>
      </c>
      <c r="AY45" s="168">
        <v>0.55882352941176472</v>
      </c>
      <c r="AZ45" s="57"/>
      <c r="BA45" s="57"/>
      <c r="BB45" s="57"/>
      <c r="BC45" s="57"/>
      <c r="BD45" s="57"/>
      <c r="BE45" s="57"/>
      <c r="BF45" s="57"/>
      <c r="BG45" s="57"/>
      <c r="BH45" s="57"/>
      <c r="BI45" s="57"/>
      <c r="BJ45" s="57"/>
      <c r="BK45" s="57"/>
      <c r="BL45" s="57"/>
      <c r="BM45" s="57"/>
      <c r="BN45" s="57"/>
      <c r="BO45" s="57"/>
      <c r="BP45" s="57"/>
      <c r="BQ45" s="57"/>
      <c r="BR45" s="57"/>
      <c r="BS45" s="57"/>
      <c r="BT45" s="57"/>
      <c r="BU45" s="57"/>
      <c r="BV45" s="57"/>
      <c r="BW45" s="57"/>
      <c r="BX45" s="57"/>
      <c r="BY45" s="57"/>
      <c r="BZ45" s="57"/>
      <c r="CA45" s="57"/>
      <c r="CB45" s="69"/>
      <c r="CC45" s="57"/>
      <c r="CD45" s="57"/>
      <c r="CE45" s="57"/>
      <c r="CF45" s="57"/>
      <c r="CG45" s="57"/>
      <c r="CH45" s="57"/>
      <c r="CI45" s="57"/>
      <c r="CJ45" s="57"/>
      <c r="CK45" s="57"/>
      <c r="CL45" s="57"/>
      <c r="CM45" s="57"/>
      <c r="CN45" s="57"/>
      <c r="CO45" s="57"/>
      <c r="CP45" s="57"/>
      <c r="CQ45" s="57"/>
      <c r="CR45" s="57"/>
      <c r="CS45" s="57"/>
      <c r="CT45" s="57"/>
      <c r="CU45" s="57"/>
      <c r="CV45" s="57"/>
    </row>
    <row r="46" spans="1:100" s="55" customFormat="1" ht="18" customHeight="1">
      <c r="A46" s="116" t="s">
        <v>206</v>
      </c>
      <c r="B46" s="102">
        <v>17500</v>
      </c>
      <c r="C46" s="69">
        <f t="shared" si="6"/>
        <v>108</v>
      </c>
      <c r="D46" s="69">
        <f t="shared" si="7"/>
        <v>253</v>
      </c>
      <c r="E46" s="69">
        <f t="shared" si="8"/>
        <v>427</v>
      </c>
      <c r="F46" s="69">
        <f t="shared" si="9"/>
        <v>170</v>
      </c>
      <c r="G46" s="69">
        <f t="shared" si="10"/>
        <v>755</v>
      </c>
      <c r="H46" s="69">
        <f t="shared" si="11"/>
        <v>358</v>
      </c>
      <c r="I46" s="69">
        <f t="shared" si="12"/>
        <v>413</v>
      </c>
      <c r="J46" s="69">
        <f t="shared" si="13"/>
        <v>274</v>
      </c>
      <c r="K46" s="117">
        <f t="shared" si="14"/>
        <v>351</v>
      </c>
      <c r="L46" s="67"/>
      <c r="M46" s="57"/>
      <c r="N46" s="57"/>
      <c r="O46" s="116" t="s">
        <v>206</v>
      </c>
      <c r="P46" s="102">
        <v>17500</v>
      </c>
      <c r="Q46" s="69">
        <f t="shared" si="15"/>
        <v>98</v>
      </c>
      <c r="R46" s="69">
        <f t="shared" si="16"/>
        <v>231</v>
      </c>
      <c r="S46" s="69">
        <f t="shared" si="17"/>
        <v>337</v>
      </c>
      <c r="T46" s="69">
        <f t="shared" si="18"/>
        <v>195</v>
      </c>
      <c r="U46" s="69">
        <f t="shared" si="19"/>
        <v>330</v>
      </c>
      <c r="V46" s="69">
        <f t="shared" si="20"/>
        <v>177</v>
      </c>
      <c r="W46" s="69">
        <f t="shared" si="21"/>
        <v>185</v>
      </c>
      <c r="X46" s="69">
        <f t="shared" si="22"/>
        <v>111</v>
      </c>
      <c r="Y46" s="117">
        <f t="shared" si="23"/>
        <v>234</v>
      </c>
      <c r="Z46" s="67"/>
      <c r="AA46" s="57"/>
      <c r="AB46" s="66"/>
      <c r="AC46" s="160" t="s">
        <v>206</v>
      </c>
      <c r="AD46" s="156">
        <v>17500</v>
      </c>
      <c r="AE46" s="157">
        <f t="shared" si="24"/>
        <v>0.47572815533980584</v>
      </c>
      <c r="AF46" s="157">
        <f t="shared" si="25"/>
        <v>0.47727272727272729</v>
      </c>
      <c r="AG46" s="157">
        <f t="shared" si="26"/>
        <v>0.44109947643979058</v>
      </c>
      <c r="AH46" s="157">
        <f t="shared" si="27"/>
        <v>0.53424657534246578</v>
      </c>
      <c r="AI46" s="157">
        <f t="shared" si="28"/>
        <v>0.30414746543778803</v>
      </c>
      <c r="AJ46" s="157">
        <f t="shared" si="29"/>
        <v>0.33084112149532713</v>
      </c>
      <c r="AK46" s="157">
        <f t="shared" si="30"/>
        <v>0.30936454849498329</v>
      </c>
      <c r="AL46" s="157">
        <f t="shared" si="31"/>
        <v>0.2883116883116883</v>
      </c>
      <c r="AM46" s="163">
        <f t="shared" si="32"/>
        <v>0.4</v>
      </c>
      <c r="AN46" s="67"/>
      <c r="AO46" s="57"/>
      <c r="AP46" s="57">
        <v>17500</v>
      </c>
      <c r="AQ46" s="168">
        <v>0.47572815533980584</v>
      </c>
      <c r="AR46" s="168">
        <v>0.47727272727272729</v>
      </c>
      <c r="AS46" s="168">
        <v>0.44109947643979058</v>
      </c>
      <c r="AT46" s="168">
        <v>0.53424657534246578</v>
      </c>
      <c r="AU46" s="168">
        <v>0.30414746543778803</v>
      </c>
      <c r="AV46" s="168">
        <v>0.33084112149532713</v>
      </c>
      <c r="AW46" s="168">
        <v>0.30936454849498329</v>
      </c>
      <c r="AX46" s="168">
        <v>0.2883116883116883</v>
      </c>
      <c r="AY46" s="168">
        <v>0.4</v>
      </c>
      <c r="AZ46" s="57"/>
      <c r="BA46" s="57"/>
      <c r="BB46" s="57"/>
      <c r="BC46" s="57"/>
      <c r="BD46" s="57"/>
      <c r="BE46" s="57"/>
      <c r="BF46" s="57"/>
      <c r="BG46" s="57"/>
      <c r="BH46" s="57"/>
      <c r="BI46" s="57"/>
      <c r="BJ46" s="57"/>
      <c r="BK46" s="57"/>
      <c r="BL46" s="57"/>
      <c r="BM46" s="57"/>
      <c r="BN46" s="57"/>
      <c r="BO46" s="57"/>
      <c r="BP46" s="57"/>
      <c r="BQ46" s="57"/>
      <c r="BR46" s="57"/>
      <c r="BS46" s="57"/>
      <c r="BT46" s="57"/>
      <c r="BU46" s="57"/>
      <c r="BV46" s="57"/>
      <c r="BW46" s="57"/>
      <c r="BX46" s="57"/>
      <c r="BY46" s="57"/>
      <c r="BZ46" s="57"/>
      <c r="CA46" s="57"/>
      <c r="CB46" s="57"/>
      <c r="CC46" s="57"/>
      <c r="CD46" s="57"/>
      <c r="CE46" s="57"/>
      <c r="CF46" s="57"/>
      <c r="CG46" s="57"/>
      <c r="CH46" s="57"/>
      <c r="CI46" s="57"/>
      <c r="CJ46" s="57"/>
      <c r="CK46" s="57"/>
      <c r="CL46" s="57"/>
      <c r="CM46" s="57"/>
      <c r="CN46" s="57"/>
      <c r="CO46" s="57"/>
      <c r="CP46" s="57"/>
      <c r="CQ46" s="57"/>
      <c r="CR46" s="57"/>
      <c r="CS46" s="57"/>
      <c r="CT46" s="57"/>
      <c r="CU46" s="57"/>
      <c r="CV46" s="57"/>
    </row>
    <row r="47" spans="1:100" s="55" customFormat="1" ht="18" customHeight="1">
      <c r="A47" s="116" t="s">
        <v>207</v>
      </c>
      <c r="B47" s="101">
        <v>22500</v>
      </c>
      <c r="C47" s="69">
        <f t="shared" si="6"/>
        <v>136</v>
      </c>
      <c r="D47" s="69">
        <f t="shared" si="7"/>
        <v>348</v>
      </c>
      <c r="E47" s="69">
        <f t="shared" si="8"/>
        <v>630</v>
      </c>
      <c r="F47" s="69">
        <f t="shared" si="9"/>
        <v>218</v>
      </c>
      <c r="G47" s="69">
        <f t="shared" si="10"/>
        <v>740</v>
      </c>
      <c r="H47" s="69">
        <f t="shared" si="11"/>
        <v>319</v>
      </c>
      <c r="I47" s="69">
        <f t="shared" si="12"/>
        <v>459</v>
      </c>
      <c r="J47" s="69">
        <f t="shared" si="13"/>
        <v>256</v>
      </c>
      <c r="K47" s="117">
        <f t="shared" si="14"/>
        <v>377</v>
      </c>
      <c r="L47" s="67"/>
      <c r="M47" s="57"/>
      <c r="N47" s="57"/>
      <c r="O47" s="116" t="s">
        <v>207</v>
      </c>
      <c r="P47" s="101">
        <v>22500</v>
      </c>
      <c r="Q47" s="69">
        <f t="shared" si="15"/>
        <v>132</v>
      </c>
      <c r="R47" s="69">
        <f t="shared" si="16"/>
        <v>299</v>
      </c>
      <c r="S47" s="69">
        <f t="shared" si="17"/>
        <v>272</v>
      </c>
      <c r="T47" s="69">
        <f t="shared" si="18"/>
        <v>121</v>
      </c>
      <c r="U47" s="69">
        <f t="shared" si="19"/>
        <v>340</v>
      </c>
      <c r="V47" s="69">
        <f t="shared" si="20"/>
        <v>109</v>
      </c>
      <c r="W47" s="69">
        <f t="shared" si="21"/>
        <v>224</v>
      </c>
      <c r="X47" s="69">
        <f t="shared" si="22"/>
        <v>137</v>
      </c>
      <c r="Y47" s="117">
        <f t="shared" si="23"/>
        <v>335</v>
      </c>
      <c r="Z47" s="67"/>
      <c r="AA47" s="57"/>
      <c r="AB47" s="66"/>
      <c r="AC47" s="160" t="s">
        <v>207</v>
      </c>
      <c r="AD47" s="156">
        <v>22500</v>
      </c>
      <c r="AE47" s="157">
        <f t="shared" si="24"/>
        <v>0.4925373134328358</v>
      </c>
      <c r="AF47" s="157">
        <f t="shared" si="25"/>
        <v>0.46213292117465227</v>
      </c>
      <c r="AG47" s="157">
        <f t="shared" si="26"/>
        <v>0.30155210643015523</v>
      </c>
      <c r="AH47" s="157">
        <f t="shared" si="27"/>
        <v>0.35693215339233036</v>
      </c>
      <c r="AI47" s="157">
        <f t="shared" si="28"/>
        <v>0.31481481481481483</v>
      </c>
      <c r="AJ47" s="157">
        <f t="shared" si="29"/>
        <v>0.25467289719626168</v>
      </c>
      <c r="AK47" s="157">
        <f t="shared" si="30"/>
        <v>0.32796486090775989</v>
      </c>
      <c r="AL47" s="157">
        <f t="shared" si="31"/>
        <v>0.34860050890585242</v>
      </c>
      <c r="AM47" s="163">
        <f t="shared" si="32"/>
        <v>0.4705056179775281</v>
      </c>
      <c r="AN47" s="67"/>
      <c r="AO47" s="57"/>
      <c r="AP47" s="57">
        <v>22500</v>
      </c>
      <c r="AQ47" s="168">
        <v>0.4925373134328358</v>
      </c>
      <c r="AR47" s="168">
        <v>0.46213292117465227</v>
      </c>
      <c r="AS47" s="168">
        <v>0.30155210643015523</v>
      </c>
      <c r="AT47" s="168">
        <v>0.35693215339233036</v>
      </c>
      <c r="AU47" s="168">
        <v>0.31481481481481483</v>
      </c>
      <c r="AV47" s="168">
        <v>0.25467289719626168</v>
      </c>
      <c r="AW47" s="168">
        <v>0.32796486090775989</v>
      </c>
      <c r="AX47" s="168">
        <v>0.34860050890585242</v>
      </c>
      <c r="AY47" s="168">
        <v>0.4705056179775281</v>
      </c>
      <c r="AZ47" s="57"/>
      <c r="BA47" s="57"/>
      <c r="BB47" s="57"/>
      <c r="BC47" s="57"/>
      <c r="BD47" s="57"/>
      <c r="BE47" s="57"/>
      <c r="BF47" s="57"/>
      <c r="BG47" s="57"/>
      <c r="BH47" s="57"/>
      <c r="BI47" s="57"/>
      <c r="BJ47" s="57"/>
      <c r="BK47" s="57"/>
      <c r="BL47" s="57"/>
      <c r="BM47" s="57"/>
      <c r="BN47" s="57"/>
      <c r="BO47" s="57"/>
      <c r="BP47" s="57"/>
      <c r="BQ47" s="57"/>
      <c r="BR47" s="57"/>
      <c r="BS47" s="57"/>
      <c r="BT47" s="57"/>
      <c r="BU47" s="57"/>
      <c r="BV47" s="57"/>
      <c r="BW47" s="57"/>
      <c r="BX47" s="57"/>
      <c r="BY47" s="57"/>
      <c r="BZ47" s="57"/>
      <c r="CA47" s="57"/>
      <c r="CB47" s="57"/>
      <c r="CC47" s="57"/>
      <c r="CD47" s="57"/>
      <c r="CE47" s="57"/>
      <c r="CF47" s="57"/>
      <c r="CG47" s="57"/>
      <c r="CH47" s="57"/>
      <c r="CI47" s="57"/>
      <c r="CJ47" s="57"/>
      <c r="CK47" s="57"/>
      <c r="CL47" s="57"/>
      <c r="CM47" s="57"/>
      <c r="CN47" s="57"/>
      <c r="CO47" s="57"/>
      <c r="CP47" s="57"/>
      <c r="CQ47" s="57"/>
      <c r="CR47" s="57"/>
      <c r="CS47" s="57"/>
      <c r="CT47" s="57"/>
      <c r="CU47" s="57"/>
      <c r="CV47" s="57"/>
    </row>
    <row r="48" spans="1:100" s="55" customFormat="1" ht="18" customHeight="1">
      <c r="A48" s="116" t="s">
        <v>208</v>
      </c>
      <c r="B48" s="102">
        <v>27500</v>
      </c>
      <c r="C48" s="69">
        <f t="shared" si="6"/>
        <v>75</v>
      </c>
      <c r="D48" s="69">
        <f t="shared" si="7"/>
        <v>308</v>
      </c>
      <c r="E48" s="69">
        <f t="shared" si="8"/>
        <v>483</v>
      </c>
      <c r="F48" s="69">
        <f t="shared" si="9"/>
        <v>269</v>
      </c>
      <c r="G48" s="69">
        <f t="shared" si="10"/>
        <v>749</v>
      </c>
      <c r="H48" s="69">
        <f t="shared" si="11"/>
        <v>366</v>
      </c>
      <c r="I48" s="69">
        <f t="shared" si="12"/>
        <v>453</v>
      </c>
      <c r="J48" s="69">
        <f t="shared" si="13"/>
        <v>232</v>
      </c>
      <c r="K48" s="117">
        <f t="shared" si="14"/>
        <v>395</v>
      </c>
      <c r="L48" s="67"/>
      <c r="M48" s="57"/>
      <c r="N48" s="57"/>
      <c r="O48" s="116" t="s">
        <v>208</v>
      </c>
      <c r="P48" s="102">
        <v>27500</v>
      </c>
      <c r="Q48" s="69">
        <f t="shared" si="15"/>
        <v>120</v>
      </c>
      <c r="R48" s="69">
        <f t="shared" si="16"/>
        <v>256</v>
      </c>
      <c r="S48" s="69">
        <f t="shared" si="17"/>
        <v>225</v>
      </c>
      <c r="T48" s="69">
        <f t="shared" si="18"/>
        <v>122</v>
      </c>
      <c r="U48" s="69">
        <f t="shared" si="19"/>
        <v>335</v>
      </c>
      <c r="V48" s="69">
        <f t="shared" si="20"/>
        <v>92</v>
      </c>
      <c r="W48" s="69">
        <f t="shared" si="21"/>
        <v>164</v>
      </c>
      <c r="X48" s="69">
        <f t="shared" si="22"/>
        <v>132</v>
      </c>
      <c r="Y48" s="117">
        <f t="shared" si="23"/>
        <v>254</v>
      </c>
      <c r="Z48" s="67"/>
      <c r="AA48" s="57"/>
      <c r="AB48" s="66"/>
      <c r="AC48" s="160" t="s">
        <v>208</v>
      </c>
      <c r="AD48" s="156">
        <v>27500</v>
      </c>
      <c r="AE48" s="157">
        <f t="shared" si="24"/>
        <v>0.61538461538461542</v>
      </c>
      <c r="AF48" s="157">
        <f t="shared" si="25"/>
        <v>0.45390070921985815</v>
      </c>
      <c r="AG48" s="157">
        <f t="shared" si="26"/>
        <v>0.31779661016949151</v>
      </c>
      <c r="AH48" s="157">
        <f t="shared" si="27"/>
        <v>0.31202046035805625</v>
      </c>
      <c r="AI48" s="157">
        <f t="shared" si="28"/>
        <v>0.30904059040590404</v>
      </c>
      <c r="AJ48" s="157">
        <f t="shared" si="29"/>
        <v>0.20087336244541484</v>
      </c>
      <c r="AK48" s="157">
        <f t="shared" si="30"/>
        <v>0.26580226904376014</v>
      </c>
      <c r="AL48" s="157">
        <f t="shared" si="31"/>
        <v>0.36263736263736263</v>
      </c>
      <c r="AM48" s="163">
        <f t="shared" si="32"/>
        <v>0.39137134052388289</v>
      </c>
      <c r="AN48" s="67"/>
      <c r="AO48" s="57"/>
      <c r="AP48" s="57">
        <v>27500</v>
      </c>
      <c r="AQ48" s="168">
        <v>0.61538461538461542</v>
      </c>
      <c r="AR48" s="168">
        <v>0.45390070921985815</v>
      </c>
      <c r="AS48" s="168">
        <v>0.31779661016949151</v>
      </c>
      <c r="AT48" s="168">
        <v>0.31202046035805625</v>
      </c>
      <c r="AU48" s="168">
        <v>0.30904059040590404</v>
      </c>
      <c r="AV48" s="168">
        <v>0.20087336244541484</v>
      </c>
      <c r="AW48" s="168">
        <v>0.26580226904376014</v>
      </c>
      <c r="AX48" s="168">
        <v>0.36263736263736263</v>
      </c>
      <c r="AY48" s="168">
        <v>0.39137134052388289</v>
      </c>
      <c r="AZ48" s="57"/>
      <c r="BA48" s="57"/>
      <c r="BB48" s="57"/>
      <c r="BC48" s="57"/>
      <c r="BD48" s="57"/>
      <c r="BE48" s="57"/>
      <c r="BF48" s="57"/>
      <c r="BG48" s="57"/>
      <c r="BH48" s="57"/>
      <c r="BI48" s="57"/>
      <c r="BJ48" s="57"/>
      <c r="BK48" s="57"/>
      <c r="BL48" s="57"/>
      <c r="BM48" s="57"/>
      <c r="BN48" s="57"/>
      <c r="BO48" s="57"/>
      <c r="BP48" s="57"/>
      <c r="BQ48" s="57"/>
      <c r="BR48" s="57"/>
      <c r="BS48" s="57"/>
      <c r="BT48" s="57"/>
      <c r="BU48" s="57"/>
      <c r="BV48" s="57"/>
      <c r="BW48" s="57"/>
      <c r="BX48" s="57"/>
      <c r="BY48" s="57"/>
      <c r="BZ48" s="57"/>
      <c r="CA48" s="57"/>
      <c r="CB48" s="57"/>
      <c r="CC48" s="57"/>
      <c r="CD48" s="57"/>
      <c r="CE48" s="57"/>
      <c r="CF48" s="57"/>
      <c r="CG48" s="57"/>
      <c r="CH48" s="57"/>
      <c r="CI48" s="57"/>
      <c r="CJ48" s="57"/>
      <c r="CK48" s="57"/>
      <c r="CL48" s="57"/>
      <c r="CM48" s="57"/>
      <c r="CN48" s="57"/>
      <c r="CO48" s="57"/>
      <c r="CP48" s="57"/>
      <c r="CQ48" s="57"/>
      <c r="CR48" s="57"/>
      <c r="CS48" s="57"/>
      <c r="CT48" s="57"/>
      <c r="CU48" s="57"/>
      <c r="CV48" s="57"/>
    </row>
    <row r="49" spans="1:100" s="55" customFormat="1" ht="18" customHeight="1">
      <c r="A49" s="116" t="s">
        <v>209</v>
      </c>
      <c r="B49" s="101">
        <v>32500</v>
      </c>
      <c r="C49" s="69">
        <f t="shared" si="6"/>
        <v>145</v>
      </c>
      <c r="D49" s="69">
        <f t="shared" si="7"/>
        <v>407</v>
      </c>
      <c r="E49" s="69">
        <f t="shared" si="8"/>
        <v>636</v>
      </c>
      <c r="F49" s="69">
        <f t="shared" si="9"/>
        <v>328</v>
      </c>
      <c r="G49" s="69">
        <f t="shared" si="10"/>
        <v>859</v>
      </c>
      <c r="H49" s="69">
        <f t="shared" si="11"/>
        <v>391</v>
      </c>
      <c r="I49" s="69">
        <f t="shared" si="12"/>
        <v>540</v>
      </c>
      <c r="J49" s="69">
        <f t="shared" si="13"/>
        <v>283</v>
      </c>
      <c r="K49" s="117">
        <f t="shared" si="14"/>
        <v>417</v>
      </c>
      <c r="L49" s="67"/>
      <c r="M49" s="57"/>
      <c r="N49" s="57"/>
      <c r="O49" s="116" t="s">
        <v>209</v>
      </c>
      <c r="P49" s="101">
        <v>32500</v>
      </c>
      <c r="Q49" s="69">
        <f t="shared" si="15"/>
        <v>114</v>
      </c>
      <c r="R49" s="69">
        <f t="shared" si="16"/>
        <v>282</v>
      </c>
      <c r="S49" s="69">
        <f t="shared" si="17"/>
        <v>268</v>
      </c>
      <c r="T49" s="69">
        <f t="shared" si="18"/>
        <v>130</v>
      </c>
      <c r="U49" s="69">
        <f t="shared" si="19"/>
        <v>280</v>
      </c>
      <c r="V49" s="69">
        <f t="shared" si="20"/>
        <v>117</v>
      </c>
      <c r="W49" s="69">
        <f t="shared" si="21"/>
        <v>166</v>
      </c>
      <c r="X49" s="69">
        <f t="shared" si="22"/>
        <v>112</v>
      </c>
      <c r="Y49" s="117">
        <f t="shared" si="23"/>
        <v>278</v>
      </c>
      <c r="Z49" s="67"/>
      <c r="AA49" s="57"/>
      <c r="AB49" s="66"/>
      <c r="AC49" s="160" t="s">
        <v>209</v>
      </c>
      <c r="AD49" s="156">
        <v>32500</v>
      </c>
      <c r="AE49" s="157">
        <f t="shared" si="24"/>
        <v>0.44015444015444016</v>
      </c>
      <c r="AF49" s="157">
        <f t="shared" si="25"/>
        <v>0.409288824383164</v>
      </c>
      <c r="AG49" s="157">
        <f t="shared" si="26"/>
        <v>0.29646017699115046</v>
      </c>
      <c r="AH49" s="157">
        <f t="shared" si="27"/>
        <v>0.28384279475982532</v>
      </c>
      <c r="AI49" s="157">
        <f t="shared" si="28"/>
        <v>0.24582967515364354</v>
      </c>
      <c r="AJ49" s="157">
        <f t="shared" si="29"/>
        <v>0.23031496062992127</v>
      </c>
      <c r="AK49" s="157">
        <f t="shared" si="30"/>
        <v>0.23512747875354106</v>
      </c>
      <c r="AL49" s="157">
        <f t="shared" si="31"/>
        <v>0.28354430379746837</v>
      </c>
      <c r="AM49" s="163">
        <f t="shared" si="32"/>
        <v>0.4</v>
      </c>
      <c r="AN49" s="67"/>
      <c r="AO49" s="57"/>
      <c r="AP49" s="57">
        <v>32500</v>
      </c>
      <c r="AQ49" s="168">
        <v>0.44015444015444016</v>
      </c>
      <c r="AR49" s="168">
        <v>0.409288824383164</v>
      </c>
      <c r="AS49" s="168">
        <v>0.29646017699115046</v>
      </c>
      <c r="AT49" s="168">
        <v>0.28384279475982532</v>
      </c>
      <c r="AU49" s="168">
        <v>0.24582967515364354</v>
      </c>
      <c r="AV49" s="168">
        <v>0.23031496062992127</v>
      </c>
      <c r="AW49" s="168">
        <v>0.23512747875354106</v>
      </c>
      <c r="AX49" s="168">
        <v>0.28354430379746837</v>
      </c>
      <c r="AY49" s="168">
        <v>0.4</v>
      </c>
      <c r="AZ49" s="57"/>
      <c r="BA49" s="57"/>
      <c r="BB49" s="57"/>
      <c r="BC49" s="57"/>
      <c r="BD49" s="57"/>
      <c r="BE49" s="57"/>
      <c r="BF49" s="57"/>
      <c r="BG49" s="57"/>
      <c r="BH49" s="57"/>
      <c r="BI49" s="57"/>
      <c r="BJ49" s="57"/>
      <c r="BK49" s="57"/>
      <c r="BL49" s="57"/>
      <c r="BM49" s="57"/>
      <c r="BN49" s="57"/>
      <c r="BO49" s="57"/>
      <c r="BP49" s="57"/>
      <c r="BQ49" s="57"/>
      <c r="BR49" s="57"/>
      <c r="BS49" s="57"/>
      <c r="BT49" s="57"/>
      <c r="BU49" s="57"/>
      <c r="BV49" s="57"/>
      <c r="BW49" s="57"/>
      <c r="BX49" s="57"/>
      <c r="BY49" s="57"/>
      <c r="BZ49" s="57"/>
      <c r="CA49" s="57"/>
      <c r="CB49" s="57"/>
      <c r="CC49" s="57"/>
      <c r="CD49" s="57"/>
      <c r="CE49" s="57"/>
      <c r="CF49" s="57"/>
      <c r="CG49" s="57"/>
      <c r="CH49" s="57"/>
      <c r="CI49" s="57"/>
      <c r="CJ49" s="57"/>
      <c r="CK49" s="57"/>
      <c r="CL49" s="57"/>
      <c r="CM49" s="57"/>
      <c r="CN49" s="57"/>
      <c r="CO49" s="57"/>
      <c r="CP49" s="57"/>
      <c r="CQ49" s="57"/>
      <c r="CR49" s="57"/>
      <c r="CS49" s="57"/>
      <c r="CT49" s="57"/>
      <c r="CU49" s="57"/>
      <c r="CV49" s="57"/>
    </row>
    <row r="50" spans="1:100" s="55" customFormat="1" ht="18" customHeight="1">
      <c r="A50" s="116" t="s">
        <v>210</v>
      </c>
      <c r="B50" s="102">
        <v>37500</v>
      </c>
      <c r="C50" s="69">
        <f t="shared" si="6"/>
        <v>108</v>
      </c>
      <c r="D50" s="69">
        <f t="shared" si="7"/>
        <v>361</v>
      </c>
      <c r="E50" s="69">
        <f t="shared" si="8"/>
        <v>595</v>
      </c>
      <c r="F50" s="69">
        <f t="shared" si="9"/>
        <v>275</v>
      </c>
      <c r="G50" s="69">
        <f t="shared" si="10"/>
        <v>855</v>
      </c>
      <c r="H50" s="69">
        <f t="shared" si="11"/>
        <v>320</v>
      </c>
      <c r="I50" s="69">
        <f t="shared" si="12"/>
        <v>522</v>
      </c>
      <c r="J50" s="69">
        <f t="shared" si="13"/>
        <v>265</v>
      </c>
      <c r="K50" s="117">
        <f t="shared" si="14"/>
        <v>415</v>
      </c>
      <c r="L50" s="67"/>
      <c r="M50" s="57"/>
      <c r="N50" s="57"/>
      <c r="O50" s="116" t="s">
        <v>210</v>
      </c>
      <c r="P50" s="102">
        <v>37500</v>
      </c>
      <c r="Q50" s="69">
        <f t="shared" si="15"/>
        <v>96</v>
      </c>
      <c r="R50" s="69">
        <f t="shared" si="16"/>
        <v>264</v>
      </c>
      <c r="S50" s="69">
        <f t="shared" si="17"/>
        <v>231</v>
      </c>
      <c r="T50" s="69">
        <f t="shared" si="18"/>
        <v>77</v>
      </c>
      <c r="U50" s="69">
        <f t="shared" si="19"/>
        <v>248</v>
      </c>
      <c r="V50" s="69">
        <f t="shared" si="20"/>
        <v>79</v>
      </c>
      <c r="W50" s="69">
        <f t="shared" si="21"/>
        <v>202</v>
      </c>
      <c r="X50" s="69">
        <f t="shared" si="22"/>
        <v>99</v>
      </c>
      <c r="Y50" s="117">
        <f t="shared" si="23"/>
        <v>244</v>
      </c>
      <c r="Z50" s="67"/>
      <c r="AA50" s="57"/>
      <c r="AB50" s="66"/>
      <c r="AC50" s="160" t="s">
        <v>210</v>
      </c>
      <c r="AD50" s="156">
        <v>37500</v>
      </c>
      <c r="AE50" s="157">
        <f t="shared" si="24"/>
        <v>0.47058823529411764</v>
      </c>
      <c r="AF50" s="157">
        <f t="shared" si="25"/>
        <v>0.4224</v>
      </c>
      <c r="AG50" s="157">
        <f t="shared" si="26"/>
        <v>0.27966101694915252</v>
      </c>
      <c r="AH50" s="157">
        <f t="shared" si="27"/>
        <v>0.21875</v>
      </c>
      <c r="AI50" s="157">
        <f t="shared" si="28"/>
        <v>0.22484134179510426</v>
      </c>
      <c r="AJ50" s="157">
        <f t="shared" si="29"/>
        <v>0.19799498746867167</v>
      </c>
      <c r="AK50" s="157">
        <f t="shared" si="30"/>
        <v>0.27900552486187846</v>
      </c>
      <c r="AL50" s="157">
        <f t="shared" si="31"/>
        <v>0.27197802197802196</v>
      </c>
      <c r="AM50" s="163">
        <f t="shared" si="32"/>
        <v>0.37025796661608495</v>
      </c>
      <c r="AN50" s="67"/>
      <c r="AO50" s="57"/>
      <c r="AP50" s="57">
        <v>37500</v>
      </c>
      <c r="AQ50" s="168">
        <v>0.47058823529411764</v>
      </c>
      <c r="AR50" s="168">
        <v>0.4224</v>
      </c>
      <c r="AS50" s="168">
        <v>0.27966101694915252</v>
      </c>
      <c r="AT50" s="168">
        <v>0.21875</v>
      </c>
      <c r="AU50" s="168">
        <v>0.22484134179510426</v>
      </c>
      <c r="AV50" s="168">
        <v>0.19799498746867167</v>
      </c>
      <c r="AW50" s="168">
        <v>0.27900552486187846</v>
      </c>
      <c r="AX50" s="168">
        <v>0.27197802197802196</v>
      </c>
      <c r="AY50" s="168">
        <v>0.37025796661608495</v>
      </c>
      <c r="AZ50" s="57"/>
      <c r="BA50" s="57"/>
      <c r="BB50" s="57"/>
      <c r="BC50" s="57"/>
      <c r="BD50" s="57"/>
      <c r="BE50" s="57"/>
      <c r="BF50" s="57"/>
      <c r="BG50" s="57"/>
      <c r="BH50" s="57"/>
      <c r="BI50" s="57"/>
      <c r="BJ50" s="57"/>
      <c r="BK50" s="57"/>
      <c r="BL50" s="57"/>
      <c r="BM50" s="57"/>
      <c r="BN50" s="57"/>
      <c r="BO50" s="57"/>
      <c r="BP50" s="57"/>
      <c r="BQ50" s="57"/>
      <c r="BR50" s="57"/>
      <c r="BS50" s="57"/>
      <c r="BT50" s="57"/>
      <c r="BU50" s="57"/>
      <c r="BV50" s="57"/>
      <c r="BW50" s="57"/>
      <c r="BX50" s="57"/>
      <c r="BY50" s="57"/>
      <c r="BZ50" s="57"/>
      <c r="CA50" s="57"/>
      <c r="CB50" s="57"/>
      <c r="CC50" s="57"/>
      <c r="CD50" s="57"/>
      <c r="CE50" s="57"/>
      <c r="CF50" s="57"/>
      <c r="CG50" s="57"/>
      <c r="CH50" s="57"/>
      <c r="CI50" s="57"/>
      <c r="CJ50" s="57"/>
      <c r="CK50" s="57"/>
      <c r="CL50" s="57"/>
      <c r="CM50" s="57"/>
      <c r="CN50" s="57"/>
      <c r="CO50" s="57"/>
      <c r="CP50" s="57"/>
      <c r="CQ50" s="57"/>
      <c r="CR50" s="57"/>
      <c r="CS50" s="57"/>
      <c r="CT50" s="57"/>
      <c r="CU50" s="57"/>
      <c r="CV50" s="57"/>
    </row>
    <row r="51" spans="1:100" s="55" customFormat="1" ht="18" customHeight="1">
      <c r="A51" s="116" t="s">
        <v>211</v>
      </c>
      <c r="B51" s="102">
        <v>45000</v>
      </c>
      <c r="C51" s="69">
        <f t="shared" si="6"/>
        <v>249</v>
      </c>
      <c r="D51" s="69">
        <f t="shared" si="7"/>
        <v>774</v>
      </c>
      <c r="E51" s="69">
        <f t="shared" si="8"/>
        <v>1132</v>
      </c>
      <c r="F51" s="69">
        <f t="shared" si="9"/>
        <v>479</v>
      </c>
      <c r="G51" s="69">
        <f t="shared" si="10"/>
        <v>1531</v>
      </c>
      <c r="H51" s="69">
        <f t="shared" si="11"/>
        <v>535</v>
      </c>
      <c r="I51" s="69">
        <f t="shared" si="12"/>
        <v>912</v>
      </c>
      <c r="J51" s="69">
        <f t="shared" si="13"/>
        <v>529</v>
      </c>
      <c r="K51" s="117">
        <f t="shared" si="14"/>
        <v>733</v>
      </c>
      <c r="L51" s="67"/>
      <c r="M51" s="57"/>
      <c r="N51" s="57"/>
      <c r="O51" s="116" t="s">
        <v>211</v>
      </c>
      <c r="P51" s="102">
        <v>45000</v>
      </c>
      <c r="Q51" s="69">
        <f t="shared" si="15"/>
        <v>139</v>
      </c>
      <c r="R51" s="69">
        <f t="shared" si="16"/>
        <v>540</v>
      </c>
      <c r="S51" s="69">
        <f t="shared" si="17"/>
        <v>367</v>
      </c>
      <c r="T51" s="69">
        <f t="shared" si="18"/>
        <v>150</v>
      </c>
      <c r="U51" s="69">
        <f t="shared" si="19"/>
        <v>522</v>
      </c>
      <c r="V51" s="69">
        <f t="shared" si="20"/>
        <v>135</v>
      </c>
      <c r="W51" s="69">
        <f t="shared" si="21"/>
        <v>333</v>
      </c>
      <c r="X51" s="69">
        <f t="shared" si="22"/>
        <v>157</v>
      </c>
      <c r="Y51" s="117">
        <f t="shared" si="23"/>
        <v>440</v>
      </c>
      <c r="Z51" s="67"/>
      <c r="AA51" s="57"/>
      <c r="AB51" s="66"/>
      <c r="AC51" s="160" t="s">
        <v>211</v>
      </c>
      <c r="AD51" s="156">
        <v>45000</v>
      </c>
      <c r="AE51" s="157">
        <f t="shared" si="24"/>
        <v>0.35824742268041238</v>
      </c>
      <c r="AF51" s="157">
        <f t="shared" si="25"/>
        <v>0.41095890410958902</v>
      </c>
      <c r="AG51" s="157">
        <f t="shared" si="26"/>
        <v>0.2448298865910607</v>
      </c>
      <c r="AH51" s="157">
        <f t="shared" si="27"/>
        <v>0.23847376788553259</v>
      </c>
      <c r="AI51" s="157">
        <f t="shared" si="28"/>
        <v>0.2542620555284949</v>
      </c>
      <c r="AJ51" s="157">
        <f t="shared" si="29"/>
        <v>0.20149253731343283</v>
      </c>
      <c r="AK51" s="157">
        <f t="shared" si="30"/>
        <v>0.26746987951807227</v>
      </c>
      <c r="AL51" s="157">
        <f t="shared" si="31"/>
        <v>0.22886297376093295</v>
      </c>
      <c r="AM51" s="163">
        <f t="shared" si="32"/>
        <v>0.37510656436487638</v>
      </c>
      <c r="AN51" s="67"/>
      <c r="AO51" s="57"/>
      <c r="AP51" s="57">
        <v>45000</v>
      </c>
      <c r="AQ51" s="168">
        <v>0.35824742268041238</v>
      </c>
      <c r="AR51" s="168">
        <v>0.41095890410958902</v>
      </c>
      <c r="AS51" s="168">
        <v>0.2448298865910607</v>
      </c>
      <c r="AT51" s="168">
        <v>0.23847376788553259</v>
      </c>
      <c r="AU51" s="168">
        <v>0.2542620555284949</v>
      </c>
      <c r="AV51" s="168">
        <v>0.20149253731343283</v>
      </c>
      <c r="AW51" s="168">
        <v>0.26746987951807227</v>
      </c>
      <c r="AX51" s="168">
        <v>0.22886297376093295</v>
      </c>
      <c r="AY51" s="168">
        <v>0.37510656436487638</v>
      </c>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c r="BX51" s="57"/>
      <c r="BY51" s="57"/>
      <c r="BZ51" s="57"/>
      <c r="CA51" s="57"/>
      <c r="CB51" s="57"/>
      <c r="CC51" s="57"/>
      <c r="CD51" s="57"/>
      <c r="CE51" s="57"/>
      <c r="CF51" s="57"/>
      <c r="CG51" s="57"/>
      <c r="CH51" s="57"/>
      <c r="CI51" s="57"/>
      <c r="CJ51" s="57"/>
      <c r="CK51" s="57"/>
      <c r="CL51" s="57"/>
      <c r="CM51" s="57"/>
      <c r="CN51" s="57"/>
      <c r="CO51" s="57"/>
      <c r="CP51" s="57"/>
      <c r="CQ51" s="57"/>
      <c r="CR51" s="57"/>
      <c r="CS51" s="57"/>
      <c r="CT51" s="57"/>
      <c r="CU51" s="57"/>
      <c r="CV51" s="57"/>
    </row>
    <row r="52" spans="1:100" s="55" customFormat="1" ht="18" customHeight="1">
      <c r="A52" s="116" t="s">
        <v>212</v>
      </c>
      <c r="B52" s="102">
        <v>55000</v>
      </c>
      <c r="C52" s="69">
        <f t="shared" si="6"/>
        <v>241</v>
      </c>
      <c r="D52" s="69">
        <f t="shared" si="7"/>
        <v>800</v>
      </c>
      <c r="E52" s="69">
        <f t="shared" si="8"/>
        <v>1120</v>
      </c>
      <c r="F52" s="69">
        <f t="shared" si="9"/>
        <v>644</v>
      </c>
      <c r="G52" s="69">
        <f t="shared" si="10"/>
        <v>1503</v>
      </c>
      <c r="H52" s="69">
        <f t="shared" si="11"/>
        <v>457</v>
      </c>
      <c r="I52" s="69">
        <f t="shared" si="12"/>
        <v>840</v>
      </c>
      <c r="J52" s="69">
        <f t="shared" si="13"/>
        <v>531</v>
      </c>
      <c r="K52" s="117">
        <f t="shared" si="14"/>
        <v>841</v>
      </c>
      <c r="L52" s="67"/>
      <c r="M52" s="57"/>
      <c r="N52" s="57"/>
      <c r="O52" s="116" t="s">
        <v>212</v>
      </c>
      <c r="P52" s="102">
        <v>55000</v>
      </c>
      <c r="Q52" s="69">
        <f t="shared" si="15"/>
        <v>110</v>
      </c>
      <c r="R52" s="69">
        <f t="shared" si="16"/>
        <v>377</v>
      </c>
      <c r="S52" s="69">
        <f t="shared" si="17"/>
        <v>373</v>
      </c>
      <c r="T52" s="69">
        <f t="shared" si="18"/>
        <v>118</v>
      </c>
      <c r="U52" s="69">
        <f t="shared" si="19"/>
        <v>450</v>
      </c>
      <c r="V52" s="69">
        <f t="shared" si="20"/>
        <v>67</v>
      </c>
      <c r="W52" s="69">
        <f t="shared" si="21"/>
        <v>239</v>
      </c>
      <c r="X52" s="69">
        <f t="shared" si="22"/>
        <v>133</v>
      </c>
      <c r="Y52" s="117">
        <f t="shared" si="23"/>
        <v>436</v>
      </c>
      <c r="Z52" s="67"/>
      <c r="AA52" s="57"/>
      <c r="AB52" s="66"/>
      <c r="AC52" s="160" t="s">
        <v>212</v>
      </c>
      <c r="AD52" s="156">
        <v>55000</v>
      </c>
      <c r="AE52" s="157">
        <f t="shared" si="24"/>
        <v>0.31339031339031337</v>
      </c>
      <c r="AF52" s="157">
        <f t="shared" si="25"/>
        <v>0.32030586236193714</v>
      </c>
      <c r="AG52" s="157">
        <f t="shared" si="26"/>
        <v>0.24983255190890824</v>
      </c>
      <c r="AH52" s="157">
        <f t="shared" si="27"/>
        <v>0.15485564304461943</v>
      </c>
      <c r="AI52" s="157">
        <f t="shared" si="28"/>
        <v>0.2304147465437788</v>
      </c>
      <c r="AJ52" s="157">
        <f t="shared" si="29"/>
        <v>0.12786259541984732</v>
      </c>
      <c r="AK52" s="157">
        <f t="shared" si="30"/>
        <v>0.22150139017608897</v>
      </c>
      <c r="AL52" s="157">
        <f t="shared" si="31"/>
        <v>0.2003012048192771</v>
      </c>
      <c r="AM52" s="163">
        <f t="shared" si="32"/>
        <v>0.34142521534847298</v>
      </c>
      <c r="AN52" s="67"/>
      <c r="AO52" s="57"/>
      <c r="AP52" s="57">
        <v>55000</v>
      </c>
      <c r="AQ52" s="168">
        <v>0.31339031339031337</v>
      </c>
      <c r="AR52" s="168">
        <v>0.32030586236193714</v>
      </c>
      <c r="AS52" s="168">
        <v>0.24983255190890824</v>
      </c>
      <c r="AT52" s="168">
        <v>0.15485564304461943</v>
      </c>
      <c r="AU52" s="168">
        <v>0.2304147465437788</v>
      </c>
      <c r="AV52" s="168">
        <v>0.12786259541984732</v>
      </c>
      <c r="AW52" s="168">
        <v>0.22150139017608897</v>
      </c>
      <c r="AX52" s="168">
        <v>0.2003012048192771</v>
      </c>
      <c r="AY52" s="168">
        <v>0.34142521534847298</v>
      </c>
      <c r="AZ52" s="57"/>
      <c r="BA52" s="57"/>
      <c r="BB52" s="57"/>
      <c r="BC52" s="57"/>
      <c r="BD52" s="57"/>
      <c r="BE52" s="57"/>
      <c r="BF52" s="57"/>
      <c r="BG52" s="57"/>
      <c r="BH52" s="57"/>
      <c r="BI52" s="57"/>
      <c r="BJ52" s="57"/>
      <c r="BK52" s="57"/>
      <c r="BL52" s="57"/>
      <c r="BM52" s="57"/>
      <c r="BN52" s="57"/>
      <c r="BO52" s="57"/>
      <c r="BP52" s="57"/>
      <c r="BQ52" s="57"/>
      <c r="BR52" s="57"/>
      <c r="BS52" s="57"/>
      <c r="BT52" s="57"/>
      <c r="BU52" s="57"/>
      <c r="BV52" s="57"/>
      <c r="BW52" s="57"/>
      <c r="BX52" s="57"/>
      <c r="BY52" s="57"/>
      <c r="BZ52" s="57"/>
      <c r="CA52" s="57"/>
      <c r="CB52" s="57"/>
      <c r="CC52" s="57"/>
      <c r="CD52" s="57"/>
      <c r="CE52" s="57"/>
      <c r="CF52" s="57"/>
      <c r="CG52" s="57"/>
      <c r="CH52" s="57"/>
      <c r="CI52" s="57"/>
      <c r="CJ52" s="57"/>
      <c r="CK52" s="57"/>
      <c r="CL52" s="57"/>
      <c r="CM52" s="57"/>
      <c r="CN52" s="57"/>
      <c r="CO52" s="57"/>
      <c r="CP52" s="57"/>
      <c r="CQ52" s="57"/>
      <c r="CR52" s="57"/>
      <c r="CS52" s="57"/>
      <c r="CT52" s="57"/>
      <c r="CU52" s="57"/>
      <c r="CV52" s="57"/>
    </row>
    <row r="53" spans="1:100" s="55" customFormat="1" ht="18" customHeight="1">
      <c r="A53" s="116" t="s">
        <v>213</v>
      </c>
      <c r="B53" s="102">
        <v>70000</v>
      </c>
      <c r="C53" s="69">
        <f t="shared" si="6"/>
        <v>426</v>
      </c>
      <c r="D53" s="69">
        <f t="shared" si="7"/>
        <v>1369</v>
      </c>
      <c r="E53" s="69">
        <f t="shared" si="8"/>
        <v>1948</v>
      </c>
      <c r="F53" s="69">
        <f t="shared" si="9"/>
        <v>953</v>
      </c>
      <c r="G53" s="69">
        <f t="shared" si="10"/>
        <v>2576</v>
      </c>
      <c r="H53" s="69">
        <f t="shared" si="11"/>
        <v>826</v>
      </c>
      <c r="I53" s="69">
        <f t="shared" si="12"/>
        <v>1564</v>
      </c>
      <c r="J53" s="69">
        <f t="shared" si="13"/>
        <v>1008</v>
      </c>
      <c r="K53" s="117">
        <f t="shared" si="14"/>
        <v>1523</v>
      </c>
      <c r="L53" s="67"/>
      <c r="M53" s="57"/>
      <c r="N53" s="57"/>
      <c r="O53" s="116" t="s">
        <v>213</v>
      </c>
      <c r="P53" s="102">
        <v>70000</v>
      </c>
      <c r="Q53" s="69">
        <f t="shared" si="15"/>
        <v>246</v>
      </c>
      <c r="R53" s="69">
        <f t="shared" si="16"/>
        <v>636</v>
      </c>
      <c r="S53" s="69">
        <f t="shared" si="17"/>
        <v>455</v>
      </c>
      <c r="T53" s="69">
        <f t="shared" si="18"/>
        <v>184</v>
      </c>
      <c r="U53" s="69">
        <f t="shared" si="19"/>
        <v>671</v>
      </c>
      <c r="V53" s="69">
        <f t="shared" si="20"/>
        <v>130</v>
      </c>
      <c r="W53" s="69">
        <f t="shared" si="21"/>
        <v>350</v>
      </c>
      <c r="X53" s="69">
        <f t="shared" si="22"/>
        <v>301</v>
      </c>
      <c r="Y53" s="117">
        <f t="shared" si="23"/>
        <v>639</v>
      </c>
      <c r="Z53" s="67"/>
      <c r="AA53" s="57"/>
      <c r="AB53" s="66"/>
      <c r="AC53" s="160" t="s">
        <v>213</v>
      </c>
      <c r="AD53" s="156">
        <v>70000</v>
      </c>
      <c r="AE53" s="157">
        <f t="shared" si="24"/>
        <v>0.36607142857142855</v>
      </c>
      <c r="AF53" s="157">
        <f t="shared" si="25"/>
        <v>0.31720698254364088</v>
      </c>
      <c r="AG53" s="157">
        <f t="shared" si="26"/>
        <v>0.18934665002080733</v>
      </c>
      <c r="AH53" s="157">
        <f t="shared" si="27"/>
        <v>0.16182937554969218</v>
      </c>
      <c r="AI53" s="157">
        <f t="shared" si="28"/>
        <v>0.20665229442562366</v>
      </c>
      <c r="AJ53" s="157">
        <f t="shared" si="29"/>
        <v>0.13598326359832635</v>
      </c>
      <c r="AK53" s="157">
        <f t="shared" si="30"/>
        <v>0.18286311389759666</v>
      </c>
      <c r="AL53" s="157">
        <f t="shared" si="31"/>
        <v>0.22994652406417113</v>
      </c>
      <c r="AM53" s="163">
        <f t="shared" si="32"/>
        <v>0.29555966697502312</v>
      </c>
      <c r="AN53" s="67"/>
      <c r="AO53" s="57"/>
      <c r="AP53" s="57">
        <v>70000</v>
      </c>
      <c r="AQ53" s="168">
        <v>0.36607142857142855</v>
      </c>
      <c r="AR53" s="168">
        <v>0.31720698254364088</v>
      </c>
      <c r="AS53" s="168">
        <v>0.18934665002080733</v>
      </c>
      <c r="AT53" s="168">
        <v>0.16182937554969218</v>
      </c>
      <c r="AU53" s="168">
        <v>0.20665229442562366</v>
      </c>
      <c r="AV53" s="168">
        <v>0.13598326359832635</v>
      </c>
      <c r="AW53" s="168">
        <v>0.18286311389759666</v>
      </c>
      <c r="AX53" s="168">
        <v>0.22994652406417113</v>
      </c>
      <c r="AY53" s="168">
        <v>0.29555966697502312</v>
      </c>
      <c r="AZ53" s="57"/>
      <c r="BA53" s="57"/>
      <c r="BB53" s="57"/>
      <c r="BC53" s="57"/>
      <c r="BD53" s="57"/>
      <c r="BE53" s="57"/>
      <c r="BF53" s="57"/>
      <c r="BG53" s="57"/>
      <c r="BH53" s="57"/>
      <c r="BI53" s="57"/>
      <c r="BJ53" s="57"/>
      <c r="BK53" s="57"/>
      <c r="BL53" s="57"/>
      <c r="BM53" s="57"/>
      <c r="BN53" s="57"/>
      <c r="BO53" s="57"/>
      <c r="BP53" s="57"/>
      <c r="BQ53" s="57"/>
      <c r="BR53" s="57"/>
      <c r="BS53" s="57"/>
      <c r="BT53" s="57"/>
      <c r="BU53" s="57"/>
      <c r="BV53" s="57"/>
      <c r="BW53" s="57"/>
      <c r="BX53" s="57"/>
      <c r="BY53" s="57"/>
      <c r="BZ53" s="57"/>
      <c r="CA53" s="57"/>
      <c r="CB53" s="57"/>
      <c r="CC53" s="57"/>
      <c r="CD53" s="57"/>
      <c r="CE53" s="57"/>
      <c r="CF53" s="57"/>
      <c r="CG53" s="57"/>
      <c r="CH53" s="57"/>
      <c r="CI53" s="57"/>
      <c r="CJ53" s="57"/>
      <c r="CK53" s="57"/>
      <c r="CL53" s="57"/>
      <c r="CM53" s="57"/>
      <c r="CN53" s="57"/>
      <c r="CO53" s="57"/>
      <c r="CP53" s="57"/>
      <c r="CQ53" s="57"/>
      <c r="CR53" s="57"/>
      <c r="CS53" s="57"/>
      <c r="CT53" s="57"/>
      <c r="CU53" s="57"/>
      <c r="CV53" s="57"/>
    </row>
    <row r="54" spans="1:100" s="55" customFormat="1" ht="18" customHeight="1">
      <c r="A54" s="116" t="s">
        <v>214</v>
      </c>
      <c r="B54" s="102">
        <v>90000</v>
      </c>
      <c r="C54" s="69">
        <f t="shared" si="6"/>
        <v>405</v>
      </c>
      <c r="D54" s="69">
        <f t="shared" si="7"/>
        <v>1077</v>
      </c>
      <c r="E54" s="69">
        <f t="shared" si="8"/>
        <v>1658</v>
      </c>
      <c r="F54" s="69">
        <f t="shared" si="9"/>
        <v>713</v>
      </c>
      <c r="G54" s="69">
        <f t="shared" si="10"/>
        <v>1796</v>
      </c>
      <c r="H54" s="69">
        <f t="shared" si="11"/>
        <v>606</v>
      </c>
      <c r="I54" s="69">
        <f t="shared" si="12"/>
        <v>1111</v>
      </c>
      <c r="J54" s="69">
        <f t="shared" si="13"/>
        <v>832</v>
      </c>
      <c r="K54" s="117">
        <f t="shared" si="14"/>
        <v>1273</v>
      </c>
      <c r="L54" s="67"/>
      <c r="M54" s="57"/>
      <c r="N54" s="57"/>
      <c r="O54" s="116" t="s">
        <v>214</v>
      </c>
      <c r="P54" s="102">
        <v>90000</v>
      </c>
      <c r="Q54" s="69">
        <f t="shared" si="15"/>
        <v>150</v>
      </c>
      <c r="R54" s="69">
        <f t="shared" si="16"/>
        <v>467</v>
      </c>
      <c r="S54" s="69">
        <f t="shared" si="17"/>
        <v>297</v>
      </c>
      <c r="T54" s="69">
        <f t="shared" si="18"/>
        <v>62</v>
      </c>
      <c r="U54" s="69">
        <f t="shared" si="19"/>
        <v>373</v>
      </c>
      <c r="V54" s="69">
        <f t="shared" si="20"/>
        <v>33</v>
      </c>
      <c r="W54" s="69">
        <f t="shared" si="21"/>
        <v>161</v>
      </c>
      <c r="X54" s="69">
        <f t="shared" si="22"/>
        <v>110</v>
      </c>
      <c r="Y54" s="117">
        <f t="shared" si="23"/>
        <v>466</v>
      </c>
      <c r="Z54" s="67"/>
      <c r="AA54" s="57"/>
      <c r="AB54" s="66"/>
      <c r="AC54" s="160" t="s">
        <v>214</v>
      </c>
      <c r="AD54" s="156">
        <v>90000</v>
      </c>
      <c r="AE54" s="157">
        <f t="shared" si="24"/>
        <v>0.27027027027027029</v>
      </c>
      <c r="AF54" s="157">
        <f t="shared" si="25"/>
        <v>0.30246113989637308</v>
      </c>
      <c r="AG54" s="157">
        <f t="shared" si="26"/>
        <v>0.15191815856777494</v>
      </c>
      <c r="AH54" s="157">
        <f t="shared" si="27"/>
        <v>0.08</v>
      </c>
      <c r="AI54" s="157">
        <f t="shared" si="28"/>
        <v>0.17196864914707238</v>
      </c>
      <c r="AJ54" s="157">
        <f t="shared" si="29"/>
        <v>5.1643192488262914E-2</v>
      </c>
      <c r="AK54" s="157">
        <f t="shared" si="30"/>
        <v>0.12657232704402516</v>
      </c>
      <c r="AL54" s="157">
        <f t="shared" si="31"/>
        <v>0.11677282377919321</v>
      </c>
      <c r="AM54" s="163">
        <f t="shared" si="32"/>
        <v>0.26797009775733183</v>
      </c>
      <c r="AN54" s="67"/>
      <c r="AO54" s="57"/>
      <c r="AP54" s="57">
        <v>90000</v>
      </c>
      <c r="AQ54" s="168">
        <v>0.27027027027027029</v>
      </c>
      <c r="AR54" s="168">
        <v>0.30246113989637308</v>
      </c>
      <c r="AS54" s="168">
        <v>0.15191815856777494</v>
      </c>
      <c r="AT54" s="168">
        <v>0.08</v>
      </c>
      <c r="AU54" s="168">
        <v>0.17196864914707238</v>
      </c>
      <c r="AV54" s="168">
        <v>5.1643192488262914E-2</v>
      </c>
      <c r="AW54" s="168">
        <v>0.12657232704402516</v>
      </c>
      <c r="AX54" s="168">
        <v>0.11677282377919321</v>
      </c>
      <c r="AY54" s="168">
        <v>0.26797009775733183</v>
      </c>
      <c r="AZ54" s="57"/>
      <c r="BA54" s="57"/>
      <c r="BB54" s="57"/>
      <c r="BC54" s="57"/>
      <c r="BD54" s="57"/>
      <c r="BE54" s="57"/>
      <c r="BF54" s="57"/>
      <c r="BG54" s="57"/>
      <c r="BH54" s="57"/>
      <c r="BI54" s="57"/>
      <c r="BJ54" s="57"/>
      <c r="BK54" s="57"/>
      <c r="BL54" s="57"/>
      <c r="BM54" s="57"/>
      <c r="BN54" s="57"/>
      <c r="BO54" s="57"/>
      <c r="BP54" s="57"/>
      <c r="BQ54" s="57"/>
      <c r="BR54" s="57"/>
      <c r="BS54" s="57"/>
      <c r="BT54" s="57"/>
      <c r="BU54" s="57"/>
      <c r="BV54" s="57"/>
      <c r="BW54" s="57"/>
      <c r="BX54" s="57"/>
      <c r="BY54" s="57"/>
      <c r="BZ54" s="57"/>
      <c r="CA54" s="57"/>
      <c r="CB54" s="57"/>
      <c r="CC54" s="57"/>
      <c r="CD54" s="57"/>
      <c r="CE54" s="57"/>
      <c r="CF54" s="57"/>
      <c r="CG54" s="57"/>
      <c r="CH54" s="57"/>
      <c r="CI54" s="57"/>
      <c r="CJ54" s="57"/>
      <c r="CK54" s="57"/>
      <c r="CL54" s="57"/>
      <c r="CM54" s="57"/>
      <c r="CN54" s="57"/>
      <c r="CO54" s="57"/>
      <c r="CP54" s="57"/>
      <c r="CQ54" s="57"/>
      <c r="CR54" s="57"/>
      <c r="CS54" s="57"/>
      <c r="CT54" s="57"/>
      <c r="CU54" s="57"/>
      <c r="CV54" s="57"/>
    </row>
    <row r="55" spans="1:100" s="55" customFormat="1" ht="18" customHeight="1">
      <c r="A55" s="116" t="s">
        <v>215</v>
      </c>
      <c r="B55" s="102">
        <v>110000</v>
      </c>
      <c r="C55" s="69">
        <f t="shared" si="6"/>
        <v>321</v>
      </c>
      <c r="D55" s="69">
        <f t="shared" si="7"/>
        <v>890</v>
      </c>
      <c r="E55" s="69">
        <f t="shared" si="8"/>
        <v>1174</v>
      </c>
      <c r="F55" s="69">
        <f t="shared" si="9"/>
        <v>657</v>
      </c>
      <c r="G55" s="69">
        <f t="shared" si="10"/>
        <v>1554</v>
      </c>
      <c r="H55" s="69">
        <f t="shared" si="11"/>
        <v>452</v>
      </c>
      <c r="I55" s="69">
        <f t="shared" si="12"/>
        <v>910</v>
      </c>
      <c r="J55" s="69">
        <f t="shared" si="13"/>
        <v>688</v>
      </c>
      <c r="K55" s="117">
        <f t="shared" si="14"/>
        <v>1155</v>
      </c>
      <c r="L55" s="67"/>
      <c r="M55" s="57"/>
      <c r="N55" s="57"/>
      <c r="O55" s="116" t="s">
        <v>215</v>
      </c>
      <c r="P55" s="102">
        <v>110000</v>
      </c>
      <c r="Q55" s="69">
        <f t="shared" si="15"/>
        <v>110</v>
      </c>
      <c r="R55" s="69">
        <f t="shared" si="16"/>
        <v>286</v>
      </c>
      <c r="S55" s="69">
        <f t="shared" si="17"/>
        <v>184</v>
      </c>
      <c r="T55" s="69">
        <f t="shared" si="18"/>
        <v>50</v>
      </c>
      <c r="U55" s="69">
        <f t="shared" si="19"/>
        <v>218</v>
      </c>
      <c r="V55" s="69">
        <f t="shared" si="20"/>
        <v>27</v>
      </c>
      <c r="W55" s="69">
        <f t="shared" si="21"/>
        <v>117</v>
      </c>
      <c r="X55" s="69">
        <f t="shared" si="22"/>
        <v>81</v>
      </c>
      <c r="Y55" s="117">
        <f t="shared" si="23"/>
        <v>321</v>
      </c>
      <c r="Z55" s="67"/>
      <c r="AA55" s="57"/>
      <c r="AB55" s="66"/>
      <c r="AC55" s="160" t="s">
        <v>215</v>
      </c>
      <c r="AD55" s="156">
        <v>110000</v>
      </c>
      <c r="AE55" s="157">
        <f t="shared" si="24"/>
        <v>0.25522041763341069</v>
      </c>
      <c r="AF55" s="157">
        <f t="shared" si="25"/>
        <v>0.24319727891156462</v>
      </c>
      <c r="AG55" s="157">
        <f t="shared" si="26"/>
        <v>0.13549337260677466</v>
      </c>
      <c r="AH55" s="157">
        <f t="shared" si="27"/>
        <v>7.0721357850070721E-2</v>
      </c>
      <c r="AI55" s="157">
        <f t="shared" si="28"/>
        <v>0.12302483069977427</v>
      </c>
      <c r="AJ55" s="157">
        <f t="shared" si="29"/>
        <v>5.6367432150313153E-2</v>
      </c>
      <c r="AK55" s="157">
        <f t="shared" si="30"/>
        <v>0.11392405063291139</v>
      </c>
      <c r="AL55" s="157">
        <f t="shared" si="31"/>
        <v>0.10533159947984395</v>
      </c>
      <c r="AM55" s="163">
        <f t="shared" si="32"/>
        <v>0.21747967479674796</v>
      </c>
      <c r="AN55" s="67"/>
      <c r="AO55" s="57"/>
      <c r="AP55" s="57">
        <v>110000</v>
      </c>
      <c r="AQ55" s="168">
        <v>0.25522041763341069</v>
      </c>
      <c r="AR55" s="168">
        <v>0.24319727891156462</v>
      </c>
      <c r="AS55" s="168">
        <v>0.13549337260677466</v>
      </c>
      <c r="AT55" s="168">
        <v>7.0721357850070721E-2</v>
      </c>
      <c r="AU55" s="168">
        <v>0.12302483069977427</v>
      </c>
      <c r="AV55" s="168">
        <v>5.6367432150313153E-2</v>
      </c>
      <c r="AW55" s="168">
        <v>0.11392405063291139</v>
      </c>
      <c r="AX55" s="168">
        <v>0.10533159947984395</v>
      </c>
      <c r="AY55" s="168">
        <v>0.21747967479674796</v>
      </c>
      <c r="AZ55" s="57"/>
      <c r="BA55" s="57"/>
      <c r="BB55" s="57"/>
      <c r="BC55" s="57"/>
      <c r="BD55" s="57"/>
      <c r="BE55" s="57"/>
      <c r="BF55" s="57"/>
      <c r="BG55" s="57"/>
      <c r="BH55" s="57"/>
      <c r="BI55" s="57"/>
      <c r="BJ55" s="57"/>
      <c r="BK55" s="57"/>
      <c r="BL55" s="57"/>
      <c r="BM55" s="57"/>
      <c r="BN55" s="57"/>
      <c r="BO55" s="57"/>
      <c r="BP55" s="57"/>
      <c r="BQ55" s="57"/>
      <c r="BR55" s="57"/>
      <c r="BS55" s="57"/>
      <c r="BT55" s="57"/>
      <c r="BU55" s="57"/>
      <c r="BV55" s="57"/>
      <c r="BW55" s="57"/>
      <c r="BX55" s="57"/>
      <c r="BY55" s="57"/>
      <c r="BZ55" s="57"/>
      <c r="CA55" s="57"/>
      <c r="CB55" s="57"/>
      <c r="CC55" s="57"/>
      <c r="CD55" s="57"/>
      <c r="CE55" s="57"/>
      <c r="CF55" s="57"/>
      <c r="CG55" s="57"/>
      <c r="CH55" s="57"/>
      <c r="CI55" s="57"/>
      <c r="CJ55" s="57"/>
      <c r="CK55" s="57"/>
      <c r="CL55" s="57"/>
      <c r="CM55" s="57"/>
      <c r="CN55" s="57"/>
      <c r="CO55" s="57"/>
      <c r="CP55" s="57"/>
      <c r="CQ55" s="57"/>
      <c r="CR55" s="57"/>
      <c r="CS55" s="57"/>
      <c r="CT55" s="57"/>
      <c r="CU55" s="57"/>
      <c r="CV55" s="57"/>
    </row>
    <row r="56" spans="1:100" s="55" customFormat="1" ht="25" customHeight="1" thickBot="1">
      <c r="A56" s="118" t="s">
        <v>216</v>
      </c>
      <c r="B56" s="119">
        <v>130000</v>
      </c>
      <c r="C56" s="135">
        <f t="shared" si="6"/>
        <v>1420</v>
      </c>
      <c r="D56" s="135">
        <f t="shared" si="7"/>
        <v>3005</v>
      </c>
      <c r="E56" s="135">
        <f t="shared" si="8"/>
        <v>3169</v>
      </c>
      <c r="F56" s="135">
        <f t="shared" si="9"/>
        <v>1798</v>
      </c>
      <c r="G56" s="135">
        <f t="shared" si="10"/>
        <v>4065</v>
      </c>
      <c r="H56" s="135">
        <f t="shared" si="11"/>
        <v>893</v>
      </c>
      <c r="I56" s="135">
        <f t="shared" si="12"/>
        <v>2319</v>
      </c>
      <c r="J56" s="135">
        <f t="shared" si="13"/>
        <v>1824</v>
      </c>
      <c r="K56" s="136">
        <f t="shared" si="14"/>
        <v>4574</v>
      </c>
      <c r="L56" s="67"/>
      <c r="M56" s="57"/>
      <c r="N56" s="57"/>
      <c r="O56" s="118" t="s">
        <v>216</v>
      </c>
      <c r="P56" s="119">
        <v>130000</v>
      </c>
      <c r="Q56" s="135">
        <f t="shared" si="15"/>
        <v>317</v>
      </c>
      <c r="R56" s="135">
        <f t="shared" si="16"/>
        <v>809</v>
      </c>
      <c r="S56" s="135">
        <f t="shared" si="17"/>
        <v>328</v>
      </c>
      <c r="T56" s="135">
        <f t="shared" si="18"/>
        <v>93</v>
      </c>
      <c r="U56" s="135">
        <f t="shared" si="19"/>
        <v>524</v>
      </c>
      <c r="V56" s="135">
        <f t="shared" si="20"/>
        <v>23</v>
      </c>
      <c r="W56" s="135">
        <f t="shared" si="21"/>
        <v>198</v>
      </c>
      <c r="X56" s="135">
        <f t="shared" si="22"/>
        <v>128</v>
      </c>
      <c r="Y56" s="136">
        <f t="shared" si="23"/>
        <v>1008</v>
      </c>
      <c r="Z56" s="67"/>
      <c r="AA56" s="57"/>
      <c r="AB56" s="66"/>
      <c r="AC56" s="164" t="s">
        <v>216</v>
      </c>
      <c r="AD56" s="165">
        <v>130000</v>
      </c>
      <c r="AE56" s="166">
        <f t="shared" si="24"/>
        <v>0.18249856073690271</v>
      </c>
      <c r="AF56" s="166">
        <f t="shared" si="25"/>
        <v>0.21211326691137913</v>
      </c>
      <c r="AG56" s="166">
        <f t="shared" si="26"/>
        <v>9.379468115527595E-2</v>
      </c>
      <c r="AH56" s="166">
        <f t="shared" si="27"/>
        <v>4.9180327868852458E-2</v>
      </c>
      <c r="AI56" s="166">
        <f t="shared" si="28"/>
        <v>0.11418609718893005</v>
      </c>
      <c r="AJ56" s="166">
        <f t="shared" si="29"/>
        <v>2.5109170305676855E-2</v>
      </c>
      <c r="AK56" s="166">
        <f t="shared" si="30"/>
        <v>7.8665077473182354E-2</v>
      </c>
      <c r="AL56" s="166">
        <f t="shared" si="31"/>
        <v>6.5573770491803282E-2</v>
      </c>
      <c r="AM56" s="167">
        <f t="shared" si="32"/>
        <v>0.18058043711931207</v>
      </c>
      <c r="AN56" s="67"/>
      <c r="AO56" s="57"/>
      <c r="AP56" s="57">
        <v>130000</v>
      </c>
      <c r="AQ56" s="168">
        <v>0.18249856073690271</v>
      </c>
      <c r="AR56" s="168">
        <v>0.21211326691137913</v>
      </c>
      <c r="AS56" s="168">
        <v>9.379468115527595E-2</v>
      </c>
      <c r="AT56" s="168">
        <v>4.9180327868852458E-2</v>
      </c>
      <c r="AU56" s="168">
        <v>0.11418609718893005</v>
      </c>
      <c r="AV56" s="168">
        <v>2.5109170305676855E-2</v>
      </c>
      <c r="AW56" s="168">
        <v>7.8665077473182354E-2</v>
      </c>
      <c r="AX56" s="168">
        <v>6.5573770491803282E-2</v>
      </c>
      <c r="AY56" s="168">
        <v>0.18058043711931207</v>
      </c>
      <c r="AZ56" s="57"/>
      <c r="BA56" s="57"/>
      <c r="BB56" s="57"/>
      <c r="BC56" s="57"/>
      <c r="BD56" s="57"/>
      <c r="BE56" s="57"/>
      <c r="BF56" s="57"/>
      <c r="BG56" s="57"/>
      <c r="BH56" s="57"/>
      <c r="BI56" s="57"/>
      <c r="BJ56" s="57"/>
      <c r="BK56" s="57"/>
      <c r="BL56" s="57"/>
      <c r="BM56" s="57"/>
      <c r="BN56" s="57"/>
      <c r="BO56" s="57"/>
      <c r="BP56" s="57"/>
      <c r="BQ56" s="57"/>
      <c r="BR56" s="57"/>
      <c r="BS56" s="57"/>
      <c r="BT56" s="57"/>
      <c r="BU56" s="57"/>
      <c r="BV56" s="57"/>
      <c r="BW56" s="57"/>
      <c r="BX56" s="57"/>
      <c r="BY56" s="57"/>
      <c r="BZ56" s="57"/>
      <c r="CA56" s="57"/>
      <c r="CB56" s="57"/>
      <c r="CC56" s="57"/>
      <c r="CD56" s="57"/>
      <c r="CE56" s="57"/>
      <c r="CF56" s="57"/>
      <c r="CG56" s="57"/>
      <c r="CH56" s="57"/>
      <c r="CI56" s="57"/>
      <c r="CJ56" s="57"/>
      <c r="CK56" s="57"/>
      <c r="CL56" s="57"/>
      <c r="CM56" s="57"/>
      <c r="CN56" s="57"/>
      <c r="CO56" s="57"/>
      <c r="CP56" s="57"/>
      <c r="CQ56" s="57"/>
      <c r="CR56" s="57"/>
      <c r="CS56" s="57"/>
      <c r="CT56" s="57"/>
      <c r="CU56" s="57"/>
      <c r="CV56" s="57"/>
    </row>
    <row r="57" spans="1:100" s="55" customFormat="1" ht="18" customHeight="1">
      <c r="A57" s="107"/>
      <c r="B57" s="69"/>
      <c r="C57" s="69"/>
      <c r="D57" s="69"/>
      <c r="E57" s="69"/>
      <c r="F57" s="69"/>
      <c r="G57" s="69"/>
      <c r="H57" s="69"/>
      <c r="I57" s="69"/>
      <c r="J57" s="69"/>
      <c r="K57" s="69"/>
      <c r="L57" s="57"/>
      <c r="M57" s="57"/>
      <c r="N57" s="57"/>
      <c r="O57" s="69"/>
      <c r="P57" s="69"/>
      <c r="Q57" s="69"/>
      <c r="R57" s="69"/>
      <c r="S57" s="69"/>
      <c r="T57" s="69"/>
      <c r="U57" s="69"/>
      <c r="V57" s="69"/>
      <c r="W57" s="69"/>
      <c r="X57" s="69"/>
      <c r="Y57" s="69"/>
      <c r="Z57" s="57"/>
      <c r="AA57" s="57"/>
      <c r="AB57" s="57"/>
      <c r="AC57" s="69"/>
      <c r="AD57" s="69"/>
      <c r="AE57" s="71"/>
      <c r="AF57" s="154"/>
      <c r="AG57" s="105"/>
      <c r="AH57" s="69"/>
      <c r="AI57" s="69"/>
      <c r="AJ57" s="69"/>
      <c r="AK57" s="69"/>
      <c r="AL57" s="69"/>
      <c r="AM57" s="69"/>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57"/>
      <c r="BP57" s="57"/>
      <c r="BQ57" s="57"/>
      <c r="BR57" s="57"/>
      <c r="BS57" s="57"/>
      <c r="BT57" s="57"/>
      <c r="BU57" s="57"/>
      <c r="BV57" s="57"/>
      <c r="BW57" s="57"/>
      <c r="BX57" s="57"/>
      <c r="BY57" s="57"/>
      <c r="BZ57" s="57"/>
      <c r="CA57" s="57"/>
      <c r="CB57" s="57"/>
      <c r="CC57" s="57"/>
      <c r="CD57" s="57"/>
      <c r="CE57" s="57"/>
      <c r="CF57" s="57"/>
      <c r="CG57" s="57"/>
      <c r="CH57" s="57"/>
      <c r="CI57" s="57"/>
      <c r="CJ57" s="57"/>
      <c r="CK57" s="57"/>
      <c r="CL57" s="57"/>
      <c r="CM57" s="57"/>
      <c r="CN57" s="57"/>
      <c r="CO57" s="57"/>
      <c r="CP57" s="57"/>
      <c r="CQ57" s="57"/>
      <c r="CR57" s="57"/>
      <c r="CS57" s="57"/>
      <c r="CT57" s="57"/>
      <c r="CU57" s="57"/>
      <c r="CV57" s="57"/>
    </row>
    <row r="58" spans="1:100" s="55" customFormat="1" ht="17" customHeight="1">
      <c r="A58" s="59"/>
      <c r="B58" s="57"/>
      <c r="C58" s="57"/>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c r="AE58" s="66"/>
      <c r="AF58" s="74"/>
      <c r="AG58" s="67"/>
      <c r="AH58" s="57"/>
      <c r="AI58" s="57"/>
      <c r="AJ58" s="57"/>
      <c r="AK58" s="57"/>
      <c r="AL58" s="57"/>
      <c r="AM58" s="57"/>
      <c r="AN58" s="57"/>
      <c r="AO58" s="57"/>
      <c r="AP58" s="57"/>
      <c r="AQ58" s="57"/>
      <c r="AR58" s="57"/>
      <c r="AS58" s="57"/>
      <c r="AT58" s="57"/>
      <c r="AU58" s="57"/>
      <c r="AV58" s="57"/>
      <c r="AW58" s="57"/>
      <c r="AX58" s="57"/>
      <c r="AY58" s="57"/>
      <c r="AZ58" s="57"/>
      <c r="BA58" s="57"/>
      <c r="BB58" s="57"/>
      <c r="BC58" s="57"/>
      <c r="BD58" s="57"/>
      <c r="BE58" s="57"/>
      <c r="BF58" s="57"/>
      <c r="BG58" s="57"/>
      <c r="BH58" s="57"/>
      <c r="BI58" s="57"/>
      <c r="BJ58" s="57"/>
      <c r="BK58" s="57"/>
      <c r="BL58" s="57"/>
      <c r="BM58" s="57"/>
      <c r="BN58" s="57"/>
      <c r="BO58" s="57"/>
      <c r="BP58" s="57"/>
      <c r="BQ58" s="57"/>
      <c r="BR58" s="57"/>
      <c r="BS58" s="57"/>
      <c r="BT58" s="57"/>
      <c r="BU58" s="57"/>
      <c r="BV58" s="57"/>
      <c r="BW58" s="57"/>
      <c r="BX58" s="57"/>
      <c r="BY58" s="57"/>
      <c r="BZ58" s="57"/>
      <c r="CA58" s="57"/>
      <c r="CB58" s="57"/>
      <c r="CC58" s="57"/>
      <c r="CD58" s="57"/>
      <c r="CE58" s="57"/>
      <c r="CF58" s="57"/>
      <c r="CG58" s="57"/>
      <c r="CH58" s="57"/>
      <c r="CI58" s="57"/>
      <c r="CJ58" s="57"/>
      <c r="CK58" s="57"/>
      <c r="CL58" s="57"/>
      <c r="CM58" s="57"/>
      <c r="CN58" s="57"/>
      <c r="CO58" s="57"/>
      <c r="CP58" s="57"/>
      <c r="CQ58" s="57"/>
      <c r="CR58" s="57"/>
      <c r="CS58" s="57"/>
      <c r="CT58" s="57"/>
      <c r="CU58" s="57"/>
      <c r="CV58" s="57"/>
    </row>
    <row r="59" spans="1:100" s="55" customFormat="1" ht="17" customHeight="1">
      <c r="A59" s="59"/>
      <c r="B59" s="57"/>
      <c r="C59" s="57"/>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66"/>
      <c r="AF59" s="74"/>
      <c r="AG59" s="67"/>
      <c r="AH59" s="57"/>
      <c r="AI59" s="57"/>
      <c r="AJ59" s="57"/>
      <c r="AK59" s="57"/>
      <c r="AL59" s="57"/>
      <c r="AM59" s="57"/>
      <c r="AN59" s="57"/>
      <c r="AO59" s="57"/>
      <c r="AP59" s="57"/>
      <c r="AQ59" s="57"/>
      <c r="AR59" s="57"/>
      <c r="AS59" s="57"/>
      <c r="AT59" s="57"/>
      <c r="AU59" s="57"/>
      <c r="AV59" s="57"/>
      <c r="AW59" s="57"/>
      <c r="AX59" s="57"/>
      <c r="AY59" s="57"/>
      <c r="AZ59" s="57"/>
      <c r="BA59" s="57"/>
      <c r="BB59" s="57"/>
      <c r="BC59" s="57"/>
      <c r="BD59" s="57"/>
      <c r="BE59" s="57"/>
      <c r="BF59" s="57"/>
      <c r="BG59" s="57"/>
      <c r="BH59" s="57"/>
      <c r="BI59" s="57"/>
      <c r="BJ59" s="57"/>
      <c r="BK59" s="57"/>
      <c r="BL59" s="57"/>
      <c r="BM59" s="57"/>
      <c r="BN59" s="57"/>
      <c r="BO59" s="57"/>
      <c r="BP59" s="57"/>
      <c r="BQ59" s="57"/>
      <c r="BR59" s="57"/>
      <c r="BS59" s="57"/>
      <c r="BT59" s="57"/>
      <c r="BU59" s="57"/>
      <c r="BV59" s="57"/>
      <c r="BW59" s="57"/>
      <c r="BX59" s="57"/>
      <c r="BY59" s="57"/>
      <c r="BZ59" s="57"/>
      <c r="CA59" s="57"/>
      <c r="CB59" s="57"/>
      <c r="CC59" s="57"/>
      <c r="CD59" s="57"/>
      <c r="CE59" s="57"/>
      <c r="CF59" s="57"/>
      <c r="CG59" s="57"/>
      <c r="CH59" s="57"/>
      <c r="CI59" s="57"/>
      <c r="CJ59" s="57"/>
      <c r="CK59" s="57"/>
      <c r="CL59" s="57"/>
      <c r="CM59" s="57"/>
      <c r="CN59" s="57"/>
      <c r="CO59" s="57"/>
      <c r="CP59" s="57"/>
      <c r="CQ59" s="57"/>
      <c r="CR59" s="57"/>
      <c r="CS59" s="57"/>
      <c r="CT59" s="57"/>
      <c r="CU59" s="57"/>
      <c r="CV59" s="57"/>
    </row>
    <row r="60" spans="1:100" s="55" customFormat="1" ht="18" customHeight="1">
      <c r="A60" s="58"/>
      <c r="B60" s="57"/>
      <c r="C60" s="57"/>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156"/>
      <c r="AD60" s="57"/>
      <c r="AE60" s="66"/>
      <c r="AF60" s="74"/>
      <c r="AG60" s="67"/>
      <c r="AH60" s="57"/>
      <c r="AI60" s="57"/>
      <c r="AJ60" s="57"/>
      <c r="AK60" s="57"/>
      <c r="AL60" s="57"/>
      <c r="AM60" s="57"/>
      <c r="AN60" s="57"/>
      <c r="AO60" s="57"/>
      <c r="AP60" s="57"/>
      <c r="AQ60" s="57"/>
      <c r="AR60" s="57"/>
      <c r="AS60" s="57"/>
      <c r="AT60" s="57"/>
      <c r="AU60" s="57"/>
      <c r="AV60" s="57"/>
      <c r="AW60" s="57"/>
      <c r="AX60" s="57"/>
      <c r="AY60" s="57"/>
      <c r="AZ60" s="57"/>
      <c r="BA60" s="57"/>
      <c r="BB60" s="57"/>
      <c r="BC60" s="57"/>
      <c r="BD60" s="57"/>
      <c r="BE60" s="57"/>
      <c r="BF60" s="57"/>
      <c r="BG60" s="57"/>
      <c r="BH60" s="57"/>
      <c r="BI60" s="57"/>
      <c r="BJ60" s="57"/>
      <c r="BK60" s="57"/>
      <c r="BL60" s="57"/>
      <c r="BM60" s="57"/>
      <c r="BN60" s="57"/>
      <c r="BO60" s="57"/>
      <c r="BP60" s="57"/>
      <c r="BQ60" s="57"/>
      <c r="BR60" s="57"/>
      <c r="BS60" s="57"/>
      <c r="BT60" s="57"/>
      <c r="BU60" s="57"/>
      <c r="BV60" s="57"/>
      <c r="BW60" s="57"/>
      <c r="BX60" s="57"/>
      <c r="BY60" s="57"/>
      <c r="BZ60" s="57"/>
      <c r="CA60" s="57"/>
      <c r="CB60" s="57"/>
      <c r="CC60" s="57"/>
      <c r="CD60" s="57"/>
      <c r="CE60" s="57"/>
      <c r="CF60" s="57"/>
      <c r="CG60" s="57"/>
      <c r="CH60" s="57"/>
      <c r="CI60" s="57"/>
      <c r="CJ60" s="57"/>
      <c r="CK60" s="57"/>
      <c r="CL60" s="57"/>
      <c r="CM60" s="57"/>
      <c r="CN60" s="57"/>
      <c r="CO60" s="57"/>
      <c r="CP60" s="57"/>
      <c r="CQ60" s="57"/>
      <c r="CR60" s="57"/>
      <c r="CS60" s="57"/>
      <c r="CT60" s="57"/>
      <c r="CU60" s="57"/>
      <c r="CV60" s="57"/>
    </row>
    <row r="61" spans="1:100" s="55" customFormat="1" ht="34" customHeight="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66"/>
      <c r="AF61" s="74"/>
      <c r="AG61" s="67"/>
      <c r="AH61" s="57"/>
      <c r="AI61" s="57"/>
      <c r="AJ61" s="57"/>
      <c r="AK61" s="57"/>
      <c r="AL61" s="57"/>
      <c r="AM61" s="57"/>
      <c r="AN61" s="57"/>
      <c r="AO61" s="57"/>
      <c r="AP61" s="57"/>
      <c r="AQ61" s="57"/>
      <c r="AR61" s="57"/>
      <c r="AS61" s="57"/>
      <c r="AT61" s="57"/>
      <c r="AU61" s="57"/>
      <c r="AV61" s="57"/>
      <c r="AW61" s="57"/>
      <c r="AX61" s="57"/>
      <c r="AY61" s="57"/>
      <c r="AZ61" s="57"/>
      <c r="BA61" s="57"/>
      <c r="BB61" s="57"/>
      <c r="BC61" s="57"/>
      <c r="BD61" s="57"/>
      <c r="BE61" s="57"/>
      <c r="BF61" s="57"/>
      <c r="BG61" s="57"/>
      <c r="BH61" s="57"/>
      <c r="BI61" s="57"/>
      <c r="BJ61" s="57"/>
      <c r="BK61" s="57"/>
      <c r="BL61" s="57"/>
      <c r="BM61" s="57"/>
      <c r="BN61" s="57"/>
      <c r="BO61" s="57"/>
      <c r="BP61" s="57"/>
      <c r="BQ61" s="57"/>
      <c r="BR61" s="57"/>
      <c r="BS61" s="57"/>
      <c r="BT61" s="57"/>
      <c r="BU61" s="57"/>
      <c r="BV61" s="57"/>
      <c r="BW61" s="57"/>
      <c r="BX61" s="57"/>
      <c r="BY61" s="57"/>
      <c r="BZ61" s="57"/>
      <c r="CA61" s="57"/>
      <c r="CB61" s="57"/>
      <c r="CC61" s="57"/>
      <c r="CD61" s="57"/>
      <c r="CE61" s="57"/>
      <c r="CF61" s="57"/>
      <c r="CG61" s="57"/>
      <c r="CH61" s="57"/>
      <c r="CI61" s="57"/>
      <c r="CJ61" s="57"/>
      <c r="CK61" s="57"/>
      <c r="CL61" s="57"/>
      <c r="CM61" s="57"/>
      <c r="CN61" s="57"/>
      <c r="CO61" s="57"/>
      <c r="CP61" s="57"/>
      <c r="CQ61" s="57"/>
      <c r="CR61" s="57"/>
      <c r="CS61" s="57"/>
      <c r="CT61" s="57"/>
      <c r="CU61" s="57"/>
      <c r="CV61" s="57"/>
    </row>
    <row r="62" spans="1:100" s="55" customFormat="1" ht="18" customHeight="1">
      <c r="A62" s="58"/>
      <c r="B62" s="57"/>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66"/>
      <c r="AF62" s="74"/>
      <c r="AG62" s="67"/>
      <c r="AH62" s="57"/>
      <c r="AI62" s="57"/>
      <c r="AJ62" s="57"/>
      <c r="AK62" s="57"/>
      <c r="AL62" s="57"/>
      <c r="AM62" s="57"/>
      <c r="AN62" s="57"/>
      <c r="AO62" s="57"/>
      <c r="AP62" s="57"/>
      <c r="AQ62" s="57"/>
      <c r="AR62" s="57"/>
      <c r="AS62" s="57"/>
      <c r="AT62" s="57"/>
      <c r="AU62" s="57"/>
      <c r="AV62" s="57"/>
      <c r="AW62" s="57"/>
      <c r="AX62" s="57"/>
      <c r="AY62" s="57"/>
      <c r="AZ62" s="57"/>
      <c r="BA62" s="57"/>
      <c r="BB62" s="57"/>
      <c r="BC62" s="57"/>
      <c r="BD62" s="57"/>
      <c r="BE62" s="57"/>
      <c r="BF62" s="57"/>
      <c r="BG62" s="57"/>
      <c r="BH62" s="57"/>
      <c r="BI62" s="57"/>
      <c r="BJ62" s="57"/>
      <c r="BK62" s="57"/>
      <c r="BL62" s="57"/>
      <c r="BM62" s="57"/>
      <c r="BN62" s="57"/>
      <c r="BO62" s="57"/>
      <c r="BP62" s="57"/>
      <c r="BQ62" s="57"/>
      <c r="BR62" s="57"/>
      <c r="BS62" s="57"/>
      <c r="BT62" s="57"/>
      <c r="BU62" s="57"/>
      <c r="BV62" s="57"/>
      <c r="BW62" s="57"/>
      <c r="BX62" s="57"/>
      <c r="BY62" s="57"/>
      <c r="BZ62" s="57"/>
      <c r="CA62" s="57"/>
      <c r="CB62" s="57"/>
      <c r="CC62" s="57"/>
      <c r="CD62" s="57"/>
      <c r="CE62" s="57"/>
      <c r="CF62" s="57"/>
      <c r="CG62" s="57"/>
      <c r="CH62" s="57"/>
      <c r="CI62" s="57"/>
      <c r="CJ62" s="57"/>
      <c r="CK62" s="57"/>
      <c r="CL62" s="57"/>
      <c r="CM62" s="57"/>
      <c r="CN62" s="57"/>
      <c r="CO62" s="57"/>
      <c r="CP62" s="57"/>
      <c r="CQ62" s="57"/>
      <c r="CR62" s="57"/>
      <c r="CS62" s="57"/>
      <c r="CT62" s="57"/>
      <c r="CU62" s="57"/>
      <c r="CV62" s="57"/>
    </row>
    <row r="63" spans="1:100" s="55" customFormat="1" ht="18" customHeight="1">
      <c r="A63" s="58"/>
      <c r="B63" s="57"/>
      <c r="C63" s="57"/>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66"/>
      <c r="AF63" s="74"/>
      <c r="AG63" s="67"/>
      <c r="AH63" s="57"/>
      <c r="AI63" s="57"/>
      <c r="AJ63" s="57"/>
      <c r="AK63" s="57"/>
      <c r="AL63" s="57"/>
      <c r="AM63" s="57"/>
      <c r="AN63" s="57"/>
      <c r="AO63" s="57"/>
      <c r="AP63" s="57"/>
      <c r="AQ63" s="57"/>
      <c r="AR63" s="57"/>
      <c r="AS63" s="57"/>
      <c r="AT63" s="57"/>
      <c r="AU63" s="57"/>
      <c r="AV63" s="57"/>
      <c r="AW63" s="57"/>
      <c r="AX63" s="57"/>
      <c r="AY63" s="57"/>
      <c r="AZ63" s="57"/>
      <c r="BA63" s="57"/>
      <c r="BB63" s="57"/>
      <c r="BC63" s="57"/>
      <c r="BD63" s="57"/>
      <c r="BE63" s="57"/>
      <c r="BF63" s="57"/>
      <c r="BG63" s="57"/>
      <c r="BH63" s="57"/>
      <c r="BI63" s="57"/>
      <c r="BJ63" s="57"/>
      <c r="BK63" s="57"/>
      <c r="BL63" s="57"/>
      <c r="BM63" s="57"/>
      <c r="BN63" s="57"/>
      <c r="BO63" s="57"/>
      <c r="BP63" s="57"/>
      <c r="BQ63" s="57"/>
      <c r="BR63" s="57"/>
      <c r="BS63" s="57"/>
      <c r="BT63" s="57"/>
      <c r="BU63" s="57"/>
      <c r="BV63" s="57"/>
      <c r="BW63" s="57"/>
      <c r="BX63" s="57"/>
      <c r="BY63" s="57"/>
      <c r="BZ63" s="57"/>
      <c r="CA63" s="57"/>
      <c r="CB63" s="57"/>
      <c r="CC63" s="57"/>
      <c r="CD63" s="57"/>
      <c r="CE63" s="57"/>
      <c r="CF63" s="57"/>
      <c r="CG63" s="57"/>
      <c r="CH63" s="57"/>
      <c r="CI63" s="57"/>
      <c r="CJ63" s="57"/>
      <c r="CK63" s="57"/>
      <c r="CL63" s="57"/>
      <c r="CM63" s="57"/>
      <c r="CN63" s="57"/>
      <c r="CO63" s="57"/>
      <c r="CP63" s="57"/>
      <c r="CQ63" s="57"/>
      <c r="CR63" s="57"/>
      <c r="CS63" s="57"/>
      <c r="CT63" s="57"/>
      <c r="CU63" s="57"/>
      <c r="CV63" s="57"/>
    </row>
    <row r="64" spans="1:100" s="55" customFormat="1" ht="18" customHeight="1">
      <c r="A64" s="58"/>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66"/>
      <c r="AF64" s="74"/>
      <c r="AG64" s="6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7"/>
      <c r="CM64" s="57"/>
      <c r="CN64" s="57"/>
      <c r="CO64" s="57"/>
      <c r="CP64" s="57"/>
      <c r="CQ64" s="57"/>
      <c r="CR64" s="57"/>
      <c r="CS64" s="57"/>
      <c r="CT64" s="57"/>
      <c r="CU64" s="57"/>
      <c r="CV64" s="57"/>
    </row>
    <row r="65" spans="1:100" s="55" customFormat="1" ht="36" customHeight="1">
      <c r="A65" s="58"/>
      <c r="B65" s="57"/>
      <c r="C65" s="57"/>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c r="AD65" s="57"/>
      <c r="AE65" s="66"/>
      <c r="AF65" s="74"/>
      <c r="AG65" s="67"/>
      <c r="AH65" s="57"/>
      <c r="AI65" s="57"/>
      <c r="AJ65" s="57"/>
      <c r="AK65" s="57"/>
      <c r="AL65" s="57"/>
      <c r="AM65" s="57"/>
      <c r="AN65" s="57"/>
      <c r="AO65" s="57"/>
      <c r="AP65" s="57"/>
      <c r="AQ65" s="57"/>
      <c r="AR65" s="57"/>
      <c r="AS65" s="57"/>
      <c r="AT65" s="57"/>
      <c r="AU65" s="57"/>
      <c r="AV65" s="57"/>
      <c r="AW65" s="57"/>
      <c r="AX65" s="57"/>
      <c r="AY65" s="57"/>
      <c r="AZ65" s="57"/>
      <c r="BA65" s="57"/>
      <c r="BB65" s="57"/>
      <c r="BC65" s="57"/>
      <c r="BD65" s="57"/>
      <c r="BE65" s="57"/>
      <c r="BF65" s="57"/>
      <c r="BG65" s="57"/>
      <c r="BH65" s="57"/>
      <c r="BI65" s="57"/>
      <c r="BJ65" s="57"/>
      <c r="BK65" s="57"/>
      <c r="BL65" s="57"/>
      <c r="BM65" s="57"/>
      <c r="BN65" s="57"/>
      <c r="BO65" s="57"/>
      <c r="BP65" s="57"/>
      <c r="BQ65" s="57"/>
      <c r="BR65" s="57"/>
      <c r="BS65" s="57"/>
      <c r="BT65" s="57"/>
      <c r="BU65" s="57"/>
      <c r="BV65" s="57"/>
      <c r="BW65" s="57"/>
      <c r="BX65" s="57"/>
      <c r="BY65" s="57"/>
      <c r="BZ65" s="57"/>
      <c r="CA65" s="57"/>
      <c r="CB65" s="57"/>
      <c r="CC65" s="57"/>
      <c r="CD65" s="57"/>
      <c r="CE65" s="57"/>
      <c r="CF65" s="57"/>
      <c r="CG65" s="57"/>
      <c r="CH65" s="57"/>
      <c r="CI65" s="57"/>
      <c r="CJ65" s="57"/>
      <c r="CK65" s="57"/>
      <c r="CL65" s="57"/>
      <c r="CM65" s="57"/>
      <c r="CN65" s="57"/>
      <c r="CO65" s="57"/>
      <c r="CP65" s="57"/>
      <c r="CQ65" s="57"/>
      <c r="CR65" s="57"/>
      <c r="CS65" s="57"/>
      <c r="CT65" s="57"/>
      <c r="CU65" s="57"/>
      <c r="CV65" s="57"/>
    </row>
    <row r="66" spans="1:100" s="55" customFormat="1" ht="36" customHeight="1">
      <c r="A66" s="58"/>
      <c r="B66" s="57"/>
      <c r="C66" s="57"/>
      <c r="D66" s="57"/>
      <c r="E66" s="57"/>
      <c r="F66" s="57"/>
      <c r="G66" s="57"/>
      <c r="H66" s="57"/>
      <c r="I66" s="57"/>
      <c r="J66" s="57"/>
      <c r="K66" s="57"/>
      <c r="L66" s="57"/>
      <c r="M66" s="57"/>
      <c r="N66" s="57"/>
      <c r="O66" s="57"/>
      <c r="P66" s="57"/>
      <c r="Q66" s="57"/>
      <c r="R66" s="57"/>
      <c r="S66" s="57"/>
      <c r="T66" s="57"/>
      <c r="U66" s="57"/>
      <c r="V66" s="57"/>
      <c r="W66" s="57"/>
      <c r="X66" s="57"/>
      <c r="Y66" s="57"/>
      <c r="Z66" s="57"/>
      <c r="AA66" s="57"/>
      <c r="AB66" s="57"/>
      <c r="AC66" s="57"/>
      <c r="AD66" s="57"/>
      <c r="AE66" s="66"/>
      <c r="AF66" s="74"/>
      <c r="AG66" s="6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7"/>
      <c r="CM66" s="57"/>
      <c r="CN66" s="57"/>
      <c r="CO66" s="57"/>
      <c r="CP66" s="57"/>
      <c r="CQ66" s="57"/>
      <c r="CR66" s="57"/>
      <c r="CS66" s="57"/>
      <c r="CT66" s="57"/>
      <c r="CU66" s="57"/>
      <c r="CV66" s="57"/>
    </row>
    <row r="67" spans="1:100" s="55" customFormat="1" ht="36" customHeight="1">
      <c r="A67" s="58"/>
      <c r="B67" s="57"/>
      <c r="C67" s="57"/>
      <c r="D67" s="57"/>
      <c r="E67" s="57"/>
      <c r="F67" s="57"/>
      <c r="G67" s="57"/>
      <c r="H67" s="57"/>
      <c r="I67" s="57"/>
      <c r="J67" s="57"/>
      <c r="K67" s="57"/>
      <c r="L67" s="57"/>
      <c r="M67" s="57"/>
      <c r="N67" s="57"/>
      <c r="O67" s="57"/>
      <c r="P67" s="57"/>
      <c r="Q67" s="57"/>
      <c r="R67" s="57"/>
      <c r="S67" s="57"/>
      <c r="T67" s="57"/>
      <c r="U67" s="57"/>
      <c r="V67" s="57"/>
      <c r="W67" s="57"/>
      <c r="X67" s="57"/>
      <c r="Y67" s="57"/>
      <c r="Z67" s="57"/>
      <c r="AA67" s="57"/>
      <c r="AB67" s="57"/>
      <c r="AC67" s="57"/>
      <c r="AD67" s="57"/>
      <c r="AE67" s="66"/>
      <c r="AF67" s="74"/>
      <c r="AG67" s="67"/>
      <c r="AH67" s="57"/>
      <c r="AI67" s="57"/>
      <c r="AJ67" s="57"/>
      <c r="AK67" s="57"/>
      <c r="AL67" s="57"/>
      <c r="AM67" s="57"/>
      <c r="AN67" s="57"/>
      <c r="AO67" s="57"/>
      <c r="AP67" s="57"/>
      <c r="AQ67" s="57"/>
      <c r="AR67" s="57"/>
      <c r="AS67" s="57"/>
      <c r="AT67" s="57"/>
      <c r="AU67" s="57"/>
      <c r="AV67" s="57"/>
      <c r="AW67" s="57"/>
      <c r="AX67" s="57"/>
      <c r="AY67" s="57"/>
      <c r="AZ67" s="57"/>
      <c r="BA67" s="57"/>
      <c r="BB67" s="57"/>
      <c r="BC67" s="57"/>
      <c r="BD67" s="57"/>
      <c r="BE67" s="57"/>
      <c r="BF67" s="57"/>
      <c r="BG67" s="57"/>
      <c r="BH67" s="57"/>
      <c r="BI67" s="57"/>
      <c r="BJ67" s="57"/>
      <c r="BK67" s="57"/>
      <c r="BL67" s="57"/>
      <c r="BM67" s="57"/>
      <c r="BN67" s="57"/>
      <c r="BO67" s="57"/>
      <c r="BP67" s="57"/>
      <c r="BQ67" s="57"/>
      <c r="BR67" s="57"/>
      <c r="BS67" s="57"/>
      <c r="BT67" s="57"/>
      <c r="BU67" s="57"/>
      <c r="BV67" s="57"/>
      <c r="BW67" s="57"/>
      <c r="BX67" s="57"/>
      <c r="BY67" s="57"/>
      <c r="BZ67" s="57"/>
      <c r="CA67" s="57"/>
      <c r="CB67" s="57"/>
      <c r="CC67" s="57"/>
      <c r="CD67" s="57"/>
      <c r="CE67" s="57"/>
      <c r="CF67" s="57"/>
      <c r="CG67" s="57"/>
      <c r="CH67" s="57"/>
      <c r="CI67" s="57"/>
      <c r="CJ67" s="57"/>
      <c r="CK67" s="57"/>
      <c r="CL67" s="57"/>
      <c r="CM67" s="57"/>
      <c r="CN67" s="57"/>
      <c r="CO67" s="57"/>
      <c r="CP67" s="57"/>
      <c r="CQ67" s="57"/>
      <c r="CR67" s="57"/>
      <c r="CS67" s="57"/>
      <c r="CT67" s="57"/>
      <c r="CU67" s="57"/>
      <c r="CV67" s="57"/>
    </row>
    <row r="68" spans="1:100" s="55" customFormat="1" ht="36" customHeight="1">
      <c r="A68" s="58"/>
      <c r="B68" s="57"/>
      <c r="C68" s="57"/>
      <c r="D68" s="57"/>
      <c r="E68" s="57"/>
      <c r="F68" s="57"/>
      <c r="G68" s="57"/>
      <c r="H68" s="57"/>
      <c r="I68" s="57"/>
      <c r="J68" s="57"/>
      <c r="K68" s="57"/>
      <c r="L68" s="57"/>
      <c r="M68" s="57"/>
      <c r="N68" s="57"/>
      <c r="O68" s="57"/>
      <c r="P68" s="57"/>
      <c r="Q68" s="57"/>
      <c r="R68" s="57"/>
      <c r="S68" s="57"/>
      <c r="T68" s="57"/>
      <c r="U68" s="57"/>
      <c r="V68" s="57"/>
      <c r="W68" s="57"/>
      <c r="X68" s="57"/>
      <c r="Y68" s="57"/>
      <c r="Z68" s="57"/>
      <c r="AA68" s="57"/>
      <c r="AB68" s="57"/>
      <c r="AC68" s="57"/>
      <c r="AD68" s="57"/>
      <c r="AE68" s="66"/>
      <c r="AF68" s="74"/>
      <c r="AG68" s="67"/>
      <c r="AH68" s="57"/>
      <c r="AI68" s="57"/>
      <c r="AJ68" s="57"/>
      <c r="AK68" s="57"/>
      <c r="AL68" s="57"/>
      <c r="AM68" s="57"/>
      <c r="AN68" s="57"/>
      <c r="AO68" s="57"/>
      <c r="AP68" s="57"/>
      <c r="AQ68" s="57"/>
      <c r="AR68" s="57"/>
      <c r="AS68" s="57"/>
      <c r="AT68" s="57"/>
      <c r="AU68" s="57"/>
      <c r="AV68" s="57"/>
      <c r="AW68" s="57"/>
      <c r="AX68" s="57"/>
      <c r="AY68" s="57"/>
      <c r="AZ68" s="57"/>
      <c r="BA68" s="57"/>
      <c r="BB68" s="57"/>
      <c r="BC68" s="57"/>
      <c r="BD68" s="57"/>
      <c r="BE68" s="57"/>
      <c r="BF68" s="57"/>
      <c r="BG68" s="57"/>
      <c r="BH68" s="57"/>
      <c r="BI68" s="57"/>
      <c r="BJ68" s="57"/>
      <c r="BK68" s="57"/>
      <c r="BL68" s="57"/>
      <c r="BM68" s="57"/>
      <c r="BN68" s="57"/>
      <c r="BO68" s="57"/>
      <c r="BP68" s="57"/>
      <c r="BQ68" s="57"/>
      <c r="BR68" s="57"/>
      <c r="BS68" s="57"/>
      <c r="BT68" s="57"/>
      <c r="BU68" s="57"/>
      <c r="BV68" s="57"/>
      <c r="BW68" s="57"/>
      <c r="BX68" s="57"/>
      <c r="BY68" s="57"/>
      <c r="BZ68" s="57"/>
      <c r="CA68" s="57"/>
      <c r="CB68" s="57"/>
      <c r="CC68" s="57"/>
      <c r="CD68" s="57"/>
      <c r="CE68" s="57"/>
      <c r="CF68" s="57"/>
      <c r="CG68" s="57"/>
      <c r="CH68" s="57"/>
      <c r="CI68" s="57"/>
      <c r="CJ68" s="57"/>
      <c r="CK68" s="57"/>
      <c r="CL68" s="57"/>
      <c r="CM68" s="57"/>
      <c r="CN68" s="57"/>
      <c r="CO68" s="57"/>
      <c r="CP68" s="57"/>
      <c r="CQ68" s="57"/>
      <c r="CR68" s="57"/>
      <c r="CS68" s="57"/>
      <c r="CT68" s="57"/>
      <c r="CU68" s="57"/>
      <c r="CV68" s="57"/>
    </row>
    <row r="69" spans="1:100" s="55" customFormat="1" ht="36" customHeight="1">
      <c r="A69" s="58"/>
      <c r="B69" s="57"/>
      <c r="C69" s="57"/>
      <c r="D69" s="57"/>
      <c r="E69" s="57"/>
      <c r="F69" s="57"/>
      <c r="G69" s="57"/>
      <c r="H69" s="57"/>
      <c r="I69" s="57"/>
      <c r="J69" s="57"/>
      <c r="K69" s="57"/>
      <c r="L69" s="57"/>
      <c r="M69" s="57"/>
      <c r="N69" s="57"/>
      <c r="O69" s="57"/>
      <c r="P69" s="57"/>
      <c r="Q69" s="57"/>
      <c r="R69" s="57"/>
      <c r="S69" s="57"/>
      <c r="T69" s="57"/>
      <c r="U69" s="57"/>
      <c r="V69" s="57"/>
      <c r="W69" s="57"/>
      <c r="X69" s="57"/>
      <c r="Y69" s="57"/>
      <c r="Z69" s="57"/>
      <c r="AA69" s="57"/>
      <c r="AB69" s="57"/>
      <c r="AC69" s="57"/>
      <c r="AD69" s="57"/>
      <c r="AE69" s="66"/>
      <c r="AF69" s="74"/>
      <c r="AG69" s="67"/>
      <c r="AH69" s="57"/>
      <c r="AI69" s="57"/>
      <c r="AJ69" s="57"/>
      <c r="AK69" s="57"/>
      <c r="AL69" s="57"/>
      <c r="AM69" s="57"/>
      <c r="AN69" s="57"/>
      <c r="AO69" s="57"/>
      <c r="AP69" s="57"/>
      <c r="AQ69" s="57"/>
      <c r="AR69" s="57"/>
      <c r="AS69" s="57"/>
      <c r="AT69" s="57"/>
      <c r="AU69" s="57"/>
      <c r="AV69" s="57"/>
      <c r="AW69" s="57"/>
      <c r="AX69" s="57"/>
      <c r="AY69" s="57"/>
      <c r="AZ69" s="57"/>
      <c r="BA69" s="57"/>
      <c r="BB69" s="57"/>
      <c r="BC69" s="57"/>
      <c r="BD69" s="57"/>
      <c r="BE69" s="57"/>
      <c r="BF69" s="57"/>
      <c r="BG69" s="57"/>
      <c r="BH69" s="57"/>
      <c r="BI69" s="57"/>
      <c r="BJ69" s="57"/>
      <c r="BK69" s="57"/>
      <c r="BL69" s="57"/>
      <c r="BM69" s="57"/>
      <c r="BN69" s="57"/>
      <c r="BO69" s="57"/>
      <c r="BP69" s="57"/>
      <c r="BQ69" s="57"/>
      <c r="BR69" s="57"/>
      <c r="BS69" s="57"/>
      <c r="BT69" s="57"/>
      <c r="BU69" s="57"/>
      <c r="BV69" s="57"/>
      <c r="BW69" s="57"/>
      <c r="BX69" s="57"/>
      <c r="BY69" s="57"/>
      <c r="BZ69" s="57"/>
      <c r="CA69" s="57"/>
      <c r="CB69" s="57"/>
      <c r="CC69" s="57"/>
      <c r="CD69" s="57"/>
      <c r="CE69" s="57"/>
      <c r="CF69" s="57"/>
      <c r="CG69" s="57"/>
      <c r="CH69" s="57"/>
      <c r="CI69" s="57"/>
      <c r="CJ69" s="57"/>
      <c r="CK69" s="57"/>
      <c r="CL69" s="57"/>
      <c r="CM69" s="57"/>
      <c r="CN69" s="57"/>
      <c r="CO69" s="57"/>
      <c r="CP69" s="57"/>
      <c r="CQ69" s="57"/>
      <c r="CR69" s="57"/>
      <c r="CS69" s="57"/>
      <c r="CT69" s="57"/>
      <c r="CU69" s="57"/>
      <c r="CV69" s="57"/>
    </row>
    <row r="70" spans="1:100" s="55" customFormat="1" ht="18" customHeight="1">
      <c r="A70" s="58"/>
      <c r="B70" s="57"/>
      <c r="C70" s="57"/>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c r="AD70" s="57"/>
      <c r="AE70" s="66"/>
      <c r="AF70" s="74"/>
      <c r="AG70" s="67"/>
      <c r="AH70" s="57"/>
      <c r="AI70" s="57"/>
      <c r="AJ70" s="57"/>
      <c r="AK70" s="57"/>
      <c r="AL70" s="57"/>
      <c r="AM70" s="57"/>
      <c r="AN70" s="57"/>
      <c r="AO70" s="57"/>
      <c r="AP70" s="57"/>
      <c r="AQ70" s="57"/>
      <c r="AR70" s="57"/>
      <c r="AS70" s="57"/>
      <c r="AT70" s="57"/>
      <c r="AU70" s="57"/>
      <c r="AV70" s="57"/>
      <c r="AW70" s="57"/>
      <c r="AX70" s="57"/>
      <c r="AY70" s="57"/>
      <c r="AZ70" s="57"/>
      <c r="BA70" s="57"/>
      <c r="BB70" s="57"/>
      <c r="BC70" s="57"/>
      <c r="BD70" s="57"/>
      <c r="BE70" s="57"/>
      <c r="BF70" s="57"/>
      <c r="BG70" s="57"/>
      <c r="BH70" s="57"/>
      <c r="BI70" s="57"/>
      <c r="BJ70" s="57"/>
      <c r="BK70" s="57"/>
      <c r="BL70" s="57"/>
      <c r="BM70" s="57"/>
      <c r="BN70" s="57"/>
      <c r="BO70" s="57"/>
      <c r="BP70" s="57"/>
      <c r="BQ70" s="57"/>
      <c r="BR70" s="57"/>
      <c r="BS70" s="57"/>
      <c r="BT70" s="57"/>
      <c r="BU70" s="57"/>
      <c r="BV70" s="57"/>
      <c r="BW70" s="57"/>
      <c r="BX70" s="57"/>
      <c r="BY70" s="57"/>
      <c r="BZ70" s="57"/>
      <c r="CA70" s="57"/>
      <c r="CB70" s="57"/>
      <c r="CC70" s="57"/>
      <c r="CD70" s="57"/>
      <c r="CE70" s="57"/>
      <c r="CF70" s="57"/>
      <c r="CG70" s="57"/>
      <c r="CH70" s="57"/>
      <c r="CI70" s="57"/>
      <c r="CJ70" s="57"/>
      <c r="CK70" s="57"/>
      <c r="CL70" s="57"/>
      <c r="CM70" s="57"/>
      <c r="CN70" s="57"/>
      <c r="CO70" s="57"/>
      <c r="CP70" s="57"/>
      <c r="CQ70" s="57"/>
      <c r="CR70" s="57"/>
      <c r="CS70" s="57"/>
      <c r="CT70" s="57"/>
      <c r="CU70" s="57"/>
      <c r="CV70" s="57"/>
    </row>
    <row r="71" spans="1:100" s="55" customFormat="1" ht="36" customHeight="1">
      <c r="A71" s="58"/>
      <c r="B71" s="57"/>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c r="AC71" s="57"/>
      <c r="AD71" s="57"/>
      <c r="AE71" s="66"/>
      <c r="AF71" s="74"/>
      <c r="AG71" s="67"/>
      <c r="AH71" s="57"/>
      <c r="AI71" s="57"/>
      <c r="AJ71" s="57"/>
      <c r="AK71" s="57"/>
      <c r="AL71" s="57"/>
      <c r="AM71" s="57"/>
      <c r="AN71" s="57"/>
      <c r="AO71" s="57"/>
      <c r="AP71" s="57"/>
      <c r="AQ71" s="57"/>
      <c r="AR71" s="57"/>
      <c r="AS71" s="57"/>
      <c r="AT71" s="57"/>
      <c r="AU71" s="57"/>
      <c r="AV71" s="57"/>
      <c r="AW71" s="57"/>
      <c r="AX71" s="57"/>
      <c r="AY71" s="57"/>
      <c r="AZ71" s="57"/>
      <c r="BA71" s="57"/>
      <c r="BB71" s="57"/>
      <c r="BC71" s="57"/>
      <c r="BD71" s="57"/>
      <c r="BE71" s="57"/>
      <c r="BF71" s="57"/>
      <c r="BG71" s="57"/>
      <c r="BH71" s="57"/>
      <c r="BI71" s="57"/>
      <c r="BJ71" s="57"/>
      <c r="BK71" s="57"/>
      <c r="BL71" s="57"/>
      <c r="BM71" s="57"/>
      <c r="BN71" s="57"/>
      <c r="BO71" s="57"/>
      <c r="BP71" s="57"/>
      <c r="BQ71" s="57"/>
      <c r="BR71" s="57"/>
      <c r="BS71" s="57"/>
      <c r="BT71" s="57"/>
      <c r="BU71" s="57"/>
      <c r="BV71" s="57"/>
      <c r="BW71" s="57"/>
      <c r="BX71" s="57"/>
      <c r="BY71" s="57"/>
      <c r="BZ71" s="57"/>
      <c r="CA71" s="57"/>
      <c r="CB71" s="57"/>
      <c r="CC71" s="57"/>
      <c r="CD71" s="57"/>
      <c r="CE71" s="57"/>
      <c r="CF71" s="57"/>
      <c r="CG71" s="57"/>
      <c r="CH71" s="57"/>
      <c r="CI71" s="57"/>
      <c r="CJ71" s="57"/>
      <c r="CK71" s="57"/>
      <c r="CL71" s="57"/>
      <c r="CM71" s="57"/>
      <c r="CN71" s="57"/>
      <c r="CO71" s="57"/>
      <c r="CP71" s="57"/>
      <c r="CQ71" s="57"/>
      <c r="CR71" s="57"/>
      <c r="CS71" s="57"/>
      <c r="CT71" s="57"/>
      <c r="CU71" s="57"/>
      <c r="CV71" s="57"/>
    </row>
    <row r="72" spans="1:100" s="55" customFormat="1" ht="18" customHeight="1">
      <c r="A72" s="58"/>
      <c r="B72" s="57"/>
      <c r="C72" s="57"/>
      <c r="D72" s="57"/>
      <c r="E72" s="57"/>
      <c r="F72" s="57"/>
      <c r="G72" s="57"/>
      <c r="H72" s="57"/>
      <c r="I72" s="57"/>
      <c r="J72" s="57"/>
      <c r="K72" s="57"/>
      <c r="L72" s="57"/>
      <c r="M72" s="57"/>
      <c r="N72" s="57"/>
      <c r="O72" s="57"/>
      <c r="P72" s="57"/>
      <c r="Q72" s="57"/>
      <c r="R72" s="57"/>
      <c r="S72" s="57"/>
      <c r="T72" s="57"/>
      <c r="U72" s="57"/>
      <c r="V72" s="57"/>
      <c r="W72" s="57"/>
      <c r="X72" s="57"/>
      <c r="Y72" s="57"/>
      <c r="Z72" s="57"/>
      <c r="AA72" s="57"/>
      <c r="AB72" s="57"/>
      <c r="AC72" s="57"/>
      <c r="AD72" s="57"/>
      <c r="AE72" s="66"/>
      <c r="AF72" s="74"/>
      <c r="AG72" s="67"/>
      <c r="AH72" s="57"/>
      <c r="AI72" s="57"/>
      <c r="AJ72" s="57"/>
      <c r="AK72" s="57"/>
      <c r="AL72" s="57"/>
      <c r="AM72" s="57"/>
      <c r="AN72" s="57"/>
      <c r="AO72" s="57"/>
      <c r="AP72" s="57"/>
      <c r="AQ72" s="57"/>
      <c r="AR72" s="57"/>
      <c r="AS72" s="57"/>
      <c r="AT72" s="57"/>
      <c r="AU72" s="57"/>
      <c r="AV72" s="57"/>
      <c r="AW72" s="57"/>
      <c r="AX72" s="57"/>
      <c r="AY72" s="57"/>
      <c r="AZ72" s="57"/>
      <c r="BA72" s="57"/>
      <c r="BB72" s="57"/>
      <c r="BC72" s="57"/>
      <c r="BD72" s="57"/>
      <c r="BE72" s="57"/>
      <c r="BF72" s="57"/>
      <c r="BG72" s="57"/>
      <c r="BH72" s="57"/>
      <c r="BI72" s="57"/>
      <c r="BJ72" s="57"/>
      <c r="BK72" s="57"/>
      <c r="BL72" s="57"/>
      <c r="BM72" s="57"/>
      <c r="BN72" s="57"/>
      <c r="BO72" s="57"/>
      <c r="BP72" s="57"/>
      <c r="BQ72" s="57"/>
      <c r="BR72" s="57"/>
      <c r="BS72" s="57"/>
      <c r="BT72" s="57"/>
      <c r="BU72" s="57"/>
      <c r="BV72" s="57"/>
      <c r="BW72" s="57"/>
      <c r="BX72" s="57"/>
      <c r="BY72" s="57"/>
      <c r="BZ72" s="57"/>
      <c r="CA72" s="57"/>
      <c r="CB72" s="57"/>
      <c r="CC72" s="57"/>
      <c r="CD72" s="57"/>
      <c r="CE72" s="57"/>
      <c r="CF72" s="57"/>
      <c r="CG72" s="57"/>
      <c r="CH72" s="57"/>
      <c r="CI72" s="57"/>
      <c r="CJ72" s="57"/>
      <c r="CK72" s="57"/>
      <c r="CL72" s="57"/>
      <c r="CM72" s="57"/>
      <c r="CN72" s="57"/>
      <c r="CO72" s="57"/>
      <c r="CP72" s="57"/>
      <c r="CQ72" s="57"/>
      <c r="CR72" s="57"/>
      <c r="CS72" s="57"/>
      <c r="CT72" s="57"/>
      <c r="CU72" s="57"/>
      <c r="CV72" s="57"/>
    </row>
    <row r="73" spans="1:100" s="55" customFormat="1" ht="17" customHeight="1">
      <c r="A73" s="56"/>
      <c r="B73" s="57"/>
      <c r="C73" s="57"/>
      <c r="D73" s="57"/>
      <c r="E73" s="57"/>
      <c r="F73" s="57"/>
      <c r="G73" s="57"/>
      <c r="H73" s="57"/>
      <c r="I73" s="57"/>
      <c r="J73" s="57"/>
      <c r="K73" s="57"/>
      <c r="L73" s="57"/>
      <c r="M73" s="57"/>
      <c r="N73" s="57"/>
      <c r="O73" s="57"/>
      <c r="P73" s="57"/>
      <c r="Q73" s="57"/>
      <c r="R73" s="57"/>
      <c r="S73" s="57"/>
      <c r="T73" s="57"/>
      <c r="U73" s="57"/>
      <c r="V73" s="57"/>
      <c r="W73" s="57"/>
      <c r="X73" s="57"/>
      <c r="Y73" s="57"/>
      <c r="Z73" s="57"/>
      <c r="AA73" s="57"/>
      <c r="AB73" s="57"/>
      <c r="AC73" s="57"/>
      <c r="AD73" s="57"/>
      <c r="AE73" s="66"/>
      <c r="AF73" s="74"/>
      <c r="AG73" s="67"/>
      <c r="AH73" s="57"/>
      <c r="AI73" s="57"/>
      <c r="AJ73" s="57"/>
      <c r="AK73" s="57"/>
      <c r="AL73" s="57"/>
      <c r="AM73" s="57"/>
      <c r="AN73" s="57"/>
      <c r="AO73" s="57"/>
      <c r="AP73" s="57"/>
      <c r="AQ73" s="57"/>
      <c r="AR73" s="57"/>
      <c r="AS73" s="57"/>
      <c r="AT73" s="57"/>
      <c r="AU73" s="57"/>
      <c r="AV73" s="57"/>
      <c r="AW73" s="57"/>
      <c r="AX73" s="57"/>
      <c r="AY73" s="57"/>
      <c r="AZ73" s="57"/>
      <c r="BA73" s="57"/>
      <c r="BB73" s="57"/>
      <c r="BC73" s="57"/>
      <c r="BD73" s="57"/>
      <c r="BE73" s="57"/>
      <c r="BF73" s="57"/>
      <c r="BG73" s="57"/>
      <c r="BH73" s="57"/>
      <c r="BI73" s="57"/>
      <c r="BJ73" s="57"/>
      <c r="BK73" s="57"/>
      <c r="BL73" s="57"/>
      <c r="BM73" s="57"/>
      <c r="BN73" s="57"/>
      <c r="BO73" s="57"/>
      <c r="BP73" s="57"/>
      <c r="BQ73" s="57"/>
      <c r="BR73" s="57"/>
      <c r="BS73" s="57"/>
      <c r="BT73" s="57"/>
      <c r="BU73" s="57"/>
      <c r="BV73" s="57"/>
      <c r="BW73" s="57"/>
      <c r="BX73" s="57"/>
      <c r="BY73" s="57"/>
      <c r="BZ73" s="57"/>
      <c r="CA73" s="57"/>
      <c r="CB73" s="57"/>
      <c r="CC73" s="57"/>
      <c r="CD73" s="57"/>
      <c r="CE73" s="57"/>
      <c r="CF73" s="57"/>
      <c r="CG73" s="57"/>
      <c r="CH73" s="57"/>
      <c r="CI73" s="57"/>
      <c r="CJ73" s="57"/>
      <c r="CK73" s="57"/>
      <c r="CL73" s="57"/>
      <c r="CM73" s="57"/>
      <c r="CN73" s="57"/>
      <c r="CO73" s="57"/>
      <c r="CP73" s="57"/>
      <c r="CQ73" s="57"/>
      <c r="CR73" s="57"/>
      <c r="CS73" s="57"/>
      <c r="CT73" s="57"/>
      <c r="CU73" s="57"/>
      <c r="CV73" s="57"/>
    </row>
    <row r="74" spans="1:100" s="55" customFormat="1" ht="18" customHeight="1">
      <c r="A74" s="58"/>
      <c r="B74" s="57"/>
      <c r="C74" s="57"/>
      <c r="D74" s="57"/>
      <c r="E74" s="57"/>
      <c r="F74" s="57"/>
      <c r="G74" s="57"/>
      <c r="H74" s="57"/>
      <c r="I74" s="57"/>
      <c r="J74" s="57"/>
      <c r="K74" s="57"/>
      <c r="L74" s="57"/>
      <c r="M74" s="57"/>
      <c r="N74" s="57"/>
      <c r="O74" s="57"/>
      <c r="P74" s="57"/>
      <c r="Q74" s="57"/>
      <c r="R74" s="57"/>
      <c r="S74" s="57"/>
      <c r="T74" s="57"/>
      <c r="U74" s="57"/>
      <c r="V74" s="57"/>
      <c r="W74" s="57"/>
      <c r="X74" s="57"/>
      <c r="Y74" s="57"/>
      <c r="Z74" s="57"/>
      <c r="AA74" s="57"/>
      <c r="AB74" s="57"/>
      <c r="AC74" s="57"/>
      <c r="AD74" s="57"/>
      <c r="AE74" s="66"/>
      <c r="AF74" s="74"/>
      <c r="AG74" s="67"/>
      <c r="AH74" s="57"/>
      <c r="AI74" s="57"/>
      <c r="AJ74" s="57"/>
      <c r="AK74" s="57"/>
      <c r="AL74" s="57"/>
      <c r="AM74" s="57"/>
      <c r="AN74" s="57"/>
      <c r="AO74" s="57"/>
      <c r="AP74" s="57"/>
      <c r="AQ74" s="57"/>
      <c r="AR74" s="57"/>
      <c r="AS74" s="57"/>
      <c r="AT74" s="57"/>
      <c r="AU74" s="57"/>
      <c r="AV74" s="57"/>
      <c r="AW74" s="57"/>
      <c r="AX74" s="57"/>
      <c r="AY74" s="57"/>
      <c r="AZ74" s="57"/>
      <c r="BA74" s="57"/>
      <c r="BB74" s="57"/>
      <c r="BC74" s="57"/>
      <c r="BD74" s="57"/>
      <c r="BE74" s="57"/>
      <c r="BF74" s="57"/>
      <c r="BG74" s="57"/>
      <c r="BH74" s="57"/>
      <c r="BI74" s="57"/>
      <c r="BJ74" s="57"/>
      <c r="BK74" s="57"/>
      <c r="BL74" s="57"/>
      <c r="BM74" s="57"/>
      <c r="BN74" s="57"/>
      <c r="BO74" s="57"/>
      <c r="BP74" s="57"/>
      <c r="BQ74" s="57"/>
      <c r="BR74" s="57"/>
      <c r="BS74" s="57"/>
      <c r="BT74" s="57"/>
      <c r="BU74" s="57"/>
      <c r="BV74" s="57"/>
      <c r="BW74" s="57"/>
      <c r="BX74" s="57"/>
      <c r="BY74" s="57"/>
      <c r="BZ74" s="57"/>
      <c r="CA74" s="57"/>
      <c r="CB74" s="57"/>
      <c r="CC74" s="57"/>
      <c r="CD74" s="57"/>
      <c r="CE74" s="57"/>
      <c r="CF74" s="57"/>
      <c r="CG74" s="57"/>
      <c r="CH74" s="57"/>
      <c r="CI74" s="57"/>
      <c r="CJ74" s="57"/>
      <c r="CK74" s="57"/>
      <c r="CL74" s="57"/>
      <c r="CM74" s="57"/>
      <c r="CN74" s="57"/>
      <c r="CO74" s="57"/>
      <c r="CP74" s="57"/>
      <c r="CQ74" s="57"/>
      <c r="CR74" s="57"/>
      <c r="CS74" s="57"/>
      <c r="CT74" s="57"/>
      <c r="CU74" s="57"/>
      <c r="CV74" s="57"/>
    </row>
    <row r="75" spans="1:100" s="55" customFormat="1" ht="36" customHeight="1">
      <c r="A75" s="58"/>
      <c r="B75" s="57"/>
      <c r="C75" s="57"/>
      <c r="D75" s="57"/>
      <c r="E75" s="57"/>
      <c r="F75" s="57"/>
      <c r="G75" s="57"/>
      <c r="H75" s="57"/>
      <c r="I75" s="57"/>
      <c r="J75" s="57"/>
      <c r="K75" s="57"/>
      <c r="L75" s="57"/>
      <c r="M75" s="57"/>
      <c r="N75" s="57"/>
      <c r="O75" s="57"/>
      <c r="P75" s="57"/>
      <c r="Q75" s="57"/>
      <c r="R75" s="57"/>
      <c r="S75" s="57"/>
      <c r="T75" s="57"/>
      <c r="U75" s="57"/>
      <c r="V75" s="57"/>
      <c r="W75" s="57"/>
      <c r="X75" s="57"/>
      <c r="Y75" s="57"/>
      <c r="Z75" s="57"/>
      <c r="AA75" s="57"/>
      <c r="AB75" s="57"/>
      <c r="AC75" s="57"/>
      <c r="AD75" s="57"/>
      <c r="AE75" s="66"/>
      <c r="AF75" s="74"/>
      <c r="AG75" s="67"/>
      <c r="AH75" s="57"/>
      <c r="AI75" s="57"/>
      <c r="AJ75" s="57"/>
      <c r="AK75" s="57"/>
      <c r="AL75" s="57"/>
      <c r="AM75" s="57"/>
      <c r="AN75" s="57"/>
      <c r="AO75" s="57"/>
      <c r="AP75" s="57"/>
      <c r="AQ75" s="57"/>
      <c r="AR75" s="57"/>
      <c r="AS75" s="57"/>
      <c r="AT75" s="57"/>
      <c r="AU75" s="57"/>
      <c r="AV75" s="57"/>
      <c r="AW75" s="57"/>
      <c r="AX75" s="57"/>
      <c r="AY75" s="57"/>
      <c r="AZ75" s="57"/>
      <c r="BA75" s="57"/>
      <c r="BB75" s="57"/>
      <c r="BC75" s="57"/>
      <c r="BD75" s="57"/>
      <c r="BE75" s="57"/>
      <c r="BF75" s="57"/>
      <c r="BG75" s="57"/>
      <c r="BH75" s="57"/>
      <c r="BI75" s="57"/>
      <c r="BJ75" s="57"/>
      <c r="BK75" s="57"/>
      <c r="BL75" s="57"/>
      <c r="BM75" s="57"/>
      <c r="BN75" s="57"/>
      <c r="BO75" s="57"/>
      <c r="BP75" s="57"/>
      <c r="BQ75" s="57"/>
      <c r="BR75" s="57"/>
      <c r="BS75" s="57"/>
      <c r="BT75" s="57"/>
      <c r="BU75" s="57"/>
      <c r="BV75" s="57"/>
      <c r="BW75" s="57"/>
      <c r="BX75" s="57"/>
      <c r="BY75" s="57"/>
      <c r="BZ75" s="57"/>
      <c r="CA75" s="57"/>
      <c r="CB75" s="57"/>
      <c r="CC75" s="57"/>
      <c r="CD75" s="57"/>
      <c r="CE75" s="57"/>
      <c r="CF75" s="57"/>
      <c r="CG75" s="57"/>
      <c r="CH75" s="57"/>
      <c r="CI75" s="57"/>
      <c r="CJ75" s="57"/>
      <c r="CK75" s="57"/>
      <c r="CL75" s="57"/>
      <c r="CM75" s="57"/>
      <c r="CN75" s="57"/>
      <c r="CO75" s="57"/>
      <c r="CP75" s="57"/>
      <c r="CQ75" s="57"/>
      <c r="CR75" s="57"/>
      <c r="CS75" s="57"/>
      <c r="CT75" s="57"/>
      <c r="CU75" s="57"/>
      <c r="CV75" s="57"/>
    </row>
    <row r="76" spans="1:100" s="55" customFormat="1" ht="36" customHeight="1">
      <c r="A76" s="58"/>
      <c r="B76" s="57"/>
      <c r="C76" s="57"/>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c r="AD76" s="57"/>
      <c r="AE76" s="66"/>
      <c r="AF76" s="74"/>
      <c r="AG76" s="6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row>
    <row r="77" spans="1:100" s="55" customFormat="1" ht="36" customHeight="1">
      <c r="A77" s="58"/>
      <c r="B77" s="57"/>
      <c r="C77" s="57"/>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7"/>
      <c r="AD77" s="57"/>
      <c r="AE77" s="66"/>
      <c r="AF77" s="74"/>
      <c r="AG77" s="67"/>
      <c r="AH77" s="57"/>
      <c r="AI77" s="57"/>
      <c r="AJ77" s="57"/>
      <c r="AK77" s="57"/>
      <c r="AL77" s="57"/>
      <c r="AM77" s="57"/>
      <c r="AN77" s="57"/>
      <c r="AO77" s="57"/>
      <c r="AP77" s="57"/>
      <c r="AQ77" s="57"/>
      <c r="AR77" s="57"/>
      <c r="AS77" s="57"/>
      <c r="AT77" s="57"/>
      <c r="AU77" s="57"/>
      <c r="AV77" s="57"/>
      <c r="AW77" s="57"/>
      <c r="AX77" s="57"/>
      <c r="AY77" s="57"/>
      <c r="AZ77" s="57"/>
      <c r="BA77" s="57"/>
      <c r="BB77" s="57"/>
      <c r="BC77" s="57"/>
      <c r="BD77" s="57"/>
      <c r="BE77" s="57"/>
      <c r="BF77" s="57"/>
      <c r="BG77" s="57"/>
      <c r="BH77" s="57"/>
      <c r="BI77" s="57"/>
      <c r="BJ77" s="57"/>
      <c r="BK77" s="57"/>
      <c r="BL77" s="57"/>
      <c r="BM77" s="57"/>
      <c r="BN77" s="57"/>
      <c r="BO77" s="57"/>
      <c r="BP77" s="57"/>
      <c r="BQ77" s="57"/>
      <c r="BR77" s="57"/>
      <c r="BS77" s="57"/>
      <c r="BT77" s="57"/>
      <c r="BU77" s="57"/>
      <c r="BV77" s="57"/>
      <c r="BW77" s="57"/>
      <c r="BX77" s="57"/>
      <c r="BY77" s="57"/>
      <c r="BZ77" s="57"/>
      <c r="CA77" s="57"/>
      <c r="CB77" s="57"/>
      <c r="CC77" s="57"/>
      <c r="CD77" s="57"/>
      <c r="CE77" s="57"/>
      <c r="CF77" s="57"/>
      <c r="CG77" s="57"/>
      <c r="CH77" s="57"/>
      <c r="CI77" s="57"/>
      <c r="CJ77" s="57"/>
      <c r="CK77" s="57"/>
      <c r="CL77" s="57"/>
      <c r="CM77" s="57"/>
      <c r="CN77" s="57"/>
      <c r="CO77" s="57"/>
      <c r="CP77" s="57"/>
      <c r="CQ77" s="57"/>
      <c r="CR77" s="57"/>
      <c r="CS77" s="57"/>
      <c r="CT77" s="57"/>
      <c r="CU77" s="57"/>
      <c r="CV77" s="57"/>
    </row>
    <row r="78" spans="1:100" s="55" customFormat="1" ht="18" customHeight="1">
      <c r="A78" s="60"/>
      <c r="B78" s="61"/>
      <c r="C78" s="61"/>
      <c r="D78" s="61"/>
      <c r="E78" s="61"/>
      <c r="F78" s="61"/>
      <c r="G78" s="61"/>
      <c r="H78" s="61"/>
      <c r="I78" s="61"/>
      <c r="J78" s="61"/>
      <c r="K78" s="61"/>
      <c r="L78" s="61"/>
      <c r="M78" s="61"/>
      <c r="N78" s="61"/>
      <c r="O78" s="61"/>
      <c r="P78" s="61"/>
      <c r="Q78" s="61"/>
      <c r="R78" s="61"/>
      <c r="S78" s="61"/>
      <c r="T78" s="61"/>
      <c r="U78" s="61"/>
      <c r="V78" s="61"/>
      <c r="W78" s="61"/>
      <c r="X78" s="61"/>
      <c r="Y78" s="61"/>
      <c r="Z78" s="61"/>
      <c r="AA78" s="61"/>
      <c r="AB78" s="61"/>
      <c r="AC78" s="61"/>
      <c r="AD78" s="61"/>
      <c r="AE78" s="143"/>
      <c r="AF78" s="74"/>
      <c r="AG78" s="108"/>
      <c r="AH78" s="61"/>
      <c r="AI78" s="61"/>
      <c r="AJ78" s="61"/>
      <c r="AK78" s="61"/>
      <c r="AL78" s="61"/>
      <c r="AM78" s="61"/>
      <c r="AN78" s="61"/>
      <c r="AO78" s="61"/>
      <c r="AP78" s="61"/>
      <c r="AQ78" s="61"/>
      <c r="AR78" s="61"/>
      <c r="AS78" s="61"/>
      <c r="AT78" s="61"/>
      <c r="AU78" s="61"/>
      <c r="AV78" s="61"/>
      <c r="AW78" s="61"/>
      <c r="AX78" s="61"/>
      <c r="AY78" s="61"/>
      <c r="AZ78" s="61"/>
      <c r="BA78" s="61"/>
      <c r="BB78" s="61"/>
      <c r="BC78" s="61"/>
      <c r="BD78" s="61"/>
      <c r="BE78" s="61"/>
      <c r="BF78" s="61"/>
      <c r="BG78" s="61"/>
      <c r="BH78" s="61"/>
      <c r="BI78" s="61"/>
      <c r="BJ78" s="61"/>
      <c r="BK78" s="61"/>
      <c r="BL78" s="61"/>
      <c r="BM78" s="61"/>
      <c r="BN78" s="61"/>
      <c r="BO78" s="61"/>
      <c r="BP78" s="61"/>
      <c r="BQ78" s="61"/>
      <c r="BR78" s="61"/>
      <c r="BS78" s="61"/>
      <c r="BT78" s="61"/>
      <c r="BU78" s="61"/>
      <c r="BV78" s="61"/>
      <c r="BW78" s="61"/>
      <c r="BX78" s="61"/>
      <c r="BY78" s="61"/>
      <c r="BZ78" s="61"/>
      <c r="CA78" s="61"/>
      <c r="CB78" s="61"/>
      <c r="CC78" s="61"/>
      <c r="CD78" s="61"/>
      <c r="CE78" s="61"/>
      <c r="CF78" s="61"/>
      <c r="CG78" s="61"/>
      <c r="CH78" s="61"/>
      <c r="CI78" s="61"/>
      <c r="CJ78" s="61"/>
      <c r="CK78" s="61"/>
      <c r="CL78" s="61"/>
      <c r="CM78" s="61"/>
      <c r="CN78" s="61"/>
      <c r="CO78" s="61"/>
      <c r="CP78" s="61"/>
      <c r="CQ78" s="61"/>
      <c r="CR78" s="61"/>
      <c r="CS78" s="61"/>
      <c r="CT78" s="61"/>
      <c r="CU78" s="61"/>
      <c r="CV78" s="61"/>
    </row>
    <row r="79" spans="1:100" s="62" customFormat="1" ht="14" customHeight="1">
      <c r="AE79" s="144"/>
      <c r="AF79" s="96"/>
      <c r="AG79" s="147"/>
    </row>
    <row r="80" spans="1:100" s="62" customFormat="1" ht="69" customHeight="1">
      <c r="A80" s="64"/>
      <c r="B80" s="65"/>
      <c r="C80" s="65"/>
      <c r="D80" s="65"/>
      <c r="E80" s="65"/>
      <c r="F80" s="65"/>
      <c r="G80" s="65"/>
      <c r="H80" s="65"/>
      <c r="I80" s="65"/>
      <c r="J80" s="65"/>
      <c r="K80" s="65"/>
      <c r="L80" s="65"/>
      <c r="M80" s="65"/>
      <c r="N80" s="65"/>
      <c r="O80" s="65"/>
      <c r="P80" s="65"/>
      <c r="Q80" s="65"/>
      <c r="R80" s="65"/>
      <c r="S80" s="65"/>
      <c r="T80" s="65"/>
      <c r="U80" s="65"/>
      <c r="V80" s="65"/>
      <c r="W80" s="65"/>
      <c r="X80" s="65"/>
      <c r="Y80" s="65"/>
      <c r="Z80" s="65"/>
      <c r="AA80" s="65"/>
      <c r="AB80" s="65"/>
      <c r="AC80" s="65"/>
      <c r="AD80" s="65"/>
      <c r="AE80" s="145"/>
      <c r="AF80" s="95"/>
      <c r="AG80" s="148"/>
      <c r="AH80" s="65"/>
      <c r="AI80" s="65"/>
      <c r="AJ80" s="65"/>
      <c r="AK80" s="65"/>
      <c r="AL80" s="65"/>
      <c r="AM80" s="65"/>
      <c r="AN80" s="65"/>
      <c r="AO80" s="65"/>
      <c r="AP80" s="65"/>
      <c r="AQ80" s="65"/>
      <c r="AR80" s="65"/>
      <c r="AS80" s="65"/>
      <c r="AT80" s="65"/>
      <c r="AU80" s="65"/>
      <c r="AV80" s="65"/>
      <c r="AW80" s="65"/>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65"/>
      <c r="CB80" s="65"/>
      <c r="CC80" s="65"/>
      <c r="CD80" s="65"/>
      <c r="CE80" s="65"/>
      <c r="CF80" s="65"/>
      <c r="CG80" s="65"/>
      <c r="CH80" s="65"/>
      <c r="CI80" s="65"/>
      <c r="CJ80" s="65"/>
      <c r="CK80" s="65"/>
      <c r="CL80" s="65"/>
      <c r="CM80" s="65"/>
      <c r="CN80" s="65"/>
      <c r="CO80" s="65"/>
      <c r="CP80" s="65"/>
      <c r="CQ80" s="65"/>
      <c r="CR80" s="65"/>
      <c r="CS80" s="65"/>
      <c r="CT80" s="65"/>
      <c r="CU80" s="65"/>
      <c r="CV80" s="65"/>
    </row>
    <row r="81" spans="1:100" s="62" customFormat="1" ht="17" customHeight="1">
      <c r="A81" s="64"/>
      <c r="B81" s="65"/>
      <c r="C81" s="65"/>
      <c r="D81" s="65"/>
      <c r="E81" s="65"/>
      <c r="F81" s="65"/>
      <c r="G81" s="65"/>
      <c r="H81" s="65"/>
      <c r="I81" s="65"/>
      <c r="J81" s="65"/>
      <c r="K81" s="65"/>
      <c r="L81" s="65"/>
      <c r="M81" s="65"/>
      <c r="N81" s="65"/>
      <c r="O81" s="65"/>
      <c r="P81" s="65"/>
      <c r="Q81" s="65"/>
      <c r="R81" s="65"/>
      <c r="S81" s="65"/>
      <c r="T81" s="65"/>
      <c r="U81" s="65"/>
      <c r="V81" s="65"/>
      <c r="W81" s="65"/>
      <c r="X81" s="65"/>
      <c r="Y81" s="65"/>
      <c r="Z81" s="65"/>
      <c r="AA81" s="65"/>
      <c r="AB81" s="65"/>
      <c r="AC81" s="65"/>
      <c r="AD81" s="65"/>
      <c r="AE81" s="145"/>
      <c r="AF81" s="95"/>
      <c r="AG81" s="148"/>
      <c r="AH81" s="65"/>
      <c r="AI81" s="65"/>
      <c r="AJ81" s="65"/>
      <c r="AK81" s="65"/>
      <c r="AL81" s="65"/>
      <c r="AM81" s="65"/>
      <c r="AN81" s="65"/>
      <c r="AO81" s="65"/>
      <c r="AP81" s="65"/>
      <c r="AQ81" s="65"/>
      <c r="AR81" s="65"/>
      <c r="AS81" s="65"/>
      <c r="AT81" s="65"/>
      <c r="AU81" s="65"/>
      <c r="AV81" s="65"/>
      <c r="AW81" s="65"/>
      <c r="AX81" s="65"/>
      <c r="AY81" s="65"/>
      <c r="AZ81" s="65"/>
      <c r="BA81" s="65"/>
      <c r="BB81" s="65"/>
      <c r="BC81" s="65"/>
      <c r="BD81" s="65"/>
      <c r="BE81" s="65"/>
      <c r="BF81" s="65"/>
      <c r="BG81" s="65"/>
      <c r="BH81" s="65"/>
      <c r="BI81" s="65"/>
      <c r="BJ81" s="65"/>
      <c r="BK81" s="65"/>
      <c r="BL81" s="65"/>
      <c r="BM81" s="65"/>
      <c r="BN81" s="65"/>
      <c r="BO81" s="65"/>
      <c r="BP81" s="65"/>
      <c r="BQ81" s="65"/>
      <c r="BR81" s="65"/>
      <c r="BS81" s="65"/>
      <c r="BT81" s="65"/>
      <c r="BU81" s="65"/>
      <c r="BV81" s="65"/>
      <c r="BW81" s="65"/>
      <c r="BX81" s="65"/>
      <c r="BY81" s="65"/>
      <c r="BZ81" s="65"/>
      <c r="CA81" s="65"/>
      <c r="CB81" s="65"/>
      <c r="CC81" s="65"/>
      <c r="CD81" s="65"/>
      <c r="CE81" s="65"/>
      <c r="CF81" s="65"/>
      <c r="CG81" s="65"/>
      <c r="CH81" s="65"/>
      <c r="CI81" s="65"/>
      <c r="CJ81" s="65"/>
      <c r="CK81" s="65"/>
      <c r="CL81" s="65"/>
      <c r="CM81" s="65"/>
      <c r="CN81" s="65"/>
      <c r="CO81" s="65"/>
      <c r="CP81" s="65"/>
      <c r="CQ81" s="65"/>
      <c r="CR81" s="65"/>
      <c r="CS81" s="65"/>
      <c r="CT81" s="65"/>
      <c r="CU81" s="65"/>
      <c r="CV81" s="65"/>
    </row>
    <row r="82" spans="1:100" s="62" customFormat="1" ht="17" customHeight="1">
      <c r="A82" s="64"/>
      <c r="B82" s="65"/>
      <c r="C82" s="65"/>
      <c r="D82" s="65"/>
      <c r="E82" s="65"/>
      <c r="F82" s="65"/>
      <c r="G82" s="65"/>
      <c r="H82" s="65"/>
      <c r="I82" s="65"/>
      <c r="J82" s="65"/>
      <c r="K82" s="65"/>
      <c r="L82" s="65"/>
      <c r="M82" s="65"/>
      <c r="N82" s="65"/>
      <c r="O82" s="65"/>
      <c r="P82" s="65"/>
      <c r="Q82" s="65"/>
      <c r="R82" s="65"/>
      <c r="S82" s="65"/>
      <c r="T82" s="65"/>
      <c r="U82" s="65"/>
      <c r="V82" s="65"/>
      <c r="W82" s="65"/>
      <c r="X82" s="65"/>
      <c r="Y82" s="65"/>
      <c r="Z82" s="65"/>
      <c r="AA82" s="65"/>
      <c r="AB82" s="65"/>
      <c r="AC82" s="65"/>
      <c r="AD82" s="65"/>
      <c r="AE82" s="145"/>
      <c r="AF82" s="95"/>
      <c r="AG82" s="148"/>
      <c r="AH82" s="65"/>
      <c r="AI82" s="65"/>
      <c r="AJ82" s="65"/>
      <c r="AK82" s="65"/>
      <c r="AL82" s="65"/>
      <c r="AM82" s="65"/>
      <c r="AN82" s="65"/>
      <c r="AO82" s="65"/>
      <c r="AP82" s="65"/>
      <c r="AQ82" s="65"/>
      <c r="AR82" s="65"/>
      <c r="AS82" s="65"/>
      <c r="AT82" s="65"/>
      <c r="AU82" s="65"/>
      <c r="AV82" s="65"/>
      <c r="AW82" s="65"/>
      <c r="AX82" s="65"/>
      <c r="AY82" s="65"/>
      <c r="AZ82" s="65"/>
      <c r="BA82" s="65"/>
      <c r="BB82" s="65"/>
      <c r="BC82" s="65"/>
      <c r="BD82" s="65"/>
      <c r="BE82" s="65"/>
      <c r="BF82" s="65"/>
      <c r="BG82" s="65"/>
      <c r="BH82" s="65"/>
      <c r="BI82" s="65"/>
      <c r="BJ82" s="65"/>
      <c r="BK82" s="65"/>
      <c r="BL82" s="65"/>
      <c r="BM82" s="65"/>
      <c r="BN82" s="65"/>
      <c r="BO82" s="65"/>
      <c r="BP82" s="65"/>
      <c r="BQ82" s="65"/>
      <c r="BR82" s="65"/>
      <c r="BS82" s="65"/>
      <c r="BT82" s="65"/>
      <c r="BU82" s="65"/>
      <c r="BV82" s="65"/>
      <c r="BW82" s="65"/>
      <c r="BX82" s="65"/>
      <c r="BY82" s="65"/>
      <c r="BZ82" s="65"/>
      <c r="CA82" s="65"/>
      <c r="CB82" s="65"/>
      <c r="CC82" s="65"/>
      <c r="CD82" s="65"/>
      <c r="CE82" s="65"/>
      <c r="CF82" s="65"/>
      <c r="CG82" s="65"/>
      <c r="CH82" s="65"/>
      <c r="CI82" s="65"/>
      <c r="CJ82" s="65"/>
      <c r="CK82" s="65"/>
      <c r="CL82" s="65"/>
      <c r="CM82" s="65"/>
      <c r="CN82" s="65"/>
      <c r="CO82" s="65"/>
      <c r="CP82" s="65"/>
      <c r="CQ82" s="65"/>
      <c r="CR82" s="65"/>
      <c r="CS82" s="65"/>
      <c r="CT82" s="65"/>
      <c r="CU82" s="65"/>
      <c r="CV82" s="65"/>
    </row>
    <row r="83" spans="1:100" s="62" customFormat="1" ht="17" customHeight="1">
      <c r="A83" s="64"/>
      <c r="B83" s="65"/>
      <c r="C83" s="65"/>
      <c r="D83" s="65"/>
      <c r="E83" s="65"/>
      <c r="F83" s="65"/>
      <c r="G83" s="65"/>
      <c r="H83" s="65"/>
      <c r="I83" s="65"/>
      <c r="J83" s="65"/>
      <c r="K83" s="65"/>
      <c r="L83" s="65"/>
      <c r="M83" s="65"/>
      <c r="N83" s="65"/>
      <c r="O83" s="65"/>
      <c r="P83" s="65"/>
      <c r="Q83" s="65"/>
      <c r="R83" s="65"/>
      <c r="S83" s="65"/>
      <c r="T83" s="65"/>
      <c r="U83" s="65"/>
      <c r="V83" s="65"/>
      <c r="W83" s="65"/>
      <c r="X83" s="65"/>
      <c r="Y83" s="65"/>
      <c r="Z83" s="65"/>
      <c r="AA83" s="65"/>
      <c r="AB83" s="65"/>
      <c r="AC83" s="65"/>
      <c r="AD83" s="65"/>
      <c r="AE83" s="145"/>
      <c r="AF83" s="95"/>
      <c r="AG83" s="148"/>
      <c r="AH83" s="65"/>
      <c r="AI83" s="65"/>
      <c r="AJ83" s="65"/>
      <c r="AK83" s="65"/>
      <c r="AL83" s="65"/>
      <c r="AM83" s="65"/>
      <c r="AN83" s="65"/>
      <c r="AO83" s="65"/>
      <c r="AP83" s="65"/>
      <c r="AQ83" s="65"/>
      <c r="AR83" s="65"/>
      <c r="AS83" s="65"/>
      <c r="AT83" s="65"/>
      <c r="AU83" s="65"/>
      <c r="AV83" s="65"/>
      <c r="AW83" s="65"/>
      <c r="AX83" s="65"/>
      <c r="AY83" s="65"/>
      <c r="AZ83" s="65"/>
      <c r="BA83" s="65"/>
      <c r="BB83" s="65"/>
      <c r="BC83" s="65"/>
      <c r="BD83" s="65"/>
      <c r="BE83" s="65"/>
      <c r="BF83" s="65"/>
      <c r="BG83" s="65"/>
      <c r="BH83" s="65"/>
      <c r="BI83" s="65"/>
      <c r="BJ83" s="65"/>
      <c r="BK83" s="65"/>
      <c r="BL83" s="65"/>
      <c r="BM83" s="65"/>
      <c r="BN83" s="65"/>
      <c r="BO83" s="65"/>
      <c r="BP83" s="65"/>
      <c r="BQ83" s="65"/>
      <c r="BR83" s="65"/>
      <c r="BS83" s="65"/>
      <c r="BT83" s="65"/>
      <c r="BU83" s="65"/>
      <c r="BV83" s="65"/>
      <c r="BW83" s="65"/>
      <c r="BX83" s="65"/>
      <c r="BY83" s="65"/>
      <c r="BZ83" s="65"/>
      <c r="CA83" s="65"/>
      <c r="CB83" s="65"/>
      <c r="CC83" s="65"/>
      <c r="CD83" s="65"/>
      <c r="CE83" s="65"/>
      <c r="CF83" s="65"/>
      <c r="CG83" s="65"/>
      <c r="CH83" s="65"/>
      <c r="CI83" s="65"/>
      <c r="CJ83" s="65"/>
      <c r="CK83" s="65"/>
      <c r="CL83" s="65"/>
      <c r="CM83" s="65"/>
      <c r="CN83" s="65"/>
      <c r="CO83" s="65"/>
      <c r="CP83" s="65"/>
      <c r="CQ83" s="65"/>
      <c r="CR83" s="65"/>
      <c r="CS83" s="65"/>
      <c r="CT83" s="65"/>
      <c r="CU83" s="65"/>
      <c r="CV83" s="65"/>
    </row>
    <row r="84" spans="1:100" s="62" customFormat="1" ht="17" customHeight="1">
      <c r="A84" s="64"/>
      <c r="B84" s="65"/>
      <c r="C84" s="65"/>
      <c r="D84" s="65"/>
      <c r="E84" s="65"/>
      <c r="F84" s="65"/>
      <c r="G84" s="65"/>
      <c r="H84" s="65"/>
      <c r="I84" s="65"/>
      <c r="J84" s="65"/>
      <c r="K84" s="65"/>
      <c r="L84" s="65"/>
      <c r="M84" s="65"/>
      <c r="N84" s="65"/>
      <c r="O84" s="65"/>
      <c r="P84" s="65"/>
      <c r="Q84" s="65"/>
      <c r="R84" s="65"/>
      <c r="S84" s="65"/>
      <c r="T84" s="65"/>
      <c r="U84" s="65"/>
      <c r="V84" s="65"/>
      <c r="W84" s="65"/>
      <c r="X84" s="65"/>
      <c r="Y84" s="65"/>
      <c r="Z84" s="65"/>
      <c r="AA84" s="65"/>
      <c r="AB84" s="65"/>
      <c r="AC84" s="65"/>
      <c r="AD84" s="65"/>
      <c r="AE84" s="145"/>
      <c r="AF84" s="95"/>
      <c r="AG84" s="148"/>
      <c r="AH84" s="65"/>
      <c r="AI84" s="65"/>
      <c r="AJ84" s="65"/>
      <c r="AK84" s="65"/>
      <c r="AL84" s="65"/>
      <c r="AM84" s="65"/>
      <c r="AN84" s="65"/>
      <c r="AO84" s="65"/>
      <c r="AP84" s="65"/>
      <c r="AQ84" s="65"/>
      <c r="AR84" s="65"/>
      <c r="AS84" s="65"/>
      <c r="AT84" s="65"/>
      <c r="AU84" s="65"/>
      <c r="AV84" s="65"/>
      <c r="AW84" s="65"/>
      <c r="AX84" s="65"/>
      <c r="AY84" s="65"/>
      <c r="AZ84" s="65"/>
      <c r="BA84" s="65"/>
      <c r="BB84" s="65"/>
      <c r="BC84" s="65"/>
      <c r="BD84" s="65"/>
      <c r="BE84" s="65"/>
      <c r="BF84" s="65"/>
      <c r="BG84" s="65"/>
      <c r="BH84" s="65"/>
      <c r="BI84" s="65"/>
      <c r="BJ84" s="65"/>
      <c r="BK84" s="65"/>
      <c r="BL84" s="65"/>
      <c r="BM84" s="65"/>
      <c r="BN84" s="65"/>
      <c r="BO84" s="65"/>
      <c r="BP84" s="65"/>
      <c r="BQ84" s="65"/>
      <c r="BR84" s="65"/>
      <c r="BS84" s="65"/>
      <c r="BT84" s="65"/>
      <c r="BU84" s="65"/>
      <c r="BV84" s="65"/>
      <c r="BW84" s="65"/>
      <c r="BX84" s="65"/>
      <c r="BY84" s="65"/>
      <c r="BZ84" s="65"/>
      <c r="CA84" s="65"/>
      <c r="CB84" s="65"/>
      <c r="CC84" s="65"/>
      <c r="CD84" s="65"/>
      <c r="CE84" s="65"/>
      <c r="CF84" s="65"/>
      <c r="CG84" s="65"/>
      <c r="CH84" s="65"/>
      <c r="CI84" s="65"/>
      <c r="CJ84" s="65"/>
      <c r="CK84" s="65"/>
      <c r="CL84" s="65"/>
      <c r="CM84" s="65"/>
      <c r="CN84" s="65"/>
      <c r="CO84" s="65"/>
      <c r="CP84" s="65"/>
      <c r="CQ84" s="65"/>
      <c r="CR84" s="65"/>
      <c r="CS84" s="65"/>
      <c r="CT84" s="65"/>
      <c r="CU84" s="65"/>
      <c r="CV84" s="65"/>
    </row>
    <row r="85" spans="1:100" s="62" customFormat="1" ht="17" customHeight="1">
      <c r="A85" s="64"/>
      <c r="B85" s="65"/>
      <c r="C85" s="65"/>
      <c r="D85" s="65"/>
      <c r="E85" s="65"/>
      <c r="F85" s="65"/>
      <c r="G85" s="65"/>
      <c r="H85" s="65"/>
      <c r="I85" s="65"/>
      <c r="J85" s="65"/>
      <c r="K85" s="65"/>
      <c r="L85" s="65"/>
      <c r="M85" s="65"/>
      <c r="N85" s="65"/>
      <c r="O85" s="65"/>
      <c r="P85" s="65"/>
      <c r="Q85" s="65"/>
      <c r="R85" s="65"/>
      <c r="S85" s="65"/>
      <c r="T85" s="65"/>
      <c r="U85" s="65"/>
      <c r="V85" s="65"/>
      <c r="W85" s="65"/>
      <c r="X85" s="65"/>
      <c r="Y85" s="65"/>
      <c r="Z85" s="65"/>
      <c r="AA85" s="65"/>
      <c r="AB85" s="65"/>
      <c r="AC85" s="65"/>
      <c r="AD85" s="65"/>
      <c r="AE85" s="145"/>
      <c r="AF85" s="95"/>
      <c r="AG85" s="148"/>
      <c r="AH85" s="65"/>
      <c r="AI85" s="65"/>
      <c r="AJ85" s="65"/>
      <c r="AK85" s="65"/>
      <c r="AL85" s="65"/>
      <c r="AM85" s="65"/>
      <c r="AN85" s="65"/>
      <c r="AO85" s="65"/>
      <c r="AP85" s="65"/>
      <c r="AQ85" s="65"/>
      <c r="AR85" s="65"/>
      <c r="AS85" s="65"/>
      <c r="AT85" s="65"/>
      <c r="AU85" s="65"/>
      <c r="AV85" s="65"/>
      <c r="AW85" s="65"/>
      <c r="AX85" s="65"/>
      <c r="AY85" s="65"/>
      <c r="AZ85" s="65"/>
      <c r="BA85" s="65"/>
      <c r="BB85" s="65"/>
      <c r="BC85" s="65"/>
      <c r="BD85" s="65"/>
      <c r="BE85" s="65"/>
      <c r="BF85" s="65"/>
      <c r="BG85" s="65"/>
      <c r="BH85" s="65"/>
      <c r="BI85" s="65"/>
      <c r="BJ85" s="65"/>
      <c r="BK85" s="65"/>
      <c r="BL85" s="65"/>
      <c r="BM85" s="65"/>
      <c r="BN85" s="65"/>
      <c r="BO85" s="65"/>
      <c r="BP85" s="65"/>
      <c r="BQ85" s="65"/>
      <c r="BR85" s="65"/>
      <c r="BS85" s="65"/>
      <c r="BT85" s="65"/>
      <c r="BU85" s="65"/>
      <c r="BV85" s="65"/>
      <c r="BW85" s="65"/>
      <c r="BX85" s="65"/>
      <c r="BY85" s="65"/>
      <c r="BZ85" s="65"/>
      <c r="CA85" s="65"/>
      <c r="CB85" s="65"/>
      <c r="CC85" s="65"/>
      <c r="CD85" s="65"/>
      <c r="CE85" s="65"/>
      <c r="CF85" s="65"/>
      <c r="CG85" s="65"/>
      <c r="CH85" s="65"/>
      <c r="CI85" s="65"/>
      <c r="CJ85" s="65"/>
      <c r="CK85" s="65"/>
      <c r="CL85" s="65"/>
      <c r="CM85" s="65"/>
      <c r="CN85" s="65"/>
      <c r="CO85" s="65"/>
      <c r="CP85" s="65"/>
      <c r="CQ85" s="65"/>
      <c r="CR85" s="65"/>
      <c r="CS85" s="65"/>
      <c r="CT85" s="65"/>
      <c r="CU85" s="65"/>
      <c r="CV85" s="65"/>
    </row>
    <row r="86" spans="1:100" s="62" customFormat="1" ht="14" customHeight="1">
      <c r="AE86" s="144"/>
      <c r="AF86" s="96"/>
      <c r="AG86" s="147"/>
    </row>
    <row r="87" spans="1:100" s="62" customFormat="1" ht="14" customHeight="1">
      <c r="AE87" s="144"/>
      <c r="AF87" s="96"/>
      <c r="AG87" s="147"/>
    </row>
    <row r="88" spans="1:100" s="62" customFormat="1" ht="14" customHeight="1">
      <c r="AE88" s="144"/>
      <c r="AF88" s="96"/>
      <c r="AG88" s="147"/>
    </row>
    <row r="89" spans="1:100" s="62" customFormat="1" ht="14" customHeight="1">
      <c r="AE89" s="144"/>
      <c r="AF89" s="96"/>
      <c r="AG89" s="147"/>
    </row>
    <row r="90" spans="1:100" s="62" customFormat="1" ht="14" customHeight="1">
      <c r="AE90" s="144"/>
      <c r="AF90" s="96"/>
      <c r="AG90" s="147"/>
    </row>
    <row r="91" spans="1:100" s="62" customFormat="1" ht="14" customHeight="1">
      <c r="AE91" s="144"/>
      <c r="AF91" s="96"/>
      <c r="AG91" s="147"/>
    </row>
    <row r="92" spans="1:100" s="62" customFormat="1" ht="14" customHeight="1">
      <c r="AE92" s="144"/>
      <c r="AF92" s="96"/>
      <c r="AG92" s="147"/>
    </row>
    <row r="93" spans="1:100" s="62" customFormat="1" ht="14" customHeight="1">
      <c r="AE93" s="144"/>
      <c r="AF93" s="96"/>
      <c r="AG93" s="147"/>
    </row>
    <row r="94" spans="1:100" s="62" customFormat="1" ht="14" customHeight="1">
      <c r="AE94" s="144"/>
      <c r="AF94" s="96"/>
      <c r="AG94" s="147"/>
    </row>
    <row r="95" spans="1:100" s="62" customFormat="1" ht="14" customHeight="1">
      <c r="AE95" s="144"/>
      <c r="AF95" s="96"/>
      <c r="AG95" s="147"/>
    </row>
    <row r="96" spans="1:100" s="62" customFormat="1" ht="14" customHeight="1">
      <c r="AE96" s="144"/>
      <c r="AF96" s="96"/>
      <c r="AG96" s="147"/>
    </row>
    <row r="97" spans="31:33" s="62" customFormat="1">
      <c r="AE97" s="144"/>
      <c r="AF97" s="96"/>
      <c r="AG97" s="147"/>
    </row>
    <row r="98" spans="31:33" s="62" customFormat="1">
      <c r="AE98" s="144"/>
      <c r="AF98" s="96"/>
      <c r="AG98" s="147"/>
    </row>
    <row r="99" spans="31:33" s="62" customFormat="1">
      <c r="AE99" s="144"/>
      <c r="AF99" s="96"/>
      <c r="AG99" s="147"/>
    </row>
    <row r="100" spans="31:33" s="62" customFormat="1">
      <c r="AE100" s="144"/>
      <c r="AF100" s="96"/>
      <c r="AG100" s="147"/>
    </row>
    <row r="101" spans="31:33" s="63" customFormat="1">
      <c r="AE101" s="146"/>
      <c r="AF101" s="151"/>
      <c r="AG101" s="149"/>
    </row>
  </sheetData>
  <mergeCells count="35">
    <mergeCell ref="BA11:BJ11"/>
    <mergeCell ref="BK11:BT11"/>
    <mergeCell ref="C39:K39"/>
    <mergeCell ref="Q39:Y39"/>
    <mergeCell ref="Q40:Y40"/>
    <mergeCell ref="AE39:AM39"/>
    <mergeCell ref="AE40:AM40"/>
    <mergeCell ref="C40:K40"/>
    <mergeCell ref="CE11:CN11"/>
    <mergeCell ref="CO11:CV11"/>
    <mergeCell ref="BU10:CD10"/>
    <mergeCell ref="CE10:CN10"/>
    <mergeCell ref="CO10:CV10"/>
    <mergeCell ref="A7:CV7"/>
    <mergeCell ref="A9:A13"/>
    <mergeCell ref="B9:CV9"/>
    <mergeCell ref="B10:K10"/>
    <mergeCell ref="L10:U10"/>
    <mergeCell ref="V10:AE10"/>
    <mergeCell ref="AG10:AP10"/>
    <mergeCell ref="AQ10:AZ10"/>
    <mergeCell ref="BA10:BJ10"/>
    <mergeCell ref="BK10:BT10"/>
    <mergeCell ref="B11:K11"/>
    <mergeCell ref="L11:U11"/>
    <mergeCell ref="V11:AE11"/>
    <mergeCell ref="AG11:AP11"/>
    <mergeCell ref="AQ11:AZ11"/>
    <mergeCell ref="BU11:CD11"/>
    <mergeCell ref="A6:CV6"/>
    <mergeCell ref="A1:CV1"/>
    <mergeCell ref="A2:CV2"/>
    <mergeCell ref="A3:CV3"/>
    <mergeCell ref="A4:CV4"/>
    <mergeCell ref="A5:CV5"/>
  </mergeCells>
  <hyperlinks>
    <hyperlink ref="A7" r:id="rId1" display="http://www.census.gov/programs-surveys/ahs/tech-documentation/def-errors-changes.2019.html" xr:uid="{D31D09CE-79A4-E746-98A3-835630F917F0}"/>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9B35B-5BF4-A64C-B23C-6A49D4B44C54}">
  <dimension ref="A1:J15"/>
  <sheetViews>
    <sheetView tabSelected="1" zoomScale="66" workbookViewId="0">
      <selection activeCell="A2" sqref="A2:A15"/>
    </sheetView>
  </sheetViews>
  <sheetFormatPr baseColWidth="10" defaultRowHeight="16"/>
  <sheetData>
    <row r="1" spans="1:10">
      <c r="B1" s="57">
        <v>1</v>
      </c>
      <c r="C1" s="57">
        <v>2</v>
      </c>
      <c r="D1" s="57">
        <v>3</v>
      </c>
      <c r="E1" s="57">
        <v>4</v>
      </c>
      <c r="F1" s="57">
        <v>5</v>
      </c>
      <c r="G1" s="57">
        <v>6</v>
      </c>
      <c r="H1" s="57">
        <v>7</v>
      </c>
      <c r="I1" s="57">
        <v>8</v>
      </c>
      <c r="J1" s="57">
        <v>9</v>
      </c>
    </row>
    <row r="2" spans="1:10">
      <c r="A2" s="57">
        <v>2500</v>
      </c>
      <c r="B2" s="168">
        <v>0.53618421052631582</v>
      </c>
      <c r="C2" s="168">
        <v>0.60939060939060941</v>
      </c>
      <c r="D2" s="168">
        <v>0.42147806004618937</v>
      </c>
      <c r="E2" s="168">
        <v>0.44615384615384618</v>
      </c>
      <c r="F2" s="168">
        <v>0.38992805755395682</v>
      </c>
      <c r="G2" s="168">
        <v>0.24479166666666666</v>
      </c>
      <c r="H2" s="168">
        <v>0.33366336633663368</v>
      </c>
      <c r="I2" s="168">
        <v>0.40856672158154861</v>
      </c>
      <c r="J2" s="168">
        <v>0.51328502415458932</v>
      </c>
    </row>
    <row r="3" spans="1:10">
      <c r="A3" s="57">
        <v>7500</v>
      </c>
      <c r="B3" s="168">
        <v>0.78</v>
      </c>
      <c r="C3" s="168">
        <v>0.68480725623582761</v>
      </c>
      <c r="D3" s="168">
        <v>0.49624060150375937</v>
      </c>
      <c r="E3" s="168">
        <v>0.3105590062111801</v>
      </c>
      <c r="F3" s="168">
        <v>0.47255689424364122</v>
      </c>
      <c r="G3" s="168">
        <v>0.40097799511002447</v>
      </c>
      <c r="H3" s="168">
        <v>0.39285714285714285</v>
      </c>
      <c r="I3" s="168">
        <v>0.34313725490196079</v>
      </c>
      <c r="J3" s="168">
        <v>0.61772853185595566</v>
      </c>
    </row>
    <row r="4" spans="1:10">
      <c r="A4" s="57">
        <v>12500</v>
      </c>
      <c r="B4" s="168">
        <v>0.65929203539823011</v>
      </c>
      <c r="C4" s="168">
        <v>0.55242566510172142</v>
      </c>
      <c r="D4" s="168">
        <v>0.46581196581196582</v>
      </c>
      <c r="E4" s="168">
        <v>0.42363112391930835</v>
      </c>
      <c r="F4" s="168">
        <v>0.31886982845610495</v>
      </c>
      <c r="G4" s="168">
        <v>0.2958057395143488</v>
      </c>
      <c r="H4" s="168">
        <v>0.3058103975535168</v>
      </c>
      <c r="I4" s="168">
        <v>0.40526315789473683</v>
      </c>
      <c r="J4" s="168">
        <v>0.55882352941176472</v>
      </c>
    </row>
    <row r="5" spans="1:10">
      <c r="A5" s="57">
        <v>17500</v>
      </c>
      <c r="B5" s="168">
        <v>0.47572815533980584</v>
      </c>
      <c r="C5" s="168">
        <v>0.47727272727272729</v>
      </c>
      <c r="D5" s="168">
        <v>0.44109947643979058</v>
      </c>
      <c r="E5" s="168">
        <v>0.53424657534246578</v>
      </c>
      <c r="F5" s="168">
        <v>0.30414746543778803</v>
      </c>
      <c r="G5" s="168">
        <v>0.33084112149532713</v>
      </c>
      <c r="H5" s="168">
        <v>0.30936454849498329</v>
      </c>
      <c r="I5" s="168">
        <v>0.2883116883116883</v>
      </c>
      <c r="J5" s="168">
        <v>0.4</v>
      </c>
    </row>
    <row r="6" spans="1:10">
      <c r="A6" s="57">
        <v>22500</v>
      </c>
      <c r="B6" s="168">
        <v>0.4925373134328358</v>
      </c>
      <c r="C6" s="168">
        <v>0.46213292117465227</v>
      </c>
      <c r="D6" s="168">
        <v>0.30155210643015523</v>
      </c>
      <c r="E6" s="168">
        <v>0.35693215339233036</v>
      </c>
      <c r="F6" s="168">
        <v>0.31481481481481483</v>
      </c>
      <c r="G6" s="168">
        <v>0.25467289719626168</v>
      </c>
      <c r="H6" s="168">
        <v>0.32796486090775989</v>
      </c>
      <c r="I6" s="168">
        <v>0.34860050890585242</v>
      </c>
      <c r="J6" s="168">
        <v>0.4705056179775281</v>
      </c>
    </row>
    <row r="7" spans="1:10">
      <c r="A7" s="57">
        <v>27500</v>
      </c>
      <c r="B7" s="168">
        <v>0.61538461538461542</v>
      </c>
      <c r="C7" s="168">
        <v>0.45390070921985815</v>
      </c>
      <c r="D7" s="168">
        <v>0.31779661016949151</v>
      </c>
      <c r="E7" s="168">
        <v>0.31202046035805625</v>
      </c>
      <c r="F7" s="168">
        <v>0.30904059040590404</v>
      </c>
      <c r="G7" s="168">
        <v>0.20087336244541484</v>
      </c>
      <c r="H7" s="168">
        <v>0.26580226904376014</v>
      </c>
      <c r="I7" s="168">
        <v>0.36263736263736263</v>
      </c>
      <c r="J7" s="168">
        <v>0.39137134052388289</v>
      </c>
    </row>
    <row r="8" spans="1:10">
      <c r="A8" s="57">
        <v>32500</v>
      </c>
      <c r="B8" s="168">
        <v>0.44015444015444016</v>
      </c>
      <c r="C8" s="168">
        <v>0.409288824383164</v>
      </c>
      <c r="D8" s="168">
        <v>0.29646017699115046</v>
      </c>
      <c r="E8" s="168">
        <v>0.28384279475982532</v>
      </c>
      <c r="F8" s="168">
        <v>0.24582967515364354</v>
      </c>
      <c r="G8" s="168">
        <v>0.23031496062992127</v>
      </c>
      <c r="H8" s="168">
        <v>0.23512747875354106</v>
      </c>
      <c r="I8" s="168">
        <v>0.28354430379746837</v>
      </c>
      <c r="J8" s="168">
        <v>0.4</v>
      </c>
    </row>
    <row r="9" spans="1:10">
      <c r="A9" s="57">
        <v>37500</v>
      </c>
      <c r="B9" s="168">
        <v>0.47058823529411764</v>
      </c>
      <c r="C9" s="168">
        <v>0.4224</v>
      </c>
      <c r="D9" s="168">
        <v>0.27966101694915252</v>
      </c>
      <c r="E9" s="168">
        <v>0.21875</v>
      </c>
      <c r="F9" s="168">
        <v>0.22484134179510426</v>
      </c>
      <c r="G9" s="168">
        <v>0.19799498746867167</v>
      </c>
      <c r="H9" s="168">
        <v>0.27900552486187846</v>
      </c>
      <c r="I9" s="168">
        <v>0.27197802197802196</v>
      </c>
      <c r="J9" s="168">
        <v>0.37025796661608495</v>
      </c>
    </row>
    <row r="10" spans="1:10">
      <c r="A10" s="57">
        <v>45000</v>
      </c>
      <c r="B10" s="168">
        <v>0.35824742268041238</v>
      </c>
      <c r="C10" s="168">
        <v>0.41095890410958902</v>
      </c>
      <c r="D10" s="168">
        <v>0.2448298865910607</v>
      </c>
      <c r="E10" s="168">
        <v>0.23847376788553259</v>
      </c>
      <c r="F10" s="168">
        <v>0.2542620555284949</v>
      </c>
      <c r="G10" s="168">
        <v>0.20149253731343283</v>
      </c>
      <c r="H10" s="168">
        <v>0.26746987951807227</v>
      </c>
      <c r="I10" s="168">
        <v>0.22886297376093295</v>
      </c>
      <c r="J10" s="168">
        <v>0.37510656436487638</v>
      </c>
    </row>
    <row r="11" spans="1:10">
      <c r="A11" s="57">
        <v>55000</v>
      </c>
      <c r="B11" s="168">
        <v>0.31339031339031337</v>
      </c>
      <c r="C11" s="168">
        <v>0.32030586236193714</v>
      </c>
      <c r="D11" s="168">
        <v>0.24983255190890824</v>
      </c>
      <c r="E11" s="168">
        <v>0.15485564304461943</v>
      </c>
      <c r="F11" s="168">
        <v>0.2304147465437788</v>
      </c>
      <c r="G11" s="168">
        <v>0.12786259541984732</v>
      </c>
      <c r="H11" s="168">
        <v>0.22150139017608897</v>
      </c>
      <c r="I11" s="168">
        <v>0.2003012048192771</v>
      </c>
      <c r="J11" s="168">
        <v>0.34142521534847298</v>
      </c>
    </row>
    <row r="12" spans="1:10">
      <c r="A12" s="57">
        <v>70000</v>
      </c>
      <c r="B12" s="168">
        <v>0.36607142857142855</v>
      </c>
      <c r="C12" s="168">
        <v>0.31720698254364088</v>
      </c>
      <c r="D12" s="168">
        <v>0.18934665002080733</v>
      </c>
      <c r="E12" s="168">
        <v>0.16182937554969218</v>
      </c>
      <c r="F12" s="168">
        <v>0.20665229442562366</v>
      </c>
      <c r="G12" s="168">
        <v>0.13598326359832635</v>
      </c>
      <c r="H12" s="168">
        <v>0.18286311389759666</v>
      </c>
      <c r="I12" s="168">
        <v>0.22994652406417113</v>
      </c>
      <c r="J12" s="168">
        <v>0.29555966697502312</v>
      </c>
    </row>
    <row r="13" spans="1:10">
      <c r="A13" s="57">
        <v>90000</v>
      </c>
      <c r="B13" s="168">
        <v>0.27027027027027029</v>
      </c>
      <c r="C13" s="168">
        <v>0.30246113989637308</v>
      </c>
      <c r="D13" s="168">
        <v>0.15191815856777494</v>
      </c>
      <c r="E13" s="168">
        <v>0.08</v>
      </c>
      <c r="F13" s="168">
        <v>0.17196864914707238</v>
      </c>
      <c r="G13" s="168">
        <v>5.1643192488262914E-2</v>
      </c>
      <c r="H13" s="168">
        <v>0.12657232704402516</v>
      </c>
      <c r="I13" s="168">
        <v>0.11677282377919321</v>
      </c>
      <c r="J13" s="168">
        <v>0.26797009775733183</v>
      </c>
    </row>
    <row r="14" spans="1:10">
      <c r="A14" s="57">
        <v>110000</v>
      </c>
      <c r="B14" s="168">
        <v>0.25522041763341069</v>
      </c>
      <c r="C14" s="168">
        <v>0.24319727891156462</v>
      </c>
      <c r="D14" s="168">
        <v>0.13549337260677466</v>
      </c>
      <c r="E14" s="168">
        <v>7.0721357850070721E-2</v>
      </c>
      <c r="F14" s="168">
        <v>0.12302483069977427</v>
      </c>
      <c r="G14" s="168">
        <v>5.6367432150313153E-2</v>
      </c>
      <c r="H14" s="168">
        <v>0.11392405063291139</v>
      </c>
      <c r="I14" s="168">
        <v>0.10533159947984395</v>
      </c>
      <c r="J14" s="168">
        <v>0.21747967479674796</v>
      </c>
    </row>
    <row r="15" spans="1:10">
      <c r="A15" s="57">
        <v>130000</v>
      </c>
      <c r="B15" s="168">
        <v>0.18249856073690271</v>
      </c>
      <c r="C15" s="168">
        <v>0.21211326691137913</v>
      </c>
      <c r="D15" s="168">
        <v>9.379468115527595E-2</v>
      </c>
      <c r="E15" s="168">
        <v>4.9180327868852458E-2</v>
      </c>
      <c r="F15" s="168">
        <v>0.11418609718893005</v>
      </c>
      <c r="G15" s="168">
        <v>2.5109170305676855E-2</v>
      </c>
      <c r="H15" s="168">
        <v>7.8665077473182354E-2</v>
      </c>
      <c r="I15" s="168">
        <v>6.5573770491803282E-2</v>
      </c>
      <c r="J15" s="168">
        <v>0.18058043711931207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27DF1-EAE1-FE48-AAF4-283E71A3B110}">
  <dimension ref="A1:U37"/>
  <sheetViews>
    <sheetView zoomScale="66" workbookViewId="0">
      <selection activeCell="Z43" sqref="Z43"/>
    </sheetView>
  </sheetViews>
  <sheetFormatPr baseColWidth="10" defaultRowHeight="16"/>
  <cols>
    <col min="1" max="1" width="21.6640625" customWidth="1"/>
  </cols>
  <sheetData>
    <row r="1" spans="1:21" ht="17">
      <c r="A1" s="48" t="s">
        <v>92</v>
      </c>
      <c r="B1" s="175" t="s">
        <v>181</v>
      </c>
      <c r="C1" s="175"/>
      <c r="D1" s="175"/>
      <c r="E1" s="175"/>
      <c r="F1" s="175"/>
      <c r="G1" s="175"/>
      <c r="H1" s="175"/>
      <c r="I1" s="175"/>
      <c r="J1" s="175"/>
      <c r="K1" s="175"/>
      <c r="L1" s="175"/>
      <c r="M1" s="175"/>
      <c r="N1" s="175"/>
      <c r="O1" s="175"/>
      <c r="P1" s="175"/>
      <c r="Q1" s="175"/>
      <c r="R1" s="175"/>
      <c r="S1" s="175"/>
      <c r="T1" s="175"/>
      <c r="U1" s="175"/>
    </row>
    <row r="2" spans="1:21">
      <c r="A2" s="49"/>
      <c r="B2" s="172" t="s">
        <v>182</v>
      </c>
      <c r="C2" s="173"/>
      <c r="D2" s="172" t="s">
        <v>172</v>
      </c>
      <c r="E2" s="173"/>
      <c r="F2" s="172" t="s">
        <v>173</v>
      </c>
      <c r="G2" s="173"/>
      <c r="H2" s="172" t="s">
        <v>174</v>
      </c>
      <c r="I2" s="173"/>
      <c r="J2" s="172" t="s">
        <v>175</v>
      </c>
      <c r="K2" s="173"/>
      <c r="L2" s="172" t="s">
        <v>176</v>
      </c>
      <c r="M2" s="173"/>
      <c r="N2" s="172" t="s">
        <v>177</v>
      </c>
      <c r="O2" s="173"/>
      <c r="P2" s="172" t="s">
        <v>178</v>
      </c>
      <c r="Q2" s="173"/>
      <c r="R2" s="172" t="s">
        <v>179</v>
      </c>
      <c r="S2" s="173"/>
      <c r="T2" s="172" t="s">
        <v>180</v>
      </c>
      <c r="U2" s="173"/>
    </row>
    <row r="3" spans="1:21" ht="34">
      <c r="A3" s="49"/>
      <c r="B3" s="48" t="s">
        <v>104</v>
      </c>
      <c r="C3" s="50" t="s">
        <v>137</v>
      </c>
      <c r="D3" s="48" t="s">
        <v>104</v>
      </c>
      <c r="E3" s="48" t="s">
        <v>137</v>
      </c>
      <c r="F3" s="48" t="s">
        <v>104</v>
      </c>
      <c r="G3" s="48" t="s">
        <v>137</v>
      </c>
      <c r="H3" s="48" t="s">
        <v>104</v>
      </c>
      <c r="I3" s="48" t="s">
        <v>137</v>
      </c>
      <c r="J3" s="48" t="s">
        <v>104</v>
      </c>
      <c r="K3" s="48" t="s">
        <v>137</v>
      </c>
      <c r="L3" s="48" t="s">
        <v>104</v>
      </c>
      <c r="M3" s="48" t="s">
        <v>137</v>
      </c>
      <c r="N3" s="48" t="s">
        <v>104</v>
      </c>
      <c r="O3" s="48" t="s">
        <v>137</v>
      </c>
      <c r="P3" s="48" t="s">
        <v>104</v>
      </c>
      <c r="Q3" s="48" t="s">
        <v>137</v>
      </c>
      <c r="R3" s="48" t="s">
        <v>104</v>
      </c>
      <c r="S3" s="48" t="s">
        <v>137</v>
      </c>
      <c r="T3" s="48" t="s">
        <v>104</v>
      </c>
      <c r="U3" s="48" t="s">
        <v>137</v>
      </c>
    </row>
    <row r="4" spans="1:21">
      <c r="A4" s="44" t="s">
        <v>183</v>
      </c>
      <c r="B4" s="45">
        <v>121560</v>
      </c>
      <c r="C4" s="46">
        <v>393</v>
      </c>
      <c r="D4" s="45">
        <v>5809</v>
      </c>
      <c r="E4" s="46">
        <v>135</v>
      </c>
      <c r="F4" s="45">
        <v>16019</v>
      </c>
      <c r="G4" s="46">
        <v>111</v>
      </c>
      <c r="H4" s="45">
        <v>18522</v>
      </c>
      <c r="I4" s="46">
        <v>167</v>
      </c>
      <c r="J4" s="45">
        <v>8527</v>
      </c>
      <c r="K4" s="46">
        <v>116</v>
      </c>
      <c r="L4" s="45">
        <v>23974</v>
      </c>
      <c r="M4" s="46">
        <v>186</v>
      </c>
      <c r="N4" s="45">
        <v>7417</v>
      </c>
      <c r="O4" s="46">
        <v>81</v>
      </c>
      <c r="P4" s="45">
        <v>14070</v>
      </c>
      <c r="Q4" s="46">
        <v>121</v>
      </c>
      <c r="R4" s="45">
        <v>8916</v>
      </c>
      <c r="S4" s="46">
        <v>180</v>
      </c>
      <c r="T4" s="45">
        <v>18305</v>
      </c>
      <c r="U4" s="46">
        <v>93</v>
      </c>
    </row>
    <row r="6" spans="1:21">
      <c r="A6" s="2" t="s">
        <v>195</v>
      </c>
      <c r="B6" s="1">
        <v>4277</v>
      </c>
      <c r="C6" s="2">
        <v>209</v>
      </c>
      <c r="D6" s="2">
        <v>175</v>
      </c>
      <c r="E6" s="2">
        <v>34</v>
      </c>
      <c r="F6" s="2">
        <v>361</v>
      </c>
      <c r="G6" s="2">
        <v>56</v>
      </c>
      <c r="H6" s="2">
        <v>757</v>
      </c>
      <c r="I6" s="2">
        <v>82</v>
      </c>
      <c r="J6" s="2">
        <v>408</v>
      </c>
      <c r="K6" s="2">
        <v>81</v>
      </c>
      <c r="L6" s="2">
        <v>805</v>
      </c>
      <c r="M6" s="2">
        <v>83</v>
      </c>
      <c r="N6" s="2">
        <v>273</v>
      </c>
      <c r="O6" s="2">
        <v>52</v>
      </c>
      <c r="P6" s="2">
        <v>599</v>
      </c>
      <c r="Q6" s="2">
        <v>71</v>
      </c>
      <c r="R6" s="2">
        <v>334</v>
      </c>
      <c r="S6" s="2">
        <v>53</v>
      </c>
      <c r="T6" s="2">
        <v>566</v>
      </c>
      <c r="U6" s="2">
        <v>60</v>
      </c>
    </row>
    <row r="7" spans="1:21">
      <c r="A7" s="2" t="s">
        <v>194</v>
      </c>
      <c r="B7" s="1">
        <v>7984</v>
      </c>
      <c r="C7" s="2">
        <v>292</v>
      </c>
      <c r="D7" s="2">
        <v>364</v>
      </c>
      <c r="E7" s="2">
        <v>46</v>
      </c>
      <c r="F7" s="2">
        <v>961</v>
      </c>
      <c r="G7" s="2">
        <v>93</v>
      </c>
      <c r="H7" s="1">
        <v>1238</v>
      </c>
      <c r="I7" s="2">
        <v>113</v>
      </c>
      <c r="J7" s="2">
        <v>628</v>
      </c>
      <c r="K7" s="2">
        <v>77</v>
      </c>
      <c r="L7" s="1">
        <v>1475</v>
      </c>
      <c r="M7" s="2">
        <v>108</v>
      </c>
      <c r="N7" s="2">
        <v>501</v>
      </c>
      <c r="O7" s="2">
        <v>57</v>
      </c>
      <c r="P7" s="1">
        <v>1057</v>
      </c>
      <c r="Q7" s="2">
        <v>103</v>
      </c>
      <c r="R7" s="2">
        <v>597</v>
      </c>
      <c r="S7" s="2">
        <v>84</v>
      </c>
      <c r="T7" s="1">
        <v>1162</v>
      </c>
      <c r="U7" s="2">
        <v>101</v>
      </c>
    </row>
    <row r="8" spans="1:21">
      <c r="A8" s="2" t="s">
        <v>193</v>
      </c>
      <c r="B8" s="1">
        <v>9775</v>
      </c>
      <c r="C8" s="2">
        <v>226</v>
      </c>
      <c r="D8" s="2">
        <v>426</v>
      </c>
      <c r="E8" s="2">
        <v>51</v>
      </c>
      <c r="F8" s="1">
        <v>1278</v>
      </c>
      <c r="G8" s="2">
        <v>97</v>
      </c>
      <c r="H8" s="1">
        <v>1508</v>
      </c>
      <c r="I8" s="2">
        <v>107</v>
      </c>
      <c r="J8" s="2">
        <v>709</v>
      </c>
      <c r="K8" s="2">
        <v>76</v>
      </c>
      <c r="L8" s="1">
        <v>1852</v>
      </c>
      <c r="M8" s="2">
        <v>120</v>
      </c>
      <c r="N8" s="2">
        <v>524</v>
      </c>
      <c r="O8" s="2">
        <v>60</v>
      </c>
      <c r="P8" s="1">
        <v>1138</v>
      </c>
      <c r="Q8" s="2">
        <v>88</v>
      </c>
      <c r="R8" s="2">
        <v>755</v>
      </c>
      <c r="S8" s="2">
        <v>68</v>
      </c>
      <c r="T8" s="1">
        <v>1584</v>
      </c>
      <c r="U8" s="2">
        <v>88</v>
      </c>
    </row>
    <row r="9" spans="1:21">
      <c r="A9" s="2" t="s">
        <v>192</v>
      </c>
      <c r="B9" s="1">
        <v>20820</v>
      </c>
      <c r="C9" s="2">
        <v>343</v>
      </c>
      <c r="D9" s="2">
        <v>917</v>
      </c>
      <c r="E9" s="2">
        <v>87</v>
      </c>
      <c r="F9" s="1">
        <v>2685</v>
      </c>
      <c r="G9" s="2">
        <v>133</v>
      </c>
      <c r="H9" s="1">
        <v>2946</v>
      </c>
      <c r="I9" s="2">
        <v>143</v>
      </c>
      <c r="J9" s="1">
        <v>1333</v>
      </c>
      <c r="K9" s="2">
        <v>103</v>
      </c>
      <c r="L9" s="1">
        <v>3960</v>
      </c>
      <c r="M9" s="2">
        <v>136</v>
      </c>
      <c r="N9" s="1">
        <v>1194</v>
      </c>
      <c r="O9" s="2">
        <v>81</v>
      </c>
      <c r="P9" s="1">
        <v>2809</v>
      </c>
      <c r="Q9" s="2">
        <v>103</v>
      </c>
      <c r="R9" s="1">
        <v>1639</v>
      </c>
      <c r="S9" s="2">
        <v>113</v>
      </c>
      <c r="T9" s="1">
        <v>3337</v>
      </c>
      <c r="U9" s="2">
        <v>118</v>
      </c>
    </row>
    <row r="10" spans="1:21">
      <c r="A10" s="2" t="s">
        <v>191</v>
      </c>
      <c r="B10" s="1">
        <v>23293</v>
      </c>
      <c r="C10" s="2">
        <v>414</v>
      </c>
      <c r="D10" s="1">
        <v>1151</v>
      </c>
      <c r="E10" s="2">
        <v>70</v>
      </c>
      <c r="F10" s="1">
        <v>3100</v>
      </c>
      <c r="G10" s="2">
        <v>159</v>
      </c>
      <c r="H10" s="1">
        <v>3482</v>
      </c>
      <c r="I10" s="2">
        <v>159</v>
      </c>
      <c r="J10" s="1">
        <v>1487</v>
      </c>
      <c r="K10" s="2">
        <v>109</v>
      </c>
      <c r="L10" s="1">
        <v>4639</v>
      </c>
      <c r="M10" s="2">
        <v>162</v>
      </c>
      <c r="N10" s="1">
        <v>1457</v>
      </c>
      <c r="O10" s="2">
        <v>99</v>
      </c>
      <c r="P10" s="1">
        <v>2700</v>
      </c>
      <c r="Q10" s="2">
        <v>122</v>
      </c>
      <c r="R10" s="1">
        <v>1567</v>
      </c>
      <c r="S10" s="2">
        <v>99</v>
      </c>
      <c r="T10" s="1">
        <v>3709</v>
      </c>
      <c r="U10" s="2">
        <v>124</v>
      </c>
    </row>
    <row r="11" spans="1:21">
      <c r="A11" s="2" t="s">
        <v>190</v>
      </c>
      <c r="B11" s="1">
        <v>24745</v>
      </c>
      <c r="C11" s="2">
        <v>391</v>
      </c>
      <c r="D11" s="1">
        <v>1198</v>
      </c>
      <c r="E11" s="2">
        <v>81</v>
      </c>
      <c r="F11" s="1">
        <v>3406</v>
      </c>
      <c r="G11" s="2">
        <v>174</v>
      </c>
      <c r="H11" s="1">
        <v>3879</v>
      </c>
      <c r="I11" s="2">
        <v>188</v>
      </c>
      <c r="J11" s="1">
        <v>1759</v>
      </c>
      <c r="K11" s="2">
        <v>127</v>
      </c>
      <c r="L11" s="1">
        <v>4841</v>
      </c>
      <c r="M11" s="2">
        <v>169</v>
      </c>
      <c r="N11" s="1">
        <v>1567</v>
      </c>
      <c r="O11" s="2">
        <v>106</v>
      </c>
      <c r="P11" s="1">
        <v>2709</v>
      </c>
      <c r="Q11" s="2">
        <v>122</v>
      </c>
      <c r="R11" s="1">
        <v>1766</v>
      </c>
      <c r="S11" s="2">
        <v>107</v>
      </c>
      <c r="T11" s="1">
        <v>3619</v>
      </c>
      <c r="U11" s="2">
        <v>129</v>
      </c>
    </row>
    <row r="12" spans="1:21">
      <c r="A12" s="2" t="s">
        <v>189</v>
      </c>
      <c r="B12" s="1">
        <v>17818</v>
      </c>
      <c r="C12" s="2">
        <v>271</v>
      </c>
      <c r="D12" s="2">
        <v>898</v>
      </c>
      <c r="E12" s="2">
        <v>79</v>
      </c>
      <c r="F12" s="1">
        <v>2385</v>
      </c>
      <c r="G12" s="2">
        <v>115</v>
      </c>
      <c r="H12" s="1">
        <v>2632</v>
      </c>
      <c r="I12" s="2">
        <v>90</v>
      </c>
      <c r="J12" s="1">
        <v>1300</v>
      </c>
      <c r="K12" s="2">
        <v>67</v>
      </c>
      <c r="L12" s="1">
        <v>3641</v>
      </c>
      <c r="M12" s="2">
        <v>127</v>
      </c>
      <c r="N12" s="1">
        <v>1138</v>
      </c>
      <c r="O12" s="2">
        <v>102</v>
      </c>
      <c r="P12" s="1">
        <v>1881</v>
      </c>
      <c r="Q12" s="2">
        <v>94</v>
      </c>
      <c r="R12" s="1">
        <v>1359</v>
      </c>
      <c r="S12" s="2">
        <v>85</v>
      </c>
      <c r="T12" s="1">
        <v>2584</v>
      </c>
      <c r="U12" s="2">
        <v>79</v>
      </c>
    </row>
    <row r="13" spans="1:21">
      <c r="A13" s="2" t="s">
        <v>188</v>
      </c>
      <c r="B13" s="1">
        <v>12848</v>
      </c>
      <c r="C13" s="2">
        <v>256</v>
      </c>
      <c r="D13" s="2">
        <v>680</v>
      </c>
      <c r="E13" s="2">
        <v>60</v>
      </c>
      <c r="F13" s="1">
        <v>1843</v>
      </c>
      <c r="G13" s="2">
        <v>112</v>
      </c>
      <c r="H13" s="1">
        <v>2079</v>
      </c>
      <c r="I13" s="2">
        <v>111</v>
      </c>
      <c r="J13" s="2">
        <v>902</v>
      </c>
      <c r="K13" s="2">
        <v>78</v>
      </c>
      <c r="L13" s="1">
        <v>2761</v>
      </c>
      <c r="M13" s="2">
        <v>129</v>
      </c>
      <c r="N13" s="2">
        <v>764</v>
      </c>
      <c r="O13" s="2">
        <v>63</v>
      </c>
      <c r="P13" s="1">
        <v>1177</v>
      </c>
      <c r="Q13" s="2">
        <v>86</v>
      </c>
      <c r="R13" s="2">
        <v>899</v>
      </c>
      <c r="S13" s="2">
        <v>68</v>
      </c>
      <c r="T13" s="1">
        <v>1744</v>
      </c>
      <c r="U13" s="2">
        <v>83</v>
      </c>
    </row>
    <row r="14" spans="1:21">
      <c r="A14" s="5" t="s">
        <v>184</v>
      </c>
      <c r="B14" s="2">
        <v>52</v>
      </c>
      <c r="C14" s="2"/>
      <c r="D14" s="2">
        <v>53</v>
      </c>
      <c r="E14" s="2">
        <v>2</v>
      </c>
      <c r="F14" s="2">
        <v>53</v>
      </c>
      <c r="G14" s="2">
        <v>1</v>
      </c>
      <c r="H14" s="2">
        <v>53</v>
      </c>
      <c r="I14" s="2">
        <v>2</v>
      </c>
      <c r="J14" s="2">
        <v>53</v>
      </c>
      <c r="K14" s="2">
        <v>1</v>
      </c>
      <c r="L14" s="2">
        <v>53</v>
      </c>
      <c r="M14" s="2"/>
      <c r="N14" s="2">
        <v>53</v>
      </c>
      <c r="O14" s="2">
        <v>2</v>
      </c>
      <c r="P14" s="2">
        <v>50</v>
      </c>
      <c r="Q14" s="2" t="s">
        <v>185</v>
      </c>
      <c r="R14" s="2">
        <v>51</v>
      </c>
      <c r="S14" s="2">
        <v>2</v>
      </c>
      <c r="T14" s="2">
        <v>51</v>
      </c>
      <c r="U14" s="2">
        <v>1</v>
      </c>
    </row>
    <row r="18" spans="1:2">
      <c r="A18" t="s">
        <v>186</v>
      </c>
      <c r="B18" s="52" t="s">
        <v>187</v>
      </c>
    </row>
    <row r="36" spans="6:6">
      <c r="F36" s="174"/>
    </row>
    <row r="37" spans="6:6">
      <c r="F37" s="174"/>
    </row>
  </sheetData>
  <mergeCells count="12">
    <mergeCell ref="R2:S2"/>
    <mergeCell ref="T2:U2"/>
    <mergeCell ref="F36:F37"/>
    <mergeCell ref="B1:U1"/>
    <mergeCell ref="B2:C2"/>
    <mergeCell ref="D2:E2"/>
    <mergeCell ref="F2:G2"/>
    <mergeCell ref="H2:I2"/>
    <mergeCell ref="J2:K2"/>
    <mergeCell ref="L2:M2"/>
    <mergeCell ref="N2:O2"/>
    <mergeCell ref="P2:Q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7523D-EDF3-4147-A9A7-EA92D11652FD}">
  <dimension ref="A1:J8"/>
  <sheetViews>
    <sheetView zoomScale="133" workbookViewId="0">
      <selection activeCell="C8" sqref="C8"/>
    </sheetView>
  </sheetViews>
  <sheetFormatPr baseColWidth="10" defaultRowHeight="16"/>
  <cols>
    <col min="3" max="3" width="33.33203125" customWidth="1"/>
  </cols>
  <sheetData>
    <row r="1" spans="1:10" ht="64">
      <c r="A1" s="3" t="s">
        <v>0</v>
      </c>
      <c r="B1" s="3" t="s">
        <v>1</v>
      </c>
      <c r="C1" s="3" t="s">
        <v>2</v>
      </c>
      <c r="D1" s="3" t="s">
        <v>3</v>
      </c>
      <c r="E1" s="3" t="s">
        <v>4</v>
      </c>
      <c r="F1" s="4" t="s">
        <v>5</v>
      </c>
      <c r="G1" s="4" t="s">
        <v>6</v>
      </c>
      <c r="H1" s="3" t="s">
        <v>7</v>
      </c>
      <c r="I1" s="4" t="s">
        <v>8</v>
      </c>
      <c r="J1" s="3" t="s">
        <v>9</v>
      </c>
    </row>
    <row r="2" spans="1:10">
      <c r="A2" s="1">
        <v>2019</v>
      </c>
      <c r="B2" s="1">
        <v>79335</v>
      </c>
      <c r="C2" s="1">
        <v>6482</v>
      </c>
      <c r="D2" s="1">
        <v>9118</v>
      </c>
      <c r="E2" s="1">
        <v>6008</v>
      </c>
      <c r="F2" s="1">
        <v>5164</v>
      </c>
      <c r="G2" s="1">
        <v>4706</v>
      </c>
      <c r="H2" s="1">
        <v>6472</v>
      </c>
      <c r="I2" s="1">
        <v>6756</v>
      </c>
      <c r="J2" s="1">
        <v>96</v>
      </c>
    </row>
    <row r="3" spans="1:10">
      <c r="A3" s="1">
        <v>2017</v>
      </c>
      <c r="B3" s="1">
        <v>76833</v>
      </c>
      <c r="C3" s="1">
        <v>8958</v>
      </c>
      <c r="D3" s="1">
        <v>8363</v>
      </c>
      <c r="E3" s="1">
        <v>5780</v>
      </c>
      <c r="F3" s="1">
        <v>5282</v>
      </c>
      <c r="G3" s="1">
        <v>4116</v>
      </c>
      <c r="H3" s="1">
        <v>5427</v>
      </c>
      <c r="I3" s="1">
        <v>6727</v>
      </c>
      <c r="J3" s="2">
        <v>75</v>
      </c>
    </row>
    <row r="4" spans="1:10">
      <c r="A4" s="1">
        <v>2015</v>
      </c>
      <c r="B4" s="1">
        <v>74623</v>
      </c>
      <c r="C4" s="1">
        <v>8650</v>
      </c>
      <c r="D4" s="1">
        <v>8849</v>
      </c>
      <c r="E4" s="1">
        <v>5234</v>
      </c>
      <c r="F4" s="1">
        <v>4754</v>
      </c>
      <c r="G4" s="1">
        <v>3941</v>
      </c>
      <c r="H4" s="1">
        <v>5269</v>
      </c>
      <c r="I4" s="1">
        <v>6902</v>
      </c>
      <c r="J4" s="2">
        <v>69</v>
      </c>
    </row>
    <row r="5" spans="1:10">
      <c r="A5" s="1">
        <v>2013</v>
      </c>
      <c r="B5" s="1">
        <v>74323</v>
      </c>
      <c r="C5" s="1">
        <v>6619</v>
      </c>
      <c r="D5" s="1">
        <v>9084</v>
      </c>
      <c r="E5" s="1">
        <v>5632</v>
      </c>
      <c r="F5" s="1">
        <v>5226</v>
      </c>
      <c r="G5" s="1">
        <v>3791</v>
      </c>
      <c r="H5" s="1">
        <v>4259</v>
      </c>
      <c r="I5" s="1">
        <v>6917</v>
      </c>
    </row>
    <row r="6" spans="1:10">
      <c r="A6" s="1">
        <v>2011</v>
      </c>
      <c r="B6" s="1">
        <v>73866</v>
      </c>
      <c r="C6" s="1">
        <v>6660</v>
      </c>
      <c r="D6" s="1">
        <v>8973</v>
      </c>
      <c r="E6" s="1">
        <v>5463</v>
      </c>
      <c r="F6" s="1">
        <v>5031</v>
      </c>
      <c r="G6" s="1">
        <v>3702</v>
      </c>
      <c r="H6" s="1">
        <v>4124</v>
      </c>
      <c r="I6" s="1">
        <v>7013</v>
      </c>
    </row>
    <row r="8" spans="1:10" ht="247">
      <c r="A8" t="s">
        <v>90</v>
      </c>
      <c r="C8" s="24" t="s">
        <v>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BAC2F-9553-0349-BBBF-9719AE87427A}">
  <dimension ref="A1:J21"/>
  <sheetViews>
    <sheetView workbookViewId="0">
      <selection activeCell="F17" sqref="F17"/>
    </sheetView>
  </sheetViews>
  <sheetFormatPr baseColWidth="10" defaultRowHeight="16"/>
  <cols>
    <col min="1" max="1" width="40.33203125" customWidth="1"/>
    <col min="2" max="2" width="10.33203125" customWidth="1"/>
  </cols>
  <sheetData>
    <row r="1" spans="1:10">
      <c r="A1" s="5" t="s">
        <v>19</v>
      </c>
      <c r="B1" s="5" t="s">
        <v>10</v>
      </c>
      <c r="C1" s="5" t="s">
        <v>11</v>
      </c>
      <c r="D1" s="5" t="s">
        <v>12</v>
      </c>
      <c r="E1" s="5" t="s">
        <v>13</v>
      </c>
      <c r="F1" s="5" t="s">
        <v>14</v>
      </c>
      <c r="G1" s="5" t="s">
        <v>15</v>
      </c>
      <c r="H1" s="5" t="s">
        <v>16</v>
      </c>
      <c r="I1" s="6" t="s">
        <v>17</v>
      </c>
      <c r="J1" s="6" t="s">
        <v>18</v>
      </c>
    </row>
    <row r="2" spans="1:10">
      <c r="A2" s="1">
        <v>2019</v>
      </c>
      <c r="B2" s="1">
        <v>89496</v>
      </c>
      <c r="C2" s="1">
        <v>82803</v>
      </c>
      <c r="D2" s="1">
        <v>1206</v>
      </c>
      <c r="E2" s="1">
        <v>5487</v>
      </c>
      <c r="F2" s="1">
        <v>1219</v>
      </c>
      <c r="G2" s="2">
        <v>952</v>
      </c>
      <c r="H2" s="2">
        <v>437</v>
      </c>
      <c r="I2" s="1">
        <v>1636</v>
      </c>
      <c r="J2" s="1">
        <v>1244</v>
      </c>
    </row>
    <row r="3" spans="1:10">
      <c r="A3" s="1">
        <v>2017</v>
      </c>
      <c r="B3" s="1">
        <v>86896</v>
      </c>
      <c r="C3" s="1">
        <v>79840</v>
      </c>
      <c r="D3" s="1">
        <v>1338</v>
      </c>
      <c r="E3" s="1">
        <v>5719</v>
      </c>
      <c r="F3" s="1">
        <v>1351</v>
      </c>
      <c r="G3" s="1">
        <v>1065</v>
      </c>
      <c r="H3" s="2">
        <v>428</v>
      </c>
      <c r="I3" s="1">
        <v>1571</v>
      </c>
      <c r="J3" s="1">
        <v>1304</v>
      </c>
    </row>
    <row r="4" spans="1:10">
      <c r="A4" s="1">
        <v>2015</v>
      </c>
      <c r="B4" s="1">
        <v>81785</v>
      </c>
      <c r="C4" s="1">
        <v>74447</v>
      </c>
      <c r="D4" s="1">
        <v>1293</v>
      </c>
      <c r="E4" s="1">
        <v>6046</v>
      </c>
      <c r="F4" s="1">
        <v>1224</v>
      </c>
      <c r="G4" s="1">
        <v>1203</v>
      </c>
      <c r="H4" s="2">
        <v>424</v>
      </c>
      <c r="I4" s="1">
        <v>1683</v>
      </c>
      <c r="J4" s="1">
        <v>1511</v>
      </c>
    </row>
    <row r="9" spans="1:10">
      <c r="A9" s="2"/>
      <c r="B9" s="1"/>
      <c r="C9" s="1"/>
      <c r="D9" s="1"/>
      <c r="E9" s="1"/>
      <c r="F9" s="2"/>
      <c r="G9" s="2"/>
      <c r="H9" s="2"/>
      <c r="I9" s="1"/>
      <c r="J9" s="1"/>
    </row>
    <row r="10" spans="1:10">
      <c r="A10" s="2"/>
      <c r="B10" s="1"/>
      <c r="C10" s="1"/>
      <c r="D10" s="1"/>
      <c r="E10" s="1"/>
      <c r="F10" s="1"/>
      <c r="G10" s="2"/>
      <c r="H10" s="2"/>
      <c r="I10" s="1"/>
      <c r="J10" s="1"/>
    </row>
    <row r="11" spans="1:10">
      <c r="A11" s="2"/>
      <c r="B11" s="1"/>
      <c r="C11" s="1"/>
      <c r="D11" s="1"/>
      <c r="E11" s="1"/>
      <c r="F11" s="1"/>
      <c r="G11" s="2"/>
      <c r="H11" s="2"/>
      <c r="I11" s="1"/>
      <c r="J11" s="1"/>
    </row>
    <row r="12" spans="1:10">
      <c r="A12" s="2"/>
      <c r="B12" s="1"/>
      <c r="C12" s="1"/>
      <c r="D12" s="2"/>
      <c r="E12" s="1"/>
      <c r="F12" s="2"/>
      <c r="G12" s="2"/>
      <c r="H12" s="2"/>
      <c r="I12" s="2"/>
      <c r="J12" s="2"/>
    </row>
    <row r="13" spans="1:10">
      <c r="A13" s="2"/>
      <c r="B13" s="2"/>
      <c r="C13" s="2"/>
      <c r="D13" s="2"/>
      <c r="E13" s="2"/>
      <c r="F13" s="2"/>
      <c r="G13" s="2"/>
      <c r="H13" s="2"/>
      <c r="I13" s="2"/>
      <c r="J13" s="2"/>
    </row>
    <row r="14" spans="1:10">
      <c r="A14" s="2"/>
      <c r="B14" s="2"/>
      <c r="C14" s="2"/>
      <c r="D14" s="2"/>
      <c r="E14" s="2"/>
      <c r="F14" s="2"/>
      <c r="G14" s="2"/>
      <c r="H14" s="2"/>
      <c r="I14" s="2"/>
      <c r="J14" s="2"/>
    </row>
    <row r="16" spans="1:10">
      <c r="A16" s="2"/>
      <c r="B16" s="1"/>
      <c r="C16" s="1"/>
      <c r="D16" s="1"/>
      <c r="E16" s="1"/>
      <c r="F16" s="2"/>
      <c r="G16" s="1"/>
      <c r="H16" s="2"/>
      <c r="I16" s="1"/>
      <c r="J16" s="1"/>
    </row>
    <row r="17" spans="1:10">
      <c r="A17" s="2"/>
      <c r="B17" s="1"/>
      <c r="C17" s="1"/>
      <c r="D17" s="1"/>
      <c r="E17" s="1"/>
      <c r="F17" s="1"/>
      <c r="G17" s="2"/>
      <c r="H17" s="2"/>
      <c r="I17" s="1"/>
      <c r="J17" s="1"/>
    </row>
    <row r="18" spans="1:10">
      <c r="A18" s="2"/>
      <c r="B18" s="1"/>
      <c r="C18" s="1"/>
      <c r="D18" s="1"/>
      <c r="E18" s="1"/>
      <c r="F18" s="1"/>
      <c r="G18" s="2"/>
      <c r="H18" s="2"/>
      <c r="I18" s="1"/>
      <c r="J18" s="1"/>
    </row>
    <row r="19" spans="1:10">
      <c r="A19" s="2"/>
      <c r="B19" s="1"/>
      <c r="C19" s="1"/>
      <c r="D19" s="2"/>
      <c r="E19" s="1"/>
      <c r="F19" s="2"/>
      <c r="G19" s="2"/>
      <c r="H19" s="2"/>
      <c r="I19" s="2"/>
      <c r="J19" s="2"/>
    </row>
    <row r="20" spans="1:10">
      <c r="A20" s="2"/>
      <c r="B20" s="2"/>
      <c r="C20" s="2"/>
      <c r="D20" s="2"/>
      <c r="E20" s="2"/>
      <c r="F20" s="2"/>
      <c r="G20" s="2"/>
      <c r="H20" s="2"/>
      <c r="I20" s="2"/>
      <c r="J20" s="2"/>
    </row>
    <row r="21" spans="1:10">
      <c r="A21" s="2"/>
      <c r="B21" s="2"/>
      <c r="C21" s="2"/>
      <c r="D21" s="2"/>
      <c r="E21" s="2"/>
      <c r="F21" s="2"/>
      <c r="G21" s="2"/>
      <c r="H21" s="2"/>
      <c r="I21" s="2"/>
      <c r="J21"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69475-124E-0B47-997E-19953F39F502}">
  <dimension ref="A1:J21"/>
  <sheetViews>
    <sheetView workbookViewId="0">
      <selection activeCell="B14" sqref="B14"/>
    </sheetView>
  </sheetViews>
  <sheetFormatPr baseColWidth="10" defaultRowHeight="16"/>
  <cols>
    <col min="1" max="1" width="40.33203125" customWidth="1"/>
    <col min="2" max="2" width="10.33203125" customWidth="1"/>
  </cols>
  <sheetData>
    <row r="1" spans="1:10">
      <c r="A1" s="5" t="s">
        <v>19</v>
      </c>
      <c r="B1" s="5" t="s">
        <v>10</v>
      </c>
      <c r="C1" s="5" t="s">
        <v>11</v>
      </c>
      <c r="D1" s="5" t="s">
        <v>12</v>
      </c>
      <c r="E1" s="5" t="s">
        <v>13</v>
      </c>
      <c r="F1" s="5" t="s">
        <v>14</v>
      </c>
      <c r="G1" s="5" t="s">
        <v>15</v>
      </c>
      <c r="H1" s="5" t="s">
        <v>16</v>
      </c>
      <c r="I1" s="6" t="s">
        <v>17</v>
      </c>
      <c r="J1" s="6" t="s">
        <v>18</v>
      </c>
    </row>
    <row r="2" spans="1:10">
      <c r="A2" s="2" t="s">
        <v>124</v>
      </c>
      <c r="B2" s="1">
        <v>84508</v>
      </c>
      <c r="C2" s="1">
        <v>76760</v>
      </c>
      <c r="D2" s="1">
        <v>1722</v>
      </c>
      <c r="E2" s="1">
        <v>6026</v>
      </c>
      <c r="F2" s="2">
        <v>983</v>
      </c>
      <c r="G2" s="2">
        <v>883</v>
      </c>
      <c r="H2" s="2">
        <v>476</v>
      </c>
      <c r="I2" s="1">
        <v>1845</v>
      </c>
      <c r="J2" s="1">
        <v>1838</v>
      </c>
    </row>
    <row r="3" spans="1:10">
      <c r="A3" s="2" t="s">
        <v>125</v>
      </c>
      <c r="B3" s="1">
        <v>47911</v>
      </c>
      <c r="C3" s="1">
        <v>39013</v>
      </c>
      <c r="D3" s="1">
        <v>2316</v>
      </c>
      <c r="E3" s="1">
        <v>6582</v>
      </c>
      <c r="F3" s="1">
        <v>2397</v>
      </c>
      <c r="G3" s="2">
        <v>452</v>
      </c>
      <c r="H3" s="2">
        <v>390</v>
      </c>
      <c r="I3" s="1">
        <v>1369</v>
      </c>
      <c r="J3" s="1">
        <v>1974</v>
      </c>
    </row>
    <row r="4" spans="1:10">
      <c r="A4" s="2" t="s">
        <v>120</v>
      </c>
      <c r="B4" s="1">
        <v>39213</v>
      </c>
      <c r="C4" s="1">
        <v>31941</v>
      </c>
      <c r="D4" s="1">
        <v>2036</v>
      </c>
      <c r="E4" s="1">
        <v>5236</v>
      </c>
      <c r="F4" s="1">
        <v>1967</v>
      </c>
      <c r="G4" s="2">
        <v>354</v>
      </c>
      <c r="H4" s="2">
        <v>339</v>
      </c>
      <c r="I4" s="1">
        <v>1095</v>
      </c>
      <c r="J4" s="1">
        <v>1481</v>
      </c>
    </row>
    <row r="5" spans="1:10">
      <c r="A5" s="2" t="s">
        <v>121</v>
      </c>
      <c r="B5" s="1">
        <v>8640</v>
      </c>
      <c r="C5" s="1">
        <v>7050</v>
      </c>
      <c r="D5" s="2">
        <v>277</v>
      </c>
      <c r="E5" s="1">
        <v>1313</v>
      </c>
      <c r="F5" s="2">
        <v>428</v>
      </c>
      <c r="G5" s="2">
        <v>98</v>
      </c>
      <c r="H5" s="2">
        <v>51</v>
      </c>
      <c r="I5" s="2">
        <v>271</v>
      </c>
      <c r="J5" s="2">
        <v>465</v>
      </c>
    </row>
    <row r="6" spans="1:10">
      <c r="A6" s="2" t="s">
        <v>122</v>
      </c>
      <c r="B6" s="2">
        <v>59</v>
      </c>
      <c r="C6" s="2">
        <v>22</v>
      </c>
      <c r="D6" s="2">
        <v>3</v>
      </c>
      <c r="E6" s="2">
        <v>34</v>
      </c>
      <c r="F6" s="2">
        <v>2</v>
      </c>
      <c r="G6" s="2">
        <v>1</v>
      </c>
      <c r="H6" s="2" t="s">
        <v>20</v>
      </c>
      <c r="I6" s="2">
        <v>3</v>
      </c>
      <c r="J6" s="2">
        <v>28</v>
      </c>
    </row>
    <row r="7" spans="1:10">
      <c r="A7" s="2" t="s">
        <v>123</v>
      </c>
      <c r="B7" s="2">
        <v>413</v>
      </c>
      <c r="C7" s="2">
        <v>78</v>
      </c>
      <c r="D7" s="2">
        <v>29</v>
      </c>
      <c r="E7" s="2">
        <v>306</v>
      </c>
      <c r="F7" s="2">
        <v>50</v>
      </c>
      <c r="G7" s="2">
        <v>29</v>
      </c>
      <c r="H7" s="2">
        <v>8</v>
      </c>
      <c r="I7" s="2">
        <v>78</v>
      </c>
      <c r="J7" s="2">
        <v>141</v>
      </c>
    </row>
    <row r="16" spans="1:10">
      <c r="A16" s="2"/>
      <c r="B16" s="1"/>
      <c r="C16" s="1"/>
      <c r="D16" s="1"/>
      <c r="E16" s="1"/>
      <c r="F16" s="2"/>
      <c r="G16" s="1"/>
      <c r="H16" s="2"/>
      <c r="I16" s="1"/>
      <c r="J16" s="1"/>
    </row>
    <row r="17" spans="1:10">
      <c r="A17" s="2"/>
      <c r="B17" s="1"/>
      <c r="C17" s="1"/>
      <c r="D17" s="1"/>
      <c r="E17" s="1"/>
      <c r="F17" s="1"/>
      <c r="G17" s="2"/>
      <c r="H17" s="2"/>
      <c r="I17" s="1"/>
      <c r="J17" s="1"/>
    </row>
    <row r="18" spans="1:10">
      <c r="A18" s="2"/>
      <c r="B18" s="1"/>
      <c r="C18" s="1"/>
      <c r="D18" s="1"/>
      <c r="E18" s="1"/>
      <c r="F18" s="1"/>
      <c r="G18" s="2"/>
      <c r="H18" s="2"/>
      <c r="I18" s="1"/>
      <c r="J18" s="1"/>
    </row>
    <row r="19" spans="1:10">
      <c r="A19" s="2"/>
      <c r="B19" s="1"/>
      <c r="C19" s="1"/>
      <c r="D19" s="2"/>
      <c r="E19" s="1"/>
      <c r="F19" s="2"/>
      <c r="G19" s="2"/>
      <c r="H19" s="2"/>
      <c r="I19" s="2"/>
      <c r="J19" s="2"/>
    </row>
    <row r="20" spans="1:10">
      <c r="A20" s="2"/>
      <c r="B20" s="2"/>
      <c r="C20" s="2"/>
      <c r="D20" s="2"/>
      <c r="E20" s="2"/>
      <c r="F20" s="2"/>
      <c r="G20" s="2"/>
      <c r="H20" s="2"/>
      <c r="I20" s="2"/>
      <c r="J20" s="2"/>
    </row>
    <row r="21" spans="1:10">
      <c r="A21" s="2"/>
      <c r="B21" s="2"/>
      <c r="C21" s="2"/>
      <c r="D21" s="2"/>
      <c r="E21" s="2"/>
      <c r="F21" s="2"/>
      <c r="G21" s="2"/>
      <c r="H21" s="2"/>
      <c r="I21" s="2"/>
      <c r="J21"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8F34B-6469-624B-9354-8D7230DBB647}">
  <dimension ref="A1:J7"/>
  <sheetViews>
    <sheetView zoomScale="160" workbookViewId="0">
      <selection activeCell="C22" sqref="C22"/>
    </sheetView>
  </sheetViews>
  <sheetFormatPr baseColWidth="10" defaultRowHeight="16"/>
  <cols>
    <col min="1" max="1" width="40.33203125" customWidth="1"/>
    <col min="2" max="2" width="10.33203125" customWidth="1"/>
  </cols>
  <sheetData>
    <row r="1" spans="1:10">
      <c r="A1" s="5" t="s">
        <v>19</v>
      </c>
      <c r="B1" s="5" t="s">
        <v>10</v>
      </c>
      <c r="C1" s="5" t="s">
        <v>11</v>
      </c>
      <c r="D1" s="5" t="s">
        <v>12</v>
      </c>
      <c r="E1" s="5" t="s">
        <v>13</v>
      </c>
      <c r="F1" s="5" t="s">
        <v>14</v>
      </c>
      <c r="G1" s="5" t="s">
        <v>15</v>
      </c>
      <c r="H1" s="5" t="s">
        <v>16</v>
      </c>
      <c r="I1" s="6" t="s">
        <v>17</v>
      </c>
      <c r="J1" s="6" t="s">
        <v>18</v>
      </c>
    </row>
    <row r="2" spans="1:10">
      <c r="A2" s="2" t="s">
        <v>21</v>
      </c>
      <c r="B2" s="1">
        <v>83308</v>
      </c>
      <c r="C2" s="1">
        <v>75428</v>
      </c>
      <c r="D2" s="1">
        <v>1791</v>
      </c>
      <c r="E2" s="1">
        <v>6088</v>
      </c>
      <c r="F2" s="2">
        <v>999</v>
      </c>
      <c r="G2" s="1">
        <v>1167</v>
      </c>
      <c r="H2" s="2">
        <v>403</v>
      </c>
      <c r="I2" s="1">
        <v>1942</v>
      </c>
      <c r="J2" s="1">
        <v>1578</v>
      </c>
    </row>
    <row r="3" spans="1:10">
      <c r="A3" s="2" t="s">
        <v>22</v>
      </c>
      <c r="B3" s="1">
        <v>48840</v>
      </c>
      <c r="C3" s="1">
        <v>39349</v>
      </c>
      <c r="D3" s="1">
        <v>2326</v>
      </c>
      <c r="E3" s="1">
        <v>7165</v>
      </c>
      <c r="F3" s="1">
        <v>2884</v>
      </c>
      <c r="G3" s="2">
        <v>523</v>
      </c>
      <c r="H3" s="2">
        <v>388</v>
      </c>
      <c r="I3" s="1">
        <v>1580</v>
      </c>
      <c r="J3" s="1">
        <v>1789</v>
      </c>
    </row>
    <row r="4" spans="1:10">
      <c r="A4" s="2" t="s">
        <v>23</v>
      </c>
      <c r="B4" s="1">
        <v>40477</v>
      </c>
      <c r="C4" s="1">
        <v>32695</v>
      </c>
      <c r="D4" s="1">
        <v>2005</v>
      </c>
      <c r="E4" s="1">
        <v>5777</v>
      </c>
      <c r="F4" s="1">
        <v>2333</v>
      </c>
      <c r="G4" s="2">
        <v>433</v>
      </c>
      <c r="H4" s="2">
        <v>322</v>
      </c>
      <c r="I4" s="1">
        <v>1340</v>
      </c>
      <c r="J4" s="1">
        <v>1349</v>
      </c>
    </row>
    <row r="5" spans="1:10">
      <c r="A5" s="2" t="s">
        <v>24</v>
      </c>
      <c r="B5" s="1">
        <v>8328</v>
      </c>
      <c r="C5" s="1">
        <v>6645</v>
      </c>
      <c r="D5" s="2">
        <v>315</v>
      </c>
      <c r="E5" s="1">
        <v>1368</v>
      </c>
      <c r="F5" s="2">
        <v>547</v>
      </c>
      <c r="G5" s="2">
        <v>86</v>
      </c>
      <c r="H5" s="2">
        <v>66</v>
      </c>
      <c r="I5" s="2">
        <v>237</v>
      </c>
      <c r="J5" s="2">
        <v>431</v>
      </c>
    </row>
    <row r="6" spans="1:10">
      <c r="A6" s="2" t="s">
        <v>25</v>
      </c>
      <c r="B6" s="2">
        <v>35</v>
      </c>
      <c r="C6" s="2">
        <v>9</v>
      </c>
      <c r="D6" s="2">
        <v>6</v>
      </c>
      <c r="E6" s="2">
        <v>20</v>
      </c>
      <c r="F6" s="2">
        <v>4</v>
      </c>
      <c r="G6" s="2">
        <v>4</v>
      </c>
      <c r="H6" s="2" t="s">
        <v>20</v>
      </c>
      <c r="I6" s="2">
        <v>3</v>
      </c>
      <c r="J6" s="2">
        <v>9</v>
      </c>
    </row>
    <row r="7" spans="1:10">
      <c r="A7" s="2" t="s">
        <v>26</v>
      </c>
      <c r="B7" s="2">
        <v>281</v>
      </c>
      <c r="C7" s="2">
        <v>56</v>
      </c>
      <c r="D7" s="2">
        <v>43</v>
      </c>
      <c r="E7" s="2">
        <v>182</v>
      </c>
      <c r="F7" s="2">
        <v>51</v>
      </c>
      <c r="G7" s="2">
        <v>19</v>
      </c>
      <c r="H7" s="2">
        <v>1</v>
      </c>
      <c r="I7" s="2">
        <v>40</v>
      </c>
      <c r="J7" s="2">
        <v>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81EBE-930D-344E-96B4-F363DCBA3FD0}">
  <dimension ref="A1:D13"/>
  <sheetViews>
    <sheetView workbookViewId="0">
      <selection activeCell="A17" sqref="A17"/>
    </sheetView>
  </sheetViews>
  <sheetFormatPr baseColWidth="10" defaultRowHeight="16"/>
  <cols>
    <col min="1" max="1" width="75.33203125" bestFit="1" customWidth="1"/>
    <col min="3" max="3" width="13.1640625" bestFit="1" customWidth="1"/>
  </cols>
  <sheetData>
    <row r="1" spans="1:4">
      <c r="A1" t="s">
        <v>27</v>
      </c>
      <c r="B1" t="s">
        <v>28</v>
      </c>
      <c r="C1" t="s">
        <v>29</v>
      </c>
      <c r="D1" t="s">
        <v>30</v>
      </c>
    </row>
    <row r="2" spans="1:4">
      <c r="A2" s="5" t="s">
        <v>31</v>
      </c>
      <c r="B2" s="7">
        <v>27425</v>
      </c>
      <c r="C2" s="7">
        <v>9584</v>
      </c>
      <c r="D2" s="8">
        <v>4.3</v>
      </c>
    </row>
    <row r="3" spans="1:4">
      <c r="A3" s="5" t="s">
        <v>32</v>
      </c>
      <c r="B3" s="7">
        <v>89234</v>
      </c>
      <c r="C3" s="7">
        <v>32483</v>
      </c>
      <c r="D3" s="8">
        <v>14.7</v>
      </c>
    </row>
    <row r="4" spans="1:4">
      <c r="A4" s="5" t="s">
        <v>33</v>
      </c>
      <c r="B4" s="7">
        <v>80488</v>
      </c>
      <c r="C4" s="7">
        <v>28682</v>
      </c>
      <c r="D4" s="8">
        <v>13</v>
      </c>
    </row>
    <row r="5" spans="1:4">
      <c r="A5" s="5" t="s">
        <v>34</v>
      </c>
      <c r="B5" s="7">
        <v>62660</v>
      </c>
      <c r="C5" s="7">
        <v>22585</v>
      </c>
      <c r="D5" s="8">
        <v>10.199999999999999</v>
      </c>
    </row>
    <row r="6" spans="1:4">
      <c r="A6" s="5" t="s">
        <v>35</v>
      </c>
      <c r="B6" s="7">
        <v>48992</v>
      </c>
      <c r="C6" s="7">
        <v>17587</v>
      </c>
      <c r="D6" s="8">
        <v>8</v>
      </c>
    </row>
    <row r="7" spans="1:4">
      <c r="A7" s="5" t="s">
        <v>36</v>
      </c>
      <c r="B7" s="7">
        <v>38520</v>
      </c>
      <c r="C7" s="7">
        <v>13551</v>
      </c>
      <c r="D7" s="8">
        <v>6.1</v>
      </c>
    </row>
    <row r="8" spans="1:4">
      <c r="A8" s="5" t="s">
        <v>37</v>
      </c>
      <c r="B8" s="7">
        <v>110390</v>
      </c>
      <c r="C8" s="7">
        <v>39349</v>
      </c>
      <c r="D8" s="8">
        <v>17.899999999999999</v>
      </c>
    </row>
    <row r="9" spans="1:4">
      <c r="A9" s="5" t="s">
        <v>38</v>
      </c>
      <c r="B9" s="7">
        <v>54238</v>
      </c>
      <c r="C9" s="7">
        <v>19786</v>
      </c>
      <c r="D9" s="8">
        <v>9</v>
      </c>
    </row>
    <row r="10" spans="1:4">
      <c r="A10" s="5" t="s">
        <v>39</v>
      </c>
      <c r="B10" s="7">
        <v>31354</v>
      </c>
      <c r="C10" s="7">
        <v>11862</v>
      </c>
      <c r="D10" s="8">
        <v>5.4</v>
      </c>
    </row>
    <row r="11" spans="1:4">
      <c r="A11" s="5" t="s">
        <v>40</v>
      </c>
      <c r="B11" s="7">
        <v>31734</v>
      </c>
      <c r="C11" s="7">
        <v>12135</v>
      </c>
      <c r="D11" s="8">
        <v>5.5</v>
      </c>
    </row>
    <row r="12" spans="1:4">
      <c r="A12" s="5" t="s">
        <v>41</v>
      </c>
      <c r="B12" s="7">
        <v>36264</v>
      </c>
      <c r="C12" s="7">
        <v>12810</v>
      </c>
      <c r="D12" s="8">
        <v>5.8</v>
      </c>
    </row>
    <row r="13" spans="1:4">
      <c r="A13" s="5" t="s">
        <v>42</v>
      </c>
      <c r="B13" s="7">
        <v>611299</v>
      </c>
      <c r="C13" s="7">
        <v>220414</v>
      </c>
      <c r="D13" s="8">
        <v>100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A76B6-346C-D24D-997E-2B62D56E27FF}">
  <dimension ref="A1:D19"/>
  <sheetViews>
    <sheetView workbookViewId="0">
      <selection activeCell="L16" sqref="L16"/>
    </sheetView>
  </sheetViews>
  <sheetFormatPr baseColWidth="10" defaultRowHeight="16"/>
  <cols>
    <col min="1" max="1" width="14.5" bestFit="1" customWidth="1"/>
    <col min="2" max="2" width="11.33203125" bestFit="1" customWidth="1"/>
    <col min="3" max="3" width="12.6640625" bestFit="1" customWidth="1"/>
    <col min="4" max="4" width="7.5" bestFit="1" customWidth="1"/>
  </cols>
  <sheetData>
    <row r="1" spans="1:4">
      <c r="A1" s="9" t="s">
        <v>59</v>
      </c>
      <c r="B1" s="18" t="s">
        <v>28</v>
      </c>
      <c r="C1" s="18" t="s">
        <v>29</v>
      </c>
      <c r="D1" s="18" t="s">
        <v>30</v>
      </c>
    </row>
    <row r="2" spans="1:4">
      <c r="A2" s="9">
        <v>15</v>
      </c>
      <c r="B2" s="10">
        <v>226</v>
      </c>
      <c r="C2" s="11">
        <v>751</v>
      </c>
      <c r="D2" s="12">
        <v>0</v>
      </c>
    </row>
    <row r="3" spans="1:4">
      <c r="A3" s="13" t="s">
        <v>43</v>
      </c>
      <c r="B3" s="14">
        <v>14850</v>
      </c>
      <c r="C3" s="15">
        <v>82408</v>
      </c>
      <c r="D3" s="16">
        <v>3.9</v>
      </c>
    </row>
    <row r="4" spans="1:4">
      <c r="A4" s="13" t="s">
        <v>44</v>
      </c>
      <c r="B4" s="14">
        <v>20670</v>
      </c>
      <c r="C4" s="15">
        <v>162626</v>
      </c>
      <c r="D4" s="16">
        <v>7.7</v>
      </c>
    </row>
    <row r="5" spans="1:4">
      <c r="A5" s="13" t="s">
        <v>45</v>
      </c>
      <c r="B5" s="14">
        <v>24975</v>
      </c>
      <c r="C5" s="15">
        <v>164383</v>
      </c>
      <c r="D5" s="16">
        <v>7.8</v>
      </c>
    </row>
    <row r="6" spans="1:4">
      <c r="A6" s="13" t="s">
        <v>46</v>
      </c>
      <c r="B6" s="14">
        <v>41312</v>
      </c>
      <c r="C6" s="15">
        <v>207690</v>
      </c>
      <c r="D6" s="16">
        <v>9.9</v>
      </c>
    </row>
    <row r="7" spans="1:4">
      <c r="A7" s="13" t="s">
        <v>47</v>
      </c>
      <c r="B7" s="14">
        <v>43349</v>
      </c>
      <c r="C7" s="15">
        <v>215149</v>
      </c>
      <c r="D7" s="16">
        <v>10.199999999999999</v>
      </c>
    </row>
    <row r="8" spans="1:4">
      <c r="A8" s="13" t="s">
        <v>48</v>
      </c>
      <c r="B8" s="14">
        <v>42968</v>
      </c>
      <c r="C8" s="15">
        <v>202472</v>
      </c>
      <c r="D8" s="16">
        <v>9.6</v>
      </c>
    </row>
    <row r="9" spans="1:4">
      <c r="A9" s="13" t="s">
        <v>49</v>
      </c>
      <c r="B9" s="14">
        <v>48517</v>
      </c>
      <c r="C9" s="15">
        <v>192461</v>
      </c>
      <c r="D9" s="16">
        <v>9.1</v>
      </c>
    </row>
    <row r="10" spans="1:4">
      <c r="A10" s="13" t="s">
        <v>50</v>
      </c>
      <c r="B10" s="14">
        <v>57579</v>
      </c>
      <c r="C10" s="15">
        <v>211391</v>
      </c>
      <c r="D10" s="16">
        <v>10</v>
      </c>
    </row>
    <row r="11" spans="1:4">
      <c r="A11" s="13" t="s">
        <v>51</v>
      </c>
      <c r="B11" s="14">
        <v>67699</v>
      </c>
      <c r="C11" s="15">
        <v>197208</v>
      </c>
      <c r="D11" s="16">
        <v>9.4</v>
      </c>
    </row>
    <row r="12" spans="1:4">
      <c r="A12" s="13" t="s">
        <v>52</v>
      </c>
      <c r="B12" s="14">
        <v>73967</v>
      </c>
      <c r="C12" s="15">
        <v>177576</v>
      </c>
      <c r="D12" s="16">
        <v>8.4</v>
      </c>
    </row>
    <row r="13" spans="1:4">
      <c r="A13" s="13" t="s">
        <v>53</v>
      </c>
      <c r="B13" s="14">
        <v>71233</v>
      </c>
      <c r="C13" s="15">
        <v>135131</v>
      </c>
      <c r="D13" s="16">
        <v>6.4</v>
      </c>
    </row>
    <row r="14" spans="1:4">
      <c r="A14" s="13" t="s">
        <v>54</v>
      </c>
      <c r="B14" s="14">
        <v>48963</v>
      </c>
      <c r="C14" s="15">
        <v>78883</v>
      </c>
      <c r="D14" s="16">
        <v>3.7</v>
      </c>
    </row>
    <row r="15" spans="1:4">
      <c r="A15" s="13" t="s">
        <v>55</v>
      </c>
      <c r="B15" s="14">
        <v>29461</v>
      </c>
      <c r="C15" s="15">
        <v>46701</v>
      </c>
      <c r="D15" s="16">
        <v>2.2000000000000002</v>
      </c>
    </row>
    <row r="16" spans="1:4">
      <c r="A16" s="13" t="s">
        <v>56</v>
      </c>
      <c r="B16" s="14">
        <v>16129</v>
      </c>
      <c r="C16" s="15">
        <v>18576</v>
      </c>
      <c r="D16" s="16">
        <v>0.9</v>
      </c>
    </row>
    <row r="17" spans="1:4">
      <c r="A17" s="13" t="s">
        <v>57</v>
      </c>
      <c r="B17" s="14">
        <v>6167</v>
      </c>
      <c r="C17" s="15">
        <v>6987</v>
      </c>
      <c r="D17" s="16">
        <v>0.3</v>
      </c>
    </row>
    <row r="18" spans="1:4">
      <c r="A18" s="13" t="s">
        <v>58</v>
      </c>
      <c r="B18" s="14">
        <v>2614</v>
      </c>
      <c r="C18" s="15">
        <v>3173</v>
      </c>
      <c r="D18" s="16">
        <v>0.2</v>
      </c>
    </row>
    <row r="19" spans="1:4">
      <c r="A19" s="17" t="s">
        <v>42</v>
      </c>
      <c r="B19" s="14">
        <v>610679</v>
      </c>
      <c r="C19" s="15">
        <v>2103564</v>
      </c>
      <c r="D19" s="16">
        <v>100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BA60F-2E9D-E848-934D-76F618F08BC9}">
  <dimension ref="A1:D22"/>
  <sheetViews>
    <sheetView workbookViewId="0">
      <selection sqref="A1:D1"/>
    </sheetView>
  </sheetViews>
  <sheetFormatPr baseColWidth="10" defaultRowHeight="16"/>
  <cols>
    <col min="1" max="1" width="52" bestFit="1" customWidth="1"/>
    <col min="2" max="2" width="11.33203125" bestFit="1" customWidth="1"/>
    <col min="3" max="3" width="12.6640625" bestFit="1" customWidth="1"/>
    <col min="4" max="4" width="7.5" bestFit="1" customWidth="1"/>
  </cols>
  <sheetData>
    <row r="1" spans="1:4">
      <c r="A1" s="18" t="s">
        <v>80</v>
      </c>
      <c r="B1" s="18" t="s">
        <v>28</v>
      </c>
      <c r="C1" s="18" t="s">
        <v>29</v>
      </c>
      <c r="D1" s="18" t="s">
        <v>30</v>
      </c>
    </row>
    <row r="2" spans="1:4">
      <c r="A2" s="19" t="s">
        <v>60</v>
      </c>
      <c r="B2" s="10">
        <v>200759</v>
      </c>
      <c r="C2" s="11">
        <v>73823</v>
      </c>
      <c r="D2" s="12">
        <v>33.5</v>
      </c>
    </row>
    <row r="3" spans="1:4">
      <c r="A3" s="17" t="s">
        <v>61</v>
      </c>
      <c r="B3" s="14">
        <v>5006</v>
      </c>
      <c r="C3" s="15">
        <v>1746</v>
      </c>
      <c r="D3" s="16">
        <v>0.8</v>
      </c>
    </row>
    <row r="4" spans="1:4">
      <c r="A4" s="17" t="s">
        <v>62</v>
      </c>
      <c r="B4" s="14">
        <v>83457</v>
      </c>
      <c r="C4" s="15">
        <v>33429</v>
      </c>
      <c r="D4" s="16">
        <v>15.2</v>
      </c>
    </row>
    <row r="5" spans="1:4">
      <c r="A5" s="17" t="s">
        <v>63</v>
      </c>
      <c r="B5" s="14">
        <v>8944</v>
      </c>
      <c r="C5" s="15">
        <v>3139</v>
      </c>
      <c r="D5" s="16">
        <v>1.4</v>
      </c>
    </row>
    <row r="6" spans="1:4">
      <c r="A6" s="17" t="s">
        <v>64</v>
      </c>
      <c r="B6" s="14">
        <v>6326</v>
      </c>
      <c r="C6" s="15">
        <v>1669</v>
      </c>
      <c r="D6" s="16">
        <v>0.8</v>
      </c>
    </row>
    <row r="7" spans="1:4">
      <c r="A7" s="17" t="s">
        <v>65</v>
      </c>
      <c r="B7" s="14">
        <v>44996</v>
      </c>
      <c r="C7" s="15">
        <v>18746</v>
      </c>
      <c r="D7" s="16">
        <v>8.5</v>
      </c>
    </row>
    <row r="8" spans="1:4">
      <c r="A8" s="17" t="s">
        <v>66</v>
      </c>
      <c r="B8" s="14">
        <v>2600</v>
      </c>
      <c r="C8" s="15">
        <v>947</v>
      </c>
      <c r="D8" s="16">
        <v>0.4</v>
      </c>
    </row>
    <row r="9" spans="1:4">
      <c r="A9" s="17" t="s">
        <v>67</v>
      </c>
      <c r="B9" s="14">
        <v>4065</v>
      </c>
      <c r="C9" s="15">
        <v>2170</v>
      </c>
      <c r="D9" s="16">
        <v>1</v>
      </c>
    </row>
    <row r="10" spans="1:4">
      <c r="A10" s="17" t="s">
        <v>68</v>
      </c>
      <c r="B10" s="14">
        <v>650</v>
      </c>
      <c r="C10" s="15">
        <v>318</v>
      </c>
      <c r="D10" s="16">
        <v>0.1</v>
      </c>
    </row>
    <row r="11" spans="1:4">
      <c r="A11" s="17" t="s">
        <v>69</v>
      </c>
      <c r="B11" s="14">
        <v>352</v>
      </c>
      <c r="C11" s="15">
        <v>113</v>
      </c>
      <c r="D11" s="16">
        <v>0.1</v>
      </c>
    </row>
    <row r="12" spans="1:4">
      <c r="A12" s="17" t="s">
        <v>70</v>
      </c>
      <c r="B12" s="14">
        <v>95380</v>
      </c>
      <c r="C12" s="15">
        <v>31434</v>
      </c>
      <c r="D12" s="16">
        <v>14.3</v>
      </c>
    </row>
    <row r="13" spans="1:4">
      <c r="A13" s="17" t="s">
        <v>71</v>
      </c>
      <c r="B13" s="14">
        <v>18309</v>
      </c>
      <c r="C13" s="15">
        <v>5526</v>
      </c>
      <c r="D13" s="16">
        <v>2.5</v>
      </c>
    </row>
    <row r="14" spans="1:4">
      <c r="A14" s="17" t="s">
        <v>72</v>
      </c>
      <c r="B14" s="14">
        <v>43348</v>
      </c>
      <c r="C14" s="15">
        <v>14832</v>
      </c>
      <c r="D14" s="16">
        <v>6.7</v>
      </c>
    </row>
    <row r="15" spans="1:4">
      <c r="A15" s="17" t="s">
        <v>73</v>
      </c>
      <c r="B15" s="14">
        <v>20363</v>
      </c>
      <c r="C15" s="15">
        <v>6017</v>
      </c>
      <c r="D15" s="16">
        <v>2.7</v>
      </c>
    </row>
    <row r="16" spans="1:4">
      <c r="A16" s="17" t="s">
        <v>74</v>
      </c>
      <c r="B16" s="14">
        <v>14632</v>
      </c>
      <c r="C16" s="15">
        <v>5296</v>
      </c>
      <c r="D16" s="16">
        <v>2.4</v>
      </c>
    </row>
    <row r="17" spans="1:4">
      <c r="A17" s="17" t="s">
        <v>75</v>
      </c>
      <c r="B17" s="14">
        <v>15794</v>
      </c>
      <c r="C17" s="15">
        <v>5206</v>
      </c>
      <c r="D17" s="16">
        <v>2.4</v>
      </c>
    </row>
    <row r="18" spans="1:4">
      <c r="A18" s="17" t="s">
        <v>76</v>
      </c>
      <c r="B18" s="14">
        <v>22453</v>
      </c>
      <c r="C18" s="15">
        <v>8114</v>
      </c>
      <c r="D18" s="16">
        <v>3.7</v>
      </c>
    </row>
    <row r="19" spans="1:4">
      <c r="A19" s="17" t="s">
        <v>77</v>
      </c>
      <c r="B19" s="14">
        <v>11568</v>
      </c>
      <c r="C19" s="15">
        <v>3301</v>
      </c>
      <c r="D19" s="16">
        <v>1.5</v>
      </c>
    </row>
    <row r="20" spans="1:4">
      <c r="A20" s="17" t="s">
        <v>78</v>
      </c>
      <c r="B20" s="14">
        <v>11221</v>
      </c>
      <c r="C20" s="15">
        <v>4188</v>
      </c>
      <c r="D20" s="16">
        <v>1.9</v>
      </c>
    </row>
    <row r="21" spans="1:4">
      <c r="A21" s="17" t="s">
        <v>79</v>
      </c>
      <c r="B21" s="14">
        <v>977</v>
      </c>
      <c r="C21" s="15">
        <v>345</v>
      </c>
      <c r="D21" s="16">
        <v>0.2</v>
      </c>
    </row>
    <row r="22" spans="1:4">
      <c r="A22" s="17" t="s">
        <v>42</v>
      </c>
      <c r="B22" s="14">
        <v>611200</v>
      </c>
      <c r="C22" s="15">
        <v>220359</v>
      </c>
      <c r="D22" s="16">
        <v>100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4ED02-A470-1048-8AED-D0DA4F8ACAEE}">
  <dimension ref="A1:D10"/>
  <sheetViews>
    <sheetView topLeftCell="F1" zoomScale="250" zoomScaleNormal="250" workbookViewId="0">
      <selection activeCell="R35" sqref="R35"/>
    </sheetView>
  </sheetViews>
  <sheetFormatPr baseColWidth="10" defaultRowHeight="16"/>
  <cols>
    <col min="1" max="1" width="17" bestFit="1" customWidth="1"/>
    <col min="2" max="2" width="11.33203125" bestFit="1" customWidth="1"/>
    <col min="3" max="3" width="12.6640625" bestFit="1" customWidth="1"/>
    <col min="4" max="4" width="7.5" bestFit="1" customWidth="1"/>
  </cols>
  <sheetData>
    <row r="1" spans="1:4">
      <c r="A1" s="18" t="s">
        <v>89</v>
      </c>
      <c r="B1" s="18" t="s">
        <v>28</v>
      </c>
      <c r="C1" s="18" t="s">
        <v>29</v>
      </c>
      <c r="D1" s="18" t="s">
        <v>30</v>
      </c>
    </row>
    <row r="2" spans="1:4">
      <c r="A2" s="20" t="s">
        <v>81</v>
      </c>
      <c r="B2" s="21">
        <v>29593</v>
      </c>
      <c r="C2" s="21">
        <v>11349</v>
      </c>
      <c r="D2" s="22">
        <v>6.7</v>
      </c>
    </row>
    <row r="3" spans="1:4">
      <c r="A3" s="20" t="s">
        <v>82</v>
      </c>
      <c r="B3" s="21">
        <v>44052</v>
      </c>
      <c r="C3" s="21">
        <v>15744</v>
      </c>
      <c r="D3" s="22">
        <v>9.3000000000000007</v>
      </c>
    </row>
    <row r="4" spans="1:4">
      <c r="A4" s="20" t="s">
        <v>83</v>
      </c>
      <c r="B4" s="21">
        <v>36172</v>
      </c>
      <c r="C4" s="21">
        <v>12621</v>
      </c>
      <c r="D4" s="22">
        <v>7.4</v>
      </c>
    </row>
    <row r="5" spans="1:4">
      <c r="A5" s="20" t="s">
        <v>84</v>
      </c>
      <c r="B5" s="21">
        <v>28971</v>
      </c>
      <c r="C5" s="21">
        <v>9618</v>
      </c>
      <c r="D5" s="22">
        <v>5.7</v>
      </c>
    </row>
    <row r="6" spans="1:4">
      <c r="A6" s="20" t="s">
        <v>85</v>
      </c>
      <c r="B6" s="21">
        <v>35738</v>
      </c>
      <c r="C6" s="21">
        <v>11936</v>
      </c>
      <c r="D6" s="22">
        <v>7</v>
      </c>
    </row>
    <row r="7" spans="1:4">
      <c r="A7" s="20" t="s">
        <v>86</v>
      </c>
      <c r="B7" s="21">
        <v>33427</v>
      </c>
      <c r="C7" s="21">
        <v>10820</v>
      </c>
      <c r="D7" s="22">
        <v>6.4</v>
      </c>
    </row>
    <row r="8" spans="1:4">
      <c r="A8" s="20" t="s">
        <v>87</v>
      </c>
      <c r="B8" s="21">
        <v>26736</v>
      </c>
      <c r="C8" s="21">
        <v>9089</v>
      </c>
      <c r="D8" s="22">
        <v>5.4</v>
      </c>
    </row>
    <row r="9" spans="1:4">
      <c r="A9" s="20" t="s">
        <v>88</v>
      </c>
      <c r="B9" s="21">
        <v>239400</v>
      </c>
      <c r="C9" s="21">
        <v>88561</v>
      </c>
      <c r="D9" s="22">
        <v>52.2</v>
      </c>
    </row>
    <row r="10" spans="1:4">
      <c r="A10" s="23" t="s">
        <v>42</v>
      </c>
      <c r="B10" s="21">
        <v>474089</v>
      </c>
      <c r="C10" s="21">
        <v>169737</v>
      </c>
      <c r="D10" s="2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MUD2017CENSUSREGION</vt:lpstr>
      <vt:lpstr>MUD</vt:lpstr>
      <vt:lpstr>Garage1519</vt:lpstr>
      <vt:lpstr>Garage13</vt:lpstr>
      <vt:lpstr>Garage11</vt:lpstr>
      <vt:lpstr>TripDistance</vt:lpstr>
      <vt:lpstr>VMT_AGE</vt:lpstr>
      <vt:lpstr>VMT_Destination</vt:lpstr>
      <vt:lpstr>VTrip_Dwell</vt:lpstr>
      <vt:lpstr>Commuting to Work by Mode of Tr</vt:lpstr>
      <vt:lpstr>Income Characteristics</vt:lpstr>
      <vt:lpstr>MUDs - (CensusDivision&amp;Income)</vt:lpstr>
      <vt:lpstr>linearRegression</vt:lpstr>
      <vt:lpstr>Age of Householder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Cheng, Xi</cp:lastModifiedBy>
  <dcterms:created xsi:type="dcterms:W3CDTF">2020-10-09T01:46:37Z</dcterms:created>
  <dcterms:modified xsi:type="dcterms:W3CDTF">2021-01-27T22:53:30Z</dcterms:modified>
</cp:coreProperties>
</file>