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rancisco Cerqueira\Documents\Optimization\homework\Assignment 4 - Simplex Probems\"/>
    </mc:Choice>
  </mc:AlternateContent>
  <xr:revisionPtr revIDLastSave="0" documentId="13_ncr:1_{91CA252D-7D14-4CA0-A9CC-0618AF1F1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Sheet1!$C$16:$D$16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Sheet1!$F$16</definedName>
    <definedName name="solver_lhs2" localSheetId="0" hidden="1">Sheet1!$F$4</definedName>
    <definedName name="solver_lhs3" localSheetId="0" hidden="1">Sheet1!$F$5</definedName>
    <definedName name="solver_lhs4" localSheetId="0" hidden="1">Sheet1!$F$6</definedName>
    <definedName name="solver_lhs5" localSheetId="0" hidden="1">Sheet1!$F$7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Sheet1!$C$19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Sheet1!$E$4</definedName>
    <definedName name="solver_rhs3" localSheetId="0" hidden="1">Sheet1!$E$5</definedName>
    <definedName name="solver_rhs4" localSheetId="0" hidden="1">Sheet1!$E$6</definedName>
    <definedName name="solver_rhs5" localSheetId="0" hidden="1">Sheet1!$E$7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5" i="1"/>
  <c r="F6" i="1"/>
  <c r="F7" i="1"/>
  <c r="F4" i="1"/>
  <c r="N13" i="1"/>
  <c r="L13" i="1"/>
  <c r="N8" i="1"/>
  <c r="L8" i="1"/>
  <c r="L14" i="1" l="1"/>
  <c r="C13" i="1" s="1"/>
  <c r="N14" i="1"/>
  <c r="D13" i="1" s="1"/>
  <c r="C19" i="1" l="1"/>
</calcChain>
</file>

<file path=xl/sharedStrings.xml><?xml version="1.0" encoding="utf-8"?>
<sst xmlns="http://schemas.openxmlformats.org/spreadsheetml/2006/main" count="36" uniqueCount="22">
  <si>
    <t>Department</t>
  </si>
  <si>
    <t>Model 101</t>
  </si>
  <si>
    <t>Model 102</t>
  </si>
  <si>
    <t>Machine-hours per truck</t>
  </si>
  <si>
    <t>Total machine-hours available per month</t>
  </si>
  <si>
    <t>Engine Assembly</t>
  </si>
  <si>
    <t>Metal Stamping</t>
  </si>
  <si>
    <t>Model 101 Assembly</t>
  </si>
  <si>
    <t>Model 102 Assembly</t>
  </si>
  <si>
    <t>Direct Materials</t>
  </si>
  <si>
    <t>Direct Labor</t>
  </si>
  <si>
    <t>Final Assembly</t>
  </si>
  <si>
    <t>Subtotal</t>
  </si>
  <si>
    <t>Overhead</t>
  </si>
  <si>
    <t>Total</t>
  </si>
  <si>
    <t>Decision Variables</t>
  </si>
  <si>
    <t>Value</t>
  </si>
  <si>
    <t>Objective Function</t>
  </si>
  <si>
    <t>Profit</t>
  </si>
  <si>
    <t>Used machine-hours</t>
  </si>
  <si>
    <t>Price</t>
  </si>
  <si>
    <t>101/102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</si>
</sst>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44" fontId="0" fillId="9" borderId="0" xfId="1" applyFont="1" applyFill="1" applyAlignment="1">
      <alignment horizontal="center" vertical="center" wrapText="1"/>
    </xf>
    <xf numFmtId="44" fontId="0" fillId="12" borderId="0" xfId="1" applyFont="1" applyFill="1" applyAlignment="1">
      <alignment horizontal="center" vertical="center" wrapText="1"/>
    </xf>
    <xf numFmtId="44" fontId="0" fillId="3" borderId="7" xfId="1" applyFont="1" applyFill="1" applyBorder="1" applyAlignment="1">
      <alignment horizontal="center" vertical="center" wrapText="1"/>
    </xf>
    <xf numFmtId="44" fontId="0" fillId="3" borderId="5" xfId="1" applyFont="1" applyFill="1" applyBorder="1" applyAlignment="1">
      <alignment horizontal="center" vertical="center" wrapText="1"/>
    </xf>
    <xf numFmtId="44" fontId="0" fillId="3" borderId="2" xfId="1" applyFont="1" applyFill="1" applyBorder="1" applyAlignment="1">
      <alignment horizontal="center" vertical="center" wrapText="1"/>
    </xf>
    <xf numFmtId="44" fontId="0" fillId="3" borderId="8" xfId="1" applyFont="1" applyFill="1" applyBorder="1" applyAlignment="1">
      <alignment horizontal="center" vertical="center" wrapText="1"/>
    </xf>
    <xf numFmtId="44" fontId="0" fillId="3" borderId="3" xfId="1" applyFont="1" applyFill="1" applyBorder="1" applyAlignment="1">
      <alignment horizontal="center" vertical="center" wrapText="1"/>
    </xf>
    <xf numFmtId="44" fontId="0" fillId="3" borderId="0" xfId="1" applyFont="1" applyFill="1" applyAlignment="1">
      <alignment horizontal="center" vertical="center" wrapText="1"/>
    </xf>
    <xf numFmtId="44" fontId="0" fillId="3" borderId="6" xfId="1" applyFont="1" applyFill="1" applyBorder="1" applyAlignment="1">
      <alignment horizontal="center" vertical="center" wrapText="1"/>
    </xf>
    <xf numFmtId="44" fontId="0" fillId="3" borderId="4" xfId="1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horizontal="center" vertical="center" wrapText="1"/>
    </xf>
    <xf numFmtId="44" fontId="1" fillId="3" borderId="3" xfId="1" applyFont="1" applyFill="1" applyBorder="1" applyAlignment="1">
      <alignment horizontal="center" vertical="center" wrapText="1"/>
    </xf>
    <xf numFmtId="44" fontId="1" fillId="3" borderId="0" xfId="1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F16" sqref="F16"/>
    </sheetView>
  </sheetViews>
  <sheetFormatPr defaultRowHeight="14.4" x14ac:dyDescent="0.3"/>
  <cols>
    <col min="1" max="1" width="8.88671875" style="1"/>
    <col min="2" max="2" width="18.77734375" style="1" customWidth="1"/>
    <col min="3" max="3" width="15.6640625" style="1" customWidth="1"/>
    <col min="4" max="4" width="14.33203125" style="1" customWidth="1"/>
    <col min="5" max="5" width="17.88671875" style="1" customWidth="1"/>
    <col min="6" max="6" width="13.33203125" style="1" customWidth="1"/>
    <col min="7" max="7" width="8.88671875" style="1"/>
    <col min="8" max="8" width="17.109375" style="1" customWidth="1"/>
    <col min="9" max="9" width="15.77734375" style="1" customWidth="1"/>
    <col min="10" max="10" width="8.88671875" style="1"/>
    <col min="11" max="11" width="10.109375" style="1" customWidth="1"/>
    <col min="12" max="12" width="11.33203125" style="1" bestFit="1" customWidth="1"/>
    <col min="13" max="13" width="10.21875" style="1" bestFit="1" customWidth="1"/>
    <col min="14" max="14" width="11.33203125" style="1" bestFit="1" customWidth="1"/>
    <col min="15" max="16384" width="8.88671875" style="1"/>
  </cols>
  <sheetData>
    <row r="1" spans="1:15" x14ac:dyDescent="0.3">
      <c r="A1" s="4"/>
      <c r="B1" s="4"/>
      <c r="C1" s="5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8" customHeight="1" x14ac:dyDescent="0.3">
      <c r="A2" s="4"/>
      <c r="B2" s="4"/>
      <c r="C2" s="33" t="s">
        <v>3</v>
      </c>
      <c r="D2" s="33"/>
      <c r="E2" s="34" t="s">
        <v>4</v>
      </c>
      <c r="F2" s="38" t="s">
        <v>19</v>
      </c>
      <c r="G2" s="4"/>
      <c r="H2" s="5"/>
      <c r="I2" s="5"/>
      <c r="J2" s="6"/>
      <c r="K2" s="36" t="s">
        <v>1</v>
      </c>
      <c r="L2" s="37"/>
      <c r="M2" s="33" t="s">
        <v>2</v>
      </c>
      <c r="N2" s="33"/>
      <c r="O2" s="4"/>
    </row>
    <row r="3" spans="1:15" ht="16.8" customHeight="1" x14ac:dyDescent="0.3">
      <c r="A3" s="4"/>
      <c r="B3" s="5" t="s">
        <v>0</v>
      </c>
      <c r="C3" s="5" t="s">
        <v>1</v>
      </c>
      <c r="D3" s="5" t="s">
        <v>2</v>
      </c>
      <c r="E3" s="35"/>
      <c r="F3" s="39"/>
      <c r="G3" s="4"/>
      <c r="H3" s="7" t="s">
        <v>9</v>
      </c>
      <c r="I3" s="7"/>
      <c r="J3" s="8"/>
      <c r="K3" s="22"/>
      <c r="L3" s="23">
        <v>24000</v>
      </c>
      <c r="M3" s="24"/>
      <c r="N3" s="24">
        <v>20000</v>
      </c>
      <c r="O3" s="4"/>
    </row>
    <row r="4" spans="1:15" x14ac:dyDescent="0.3">
      <c r="A4" s="4"/>
      <c r="B4" s="4" t="s">
        <v>5</v>
      </c>
      <c r="C4" s="4">
        <v>1</v>
      </c>
      <c r="D4" s="4">
        <v>2</v>
      </c>
      <c r="E4" s="11">
        <v>4000</v>
      </c>
      <c r="F4" s="2">
        <f>SUMPRODUCT(C4:D4,$C$16:$D$16)</f>
        <v>3750</v>
      </c>
      <c r="G4" s="4"/>
      <c r="H4" s="4" t="s">
        <v>10</v>
      </c>
      <c r="I4" s="4"/>
      <c r="J4" s="9"/>
      <c r="K4" s="25"/>
      <c r="L4" s="26"/>
      <c r="M4" s="27"/>
      <c r="N4" s="27"/>
      <c r="O4" s="4"/>
    </row>
    <row r="5" spans="1:15" ht="15.6" customHeight="1" x14ac:dyDescent="0.3">
      <c r="A5" s="4"/>
      <c r="B5" s="4" t="s">
        <v>6</v>
      </c>
      <c r="C5" s="4">
        <v>2</v>
      </c>
      <c r="D5" s="4">
        <v>2</v>
      </c>
      <c r="E5" s="11">
        <v>6000</v>
      </c>
      <c r="F5" s="2">
        <f t="shared" ref="F5:F7" si="0">SUMPRODUCT(C5:D5,$C$16:$D$16)</f>
        <v>6000</v>
      </c>
      <c r="G5" s="4"/>
      <c r="H5" s="4"/>
      <c r="I5" s="4" t="s">
        <v>5</v>
      </c>
      <c r="J5" s="9"/>
      <c r="K5" s="25">
        <v>1200</v>
      </c>
      <c r="L5" s="26"/>
      <c r="M5" s="27">
        <v>2400</v>
      </c>
      <c r="N5" s="27"/>
      <c r="O5" s="4"/>
    </row>
    <row r="6" spans="1:15" ht="15" customHeight="1" x14ac:dyDescent="0.3">
      <c r="A6" s="4"/>
      <c r="B6" s="4" t="s">
        <v>7</v>
      </c>
      <c r="C6" s="4">
        <v>2</v>
      </c>
      <c r="D6" s="4">
        <v>0</v>
      </c>
      <c r="E6" s="11">
        <v>5000</v>
      </c>
      <c r="F6" s="2">
        <f t="shared" si="0"/>
        <v>4500</v>
      </c>
      <c r="G6" s="4"/>
      <c r="H6" s="4"/>
      <c r="I6" s="4" t="s">
        <v>6</v>
      </c>
      <c r="J6" s="9"/>
      <c r="K6" s="25">
        <v>800</v>
      </c>
      <c r="L6" s="26"/>
      <c r="M6" s="27">
        <v>600</v>
      </c>
      <c r="N6" s="27"/>
      <c r="O6" s="4"/>
    </row>
    <row r="7" spans="1:15" ht="15" customHeight="1" x14ac:dyDescent="0.3">
      <c r="A7" s="4"/>
      <c r="B7" s="5" t="s">
        <v>8</v>
      </c>
      <c r="C7" s="5">
        <v>0</v>
      </c>
      <c r="D7" s="5">
        <v>3</v>
      </c>
      <c r="E7" s="12">
        <v>4500</v>
      </c>
      <c r="F7" s="3">
        <f t="shared" si="0"/>
        <v>2250</v>
      </c>
      <c r="G7" s="4"/>
      <c r="H7" s="4"/>
      <c r="I7" s="4" t="s">
        <v>11</v>
      </c>
      <c r="J7" s="9"/>
      <c r="K7" s="25">
        <v>2000</v>
      </c>
      <c r="L7" s="26"/>
      <c r="M7" s="27">
        <v>1500</v>
      </c>
      <c r="N7" s="27"/>
      <c r="O7" s="4"/>
    </row>
    <row r="8" spans="1:15" x14ac:dyDescent="0.3">
      <c r="A8" s="4"/>
      <c r="B8" s="4"/>
      <c r="C8" s="4"/>
      <c r="D8" s="4"/>
      <c r="E8" s="4"/>
      <c r="F8" s="4"/>
      <c r="G8" s="4"/>
      <c r="H8" s="5"/>
      <c r="I8" s="5"/>
      <c r="J8" s="6" t="s">
        <v>12</v>
      </c>
      <c r="K8" s="28"/>
      <c r="L8" s="29">
        <f>SUM(K5:K7)</f>
        <v>4000</v>
      </c>
      <c r="M8" s="30"/>
      <c r="N8" s="30">
        <f>SUM(M5:M7)</f>
        <v>4500</v>
      </c>
      <c r="O8" s="4"/>
    </row>
    <row r="9" spans="1:15" x14ac:dyDescent="0.3">
      <c r="A9" s="4"/>
      <c r="B9" s="4"/>
      <c r="C9" s="4"/>
      <c r="D9" s="4"/>
      <c r="E9" s="4"/>
      <c r="F9" s="4"/>
      <c r="G9" s="4"/>
      <c r="H9" s="4" t="s">
        <v>13</v>
      </c>
      <c r="I9" s="4"/>
      <c r="J9" s="9"/>
      <c r="K9" s="25"/>
      <c r="L9" s="26"/>
      <c r="M9" s="27"/>
      <c r="N9" s="27"/>
      <c r="O9" s="4"/>
    </row>
    <row r="10" spans="1:15" x14ac:dyDescent="0.3">
      <c r="A10" s="4"/>
      <c r="B10" s="4"/>
      <c r="C10" s="4"/>
      <c r="D10" s="4"/>
      <c r="E10" s="4"/>
      <c r="F10" s="4"/>
      <c r="G10" s="4"/>
      <c r="H10" s="4"/>
      <c r="I10" s="4" t="s">
        <v>5</v>
      </c>
      <c r="J10" s="9"/>
      <c r="K10" s="25">
        <v>2100</v>
      </c>
      <c r="L10" s="26"/>
      <c r="M10" s="27">
        <v>4000</v>
      </c>
      <c r="N10" s="27"/>
      <c r="O10" s="4"/>
    </row>
    <row r="11" spans="1:15" x14ac:dyDescent="0.3">
      <c r="A11" s="4"/>
      <c r="B11" s="17"/>
      <c r="C11" s="17" t="s">
        <v>1</v>
      </c>
      <c r="D11" s="17" t="s">
        <v>2</v>
      </c>
      <c r="E11" s="4"/>
      <c r="F11" s="4"/>
      <c r="G11" s="4"/>
      <c r="H11" s="4"/>
      <c r="I11" s="4" t="s">
        <v>6</v>
      </c>
      <c r="J11" s="9"/>
      <c r="K11" s="25">
        <v>2400</v>
      </c>
      <c r="L11" s="26"/>
      <c r="M11" s="27">
        <v>2000</v>
      </c>
      <c r="N11" s="27"/>
      <c r="O11" s="4"/>
    </row>
    <row r="12" spans="1:15" x14ac:dyDescent="0.3">
      <c r="A12" s="4"/>
      <c r="B12" s="16" t="s">
        <v>20</v>
      </c>
      <c r="C12" s="20">
        <v>39000</v>
      </c>
      <c r="D12" s="20">
        <v>38000</v>
      </c>
      <c r="E12" s="4"/>
      <c r="F12" s="4"/>
      <c r="G12" s="4"/>
      <c r="H12" s="4"/>
      <c r="I12" s="4" t="s">
        <v>11</v>
      </c>
      <c r="J12" s="9"/>
      <c r="K12" s="25">
        <v>3500</v>
      </c>
      <c r="L12" s="26"/>
      <c r="M12" s="27">
        <v>2500</v>
      </c>
      <c r="N12" s="27"/>
      <c r="O12" s="4"/>
    </row>
    <row r="13" spans="1:15" x14ac:dyDescent="0.3">
      <c r="A13" s="4"/>
      <c r="B13" s="16" t="s">
        <v>18</v>
      </c>
      <c r="C13" s="20">
        <f>C12-L14</f>
        <v>3000</v>
      </c>
      <c r="D13" s="20">
        <f>D12-N14</f>
        <v>5000</v>
      </c>
      <c r="E13" s="4"/>
      <c r="F13" s="4"/>
      <c r="G13" s="4"/>
      <c r="H13" s="5"/>
      <c r="I13" s="5"/>
      <c r="J13" s="6" t="s">
        <v>12</v>
      </c>
      <c r="K13" s="28"/>
      <c r="L13" s="29">
        <f>SUM(K10:K12)</f>
        <v>8000</v>
      </c>
      <c r="M13" s="30"/>
      <c r="N13" s="30">
        <f>SUM(M10:M12)</f>
        <v>8500</v>
      </c>
      <c r="O13" s="4"/>
    </row>
    <row r="14" spans="1:15" x14ac:dyDescent="0.3">
      <c r="A14" s="4"/>
      <c r="B14" s="4"/>
      <c r="C14" s="4"/>
      <c r="D14" s="4"/>
      <c r="E14" s="4"/>
      <c r="F14" s="4"/>
      <c r="G14" s="4"/>
      <c r="H14" s="10" t="s">
        <v>14</v>
      </c>
      <c r="I14" s="4"/>
      <c r="J14" s="9"/>
      <c r="K14" s="25"/>
      <c r="L14" s="31">
        <f>SUM(L3,L8,L13)</f>
        <v>36000</v>
      </c>
      <c r="M14" s="27"/>
      <c r="N14" s="32">
        <f>SUM(N3,N8,N13)</f>
        <v>33000</v>
      </c>
      <c r="O14" s="4"/>
    </row>
    <row r="15" spans="1:15" x14ac:dyDescent="0.3">
      <c r="A15" s="4"/>
      <c r="B15" s="14" t="s">
        <v>15</v>
      </c>
      <c r="C15" s="14" t="s">
        <v>1</v>
      </c>
      <c r="D15" s="14" t="s">
        <v>2</v>
      </c>
      <c r="E15" s="4"/>
      <c r="F15" s="14" t="s">
        <v>21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/>
      <c r="B16" s="15" t="s">
        <v>16</v>
      </c>
      <c r="C16" s="13">
        <v>2250</v>
      </c>
      <c r="D16" s="13">
        <v>750</v>
      </c>
      <c r="E16" s="4"/>
      <c r="F16" s="13">
        <f>3*D16-C16</f>
        <v>0</v>
      </c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/>
      <c r="B18" s="18" t="s">
        <v>17</v>
      </c>
      <c r="C18" s="18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/>
      <c r="B19" s="19" t="s">
        <v>18</v>
      </c>
      <c r="C19" s="21">
        <f>SUMPRODUCT(C13:D13,C16:D16)</f>
        <v>10500000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5">
    <mergeCell ref="C2:D2"/>
    <mergeCell ref="E2:E3"/>
    <mergeCell ref="K2:L2"/>
    <mergeCell ref="M2:N2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Cerqueira</dc:creator>
  <cp:lastModifiedBy>Francisco Cerqueira</cp:lastModifiedBy>
  <dcterms:created xsi:type="dcterms:W3CDTF">2015-06-05T18:17:20Z</dcterms:created>
  <dcterms:modified xsi:type="dcterms:W3CDTF">2023-03-22T17:33:20Z</dcterms:modified>
</cp:coreProperties>
</file>