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02_work_code\GMDTTS\doc\测试\"/>
    </mc:Choice>
  </mc:AlternateContent>
  <xr:revisionPtr revIDLastSave="0" documentId="13_ncr:1_{945C8CB6-CD50-4353-8FC9-B4C0575945C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EMC下位机(CAN10)" sheetId="1" r:id="rId1"/>
    <sheet name="上位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0" i="1" l="1"/>
  <c r="R40" i="1" s="1"/>
  <c r="S40" i="1" s="1"/>
  <c r="Q42" i="1"/>
  <c r="R42" i="1" s="1"/>
  <c r="S42" i="1" s="1"/>
  <c r="Q46" i="1"/>
  <c r="R46" i="1" s="1"/>
  <c r="S46" i="1" s="1"/>
  <c r="Q52" i="1"/>
  <c r="R52" i="1" s="1"/>
  <c r="S52" i="1" s="1"/>
  <c r="Q54" i="1"/>
  <c r="R54" i="1" s="1"/>
  <c r="S54" i="1" s="1"/>
  <c r="Q58" i="1"/>
  <c r="R58" i="1" s="1"/>
  <c r="S58" i="1" s="1"/>
  <c r="Q64" i="1"/>
  <c r="R64" i="1" s="1"/>
  <c r="S64" i="1" s="1"/>
  <c r="Q66" i="1"/>
  <c r="R66" i="1" s="1"/>
  <c r="S66" i="1" s="1"/>
  <c r="P35" i="1"/>
  <c r="Q35" i="1" s="1"/>
  <c r="R35" i="1" s="1"/>
  <c r="S35" i="1" s="1"/>
  <c r="P36" i="1"/>
  <c r="Q36" i="1" s="1"/>
  <c r="R36" i="1" s="1"/>
  <c r="S36" i="1" s="1"/>
  <c r="P37" i="1"/>
  <c r="Q37" i="1" s="1"/>
  <c r="R37" i="1" s="1"/>
  <c r="S37" i="1" s="1"/>
  <c r="P38" i="1"/>
  <c r="Q38" i="1" s="1"/>
  <c r="R38" i="1" s="1"/>
  <c r="S38" i="1" s="1"/>
  <c r="P39" i="1"/>
  <c r="Q39" i="1" s="1"/>
  <c r="R39" i="1" s="1"/>
  <c r="S39" i="1" s="1"/>
  <c r="P40" i="1"/>
  <c r="P41" i="1"/>
  <c r="Q41" i="1" s="1"/>
  <c r="R41" i="1" s="1"/>
  <c r="S41" i="1" s="1"/>
  <c r="P42" i="1"/>
  <c r="P43" i="1"/>
  <c r="Q43" i="1" s="1"/>
  <c r="R43" i="1" s="1"/>
  <c r="S43" i="1" s="1"/>
  <c r="P44" i="1"/>
  <c r="Q44" i="1" s="1"/>
  <c r="R44" i="1" s="1"/>
  <c r="S44" i="1" s="1"/>
  <c r="P45" i="1"/>
  <c r="Q45" i="1" s="1"/>
  <c r="R45" i="1" s="1"/>
  <c r="S45" i="1" s="1"/>
  <c r="P46" i="1"/>
  <c r="P47" i="1"/>
  <c r="Q47" i="1" s="1"/>
  <c r="R47" i="1" s="1"/>
  <c r="S47" i="1" s="1"/>
  <c r="P48" i="1"/>
  <c r="Q48" i="1" s="1"/>
  <c r="R48" i="1" s="1"/>
  <c r="S48" i="1" s="1"/>
  <c r="P49" i="1"/>
  <c r="Q49" i="1" s="1"/>
  <c r="R49" i="1" s="1"/>
  <c r="S49" i="1" s="1"/>
  <c r="P50" i="1"/>
  <c r="Q50" i="1" s="1"/>
  <c r="R50" i="1" s="1"/>
  <c r="S50" i="1" s="1"/>
  <c r="P51" i="1"/>
  <c r="Q51" i="1" s="1"/>
  <c r="R51" i="1" s="1"/>
  <c r="S51" i="1" s="1"/>
  <c r="P52" i="1"/>
  <c r="P53" i="1"/>
  <c r="Q53" i="1" s="1"/>
  <c r="R53" i="1" s="1"/>
  <c r="S53" i="1" s="1"/>
  <c r="P54" i="1"/>
  <c r="P55" i="1"/>
  <c r="Q55" i="1" s="1"/>
  <c r="R55" i="1" s="1"/>
  <c r="S55" i="1" s="1"/>
  <c r="P56" i="1"/>
  <c r="Q56" i="1" s="1"/>
  <c r="R56" i="1" s="1"/>
  <c r="S56" i="1" s="1"/>
  <c r="P57" i="1"/>
  <c r="Q57" i="1" s="1"/>
  <c r="R57" i="1" s="1"/>
  <c r="S57" i="1" s="1"/>
  <c r="P58" i="1"/>
  <c r="P59" i="1"/>
  <c r="Q59" i="1" s="1"/>
  <c r="R59" i="1" s="1"/>
  <c r="S59" i="1" s="1"/>
  <c r="P60" i="1"/>
  <c r="Q60" i="1" s="1"/>
  <c r="R60" i="1" s="1"/>
  <c r="S60" i="1" s="1"/>
  <c r="P61" i="1"/>
  <c r="Q61" i="1" s="1"/>
  <c r="R61" i="1" s="1"/>
  <c r="S61" i="1" s="1"/>
  <c r="P62" i="1"/>
  <c r="Q62" i="1" s="1"/>
  <c r="R62" i="1" s="1"/>
  <c r="S62" i="1" s="1"/>
  <c r="P63" i="1"/>
  <c r="Q63" i="1" s="1"/>
  <c r="R63" i="1" s="1"/>
  <c r="S63" i="1" s="1"/>
  <c r="P64" i="1"/>
  <c r="P65" i="1"/>
  <c r="Q65" i="1" s="1"/>
  <c r="R65" i="1" s="1"/>
  <c r="S65" i="1" s="1"/>
  <c r="P66" i="1"/>
  <c r="P67" i="1"/>
  <c r="Q67" i="1" s="1"/>
  <c r="R67" i="1" s="1"/>
  <c r="S67" i="1" s="1"/>
  <c r="P34" i="1"/>
  <c r="Q34" i="1" s="1"/>
  <c r="R34" i="1" s="1"/>
  <c r="S34" i="1" s="1"/>
</calcChain>
</file>

<file path=xl/sharedStrings.xml><?xml version="1.0" encoding="utf-8"?>
<sst xmlns="http://schemas.openxmlformats.org/spreadsheetml/2006/main" count="233" uniqueCount="138">
  <si>
    <t>电源的状态</t>
    <phoneticPr fontId="1" type="noConversion"/>
  </si>
  <si>
    <t>Y8</t>
  </si>
  <si>
    <t>AN10</t>
    <phoneticPr fontId="1" type="noConversion"/>
  </si>
  <si>
    <t>High-Z</t>
  </si>
  <si>
    <t>J2A_VDD_DDR_1V0_AI</t>
    <phoneticPr fontId="1" type="noConversion"/>
  </si>
  <si>
    <t>I</t>
    <phoneticPr fontId="1" type="noConversion"/>
  </si>
  <si>
    <t>J2A VDD_DDR_1V0 ADC, ratio=1</t>
    <phoneticPr fontId="1" type="noConversion"/>
  </si>
  <si>
    <t>T7</t>
  </si>
  <si>
    <t>AN12</t>
    <phoneticPr fontId="1" type="noConversion"/>
  </si>
  <si>
    <t>V3P3_J2_AI</t>
    <phoneticPr fontId="1" type="noConversion"/>
  </si>
  <si>
    <t>V3P3_J2 ADC, ratio=0.5</t>
    <phoneticPr fontId="1" type="noConversion"/>
  </si>
  <si>
    <t>U6</t>
  </si>
  <si>
    <t>AN14</t>
    <phoneticPr fontId="1" type="noConversion"/>
  </si>
  <si>
    <t>M_IGN_AI</t>
    <phoneticPr fontId="1" type="noConversion"/>
  </si>
  <si>
    <t>IGN ADC, ratio=0.099099</t>
    <phoneticPr fontId="1" type="noConversion"/>
  </si>
  <si>
    <t>T6</t>
  </si>
  <si>
    <t>AN15</t>
    <phoneticPr fontId="1" type="noConversion"/>
  </si>
  <si>
    <t>M_CAN_WAKE_UP_AI</t>
    <phoneticPr fontId="1" type="noConversion"/>
  </si>
  <si>
    <t>CAN_WAKE_UP ADC, ratio=0.099099</t>
    <phoneticPr fontId="1" type="noConversion"/>
  </si>
  <si>
    <t>W5</t>
  </si>
  <si>
    <t>AN16</t>
    <phoneticPr fontId="1" type="noConversion"/>
  </si>
  <si>
    <t>M_V3P3_UP_AI_1</t>
    <phoneticPr fontId="1" type="noConversion"/>
  </si>
  <si>
    <t>V3P3_UP ADC, ratio=0.5</t>
    <phoneticPr fontId="1" type="noConversion"/>
  </si>
  <si>
    <t>U5</t>
  </si>
  <si>
    <t>AN17/P40.10</t>
    <phoneticPr fontId="1" type="noConversion"/>
  </si>
  <si>
    <t>M_VBAT_P_F_AI</t>
    <phoneticPr fontId="1" type="noConversion"/>
  </si>
  <si>
    <t>VBAT_P_F ADC, ratio=0.099099</t>
    <phoneticPr fontId="1" type="noConversion"/>
  </si>
  <si>
    <t>W4</t>
  </si>
  <si>
    <t>AN18/P40.11</t>
    <phoneticPr fontId="1" type="noConversion"/>
  </si>
  <si>
    <t>M_V3P3_ETH_AI_1</t>
    <phoneticPr fontId="1" type="noConversion"/>
  </si>
  <si>
    <t>V3P3_ETH ADC, ratio=0.5</t>
    <phoneticPr fontId="1" type="noConversion"/>
  </si>
  <si>
    <t>Y2</t>
  </si>
  <si>
    <t>AN21</t>
    <phoneticPr fontId="1" type="noConversion"/>
  </si>
  <si>
    <t>M_VDD_1V25_UP_AI</t>
    <phoneticPr fontId="1" type="noConversion"/>
  </si>
  <si>
    <t>VDD_1V25_UP ADC, ratio=0.5</t>
    <phoneticPr fontId="1" type="noConversion"/>
  </si>
  <si>
    <t>T5</t>
  </si>
  <si>
    <t>AN22</t>
    <phoneticPr fontId="1" type="noConversion"/>
  </si>
  <si>
    <t>M_J2_THERMAL_AI</t>
    <phoneticPr fontId="1" type="noConversion"/>
  </si>
  <si>
    <r>
      <t xml:space="preserve">Thermistor ADC, </t>
    </r>
    <r>
      <rPr>
        <sz val="10"/>
        <rFont val="宋体"/>
        <family val="2"/>
        <charset val="134"/>
      </rPr>
      <t>温度计算另附表格</t>
    </r>
    <phoneticPr fontId="1" type="noConversion"/>
  </si>
  <si>
    <t>T9</t>
  </si>
  <si>
    <t>AN4</t>
    <phoneticPr fontId="1" type="noConversion"/>
  </si>
  <si>
    <t>J2A_VDD_CNN_0V9_AI</t>
    <phoneticPr fontId="1" type="noConversion"/>
  </si>
  <si>
    <t>J2 CNN_0V9 ADC, ratio=1</t>
    <phoneticPr fontId="1" type="noConversion"/>
  </si>
  <si>
    <t>Y9</t>
  </si>
  <si>
    <t>AN5</t>
    <phoneticPr fontId="1" type="noConversion"/>
  </si>
  <si>
    <t>SYS_IO_1P8V_AI</t>
    <phoneticPr fontId="1" type="noConversion"/>
  </si>
  <si>
    <t>SYS_IO_1P8V ADC, ratio=1</t>
    <phoneticPr fontId="1" type="noConversion"/>
  </si>
  <si>
    <t>T8</t>
  </si>
  <si>
    <t>AN6</t>
    <phoneticPr fontId="1" type="noConversion"/>
  </si>
  <si>
    <t>J2A_VDD_0V9_AI</t>
    <phoneticPr fontId="1" type="noConversion"/>
  </si>
  <si>
    <t>J2 VDD 0V9 ADC, ratio=1</t>
    <phoneticPr fontId="1" type="noConversion"/>
  </si>
  <si>
    <t>U8</t>
  </si>
  <si>
    <t>AN7</t>
    <phoneticPr fontId="1" type="noConversion"/>
  </si>
  <si>
    <t>J2A_VDDQ_DDR_1V1_AI</t>
    <phoneticPr fontId="1" type="noConversion"/>
  </si>
  <si>
    <t>J2 VDDQ_DDR_1V1_AI ADC, ratio=1</t>
    <phoneticPr fontId="1" type="noConversion"/>
  </si>
  <si>
    <t>W8</t>
  </si>
  <si>
    <t>AN8</t>
    <phoneticPr fontId="1" type="noConversion"/>
  </si>
  <si>
    <t>J2A_VDDA_1V8_AI</t>
    <phoneticPr fontId="1" type="noConversion"/>
  </si>
  <si>
    <t>J2 VDDA_1V8_AI ADC, ratio=1</t>
    <phoneticPr fontId="1" type="noConversion"/>
  </si>
  <si>
    <t>U7</t>
  </si>
  <si>
    <t>AN9</t>
    <phoneticPr fontId="1" type="noConversion"/>
  </si>
  <si>
    <t>J2A_VDD_CORE_AO_AI</t>
    <phoneticPr fontId="1" type="noConversion"/>
  </si>
  <si>
    <t>J2A VDD_CORE_AO_AI ADC, ratio=1</t>
    <phoneticPr fontId="1" type="noConversion"/>
  </si>
  <si>
    <t>板上的温度</t>
    <phoneticPr fontId="1" type="noConversion"/>
  </si>
  <si>
    <t>PIN</t>
    <phoneticPr fontId="1" type="noConversion"/>
  </si>
  <si>
    <t>FUNCTION</t>
    <phoneticPr fontId="1" type="noConversion"/>
  </si>
  <si>
    <t>NETNAME</t>
    <phoneticPr fontId="1" type="noConversion"/>
  </si>
  <si>
    <t>1-11</t>
    <phoneticPr fontId="1" type="noConversion"/>
  </si>
  <si>
    <t>1-2</t>
    <phoneticPr fontId="1" type="noConversion"/>
  </si>
  <si>
    <t>1-1</t>
    <phoneticPr fontId="1" type="noConversion"/>
  </si>
  <si>
    <t>NTC型号</t>
    <phoneticPr fontId="1" type="noConversion"/>
  </si>
  <si>
    <t>NTCG163JF103FTDS</t>
    <phoneticPr fontId="1" type="noConversion"/>
  </si>
  <si>
    <t>热敏系数/K</t>
    <phoneticPr fontId="1" type="noConversion"/>
  </si>
  <si>
    <t>常温/°C</t>
    <phoneticPr fontId="1" type="noConversion"/>
  </si>
  <si>
    <t>常温阻值/R</t>
    <phoneticPr fontId="1" type="noConversion"/>
  </si>
  <si>
    <t>电源电压/V</t>
    <phoneticPr fontId="1" type="noConversion"/>
  </si>
  <si>
    <t>上拉电阻/R</t>
    <phoneticPr fontId="1" type="noConversion"/>
  </si>
  <si>
    <t>并联电阻/R</t>
    <phoneticPr fontId="1" type="noConversion"/>
  </si>
  <si>
    <t>温度/°C</t>
    <phoneticPr fontId="1" type="noConversion"/>
  </si>
  <si>
    <t>NTC系数</t>
    <phoneticPr fontId="1" type="noConversion"/>
  </si>
  <si>
    <t>B系数</t>
    <phoneticPr fontId="1" type="noConversion"/>
  </si>
  <si>
    <t>NTC阻值
R</t>
    <phoneticPr fontId="1" type="noConversion"/>
  </si>
  <si>
    <t>下拉电阻值
R</t>
    <phoneticPr fontId="1" type="noConversion"/>
  </si>
  <si>
    <t>ADC值
V</t>
    <phoneticPr fontId="1" type="noConversion"/>
  </si>
  <si>
    <t>ADC_Count值
(12-bit)</t>
    <phoneticPr fontId="1" type="noConversion"/>
  </si>
  <si>
    <t>备注：</t>
    <phoneticPr fontId="1" type="noConversion"/>
  </si>
  <si>
    <t>考虑到电阻存在精度误差，取表格中的数据为中值，浮动范围±1%</t>
    <phoneticPr fontId="1" type="noConversion"/>
  </si>
  <si>
    <t>CAN11/CAN12的状态</t>
    <phoneticPr fontId="1" type="noConversion"/>
  </si>
  <si>
    <t>can11向can12不断发送 信息</t>
    <phoneticPr fontId="1" type="noConversion"/>
  </si>
  <si>
    <t>PIN Nanmeber</t>
    <phoneticPr fontId="1" type="noConversion"/>
  </si>
  <si>
    <t>PIN Name</t>
    <phoneticPr fontId="1" type="noConversion"/>
  </si>
  <si>
    <t>NET Name</t>
    <phoneticPr fontId="1" type="noConversion"/>
  </si>
  <si>
    <t>对应外部接口</t>
    <phoneticPr fontId="1" type="noConversion"/>
  </si>
  <si>
    <t>A3</t>
  </si>
  <si>
    <t>P10.7</t>
    <phoneticPr fontId="1" type="noConversion"/>
  </si>
  <si>
    <t>M_CAN12_TXD</t>
    <phoneticPr fontId="1" type="noConversion"/>
  </si>
  <si>
    <t>MCAN2_L</t>
    <phoneticPr fontId="1" type="noConversion"/>
  </si>
  <si>
    <t>B4</t>
  </si>
  <si>
    <t>P10.8</t>
    <phoneticPr fontId="1" type="noConversion"/>
  </si>
  <si>
    <t>M_CAN12_RXD</t>
    <phoneticPr fontId="1" type="noConversion"/>
  </si>
  <si>
    <t>MCAN2_H</t>
    <phoneticPr fontId="1" type="noConversion"/>
  </si>
  <si>
    <t>R16</t>
  </si>
  <si>
    <t>P23.7</t>
    <phoneticPr fontId="1" type="noConversion"/>
  </si>
  <si>
    <t>M_CAN11_RXD</t>
    <phoneticPr fontId="1" type="noConversion"/>
  </si>
  <si>
    <t>MCAN1_L</t>
    <phoneticPr fontId="1" type="noConversion"/>
  </si>
  <si>
    <t>R17</t>
  </si>
  <si>
    <t>P23.6</t>
    <phoneticPr fontId="1" type="noConversion"/>
  </si>
  <si>
    <t>M_CAN11_TXD</t>
    <phoneticPr fontId="1" type="noConversion"/>
  </si>
  <si>
    <t>MCAN1_H</t>
    <phoneticPr fontId="1" type="noConversion"/>
  </si>
  <si>
    <t>U19</t>
  </si>
  <si>
    <t>P23.1</t>
    <phoneticPr fontId="1" type="noConversion"/>
  </si>
  <si>
    <t>M_CAN10_TXD</t>
    <phoneticPr fontId="1" type="noConversion"/>
  </si>
  <si>
    <t>MCAN0_L</t>
    <phoneticPr fontId="1" type="noConversion"/>
  </si>
  <si>
    <t>V20</t>
  </si>
  <si>
    <t>P23.0</t>
    <phoneticPr fontId="1" type="noConversion"/>
  </si>
  <si>
    <t>M_CAN10_RXD</t>
    <phoneticPr fontId="1" type="noConversion"/>
  </si>
  <si>
    <t>MCAN0_H</t>
    <phoneticPr fontId="1" type="noConversion"/>
  </si>
  <si>
    <t>CAN状态OK</t>
    <phoneticPr fontId="1" type="noConversion"/>
  </si>
  <si>
    <t>J2的状态</t>
    <phoneticPr fontId="1" type="noConversion"/>
  </si>
  <si>
    <t>can12向can11不断接收信息</t>
    <phoneticPr fontId="1" type="noConversion"/>
  </si>
  <si>
    <t>MCU不断接受J2的状态信息 来确认J2 是否正常工作</t>
    <phoneticPr fontId="1" type="noConversion"/>
  </si>
  <si>
    <t>1.界面显示各个状态</t>
    <phoneticPr fontId="1" type="noConversion"/>
  </si>
  <si>
    <t>1.1 电源状态和唤醒源状态</t>
    <phoneticPr fontId="1" type="noConversion"/>
  </si>
  <si>
    <t>电源</t>
    <phoneticPr fontId="1" type="noConversion"/>
  </si>
  <si>
    <t>KEYON 唤醒源</t>
    <phoneticPr fontId="1" type="noConversion"/>
  </si>
  <si>
    <t>CAN唤醒源</t>
    <phoneticPr fontId="1" type="noConversion"/>
  </si>
  <si>
    <t>1.2 以太网 电源</t>
    <phoneticPr fontId="1" type="noConversion"/>
  </si>
  <si>
    <t>1.3 MCU电源</t>
    <phoneticPr fontId="1" type="noConversion"/>
  </si>
  <si>
    <t>1.4 J2的电源</t>
    <phoneticPr fontId="1" type="noConversion"/>
  </si>
  <si>
    <t>1.5 系统其他电源</t>
    <phoneticPr fontId="1" type="noConversion"/>
  </si>
  <si>
    <t>2.显示 板上的温度</t>
    <phoneticPr fontId="1" type="noConversion"/>
  </si>
  <si>
    <t>3 显示目前J2的状态</t>
    <phoneticPr fontId="1" type="noConversion"/>
  </si>
  <si>
    <t>4 显示目前CAN2和CAN3的状态</t>
    <phoneticPr fontId="1" type="noConversion"/>
  </si>
  <si>
    <t>4.以文档形式进行存在 有系统时间为准</t>
    <phoneticPr fontId="1" type="noConversion"/>
  </si>
  <si>
    <t>1-10</t>
    <phoneticPr fontId="1" type="noConversion"/>
  </si>
  <si>
    <t>01 02 03 04 05 06 07 08</t>
    <phoneticPr fontId="1" type="noConversion"/>
  </si>
  <si>
    <t>CAN2</t>
    <phoneticPr fontId="1" type="noConversion"/>
  </si>
  <si>
    <t>CAN3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</si>
</sst>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宋体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4" fillId="0" borderId="2" xfId="0" quotePrefix="1" applyNumberFormat="1" applyFont="1" applyBorder="1" applyAlignment="1">
      <alignment horizontal="center" vertical="center" wrapText="1"/>
    </xf>
    <xf numFmtId="49" fontId="4" fillId="0" borderId="2" xfId="0" quotePrefix="1" applyNumberFormat="1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Fill="1" applyBorder="1"/>
    <xf numFmtId="58" fontId="0" fillId="0" borderId="0" xfId="0" quotePrefix="1" applyNumberFormat="1"/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0" fillId="0" borderId="2" xfId="0" applyBorder="1"/>
    <xf numFmtId="0" fontId="0" fillId="2" borderId="2" xfId="0" applyFill="1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" fontId="0" fillId="0" borderId="2" xfId="0" applyNumberFormat="1" applyBorder="1"/>
    <xf numFmtId="176" fontId="0" fillId="0" borderId="2" xfId="0" applyNumberFormat="1" applyBorder="1"/>
    <xf numFmtId="0" fontId="7" fillId="0" borderId="2" xfId="0" applyFont="1" applyBorder="1"/>
    <xf numFmtId="0" fontId="2" fillId="3" borderId="2" xfId="0" applyFont="1" applyFill="1" applyBorder="1" applyAlignment="1">
      <alignment horizontal="center" vertical="center" wrapText="1"/>
    </xf>
    <xf numFmtId="49" fontId="2" fillId="3" borderId="2" xfId="0" quotePrefix="1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49" fontId="4" fillId="4" borderId="2" xfId="0" quotePrefix="1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4" fillId="4" borderId="2" xfId="0" quotePrefix="1" applyNumberFormat="1" applyFont="1" applyFill="1" applyBorder="1" applyAlignment="1">
      <alignment horizontal="left" vertical="center" wrapText="1"/>
    </xf>
    <xf numFmtId="0" fontId="0" fillId="2" borderId="0" xfId="0" applyFill="1"/>
    <xf numFmtId="0" fontId="0" fillId="5" borderId="0" xfId="0" applyFill="1"/>
    <xf numFmtId="0" fontId="0" fillId="6" borderId="0" xfId="0" applyFill="1"/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4" fillId="5" borderId="2" xfId="0" quotePrefix="1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left" vertical="center" wrapText="1"/>
    </xf>
    <xf numFmtId="0" fontId="0" fillId="5" borderId="0" xfId="0" quotePrefix="1" applyFill="1" applyBorder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5" Type="http://schemas.openxmlformats.org/officeDocument/2006/relationships/image" Target="../media/image5.png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19</xdr:row>
      <xdr:rowOff>114300</xdr:rowOff>
    </xdr:from>
    <xdr:to>
      <xdr:col>8</xdr:col>
      <xdr:colOff>379875</xdr:colOff>
      <xdr:row>29</xdr:row>
      <xdr:rowOff>153797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2850E96-FE22-4572-B747-057DD23FC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3733800"/>
          <a:ext cx="10085022" cy="1944497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45</xdr:row>
      <xdr:rowOff>0</xdr:rowOff>
    </xdr:from>
    <xdr:to>
      <xdr:col>7</xdr:col>
      <xdr:colOff>1350177</xdr:colOff>
      <xdr:row>95</xdr:row>
      <xdr:rowOff>37101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D5167BA-F64C-41F1-B052-16006D465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857" y="8572500"/>
          <a:ext cx="8658408" cy="9562101"/>
        </a:xfrm>
        <a:prstGeom prst="rect">
          <a:avLst/>
        </a:prstGeom>
      </xdr:spPr>
    </xdr:pic>
    <xdr:clientData/>
  </xdr:twoCellAnchor>
  <xdr:twoCellAnchor>
    <xdr:from>
      <xdr:col>11</xdr:col>
      <xdr:colOff>625928</xdr:colOff>
      <xdr:row>71</xdr:row>
      <xdr:rowOff>0</xdr:rowOff>
    </xdr:from>
    <xdr:to>
      <xdr:col>16</xdr:col>
      <xdr:colOff>479686</xdr:colOff>
      <xdr:row>99</xdr:row>
      <xdr:rowOff>125074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7491E09C-64A5-479B-AF01-FA5029491BD0}"/>
            </a:ext>
          </a:extLst>
        </xdr:cNvPr>
        <xdr:cNvGrpSpPr/>
      </xdr:nvGrpSpPr>
      <xdr:grpSpPr>
        <a:xfrm>
          <a:off x="12752992" y="15811500"/>
          <a:ext cx="3559232" cy="5460979"/>
          <a:chOff x="228600" y="895350"/>
          <a:chExt cx="3429479" cy="5677320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id="{4A63164A-9B5C-463E-ABD4-17BFCF4024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0" y="895350"/>
            <a:ext cx="3429479" cy="2724530"/>
          </a:xfrm>
          <a:prstGeom prst="rect">
            <a:avLst/>
          </a:prstGeom>
        </xdr:spPr>
      </xdr:pic>
      <xdr:pic>
        <xdr:nvPicPr>
          <xdr:cNvPr id="7" name="图片 6">
            <a:extLst>
              <a:ext uri="{FF2B5EF4-FFF2-40B4-BE49-F238E27FC236}">
                <a16:creationId xmlns:a16="http://schemas.microsoft.com/office/drawing/2014/main" id="{19D008A0-6C70-4B73-A2E1-3F7F58553A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7650" y="3562350"/>
            <a:ext cx="3372321" cy="3010320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95250</xdr:colOff>
      <xdr:row>30</xdr:row>
      <xdr:rowOff>54429</xdr:rowOff>
    </xdr:from>
    <xdr:to>
      <xdr:col>7</xdr:col>
      <xdr:colOff>342500</xdr:colOff>
      <xdr:row>38</xdr:row>
      <xdr:rowOff>154882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2F7D1A60-D4C2-4817-AF68-7F98834B0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37214" y="5769429"/>
          <a:ext cx="3200000" cy="1923810"/>
        </a:xfrm>
        <a:prstGeom prst="rect">
          <a:avLst/>
        </a:prstGeom>
      </xdr:spPr>
    </xdr:pic>
    <xdr:clientData/>
  </xdr:twoCellAnchor>
  <xdr:twoCellAnchor>
    <xdr:from>
      <xdr:col>3</xdr:col>
      <xdr:colOff>530678</xdr:colOff>
      <xdr:row>23</xdr:row>
      <xdr:rowOff>13607</xdr:rowOff>
    </xdr:from>
    <xdr:to>
      <xdr:col>7</xdr:col>
      <xdr:colOff>2365832</xdr:colOff>
      <xdr:row>24</xdr:row>
      <xdr:rowOff>30661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DD809367-F761-420C-9300-8FDCCD96AB18}"/>
            </a:ext>
          </a:extLst>
        </xdr:cNvPr>
        <xdr:cNvSpPr/>
      </xdr:nvSpPr>
      <xdr:spPr>
        <a:xfrm>
          <a:off x="2911928" y="4395107"/>
          <a:ext cx="6148618" cy="2075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381000</xdr:colOff>
      <xdr:row>48</xdr:row>
      <xdr:rowOff>13607</xdr:rowOff>
    </xdr:from>
    <xdr:to>
      <xdr:col>5</xdr:col>
      <xdr:colOff>353786</xdr:colOff>
      <xdr:row>91</xdr:row>
      <xdr:rowOff>136070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B5B8671D-3D9C-4816-9AD4-470412AA9005}"/>
            </a:ext>
          </a:extLst>
        </xdr:cNvPr>
        <xdr:cNvSpPr/>
      </xdr:nvSpPr>
      <xdr:spPr>
        <a:xfrm>
          <a:off x="1905000" y="9157607"/>
          <a:ext cx="2190750" cy="831396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7"/>
  <sheetViews>
    <sheetView zoomScale="115" zoomScaleNormal="115" workbookViewId="0">
      <selection activeCell="H118" sqref="H118"/>
    </sheetView>
  </sheetViews>
  <sheetFormatPr defaultRowHeight="15" customHeight="1" x14ac:dyDescent="0.25"/>
  <cols>
    <col min="1" max="1" width="11" bestFit="1" customWidth="1"/>
    <col min="2" max="2" width="14" customWidth="1"/>
    <col min="3" max="3" width="24.77734375" style="9" customWidth="1"/>
    <col min="6" max="6" width="29.88671875" style="9" customWidth="1"/>
    <col min="8" max="8" width="31.6640625" bestFit="1" customWidth="1"/>
    <col min="9" max="9" width="21.109375" customWidth="1"/>
    <col min="16" max="16" width="18" customWidth="1"/>
  </cols>
  <sheetData>
    <row r="1" spans="1:9" ht="25.2" x14ac:dyDescent="0.45">
      <c r="A1" s="25" t="s">
        <v>0</v>
      </c>
    </row>
    <row r="2" spans="1:9" ht="15" customHeight="1" x14ac:dyDescent="0.25">
      <c r="B2" t="s">
        <v>64</v>
      </c>
      <c r="C2" s="9" t="s">
        <v>65</v>
      </c>
      <c r="F2" s="9" t="s">
        <v>66</v>
      </c>
    </row>
    <row r="3" spans="1:9" ht="40.799999999999997" customHeight="1" x14ac:dyDescent="0.25">
      <c r="B3" s="1" t="s">
        <v>23</v>
      </c>
      <c r="C3" s="2" t="s">
        <v>24</v>
      </c>
      <c r="D3" s="3" t="s">
        <v>3</v>
      </c>
      <c r="E3" s="4"/>
      <c r="F3" s="7" t="s">
        <v>25</v>
      </c>
      <c r="G3" s="5" t="s">
        <v>5</v>
      </c>
      <c r="H3" s="8" t="s">
        <v>26</v>
      </c>
      <c r="I3" s="10" t="s">
        <v>134</v>
      </c>
    </row>
    <row r="4" spans="1:9" ht="15" customHeight="1" x14ac:dyDescent="0.25">
      <c r="B4" s="1" t="s">
        <v>11</v>
      </c>
      <c r="C4" s="2" t="s">
        <v>12</v>
      </c>
      <c r="D4" s="3" t="s">
        <v>3</v>
      </c>
      <c r="E4" s="4"/>
      <c r="F4" s="7" t="s">
        <v>13</v>
      </c>
      <c r="G4" s="5" t="s">
        <v>5</v>
      </c>
      <c r="H4" s="8" t="s">
        <v>14</v>
      </c>
      <c r="I4" s="10" t="s">
        <v>134</v>
      </c>
    </row>
    <row r="5" spans="1:9" ht="34.799999999999997" customHeight="1" x14ac:dyDescent="0.25">
      <c r="B5" s="1" t="s">
        <v>15</v>
      </c>
      <c r="C5" s="2" t="s">
        <v>16</v>
      </c>
      <c r="D5" s="3" t="s">
        <v>3</v>
      </c>
      <c r="E5" s="4"/>
      <c r="F5" s="5" t="s">
        <v>17</v>
      </c>
      <c r="G5" s="5" t="s">
        <v>5</v>
      </c>
      <c r="H5" s="6" t="s">
        <v>18</v>
      </c>
      <c r="I5" s="10" t="s">
        <v>134</v>
      </c>
    </row>
    <row r="6" spans="1:9" ht="17.399999999999999" customHeight="1" x14ac:dyDescent="0.25">
      <c r="B6" s="1" t="s">
        <v>19</v>
      </c>
      <c r="C6" s="2" t="s">
        <v>20</v>
      </c>
      <c r="D6" s="3" t="s">
        <v>3</v>
      </c>
      <c r="E6" s="4"/>
      <c r="F6" s="5" t="s">
        <v>21</v>
      </c>
      <c r="G6" s="5" t="s">
        <v>5</v>
      </c>
      <c r="H6" s="6" t="s">
        <v>22</v>
      </c>
      <c r="I6" s="11" t="s">
        <v>68</v>
      </c>
    </row>
    <row r="7" spans="1:9" s="34" customFormat="1" ht="30" customHeight="1" x14ac:dyDescent="0.25">
      <c r="B7" s="36" t="s">
        <v>27</v>
      </c>
      <c r="C7" s="37" t="s">
        <v>28</v>
      </c>
      <c r="D7" s="38" t="s">
        <v>3</v>
      </c>
      <c r="E7" s="39"/>
      <c r="F7" s="40" t="s">
        <v>29</v>
      </c>
      <c r="G7" s="41" t="s">
        <v>5</v>
      </c>
      <c r="H7" s="42" t="s">
        <v>30</v>
      </c>
      <c r="I7" s="43" t="s">
        <v>68</v>
      </c>
    </row>
    <row r="8" spans="1:9" ht="15" customHeight="1" x14ac:dyDescent="0.25">
      <c r="B8" s="1" t="s">
        <v>31</v>
      </c>
      <c r="C8" s="2" t="s">
        <v>32</v>
      </c>
      <c r="D8" s="3" t="s">
        <v>3</v>
      </c>
      <c r="E8" s="4"/>
      <c r="F8" s="7" t="s">
        <v>33</v>
      </c>
      <c r="G8" s="5" t="s">
        <v>5</v>
      </c>
      <c r="H8" s="6" t="s">
        <v>34</v>
      </c>
      <c r="I8" s="12" t="s">
        <v>68</v>
      </c>
    </row>
    <row r="9" spans="1:9" ht="15" customHeight="1" x14ac:dyDescent="0.25">
      <c r="B9" s="1" t="s">
        <v>7</v>
      </c>
      <c r="C9" s="2" t="s">
        <v>8</v>
      </c>
      <c r="D9" s="3" t="s">
        <v>3</v>
      </c>
      <c r="E9" s="4"/>
      <c r="F9" s="5" t="s">
        <v>9</v>
      </c>
      <c r="G9" s="5" t="s">
        <v>5</v>
      </c>
      <c r="H9" s="6" t="s">
        <v>10</v>
      </c>
      <c r="I9" s="11" t="s">
        <v>68</v>
      </c>
    </row>
    <row r="10" spans="1:9" ht="15" customHeight="1" x14ac:dyDescent="0.25">
      <c r="B10" s="1" t="s">
        <v>43</v>
      </c>
      <c r="C10" s="2" t="s">
        <v>44</v>
      </c>
      <c r="D10" s="3" t="s">
        <v>3</v>
      </c>
      <c r="E10" s="4"/>
      <c r="F10" s="5" t="s">
        <v>45</v>
      </c>
      <c r="G10" s="5" t="s">
        <v>5</v>
      </c>
      <c r="H10" s="6" t="s">
        <v>46</v>
      </c>
      <c r="I10" s="11" t="s">
        <v>69</v>
      </c>
    </row>
    <row r="11" spans="1:9" ht="20.399999999999999" customHeight="1" x14ac:dyDescent="0.25">
      <c r="B11" s="1" t="s">
        <v>39</v>
      </c>
      <c r="C11" s="2" t="s">
        <v>40</v>
      </c>
      <c r="D11" s="3" t="s">
        <v>3</v>
      </c>
      <c r="E11" s="4"/>
      <c r="F11" s="5" t="s">
        <v>41</v>
      </c>
      <c r="G11" s="5" t="s">
        <v>5</v>
      </c>
      <c r="H11" s="6" t="s">
        <v>42</v>
      </c>
      <c r="I11" s="11" t="s">
        <v>69</v>
      </c>
    </row>
    <row r="12" spans="1:9" ht="23.4" customHeight="1" x14ac:dyDescent="0.25">
      <c r="B12" s="1" t="s">
        <v>47</v>
      </c>
      <c r="C12" s="2" t="s">
        <v>48</v>
      </c>
      <c r="D12" s="3" t="s">
        <v>3</v>
      </c>
      <c r="E12" s="4"/>
      <c r="F12" s="5" t="s">
        <v>49</v>
      </c>
      <c r="G12" s="5" t="s">
        <v>5</v>
      </c>
      <c r="H12" s="6" t="s">
        <v>50</v>
      </c>
      <c r="I12" s="11" t="s">
        <v>69</v>
      </c>
    </row>
    <row r="13" spans="1:9" ht="25.8" customHeight="1" x14ac:dyDescent="0.25">
      <c r="B13" s="1" t="s">
        <v>51</v>
      </c>
      <c r="C13" s="2" t="s">
        <v>52</v>
      </c>
      <c r="D13" s="3" t="s">
        <v>3</v>
      </c>
      <c r="E13" s="4"/>
      <c r="F13" s="7" t="s">
        <v>53</v>
      </c>
      <c r="G13" s="5" t="s">
        <v>5</v>
      </c>
      <c r="H13" s="6" t="s">
        <v>54</v>
      </c>
      <c r="I13" s="11" t="s">
        <v>69</v>
      </c>
    </row>
    <row r="14" spans="1:9" ht="23.4" customHeight="1" x14ac:dyDescent="0.25">
      <c r="B14" s="1" t="s">
        <v>55</v>
      </c>
      <c r="C14" s="2" t="s">
        <v>56</v>
      </c>
      <c r="D14" s="3" t="s">
        <v>3</v>
      </c>
      <c r="E14" s="4"/>
      <c r="F14" s="7" t="s">
        <v>57</v>
      </c>
      <c r="G14" s="5" t="s">
        <v>5</v>
      </c>
      <c r="H14" s="6" t="s">
        <v>58</v>
      </c>
      <c r="I14" s="11" t="s">
        <v>69</v>
      </c>
    </row>
    <row r="15" spans="1:9" ht="25.8" customHeight="1" x14ac:dyDescent="0.25">
      <c r="B15" s="1" t="s">
        <v>1</v>
      </c>
      <c r="C15" s="2" t="s">
        <v>2</v>
      </c>
      <c r="D15" s="3" t="s">
        <v>3</v>
      </c>
      <c r="E15" s="4"/>
      <c r="F15" s="5" t="s">
        <v>4</v>
      </c>
      <c r="G15" s="5" t="s">
        <v>5</v>
      </c>
      <c r="H15" s="6" t="s">
        <v>6</v>
      </c>
      <c r="I15" s="11" t="s">
        <v>69</v>
      </c>
    </row>
    <row r="16" spans="1:9" ht="45.6" customHeight="1" x14ac:dyDescent="0.25">
      <c r="B16" s="1" t="s">
        <v>59</v>
      </c>
      <c r="C16" s="2" t="s">
        <v>60</v>
      </c>
      <c r="D16" s="3" t="s">
        <v>3</v>
      </c>
      <c r="E16" s="4"/>
      <c r="F16" s="7" t="s">
        <v>61</v>
      </c>
      <c r="G16" s="5" t="s">
        <v>5</v>
      </c>
      <c r="H16" s="8" t="s">
        <v>62</v>
      </c>
      <c r="I16" s="11" t="s">
        <v>69</v>
      </c>
    </row>
    <row r="18" spans="1:8" ht="25.2" x14ac:dyDescent="0.45">
      <c r="A18" s="25" t="s">
        <v>63</v>
      </c>
    </row>
    <row r="19" spans="1:8" ht="15" customHeight="1" x14ac:dyDescent="0.25">
      <c r="B19" s="1" t="s">
        <v>35</v>
      </c>
      <c r="C19" s="2" t="s">
        <v>36</v>
      </c>
      <c r="D19" s="3" t="s">
        <v>3</v>
      </c>
      <c r="E19" s="4"/>
      <c r="F19" s="5" t="s">
        <v>37</v>
      </c>
      <c r="G19" s="5" t="s">
        <v>5</v>
      </c>
      <c r="H19" s="6" t="s">
        <v>38</v>
      </c>
    </row>
    <row r="32" spans="1:8" ht="15" customHeight="1" x14ac:dyDescent="0.25">
      <c r="B32" s="13" t="s">
        <v>70</v>
      </c>
      <c r="C32" s="14" t="s">
        <v>71</v>
      </c>
    </row>
    <row r="33" spans="2:19" ht="27" customHeight="1" x14ac:dyDescent="0.25">
      <c r="B33" s="15" t="s">
        <v>72</v>
      </c>
      <c r="C33" s="16">
        <v>3435</v>
      </c>
      <c r="M33" s="17" t="s">
        <v>78</v>
      </c>
      <c r="N33" s="17" t="s">
        <v>79</v>
      </c>
      <c r="O33" s="17" t="s">
        <v>80</v>
      </c>
      <c r="P33" s="18" t="s">
        <v>81</v>
      </c>
      <c r="Q33" s="18" t="s">
        <v>82</v>
      </c>
      <c r="R33" s="18" t="s">
        <v>83</v>
      </c>
      <c r="S33" s="18" t="s">
        <v>84</v>
      </c>
    </row>
    <row r="34" spans="2:19" ht="27" customHeight="1" x14ac:dyDescent="0.25">
      <c r="B34" s="15" t="s">
        <v>73</v>
      </c>
      <c r="C34" s="15">
        <v>25</v>
      </c>
      <c r="M34" s="15">
        <v>-40</v>
      </c>
      <c r="N34" s="15">
        <v>18.850000000000001</v>
      </c>
      <c r="O34" s="15">
        <v>3140</v>
      </c>
      <c r="P34" s="19">
        <f>$C$35*EXP(O34*(1/(M34+273.15)-1/($C$34+273.15)))</f>
        <v>188424.63806547527</v>
      </c>
      <c r="Q34" s="19">
        <f>P34*$C$39/(P34+$C$39)</f>
        <v>101495.88568101781</v>
      </c>
      <c r="R34" s="20">
        <f>$C$37/(Q34+$C$38)*Q34</f>
        <v>3.0040249530425651</v>
      </c>
      <c r="S34" s="19">
        <f>R34/$C$37*4096</f>
        <v>3728.6321841401054</v>
      </c>
    </row>
    <row r="35" spans="2:19" ht="15" customHeight="1" x14ac:dyDescent="0.25">
      <c r="B35" s="15" t="s">
        <v>74</v>
      </c>
      <c r="C35" s="16">
        <v>10000</v>
      </c>
      <c r="M35" s="15">
        <v>-35</v>
      </c>
      <c r="N35" s="15">
        <v>14.429</v>
      </c>
      <c r="O35" s="15">
        <v>3159</v>
      </c>
      <c r="P35" s="19">
        <f t="shared" ref="P35:P67" si="0">$C$35*EXP(O35*(1/(M35+273.15)-1/($C$34+273.15)))</f>
        <v>144314.69305128942</v>
      </c>
      <c r="Q35" s="19">
        <f t="shared" ref="Q35:Q67" si="1">P35*$C$39/(P35+$C$39)</f>
        <v>87147.823233179093</v>
      </c>
      <c r="R35" s="20">
        <f t="shared" ref="R35:R67" si="2">$C$37/(Q35+$C$38)*Q35</f>
        <v>2.9603114830396997</v>
      </c>
      <c r="S35" s="19">
        <f t="shared" ref="S35:S67" si="3">R35/$C$37*4096</f>
        <v>3674.3744953123064</v>
      </c>
    </row>
    <row r="36" spans="2:19" ht="15" customHeight="1" x14ac:dyDescent="0.25">
      <c r="B36" s="15"/>
      <c r="C36" s="15"/>
      <c r="M36" s="15">
        <v>-30</v>
      </c>
      <c r="N36" s="15">
        <v>11.132999999999999</v>
      </c>
      <c r="O36" s="15">
        <v>3176</v>
      </c>
      <c r="P36" s="19">
        <f t="shared" si="0"/>
        <v>111288.37945868229</v>
      </c>
      <c r="Q36" s="19">
        <f t="shared" si="1"/>
        <v>73903.719535576514</v>
      </c>
      <c r="R36" s="20">
        <f t="shared" si="2"/>
        <v>2.9066920491408315</v>
      </c>
      <c r="S36" s="19">
        <f t="shared" si="3"/>
        <v>3607.8214040244989</v>
      </c>
    </row>
    <row r="37" spans="2:19" ht="15" customHeight="1" x14ac:dyDescent="0.25">
      <c r="B37" s="15" t="s">
        <v>75</v>
      </c>
      <c r="C37" s="16">
        <v>3.3</v>
      </c>
      <c r="M37" s="15">
        <v>-25</v>
      </c>
      <c r="N37" s="15">
        <v>8.6560000000000006</v>
      </c>
      <c r="O37" s="15">
        <v>3194</v>
      </c>
      <c r="P37" s="19">
        <f t="shared" si="0"/>
        <v>86583.029323462149</v>
      </c>
      <c r="Q37" s="19">
        <f t="shared" si="1"/>
        <v>62130.85731847438</v>
      </c>
      <c r="R37" s="20">
        <f t="shared" si="2"/>
        <v>2.8424981592233487</v>
      </c>
      <c r="S37" s="19">
        <f t="shared" si="3"/>
        <v>3528.1431697511625</v>
      </c>
    </row>
    <row r="38" spans="2:19" ht="15" customHeight="1" x14ac:dyDescent="0.25">
      <c r="B38" s="15" t="s">
        <v>76</v>
      </c>
      <c r="C38" s="16">
        <v>10000</v>
      </c>
      <c r="M38" s="15">
        <v>-20</v>
      </c>
      <c r="N38" s="15">
        <v>6.7789999999999999</v>
      </c>
      <c r="O38" s="15">
        <v>3210</v>
      </c>
      <c r="P38" s="19">
        <f t="shared" si="0"/>
        <v>67790.458221320572</v>
      </c>
      <c r="Q38" s="19">
        <f t="shared" si="1"/>
        <v>51822.082291627717</v>
      </c>
      <c r="R38" s="20">
        <f t="shared" si="2"/>
        <v>2.7662101505359833</v>
      </c>
      <c r="S38" s="19">
        <f t="shared" si="3"/>
        <v>3433.4535686652694</v>
      </c>
    </row>
    <row r="39" spans="2:19" ht="15" customHeight="1" x14ac:dyDescent="0.25">
      <c r="B39" s="15" t="s">
        <v>77</v>
      </c>
      <c r="C39" s="16">
        <v>220000</v>
      </c>
      <c r="M39" s="15">
        <v>-15</v>
      </c>
      <c r="N39" s="15">
        <v>5.3460000000000001</v>
      </c>
      <c r="O39" s="15">
        <v>3226</v>
      </c>
      <c r="P39" s="19">
        <f t="shared" si="0"/>
        <v>53470.953032461963</v>
      </c>
      <c r="Q39" s="19">
        <f t="shared" si="1"/>
        <v>43015.938390156007</v>
      </c>
      <c r="R39" s="20">
        <f t="shared" si="2"/>
        <v>2.677545677732879</v>
      </c>
      <c r="S39" s="19">
        <f t="shared" si="3"/>
        <v>3323.4021503011736</v>
      </c>
    </row>
    <row r="40" spans="2:19" ht="15" customHeight="1" x14ac:dyDescent="0.25">
      <c r="M40" s="15">
        <v>-10</v>
      </c>
      <c r="N40" s="15">
        <v>4.2450000000000001</v>
      </c>
      <c r="O40" s="15">
        <v>3241</v>
      </c>
      <c r="P40" s="19">
        <f t="shared" si="0"/>
        <v>42452.5640795789</v>
      </c>
      <c r="Q40" s="19">
        <f t="shared" si="1"/>
        <v>35585.722434304305</v>
      </c>
      <c r="R40" s="20">
        <f t="shared" si="2"/>
        <v>2.5760891297147293</v>
      </c>
      <c r="S40" s="19">
        <f t="shared" si="3"/>
        <v>3197.4730531247064</v>
      </c>
    </row>
    <row r="41" spans="2:19" ht="15" customHeight="1" x14ac:dyDescent="0.25">
      <c r="M41" s="15">
        <v>-5</v>
      </c>
      <c r="N41" s="15">
        <v>3.3929999999999998</v>
      </c>
      <c r="O41" s="15">
        <v>3256</v>
      </c>
      <c r="P41" s="19">
        <f t="shared" si="0"/>
        <v>33932.225290280221</v>
      </c>
      <c r="Q41" s="19">
        <f t="shared" si="1"/>
        <v>29397.960638229364</v>
      </c>
      <c r="R41" s="20">
        <f t="shared" si="2"/>
        <v>2.4623931933172494</v>
      </c>
      <c r="S41" s="19">
        <f t="shared" si="3"/>
        <v>3056.3522787355923</v>
      </c>
    </row>
    <row r="42" spans="2:19" ht="15" customHeight="1" x14ac:dyDescent="0.25">
      <c r="M42" s="15">
        <v>0</v>
      </c>
      <c r="N42" s="15">
        <v>2.7280000000000002</v>
      </c>
      <c r="O42" s="15">
        <v>3270</v>
      </c>
      <c r="P42" s="19">
        <f t="shared" si="0"/>
        <v>27286.596556051682</v>
      </c>
      <c r="Q42" s="19">
        <f t="shared" si="1"/>
        <v>24275.68386615195</v>
      </c>
      <c r="R42" s="20">
        <f t="shared" si="2"/>
        <v>2.3372183344651427</v>
      </c>
      <c r="S42" s="19">
        <f t="shared" si="3"/>
        <v>2900.9837266573409</v>
      </c>
    </row>
    <row r="43" spans="2:19" ht="15" customHeight="1" x14ac:dyDescent="0.25">
      <c r="M43" s="15">
        <v>5</v>
      </c>
      <c r="N43" s="15">
        <v>2.2069999999999999</v>
      </c>
      <c r="O43" s="15">
        <v>3283</v>
      </c>
      <c r="P43" s="19">
        <f t="shared" si="0"/>
        <v>22072.51433791083</v>
      </c>
      <c r="Q43" s="19">
        <f t="shared" si="1"/>
        <v>20059.911252716287</v>
      </c>
      <c r="R43" s="20">
        <f t="shared" si="2"/>
        <v>2.2021923676831201</v>
      </c>
      <c r="S43" s="19">
        <f t="shared" si="3"/>
        <v>2733.3878600091093</v>
      </c>
    </row>
    <row r="44" spans="2:19" ht="15" customHeight="1" x14ac:dyDescent="0.25">
      <c r="M44" s="15">
        <v>10</v>
      </c>
      <c r="N44" s="15">
        <v>1.796</v>
      </c>
      <c r="O44" s="15">
        <v>3296</v>
      </c>
      <c r="P44" s="19">
        <f t="shared" si="0"/>
        <v>17961.31308219612</v>
      </c>
      <c r="Q44" s="19">
        <f t="shared" si="1"/>
        <v>16605.593686223405</v>
      </c>
      <c r="R44" s="20">
        <f t="shared" si="2"/>
        <v>2.059659326185693</v>
      </c>
      <c r="S44" s="19">
        <f t="shared" si="3"/>
        <v>2556.4741212292724</v>
      </c>
    </row>
    <row r="45" spans="2:19" ht="15" customHeight="1" x14ac:dyDescent="0.25">
      <c r="M45" s="15">
        <v>15</v>
      </c>
      <c r="N45" s="15">
        <v>1.47</v>
      </c>
      <c r="O45" s="15">
        <v>3308</v>
      </c>
      <c r="P45" s="19">
        <f t="shared" si="0"/>
        <v>14696.812048697531</v>
      </c>
      <c r="Q45" s="19">
        <f t="shared" si="1"/>
        <v>13776.49156155805</v>
      </c>
      <c r="R45" s="20">
        <f t="shared" si="2"/>
        <v>1.9120744553685725</v>
      </c>
      <c r="S45" s="19">
        <f t="shared" si="3"/>
        <v>2373.2899906635375</v>
      </c>
    </row>
    <row r="46" spans="2:19" ht="15" customHeight="1" x14ac:dyDescent="0.25">
      <c r="M46" s="15">
        <v>20</v>
      </c>
      <c r="N46" s="15">
        <v>1.2090000000000001</v>
      </c>
      <c r="O46" s="15">
        <v>3320</v>
      </c>
      <c r="P46" s="19">
        <f t="shared" si="0"/>
        <v>12091.595634384978</v>
      </c>
      <c r="Q46" s="19">
        <f t="shared" si="1"/>
        <v>11461.643116777239</v>
      </c>
      <c r="R46" s="20">
        <f t="shared" si="2"/>
        <v>1.7623730894955163</v>
      </c>
      <c r="S46" s="19">
        <f t="shared" si="3"/>
        <v>2187.4788407798897</v>
      </c>
    </row>
    <row r="47" spans="2:19" ht="15" customHeight="1" x14ac:dyDescent="0.25">
      <c r="M47" s="15">
        <v>25</v>
      </c>
      <c r="N47" s="15">
        <v>1</v>
      </c>
      <c r="O47" s="15">
        <v>3332</v>
      </c>
      <c r="P47" s="19">
        <f t="shared" si="0"/>
        <v>10000</v>
      </c>
      <c r="Q47" s="19">
        <f t="shared" si="1"/>
        <v>9565.217391304348</v>
      </c>
      <c r="R47" s="20">
        <f t="shared" si="2"/>
        <v>1.6133333333333333</v>
      </c>
      <c r="S47" s="19">
        <f t="shared" si="3"/>
        <v>2002.4888888888891</v>
      </c>
    </row>
    <row r="48" spans="2:19" ht="15" customHeight="1" x14ac:dyDescent="0.25">
      <c r="M48" s="15">
        <v>30</v>
      </c>
      <c r="N48" s="15">
        <v>0.83099999999999996</v>
      </c>
      <c r="O48" s="15">
        <v>3343</v>
      </c>
      <c r="P48" s="19">
        <f t="shared" si="0"/>
        <v>8311.6011842868647</v>
      </c>
      <c r="Q48" s="19">
        <f t="shared" si="1"/>
        <v>8009.0203522647662</v>
      </c>
      <c r="R48" s="20">
        <f t="shared" si="2"/>
        <v>1.4675849460712056</v>
      </c>
      <c r="S48" s="19">
        <f t="shared" si="3"/>
        <v>1821.5842239720178</v>
      </c>
    </row>
    <row r="49" spans="13:19" ht="15" customHeight="1" x14ac:dyDescent="0.25">
      <c r="M49" s="15">
        <v>35</v>
      </c>
      <c r="N49" s="15">
        <v>0.69399999999999995</v>
      </c>
      <c r="O49" s="15">
        <v>3353</v>
      </c>
      <c r="P49" s="19">
        <f t="shared" si="0"/>
        <v>6942.2949492898833</v>
      </c>
      <c r="Q49" s="19">
        <f t="shared" si="1"/>
        <v>6729.9261655261298</v>
      </c>
      <c r="R49" s="20">
        <f t="shared" si="2"/>
        <v>1.327486811746954</v>
      </c>
      <c r="S49" s="19">
        <f t="shared" si="3"/>
        <v>1647.6927214895527</v>
      </c>
    </row>
    <row r="50" spans="13:19" ht="15" customHeight="1" x14ac:dyDescent="0.25">
      <c r="M50" s="15">
        <v>40</v>
      </c>
      <c r="N50" s="15">
        <v>0.58299999999999996</v>
      </c>
      <c r="O50" s="15">
        <v>3363</v>
      </c>
      <c r="P50" s="19">
        <f t="shared" si="0"/>
        <v>5825.7640457817761</v>
      </c>
      <c r="Q50" s="19">
        <f t="shared" si="1"/>
        <v>5675.4732813044193</v>
      </c>
      <c r="R50" s="20">
        <f t="shared" si="2"/>
        <v>1.1948004052063979</v>
      </c>
      <c r="S50" s="19">
        <f t="shared" si="3"/>
        <v>1483.0007453713351</v>
      </c>
    </row>
    <row r="51" spans="13:19" ht="15" customHeight="1" x14ac:dyDescent="0.25">
      <c r="M51" s="15">
        <v>45</v>
      </c>
      <c r="N51" s="15">
        <v>0.49099999999999999</v>
      </c>
      <c r="O51" s="15">
        <v>3373</v>
      </c>
      <c r="P51" s="19">
        <f t="shared" si="0"/>
        <v>4910.6435055251741</v>
      </c>
      <c r="Q51" s="19">
        <f t="shared" si="1"/>
        <v>4803.4257266664154</v>
      </c>
      <c r="R51" s="20">
        <f t="shared" si="2"/>
        <v>1.0707862619559159</v>
      </c>
      <c r="S51" s="19">
        <f t="shared" si="3"/>
        <v>1329.0728875671005</v>
      </c>
    </row>
    <row r="52" spans="13:19" ht="15" customHeight="1" x14ac:dyDescent="0.25">
      <c r="M52" s="15">
        <v>50</v>
      </c>
      <c r="N52" s="15">
        <v>0.41599999999999998</v>
      </c>
      <c r="O52" s="15">
        <v>3382</v>
      </c>
      <c r="P52" s="19">
        <f t="shared" si="0"/>
        <v>4157.9805055377465</v>
      </c>
      <c r="Q52" s="19">
        <f t="shared" si="1"/>
        <v>4080.8527501687836</v>
      </c>
      <c r="R52" s="20">
        <f t="shared" si="2"/>
        <v>0.9563919397847237</v>
      </c>
      <c r="S52" s="19">
        <f t="shared" si="3"/>
        <v>1187.0852682903724</v>
      </c>
    </row>
    <row r="53" spans="13:19" ht="15" customHeight="1" x14ac:dyDescent="0.25">
      <c r="M53" s="15">
        <v>55</v>
      </c>
      <c r="N53" s="15">
        <v>0.35399999999999998</v>
      </c>
      <c r="O53" s="15">
        <v>3393</v>
      </c>
      <c r="P53" s="19">
        <f t="shared" si="0"/>
        <v>3533.1540325427209</v>
      </c>
      <c r="Q53" s="19">
        <f t="shared" si="1"/>
        <v>3477.3091737713212</v>
      </c>
      <c r="R53" s="20">
        <f t="shared" si="2"/>
        <v>0.85144001116910673</v>
      </c>
      <c r="S53" s="19">
        <f t="shared" si="3"/>
        <v>1056.8176623480792</v>
      </c>
    </row>
    <row r="54" spans="13:19" ht="15" customHeight="1" x14ac:dyDescent="0.25">
      <c r="M54" s="15">
        <v>60</v>
      </c>
      <c r="N54" s="15">
        <v>0.30199999999999999</v>
      </c>
      <c r="O54" s="15">
        <v>3399</v>
      </c>
      <c r="P54" s="19">
        <f t="shared" si="0"/>
        <v>3018.9064640140846</v>
      </c>
      <c r="Q54" s="19">
        <f t="shared" si="1"/>
        <v>2978.0408872656103</v>
      </c>
      <c r="R54" s="20">
        <f t="shared" si="2"/>
        <v>0.7572433322828831</v>
      </c>
      <c r="S54" s="19">
        <f t="shared" si="3"/>
        <v>939.89960273657255</v>
      </c>
    </row>
    <row r="55" spans="13:19" ht="15" customHeight="1" x14ac:dyDescent="0.25">
      <c r="M55" s="15">
        <v>65</v>
      </c>
      <c r="N55" s="15">
        <v>0.25900000000000001</v>
      </c>
      <c r="O55" s="15">
        <v>3407</v>
      </c>
      <c r="P55" s="19">
        <f t="shared" si="0"/>
        <v>2587.9380032935469</v>
      </c>
      <c r="Q55" s="19">
        <f t="shared" si="1"/>
        <v>2557.8491172156682</v>
      </c>
      <c r="R55" s="20">
        <f t="shared" si="2"/>
        <v>0.67216145121858462</v>
      </c>
      <c r="S55" s="19">
        <f t="shared" si="3"/>
        <v>834.2949406640372</v>
      </c>
    </row>
    <row r="56" spans="13:19" ht="15" customHeight="1" x14ac:dyDescent="0.25">
      <c r="M56" s="15">
        <v>70</v>
      </c>
      <c r="N56" s="15">
        <v>0.223</v>
      </c>
      <c r="O56" s="15">
        <v>3414</v>
      </c>
      <c r="P56" s="19">
        <f t="shared" si="0"/>
        <v>2227.7116199839102</v>
      </c>
      <c r="Q56" s="19">
        <f t="shared" si="1"/>
        <v>2205.380025847272</v>
      </c>
      <c r="R56" s="20">
        <f t="shared" si="2"/>
        <v>0.5962742716641295</v>
      </c>
      <c r="S56" s="19">
        <f t="shared" si="3"/>
        <v>740.1028535564468</v>
      </c>
    </row>
    <row r="57" spans="13:19" ht="15" customHeight="1" x14ac:dyDescent="0.25">
      <c r="M57" s="15">
        <v>75</v>
      </c>
      <c r="N57" s="15">
        <v>0.192</v>
      </c>
      <c r="O57" s="15">
        <v>3422</v>
      </c>
      <c r="P57" s="19">
        <f t="shared" si="0"/>
        <v>1923.6751696725426</v>
      </c>
      <c r="Q57" s="19">
        <f t="shared" si="1"/>
        <v>1907.0004000447168</v>
      </c>
      <c r="R57" s="20">
        <f t="shared" si="2"/>
        <v>0.52852113115944233</v>
      </c>
      <c r="S57" s="19">
        <f t="shared" si="3"/>
        <v>656.0068343118412</v>
      </c>
    </row>
    <row r="58" spans="13:19" ht="15" customHeight="1" x14ac:dyDescent="0.25">
      <c r="M58" s="15">
        <v>80</v>
      </c>
      <c r="N58" s="15">
        <v>0.16700000000000001</v>
      </c>
      <c r="O58" s="15">
        <v>3428</v>
      </c>
      <c r="P58" s="19">
        <f t="shared" si="0"/>
        <v>1668.5252602012499</v>
      </c>
      <c r="Q58" s="19">
        <f t="shared" si="1"/>
        <v>1655.9660728260385</v>
      </c>
      <c r="R58" s="20">
        <f t="shared" si="2"/>
        <v>0.46883184166655612</v>
      </c>
      <c r="S58" s="19">
        <f t="shared" si="3"/>
        <v>581.91976468673147</v>
      </c>
    </row>
    <row r="59" spans="13:19" ht="15" customHeight="1" x14ac:dyDescent="0.25">
      <c r="M59" s="15">
        <v>85</v>
      </c>
      <c r="N59" s="15">
        <v>0.14499999999999999</v>
      </c>
      <c r="O59" s="15">
        <v>3435</v>
      </c>
      <c r="P59" s="19">
        <f t="shared" si="0"/>
        <v>1451.3470874245443</v>
      </c>
      <c r="Q59" s="19">
        <f t="shared" si="1"/>
        <v>1441.8352538056495</v>
      </c>
      <c r="R59" s="20">
        <f t="shared" si="2"/>
        <v>0.415847303515061</v>
      </c>
      <c r="S59" s="19">
        <f t="shared" si="3"/>
        <v>516.15471369626971</v>
      </c>
    </row>
    <row r="60" spans="13:19" ht="15" customHeight="1" x14ac:dyDescent="0.25">
      <c r="M60" s="15">
        <v>90</v>
      </c>
      <c r="N60" s="15">
        <v>0.127</v>
      </c>
      <c r="O60" s="15">
        <v>3441</v>
      </c>
      <c r="P60" s="19">
        <f t="shared" si="0"/>
        <v>1267.2357076005878</v>
      </c>
      <c r="Q60" s="19">
        <f t="shared" si="1"/>
        <v>1259.9780296462245</v>
      </c>
      <c r="R60" s="20">
        <f t="shared" si="2"/>
        <v>0.36926604003002461</v>
      </c>
      <c r="S60" s="19">
        <f t="shared" si="3"/>
        <v>458.33748483726691</v>
      </c>
    </row>
    <row r="61" spans="13:19" ht="15" customHeight="1" x14ac:dyDescent="0.25">
      <c r="M61" s="15">
        <v>95</v>
      </c>
      <c r="N61" s="15">
        <v>0.111</v>
      </c>
      <c r="O61" s="15">
        <v>3447</v>
      </c>
      <c r="P61" s="19">
        <f t="shared" si="0"/>
        <v>1109.9575992623311</v>
      </c>
      <c r="Q61" s="19">
        <f t="shared" si="1"/>
        <v>1104.3856843402855</v>
      </c>
      <c r="R61" s="20">
        <f t="shared" si="2"/>
        <v>0.32820120463417246</v>
      </c>
      <c r="S61" s="19">
        <f t="shared" si="3"/>
        <v>407.36731338835472</v>
      </c>
    </row>
    <row r="62" spans="13:19" ht="15" customHeight="1" x14ac:dyDescent="0.25">
      <c r="M62" s="15">
        <v>100</v>
      </c>
      <c r="N62" s="15">
        <v>9.7500000000000003E-2</v>
      </c>
      <c r="O62" s="15">
        <v>3453</v>
      </c>
      <c r="P62" s="19">
        <f t="shared" si="0"/>
        <v>975.13212015400848</v>
      </c>
      <c r="Q62" s="19">
        <f t="shared" si="1"/>
        <v>970.82899951489958</v>
      </c>
      <c r="R62" s="20">
        <f t="shared" si="2"/>
        <v>0.29202311863039965</v>
      </c>
      <c r="S62" s="19">
        <f t="shared" si="3"/>
        <v>362.46263451821727</v>
      </c>
    </row>
    <row r="63" spans="13:19" ht="15" customHeight="1" x14ac:dyDescent="0.25">
      <c r="M63" s="15">
        <v>105</v>
      </c>
      <c r="N63" s="15">
        <v>8.5999999999999993E-2</v>
      </c>
      <c r="O63" s="15">
        <v>3458</v>
      </c>
      <c r="P63" s="19">
        <f t="shared" si="0"/>
        <v>859.77515850900136</v>
      </c>
      <c r="Q63" s="19">
        <f t="shared" si="1"/>
        <v>856.42817817879575</v>
      </c>
      <c r="R63" s="20">
        <f t="shared" si="2"/>
        <v>0.26032622715366527</v>
      </c>
      <c r="S63" s="19">
        <f t="shared" si="3"/>
        <v>323.1200686125494</v>
      </c>
    </row>
    <row r="64" spans="13:19" ht="15" customHeight="1" x14ac:dyDescent="0.25">
      <c r="M64" s="15">
        <v>110</v>
      </c>
      <c r="N64" s="15">
        <v>7.5999999999999998E-2</v>
      </c>
      <c r="O64" s="15">
        <v>3463</v>
      </c>
      <c r="P64" s="19">
        <f t="shared" si="0"/>
        <v>760.22704843921576</v>
      </c>
      <c r="Q64" s="19">
        <f t="shared" si="1"/>
        <v>757.60907158303246</v>
      </c>
      <c r="R64" s="20">
        <f t="shared" si="2"/>
        <v>0.23240386591368337</v>
      </c>
      <c r="S64" s="19">
        <f t="shared" si="3"/>
        <v>288.46249538862031</v>
      </c>
    </row>
    <row r="65" spans="13:19" ht="15" customHeight="1" x14ac:dyDescent="0.25">
      <c r="M65" s="15">
        <v>115</v>
      </c>
      <c r="N65" s="15">
        <v>6.7400000000000002E-2</v>
      </c>
      <c r="O65" s="15">
        <v>3468</v>
      </c>
      <c r="P65" s="19">
        <f t="shared" si="0"/>
        <v>674.04816756776347</v>
      </c>
      <c r="Q65" s="19">
        <f t="shared" si="1"/>
        <v>671.98928961644015</v>
      </c>
      <c r="R65" s="20">
        <f t="shared" si="2"/>
        <v>0.20779299862040559</v>
      </c>
      <c r="S65" s="19">
        <f t="shared" si="3"/>
        <v>257.91518859066105</v>
      </c>
    </row>
    <row r="66" spans="13:19" ht="15" customHeight="1" x14ac:dyDescent="0.25">
      <c r="M66" s="15">
        <v>120</v>
      </c>
      <c r="N66" s="15">
        <v>5.9900000000000002E-2</v>
      </c>
      <c r="O66" s="15">
        <v>3473</v>
      </c>
      <c r="P66" s="19">
        <f t="shared" si="0"/>
        <v>599.21457163525838</v>
      </c>
      <c r="Q66" s="19">
        <f t="shared" si="1"/>
        <v>597.5869225814879</v>
      </c>
      <c r="R66" s="20">
        <f t="shared" si="2"/>
        <v>0.18608357345169457</v>
      </c>
      <c r="S66" s="19">
        <f t="shared" si="3"/>
        <v>230.9691869267094</v>
      </c>
    </row>
    <row r="67" spans="13:19" ht="15" customHeight="1" x14ac:dyDescent="0.25">
      <c r="M67" s="15">
        <v>125</v>
      </c>
      <c r="N67" s="15">
        <v>5.3400000000000003E-2</v>
      </c>
      <c r="O67" s="15">
        <v>3478</v>
      </c>
      <c r="P67" s="19">
        <f t="shared" si="0"/>
        <v>534.04090804359271</v>
      </c>
      <c r="Q67" s="19">
        <f t="shared" si="1"/>
        <v>532.74768505502493</v>
      </c>
      <c r="R67" s="20">
        <f t="shared" si="2"/>
        <v>0.16691440953969816</v>
      </c>
      <c r="S67" s="19">
        <f t="shared" si="3"/>
        <v>207.1761883256375</v>
      </c>
    </row>
    <row r="70" spans="13:19" ht="15" customHeight="1" x14ac:dyDescent="0.25">
      <c r="M70" t="s">
        <v>85</v>
      </c>
      <c r="N70" t="s">
        <v>86</v>
      </c>
    </row>
    <row r="105" spans="1:9" ht="25.2" x14ac:dyDescent="0.45">
      <c r="A105" s="25" t="s">
        <v>87</v>
      </c>
    </row>
    <row r="106" spans="1:9" ht="17.399999999999999" customHeight="1" x14ac:dyDescent="0.3">
      <c r="F106" s="21" t="s">
        <v>89</v>
      </c>
      <c r="G106" s="21" t="s">
        <v>90</v>
      </c>
      <c r="H106" s="21" t="s">
        <v>91</v>
      </c>
      <c r="I106" s="21" t="s">
        <v>92</v>
      </c>
    </row>
    <row r="107" spans="1:9" ht="19.8" customHeight="1" x14ac:dyDescent="0.25">
      <c r="B107" t="s">
        <v>88</v>
      </c>
      <c r="F107" s="22" t="s">
        <v>93</v>
      </c>
      <c r="G107" s="22" t="s">
        <v>94</v>
      </c>
      <c r="H107" s="23" t="s">
        <v>95</v>
      </c>
      <c r="I107" s="15" t="s">
        <v>96</v>
      </c>
    </row>
    <row r="108" spans="1:9" ht="19.8" customHeight="1" x14ac:dyDescent="0.25">
      <c r="B108" t="s">
        <v>119</v>
      </c>
      <c r="F108" s="22" t="s">
        <v>97</v>
      </c>
      <c r="G108" s="22" t="s">
        <v>98</v>
      </c>
      <c r="H108" s="23" t="s">
        <v>99</v>
      </c>
      <c r="I108" s="15" t="s">
        <v>100</v>
      </c>
    </row>
    <row r="109" spans="1:9" ht="15" customHeight="1" x14ac:dyDescent="0.25">
      <c r="B109" s="26" t="s">
        <v>117</v>
      </c>
      <c r="C109" s="27"/>
      <c r="F109" s="22" t="s">
        <v>101</v>
      </c>
      <c r="G109" s="22" t="s">
        <v>102</v>
      </c>
      <c r="H109" s="24" t="s">
        <v>103</v>
      </c>
      <c r="I109" s="15" t="s">
        <v>104</v>
      </c>
    </row>
    <row r="110" spans="1:9" ht="15" customHeight="1" x14ac:dyDescent="0.25">
      <c r="F110" s="22" t="s">
        <v>105</v>
      </c>
      <c r="G110" s="22" t="s">
        <v>106</v>
      </c>
      <c r="H110" s="24" t="s">
        <v>107</v>
      </c>
      <c r="I110" s="15" t="s">
        <v>108</v>
      </c>
    </row>
    <row r="111" spans="1:9" ht="15" customHeight="1" x14ac:dyDescent="0.25">
      <c r="F111" s="22" t="s">
        <v>109</v>
      </c>
      <c r="G111" s="22" t="s">
        <v>110</v>
      </c>
      <c r="H111" s="24" t="s">
        <v>111</v>
      </c>
      <c r="I111" s="15" t="s">
        <v>112</v>
      </c>
    </row>
    <row r="112" spans="1:9" ht="15" customHeight="1" x14ac:dyDescent="0.25">
      <c r="F112" s="22" t="s">
        <v>113</v>
      </c>
      <c r="G112" s="22" t="s">
        <v>114</v>
      </c>
      <c r="H112" s="24" t="s">
        <v>115</v>
      </c>
      <c r="I112" s="15" t="s">
        <v>116</v>
      </c>
    </row>
    <row r="115" spans="1:6" ht="25.2" x14ac:dyDescent="0.45">
      <c r="A115" s="25" t="s">
        <v>118</v>
      </c>
    </row>
    <row r="117" spans="1:6" ht="15" customHeight="1" x14ac:dyDescent="0.25">
      <c r="B117" s="26" t="s">
        <v>120</v>
      </c>
      <c r="C117" s="27"/>
      <c r="D117" s="28"/>
      <c r="E117" s="28"/>
      <c r="F117" s="27"/>
    </row>
  </sheetData>
  <protectedRanges>
    <protectedRange algorithmName="SHA-512" hashValue="880ecinMhxQ7eeLPKi51ASuv0Yj3/W702xGXAQw5ArOH35biV+wLT3X4/HusarTuyuReqpmGIqGNDwerJq+CUQ==" saltValue="6R/wGuYEVFQZn+hRO4302g==" spinCount="100000" sqref="B19:H19 B11:H11 B15:H15 B3:H9" name="区域1"/>
    <protectedRange algorithmName="SHA-512" hashValue="880ecinMhxQ7eeLPKi51ASuv0Yj3/W702xGXAQw5ArOH35biV+wLT3X4/HusarTuyuReqpmGIqGNDwerJq+CUQ==" saltValue="6R/wGuYEVFQZn+hRO4302g==" spinCount="100000" sqref="B10:H10 B12:H14 B16:H16" name="区域1_1"/>
  </protectedRanges>
  <phoneticPr fontId="1" type="noConversion"/>
  <dataValidations count="1">
    <dataValidation type="list" allowBlank="1" showInputMessage="1" showErrorMessage="1" sqref="D19 D3:D16" xr:uid="{3C4DB038-F336-4FE4-983F-DA4E121EA8AD}">
      <formula1>"Internal Pull Up,Internal Pull Down,High-Z,NA"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9290-9960-44BB-8C1E-B035B1ACCCAD}">
  <dimension ref="A1:F37"/>
  <sheetViews>
    <sheetView tabSelected="1" topLeftCell="A16" workbookViewId="0">
      <selection activeCell="H13" sqref="H13"/>
    </sheetView>
  </sheetViews>
  <sheetFormatPr defaultRowHeight="13.8" x14ac:dyDescent="0.25"/>
  <cols>
    <col min="1" max="1" width="21.6640625" customWidth="1"/>
    <col min="2" max="2" width="31.21875" customWidth="1"/>
    <col min="4" max="4" width="23.6640625" customWidth="1"/>
  </cols>
  <sheetData>
    <row r="1" spans="1:6" x14ac:dyDescent="0.25">
      <c r="A1" t="s">
        <v>121</v>
      </c>
    </row>
    <row r="2" spans="1:6" x14ac:dyDescent="0.25">
      <c r="A2" t="s">
        <v>122</v>
      </c>
    </row>
    <row r="3" spans="1:6" ht="26.4" x14ac:dyDescent="0.25">
      <c r="A3" s="33" t="s">
        <v>123</v>
      </c>
      <c r="B3" s="7" t="s">
        <v>25</v>
      </c>
      <c r="C3" s="5" t="s">
        <v>5</v>
      </c>
      <c r="D3" s="8" t="s">
        <v>26</v>
      </c>
      <c r="E3" s="10" t="s">
        <v>67</v>
      </c>
      <c r="F3" s="34"/>
    </row>
    <row r="4" spans="1:6" ht="22.8" customHeight="1" x14ac:dyDescent="0.25">
      <c r="A4" s="33" t="s">
        <v>124</v>
      </c>
      <c r="B4" s="7" t="s">
        <v>13</v>
      </c>
      <c r="C4" s="5" t="s">
        <v>5</v>
      </c>
      <c r="D4" s="8" t="s">
        <v>14</v>
      </c>
      <c r="E4" s="10" t="s">
        <v>67</v>
      </c>
      <c r="F4" s="34"/>
    </row>
    <row r="5" spans="1:6" ht="26.4" x14ac:dyDescent="0.25">
      <c r="A5" s="33" t="s">
        <v>125</v>
      </c>
      <c r="B5" s="5" t="s">
        <v>17</v>
      </c>
      <c r="C5" s="5" t="s">
        <v>5</v>
      </c>
      <c r="D5" s="6" t="s">
        <v>18</v>
      </c>
      <c r="E5" s="10" t="s">
        <v>67</v>
      </c>
      <c r="F5" s="34"/>
    </row>
    <row r="7" spans="1:6" x14ac:dyDescent="0.25">
      <c r="A7" t="s">
        <v>126</v>
      </c>
    </row>
    <row r="9" spans="1:6" x14ac:dyDescent="0.25">
      <c r="B9" s="7" t="s">
        <v>29</v>
      </c>
      <c r="C9" s="5" t="s">
        <v>5</v>
      </c>
      <c r="D9" s="6" t="s">
        <v>30</v>
      </c>
      <c r="E9" s="11" t="s">
        <v>68</v>
      </c>
      <c r="F9" s="35"/>
    </row>
    <row r="10" spans="1:6" ht="26.4" customHeight="1" x14ac:dyDescent="0.25"/>
    <row r="11" spans="1:6" ht="25.2" customHeight="1" x14ac:dyDescent="0.25">
      <c r="A11" t="s">
        <v>127</v>
      </c>
    </row>
    <row r="12" spans="1:6" ht="30.6" customHeight="1" x14ac:dyDescent="0.25">
      <c r="B12" s="5" t="s">
        <v>21</v>
      </c>
      <c r="C12" s="5" t="s">
        <v>5</v>
      </c>
      <c r="D12" s="6" t="s">
        <v>22</v>
      </c>
      <c r="E12" s="11" t="s">
        <v>68</v>
      </c>
      <c r="F12" s="34"/>
    </row>
    <row r="13" spans="1:6" ht="26.4" x14ac:dyDescent="0.25">
      <c r="B13" s="7" t="s">
        <v>33</v>
      </c>
      <c r="C13" s="5" t="s">
        <v>5</v>
      </c>
      <c r="D13" s="6" t="s">
        <v>34</v>
      </c>
      <c r="E13" s="12" t="s">
        <v>69</v>
      </c>
      <c r="F13" s="34"/>
    </row>
    <row r="15" spans="1:6" x14ac:dyDescent="0.25">
      <c r="A15" t="s">
        <v>128</v>
      </c>
    </row>
    <row r="17" spans="1:6" x14ac:dyDescent="0.25">
      <c r="B17" s="5" t="s">
        <v>41</v>
      </c>
      <c r="C17" s="5" t="s">
        <v>5</v>
      </c>
      <c r="D17" s="6" t="s">
        <v>42</v>
      </c>
      <c r="E17" s="11" t="s">
        <v>69</v>
      </c>
      <c r="F17" s="34"/>
    </row>
    <row r="18" spans="1:6" x14ac:dyDescent="0.25">
      <c r="B18" s="5" t="s">
        <v>49</v>
      </c>
      <c r="C18" s="5" t="s">
        <v>5</v>
      </c>
      <c r="D18" s="6" t="s">
        <v>50</v>
      </c>
      <c r="E18" s="11" t="s">
        <v>69</v>
      </c>
      <c r="F18" s="34"/>
    </row>
    <row r="19" spans="1:6" ht="26.4" x14ac:dyDescent="0.25">
      <c r="B19" s="7" t="s">
        <v>53</v>
      </c>
      <c r="C19" s="5" t="s">
        <v>5</v>
      </c>
      <c r="D19" s="6" t="s">
        <v>54</v>
      </c>
      <c r="E19" s="11" t="s">
        <v>69</v>
      </c>
      <c r="F19" s="34"/>
    </row>
    <row r="20" spans="1:6" ht="26.4" x14ac:dyDescent="0.25">
      <c r="B20" s="29" t="s">
        <v>57</v>
      </c>
      <c r="C20" s="30" t="s">
        <v>5</v>
      </c>
      <c r="D20" s="31" t="s">
        <v>58</v>
      </c>
      <c r="E20" s="11" t="s">
        <v>69</v>
      </c>
      <c r="F20" s="34"/>
    </row>
    <row r="21" spans="1:6" ht="26.4" x14ac:dyDescent="0.25">
      <c r="B21" s="5" t="s">
        <v>4</v>
      </c>
      <c r="C21" s="5" t="s">
        <v>5</v>
      </c>
      <c r="D21" s="6" t="s">
        <v>6</v>
      </c>
      <c r="E21" s="11" t="s">
        <v>69</v>
      </c>
      <c r="F21" s="34"/>
    </row>
    <row r="22" spans="1:6" ht="26.4" x14ac:dyDescent="0.25">
      <c r="B22" s="29" t="s">
        <v>61</v>
      </c>
      <c r="C22" s="30" t="s">
        <v>5</v>
      </c>
      <c r="D22" s="32" t="s">
        <v>62</v>
      </c>
      <c r="E22" s="11" t="s">
        <v>69</v>
      </c>
      <c r="F22" s="34"/>
    </row>
    <row r="24" spans="1:6" x14ac:dyDescent="0.25">
      <c r="A24" t="s">
        <v>129</v>
      </c>
    </row>
    <row r="25" spans="1:6" x14ac:dyDescent="0.25">
      <c r="B25" s="5" t="s">
        <v>9</v>
      </c>
      <c r="C25" s="5" t="s">
        <v>5</v>
      </c>
      <c r="D25" s="6" t="s">
        <v>10</v>
      </c>
      <c r="E25" s="11" t="s">
        <v>68</v>
      </c>
      <c r="F25" s="34"/>
    </row>
    <row r="26" spans="1:6" ht="26.4" x14ac:dyDescent="0.25">
      <c r="B26" s="5" t="s">
        <v>45</v>
      </c>
      <c r="C26" s="5" t="s">
        <v>5</v>
      </c>
      <c r="D26" s="6" t="s">
        <v>46</v>
      </c>
      <c r="E26" s="11" t="s">
        <v>69</v>
      </c>
      <c r="F26" s="34"/>
    </row>
    <row r="28" spans="1:6" x14ac:dyDescent="0.25">
      <c r="A28" t="s">
        <v>130</v>
      </c>
    </row>
    <row r="30" spans="1:6" x14ac:dyDescent="0.25">
      <c r="A30" t="s">
        <v>131</v>
      </c>
    </row>
    <row r="32" spans="1:6" x14ac:dyDescent="0.25">
      <c r="A32" t="s">
        <v>132</v>
      </c>
    </row>
    <row r="34" spans="1:3" x14ac:dyDescent="0.25">
      <c r="A34" t="s">
        <v>133</v>
      </c>
    </row>
    <row r="36" spans="1:3" x14ac:dyDescent="0.25">
      <c r="A36" s="44">
        <v>610</v>
      </c>
      <c r="B36" t="s">
        <v>135</v>
      </c>
      <c r="C36" t="s">
        <v>136</v>
      </c>
    </row>
    <row r="37" spans="1:3" x14ac:dyDescent="0.25">
      <c r="A37" s="44">
        <v>620</v>
      </c>
      <c r="B37" t="s">
        <v>135</v>
      </c>
      <c r="C37" t="s">
        <v>137</v>
      </c>
    </row>
  </sheetData>
  <protectedRanges>
    <protectedRange algorithmName="SHA-512" hashValue="880ecinMhxQ7eeLPKi51ASuv0Yj3/W702xGXAQw5ArOH35biV+wLT3X4/HusarTuyuReqpmGIqGNDwerJq+CUQ==" saltValue="6R/wGuYEVFQZn+hRO4302g==" spinCount="100000" sqref="B3:D5" name="区域1"/>
    <protectedRange algorithmName="SHA-512" hashValue="880ecinMhxQ7eeLPKi51ASuv0Yj3/W702xGXAQw5ArOH35biV+wLT3X4/HusarTuyuReqpmGIqGNDwerJq+CUQ==" saltValue="6R/wGuYEVFQZn+hRO4302g==" spinCount="100000" sqref="B9:D9" name="区域1_1"/>
    <protectedRange algorithmName="SHA-512" hashValue="880ecinMhxQ7eeLPKi51ASuv0Yj3/W702xGXAQw5ArOH35biV+wLT3X4/HusarTuyuReqpmGIqGNDwerJq+CUQ==" saltValue="6R/wGuYEVFQZn+hRO4302g==" spinCount="100000" sqref="B12:D12" name="区域1_2"/>
    <protectedRange algorithmName="SHA-512" hashValue="880ecinMhxQ7eeLPKi51ASuv0Yj3/W702xGXAQw5ArOH35biV+wLT3X4/HusarTuyuReqpmGIqGNDwerJq+CUQ==" saltValue="6R/wGuYEVFQZn+hRO4302g==" spinCount="100000" sqref="B13:D13" name="区域1_3"/>
    <protectedRange algorithmName="SHA-512" hashValue="880ecinMhxQ7eeLPKi51ASuv0Yj3/W702xGXAQw5ArOH35biV+wLT3X4/HusarTuyuReqpmGIqGNDwerJq+CUQ==" saltValue="6R/wGuYEVFQZn+hRO4302g==" spinCount="100000" sqref="B17:D17 B21:D21" name="区域1_4"/>
    <protectedRange algorithmName="SHA-512" hashValue="880ecinMhxQ7eeLPKi51ASuv0Yj3/W702xGXAQw5ArOH35biV+wLT3X4/HusarTuyuReqpmGIqGNDwerJq+CUQ==" saltValue="6R/wGuYEVFQZn+hRO4302g==" spinCount="100000" sqref="B18:D20 B22:D22" name="区域1_1_1"/>
    <protectedRange algorithmName="SHA-512" hashValue="880ecinMhxQ7eeLPKi51ASuv0Yj3/W702xGXAQw5ArOH35biV+wLT3X4/HusarTuyuReqpmGIqGNDwerJq+CUQ==" saltValue="6R/wGuYEVFQZn+hRO4302g==" spinCount="100000" sqref="B25:D25" name="区域1_5"/>
    <protectedRange algorithmName="SHA-512" hashValue="880ecinMhxQ7eeLPKi51ASuv0Yj3/W702xGXAQw5ArOH35biV+wLT3X4/HusarTuyuReqpmGIqGNDwerJq+CUQ==" saltValue="6R/wGuYEVFQZn+hRO4302g==" spinCount="100000" sqref="B26:D26" name="区域1_1_2"/>
  </protectedRange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EMC下位机(CAN10)</vt:lpstr>
      <vt:lpstr>上位机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WDongdon</dc:creator>
  <cp:lastModifiedBy>admin</cp:lastModifiedBy>
  <dcterms:created xsi:type="dcterms:W3CDTF">2015-06-05T18:19:34Z</dcterms:created>
  <dcterms:modified xsi:type="dcterms:W3CDTF">2021-07-05T01:36:02Z</dcterms:modified>
</cp:coreProperties>
</file>