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10 月末银行上报数据\"/>
    </mc:Choice>
  </mc:AlternateContent>
  <xr:revisionPtr revIDLastSave="0" documentId="13_ncr:1_{319C4AFF-67D2-4BD9-83E9-5209AA8B7E8C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B6" i="2"/>
  <c r="C6" i="2" s="1"/>
  <c r="E6" i="2"/>
  <c r="B7" i="2"/>
  <c r="C7" i="2" s="1"/>
  <c r="E7" i="2"/>
  <c r="B8" i="2"/>
  <c r="C8" i="2"/>
  <c r="E8" i="2"/>
  <c r="B9" i="2"/>
  <c r="C9" i="2" s="1"/>
  <c r="E9" i="2"/>
  <c r="B10" i="2"/>
  <c r="C10" i="2" s="1"/>
  <c r="E10" i="2"/>
  <c r="B11" i="2"/>
  <c r="C11" i="2" s="1"/>
  <c r="E11" i="2"/>
  <c r="B12" i="2"/>
  <c r="E12" i="2"/>
  <c r="C12" i="2" s="1"/>
  <c r="B13" i="2"/>
  <c r="E13" i="2"/>
  <c r="C13" i="2" s="1"/>
  <c r="B14" i="2"/>
  <c r="C14" i="2" s="1"/>
  <c r="E14" i="2"/>
  <c r="B15" i="2"/>
  <c r="C15" i="2"/>
  <c r="E15" i="2"/>
  <c r="B16" i="2"/>
  <c r="C16" i="2"/>
  <c r="E16" i="2"/>
  <c r="B17" i="2"/>
  <c r="C17" i="2" s="1"/>
  <c r="E17" i="2"/>
  <c r="B18" i="2"/>
  <c r="C18" i="2" s="1"/>
  <c r="E18" i="2"/>
  <c r="B19" i="2"/>
  <c r="C19" i="2" s="1"/>
  <c r="E19" i="2"/>
  <c r="B20" i="2"/>
  <c r="E20" i="2"/>
  <c r="C20" i="2" s="1"/>
  <c r="B21" i="2"/>
  <c r="E21" i="2"/>
  <c r="C21" i="2" s="1"/>
  <c r="B22" i="2"/>
  <c r="C22" i="2" s="1"/>
  <c r="E22" i="2"/>
  <c r="B23" i="2"/>
  <c r="C23" i="2"/>
  <c r="E23" i="2"/>
  <c r="B24" i="2"/>
  <c r="C24" i="2"/>
  <c r="E24" i="2"/>
  <c r="B25" i="2"/>
  <c r="C25" i="2" s="1"/>
  <c r="E25" i="2"/>
  <c r="B26" i="2"/>
  <c r="C26" i="2" s="1"/>
  <c r="E26" i="2"/>
  <c r="B27" i="2"/>
  <c r="C27" i="2" s="1"/>
  <c r="E27" i="2"/>
  <c r="B28" i="2"/>
  <c r="E28" i="2"/>
  <c r="C28" i="2" s="1"/>
  <c r="B29" i="2"/>
  <c r="E29" i="2"/>
  <c r="C29" i="2" s="1"/>
  <c r="B30" i="2"/>
  <c r="C30" i="2" s="1"/>
  <c r="E30" i="2"/>
  <c r="B31" i="2"/>
  <c r="C31" i="2"/>
  <c r="E31" i="2"/>
  <c r="B32" i="2"/>
  <c r="C32" i="2"/>
  <c r="E32" i="2"/>
  <c r="B33" i="2"/>
  <c r="C33" i="2" s="1"/>
  <c r="E33" i="2"/>
  <c r="B34" i="2"/>
  <c r="C34" i="2" s="1"/>
  <c r="E34" i="2"/>
  <c r="B34" i="3"/>
  <c r="C34" i="3"/>
  <c r="D34" i="3"/>
  <c r="E34" i="3"/>
  <c r="F34" i="3"/>
  <c r="G34" i="3"/>
  <c r="H34" i="3"/>
  <c r="I34" i="3"/>
  <c r="J34" i="3"/>
  <c r="L34" i="3"/>
  <c r="B6" i="3"/>
  <c r="C6" i="3"/>
  <c r="D6" i="3"/>
  <c r="E6" i="3"/>
  <c r="F6" i="3"/>
  <c r="G6" i="3"/>
  <c r="H6" i="3"/>
  <c r="I6" i="3"/>
  <c r="J6" i="3"/>
  <c r="L6" i="3"/>
  <c r="B7" i="3"/>
  <c r="C7" i="3"/>
  <c r="D7" i="3"/>
  <c r="E7" i="3"/>
  <c r="F7" i="3"/>
  <c r="G7" i="3"/>
  <c r="H7" i="3"/>
  <c r="I7" i="3"/>
  <c r="J7" i="3"/>
  <c r="L7" i="3"/>
  <c r="B8" i="3"/>
  <c r="C8" i="3"/>
  <c r="D8" i="3"/>
  <c r="E8" i="3"/>
  <c r="F8" i="3"/>
  <c r="G8" i="3"/>
  <c r="H8" i="3"/>
  <c r="I8" i="3"/>
  <c r="J8" i="3"/>
  <c r="L8" i="3"/>
  <c r="B9" i="3"/>
  <c r="C9" i="3"/>
  <c r="D9" i="3"/>
  <c r="E9" i="3"/>
  <c r="F9" i="3"/>
  <c r="G9" i="3"/>
  <c r="H9" i="3"/>
  <c r="I9" i="3"/>
  <c r="J9" i="3"/>
  <c r="L9" i="3"/>
  <c r="B10" i="3"/>
  <c r="C10" i="3"/>
  <c r="D10" i="3"/>
  <c r="E10" i="3"/>
  <c r="F10" i="3"/>
  <c r="G10" i="3"/>
  <c r="H10" i="3"/>
  <c r="I10" i="3"/>
  <c r="J10" i="3"/>
  <c r="L10" i="3"/>
  <c r="B11" i="3"/>
  <c r="C11" i="3"/>
  <c r="D11" i="3"/>
  <c r="E11" i="3"/>
  <c r="F11" i="3"/>
  <c r="G11" i="3"/>
  <c r="H11" i="3"/>
  <c r="I11" i="3"/>
  <c r="J11" i="3"/>
  <c r="L11" i="3"/>
  <c r="B12" i="3"/>
  <c r="C12" i="3"/>
  <c r="D12" i="3"/>
  <c r="E12" i="3"/>
  <c r="F12" i="3"/>
  <c r="G12" i="3"/>
  <c r="H12" i="3"/>
  <c r="I12" i="3"/>
  <c r="J12" i="3"/>
  <c r="L12" i="3"/>
  <c r="B13" i="3"/>
  <c r="C13" i="3"/>
  <c r="D13" i="3"/>
  <c r="E13" i="3"/>
  <c r="F13" i="3"/>
  <c r="G13" i="3"/>
  <c r="H13" i="3"/>
  <c r="I13" i="3"/>
  <c r="J13" i="3"/>
  <c r="L13" i="3"/>
  <c r="B14" i="3"/>
  <c r="C14" i="3"/>
  <c r="D14" i="3"/>
  <c r="E14" i="3"/>
  <c r="F14" i="3"/>
  <c r="G14" i="3"/>
  <c r="H14" i="3"/>
  <c r="I14" i="3"/>
  <c r="J14" i="3"/>
  <c r="L14" i="3"/>
  <c r="B15" i="3"/>
  <c r="C15" i="3"/>
  <c r="D15" i="3"/>
  <c r="E15" i="3"/>
  <c r="F15" i="3"/>
  <c r="G15" i="3"/>
  <c r="H15" i="3"/>
  <c r="I15" i="3"/>
  <c r="J15" i="3"/>
  <c r="L15" i="3"/>
  <c r="B16" i="3"/>
  <c r="C16" i="3"/>
  <c r="D16" i="3"/>
  <c r="E16" i="3"/>
  <c r="F16" i="3"/>
  <c r="G16" i="3"/>
  <c r="H16" i="3"/>
  <c r="I16" i="3"/>
  <c r="J16" i="3"/>
  <c r="L16" i="3"/>
  <c r="B17" i="3"/>
  <c r="C17" i="3"/>
  <c r="D17" i="3"/>
  <c r="E17" i="3"/>
  <c r="F17" i="3"/>
  <c r="G17" i="3"/>
  <c r="H17" i="3"/>
  <c r="I17" i="3"/>
  <c r="J17" i="3"/>
  <c r="L17" i="3"/>
  <c r="B18" i="3"/>
  <c r="C18" i="3"/>
  <c r="D18" i="3"/>
  <c r="E18" i="3"/>
  <c r="F18" i="3"/>
  <c r="G18" i="3"/>
  <c r="H18" i="3"/>
  <c r="I18" i="3"/>
  <c r="J18" i="3"/>
  <c r="L18" i="3"/>
  <c r="B19" i="3"/>
  <c r="C19" i="3"/>
  <c r="D19" i="3"/>
  <c r="E19" i="3"/>
  <c r="F19" i="3"/>
  <c r="G19" i="3"/>
  <c r="H19" i="3"/>
  <c r="I19" i="3"/>
  <c r="J19" i="3"/>
  <c r="L19" i="3"/>
  <c r="B20" i="3"/>
  <c r="C20" i="3"/>
  <c r="D20" i="3"/>
  <c r="E20" i="3"/>
  <c r="F20" i="3"/>
  <c r="G20" i="3"/>
  <c r="H20" i="3"/>
  <c r="I20" i="3"/>
  <c r="J20" i="3"/>
  <c r="L20" i="3"/>
  <c r="B21" i="3"/>
  <c r="C21" i="3"/>
  <c r="D21" i="3"/>
  <c r="E21" i="3"/>
  <c r="F21" i="3"/>
  <c r="G21" i="3"/>
  <c r="H21" i="3"/>
  <c r="I21" i="3"/>
  <c r="J21" i="3"/>
  <c r="L21" i="3"/>
  <c r="B22" i="3"/>
  <c r="C22" i="3"/>
  <c r="D22" i="3"/>
  <c r="E22" i="3"/>
  <c r="F22" i="3"/>
  <c r="G22" i="3"/>
  <c r="H22" i="3"/>
  <c r="I22" i="3"/>
  <c r="J22" i="3"/>
  <c r="L22" i="3"/>
  <c r="B23" i="3"/>
  <c r="C23" i="3"/>
  <c r="D23" i="3"/>
  <c r="E23" i="3"/>
  <c r="F23" i="3"/>
  <c r="G23" i="3"/>
  <c r="H23" i="3"/>
  <c r="I23" i="3"/>
  <c r="J23" i="3"/>
  <c r="L23" i="3"/>
  <c r="B24" i="3"/>
  <c r="C24" i="3"/>
  <c r="D24" i="3"/>
  <c r="E24" i="3"/>
  <c r="F24" i="3"/>
  <c r="G24" i="3"/>
  <c r="H24" i="3"/>
  <c r="I24" i="3"/>
  <c r="J24" i="3"/>
  <c r="L24" i="3"/>
  <c r="B25" i="3"/>
  <c r="C25" i="3"/>
  <c r="D25" i="3"/>
  <c r="E25" i="3"/>
  <c r="F25" i="3"/>
  <c r="G25" i="3"/>
  <c r="H25" i="3"/>
  <c r="I25" i="3"/>
  <c r="J25" i="3"/>
  <c r="L25" i="3"/>
  <c r="B26" i="3"/>
  <c r="C26" i="3"/>
  <c r="D26" i="3"/>
  <c r="E26" i="3"/>
  <c r="F26" i="3"/>
  <c r="G26" i="3"/>
  <c r="H26" i="3"/>
  <c r="I26" i="3"/>
  <c r="J26" i="3"/>
  <c r="L26" i="3"/>
  <c r="B27" i="3"/>
  <c r="C27" i="3"/>
  <c r="D27" i="3"/>
  <c r="E27" i="3"/>
  <c r="F27" i="3"/>
  <c r="G27" i="3"/>
  <c r="H27" i="3"/>
  <c r="I27" i="3"/>
  <c r="J27" i="3"/>
  <c r="L27" i="3"/>
  <c r="B28" i="3"/>
  <c r="C28" i="3"/>
  <c r="D28" i="3"/>
  <c r="E28" i="3"/>
  <c r="F28" i="3"/>
  <c r="G28" i="3"/>
  <c r="H28" i="3"/>
  <c r="I28" i="3"/>
  <c r="J28" i="3"/>
  <c r="L28" i="3"/>
  <c r="B29" i="3"/>
  <c r="C29" i="3"/>
  <c r="D29" i="3"/>
  <c r="E29" i="3"/>
  <c r="F29" i="3"/>
  <c r="G29" i="3"/>
  <c r="H29" i="3"/>
  <c r="I29" i="3"/>
  <c r="J29" i="3"/>
  <c r="L29" i="3"/>
  <c r="B30" i="3"/>
  <c r="C30" i="3"/>
  <c r="D30" i="3"/>
  <c r="E30" i="3"/>
  <c r="F30" i="3"/>
  <c r="G30" i="3"/>
  <c r="H30" i="3"/>
  <c r="I30" i="3"/>
  <c r="J30" i="3"/>
  <c r="L30" i="3"/>
  <c r="B31" i="3"/>
  <c r="C31" i="3"/>
  <c r="D31" i="3"/>
  <c r="E31" i="3"/>
  <c r="F31" i="3"/>
  <c r="G31" i="3"/>
  <c r="H31" i="3"/>
  <c r="I31" i="3"/>
  <c r="J31" i="3"/>
  <c r="L31" i="3"/>
  <c r="B32" i="3"/>
  <c r="C32" i="3"/>
  <c r="D32" i="3"/>
  <c r="E32" i="3"/>
  <c r="F32" i="3"/>
  <c r="G32" i="3"/>
  <c r="H32" i="3"/>
  <c r="I32" i="3"/>
  <c r="J32" i="3"/>
  <c r="L32" i="3"/>
  <c r="B33" i="3"/>
  <c r="C33" i="3"/>
  <c r="D33" i="3"/>
  <c r="E33" i="3"/>
  <c r="F33" i="3"/>
  <c r="G33" i="3"/>
  <c r="H33" i="3"/>
  <c r="I33" i="3"/>
  <c r="J33" i="3"/>
  <c r="L33" i="3"/>
  <c r="E5" i="2"/>
  <c r="B4" i="3"/>
  <c r="C4" i="3"/>
  <c r="D4" i="3"/>
  <c r="E4" i="3"/>
  <c r="F4" i="3"/>
  <c r="B5" i="3"/>
  <c r="C5" i="3"/>
  <c r="D5" i="3"/>
  <c r="E5" i="3"/>
  <c r="B5" i="2" s="1"/>
  <c r="C5" i="2" s="1"/>
  <c r="F5" i="3"/>
  <c r="G5" i="3"/>
  <c r="H5" i="3"/>
  <c r="I5" i="3"/>
  <c r="J5" i="3"/>
  <c r="K5" i="3" s="1"/>
  <c r="L5" i="3"/>
  <c r="H4" i="3"/>
  <c r="I4" i="3"/>
  <c r="J4" i="3"/>
  <c r="J3" i="3"/>
  <c r="G4" i="3"/>
  <c r="L4" i="3"/>
  <c r="E4" i="2"/>
  <c r="B4" i="2"/>
  <c r="F3" i="3"/>
  <c r="E3" i="3"/>
  <c r="L3" i="3"/>
  <c r="D3" i="3"/>
  <c r="I3" i="3"/>
  <c r="H3" i="3"/>
  <c r="G3" i="3"/>
  <c r="E3" i="2"/>
  <c r="C3" i="3"/>
  <c r="B3" i="3"/>
  <c r="C4" i="2" l="1"/>
  <c r="B3" i="2"/>
  <c r="C3" i="2" s="1"/>
</calcChain>
</file>

<file path=xl/sharedStrings.xml><?xml version="1.0" encoding="utf-8"?>
<sst xmlns="http://schemas.openxmlformats.org/spreadsheetml/2006/main" count="746" uniqueCount="240">
  <si>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</si>
  <si>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</si>
  <si>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</si>
  <si>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</si>
  <si>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</si>
  <si>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</si>
  <si>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</si>
  <si>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</si>
  <si>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</si>
  <si>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</si>
  <si>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</si>
  <si>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</si>
  <si>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</si>
  <si>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</si>
  <si>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</si>
  <si>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</si>
  <si>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</si>
  <si>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</si>
  <si>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</si>
  <si>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</si>
  <si>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</si>
  <si>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</si>
  <si>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</si>
  <si>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</si>
  <si>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</si>
  <si>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</si>
  <si>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</si>
  <si>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</si>
  <si>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</si>
  <si>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</si>
  <si>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</si>
  <si>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</si>
  <si>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</si>
  <si>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</si>
  <si>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</si>
  <si>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</si>
  <si>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</si>
  <si>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</si>
  <si>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</si>
  <si>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</si>
  <si>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</si>
  <si>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</si>
  <si>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</si>
  <si>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</si>
  <si>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</si>
  <si>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</si>
  <si>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</si>
  <si>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</si>
  <si>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</si>
  <si>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</si>
  <si>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</si>
  <si>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</si>
  <si>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</si>
  <si>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</si>
  <si>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</si>
  <si>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</si>
  <si>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</si>
  <si>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</si>
  <si>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</si>
  <si>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</si>
  <si>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Nro. Apunte</t>
  </si>
  <si>
    <t>Fecha de la operación</t>
    <phoneticPr fontId="1" type="noConversion"/>
  </si>
  <si>
    <t>Concepto</t>
    <phoneticPr fontId="1" type="noConversion"/>
  </si>
  <si>
    <t>Concepto</t>
    <phoneticPr fontId="1" type="noConversion"/>
  </si>
  <si>
    <t>齐战军</t>
  </si>
  <si>
    <t>手续费</t>
  </si>
  <si>
    <t>trf. union huelvasia s.l.</t>
  </si>
  <si>
    <t>内部转账 IBERCAJA</t>
  </si>
  <si>
    <t>UNION HUELVASIA S.L</t>
  </si>
  <si>
    <t>B09681883</t>
  </si>
  <si>
    <t>trf. rosal de la frontera ke chen slu</t>
  </si>
  <si>
    <t>ROSAL DE LA FRONTERA KE CHEN S.L 阿科</t>
  </si>
  <si>
    <t>B21566476</t>
  </si>
  <si>
    <t>银收-102</t>
  </si>
  <si>
    <t>银付-55</t>
  </si>
  <si>
    <t>2023/10/30</t>
  </si>
  <si>
    <t>adeudo comisiones orden n. 20230039422</t>
  </si>
  <si>
    <t>trf. bel-liq.rem.20230039422     07364052 n</t>
  </si>
  <si>
    <t>2023/10/28</t>
  </si>
  <si>
    <t>trf. lingzhen liu</t>
  </si>
  <si>
    <t>2023/10/27</t>
  </si>
  <si>
    <t>trf. xinhu zhou</t>
  </si>
  <si>
    <t>trf. xiaohui zhou</t>
  </si>
  <si>
    <t>2023/10/26</t>
  </si>
  <si>
    <t>trf. multiprecios zhang boya s.l.</t>
  </si>
  <si>
    <t>2023/10/25</t>
  </si>
  <si>
    <t>adeudo comisiones orden n. 20230038818</t>
  </si>
  <si>
    <t>trf. bel-liq.rem.20230038818     06966288 n</t>
  </si>
  <si>
    <t>2023/10/24</t>
  </si>
  <si>
    <t>trf. distribuciones pinomontano s.l.</t>
  </si>
  <si>
    <t>2023/10/19</t>
  </si>
  <si>
    <t>adeudo comisiones orden n. 20230038301</t>
  </si>
  <si>
    <t>trf. bel-liq.rem.20230038301     06600108 n</t>
  </si>
  <si>
    <t>trf. cantillana market s.l.</t>
  </si>
  <si>
    <t>trf. bazar suerte 2014 s.l.</t>
  </si>
  <si>
    <t>2023/10/18</t>
  </si>
  <si>
    <t>trf. euro cash family fa s.l.</t>
  </si>
  <si>
    <t>trf. casa flying crane s.l.</t>
  </si>
  <si>
    <t>2023/10/17</t>
  </si>
  <si>
    <t>trf. haixiao cheng vejer sl.</t>
  </si>
  <si>
    <t>2023/10/16</t>
  </si>
  <si>
    <t>adeudo comisiones orden n. 20230037813</t>
  </si>
  <si>
    <t>trf. bel-liq.rem.20230037813     06317243 n</t>
  </si>
  <si>
    <t>2023/10/13</t>
  </si>
  <si>
    <t>trf. yuli superestrella s.l.</t>
  </si>
  <si>
    <t>trf. guanzhong du</t>
  </si>
  <si>
    <t>2023/10/12</t>
  </si>
  <si>
    <t>trf. ke jin</t>
  </si>
  <si>
    <t>2023/10/11</t>
  </si>
  <si>
    <t>adeudo comisiones orden n. 20230037627</t>
  </si>
  <si>
    <t>trf. bel-liq.rem.20230037627     06079181 n</t>
  </si>
  <si>
    <t>trf. iberica family sl.</t>
  </si>
  <si>
    <t>2023/10/7</t>
  </si>
  <si>
    <t>2023/10/9</t>
  </si>
  <si>
    <t>trf. super dragon china s.l.</t>
  </si>
  <si>
    <t>2023/10/6</t>
  </si>
  <si>
    <t>trf. bazar puebla s.l.</t>
  </si>
  <si>
    <t>2023/10/5</t>
  </si>
  <si>
    <t>2023/10/3</t>
  </si>
  <si>
    <t>2023/10/2</t>
  </si>
  <si>
    <t>adeudo comisiones orden n. 20230035975</t>
  </si>
  <si>
    <t>trf. bel-liq.rem.20230035975     05117260 n</t>
  </si>
  <si>
    <t>银付-118</t>
  </si>
  <si>
    <t>YHDK000018917</t>
  </si>
  <si>
    <t>银付-117</t>
  </si>
  <si>
    <t>内部转账 IBRECAJA</t>
  </si>
  <si>
    <t>YHDK000018916</t>
  </si>
  <si>
    <t>银收-265</t>
  </si>
  <si>
    <t>lingzhen liu  UE23/1608</t>
  </si>
  <si>
    <t>LINGZHEN LIU</t>
  </si>
  <si>
    <t>X5286812D</t>
  </si>
  <si>
    <t>YHDK000018915</t>
  </si>
  <si>
    <t>银收-212</t>
  </si>
  <si>
    <t>xinhu zhou  UE23/1442</t>
  </si>
  <si>
    <t>XINHU ZHOU</t>
  </si>
  <si>
    <t>X7066560V</t>
  </si>
  <si>
    <t>YHDK000018811</t>
  </si>
  <si>
    <t>银收-211</t>
  </si>
  <si>
    <t>JINHONG LIU   UE23/1596</t>
  </si>
  <si>
    <t>JINHONG LIU</t>
  </si>
  <si>
    <t>X2147260A</t>
  </si>
  <si>
    <t>YHDK000018810</t>
  </si>
  <si>
    <t>银收-197</t>
  </si>
  <si>
    <t>multiprecios zhang boya   UE23/1589</t>
  </si>
  <si>
    <t>MULTIPRECIOS ZHANG BOYA S.L</t>
  </si>
  <si>
    <t>B90477217</t>
  </si>
  <si>
    <t>YHDK000018792</t>
  </si>
  <si>
    <t>银付-102</t>
  </si>
  <si>
    <t>YHDK000018791</t>
  </si>
  <si>
    <t>银付-101</t>
  </si>
  <si>
    <t>现金</t>
  </si>
  <si>
    <t>内部转账IBERCAJA</t>
  </si>
  <si>
    <t>YHDK000018790</t>
  </si>
  <si>
    <t>银收-184</t>
  </si>
  <si>
    <t>DISTRIBUCIONES PINO MONTANO S.L  UE23/1171 UE23/1384  UE23/1399  UE23/1400 UE23/1536</t>
  </si>
  <si>
    <t>DISTRIBUCIONES PINO MONTANO S.L</t>
  </si>
  <si>
    <t>B09928672</t>
  </si>
  <si>
    <t>YHDK000018739</t>
  </si>
  <si>
    <t>银收-183</t>
  </si>
  <si>
    <t>UNION HUELVASIA S.L  UE23/1593  UE23/1601</t>
  </si>
  <si>
    <t>YHDK000018738</t>
  </si>
  <si>
    <t>银付-88</t>
  </si>
  <si>
    <t>YHDK000018687</t>
  </si>
  <si>
    <t>银付-87</t>
  </si>
  <si>
    <t>YHDK000018686</t>
  </si>
  <si>
    <t>银收-142</t>
  </si>
  <si>
    <t>cantillana market s.l  UE23/1564</t>
  </si>
  <si>
    <t>CANTILLANA MARKET S.L</t>
  </si>
  <si>
    <t>B90366881</t>
  </si>
  <si>
    <t>YHDK000018664</t>
  </si>
  <si>
    <t>银收-141</t>
  </si>
  <si>
    <t>bazar suerte 2014 s.l   UE23/1577</t>
  </si>
  <si>
    <t>BAZAR SUERTE 2014 S.L 邹海兰</t>
  </si>
  <si>
    <t>B21540760</t>
  </si>
  <si>
    <t>YHDK000018663</t>
  </si>
  <si>
    <t>银收-132</t>
  </si>
  <si>
    <t>EURO CASH FAMILIA FA, S.L  UE23/1554</t>
  </si>
  <si>
    <t>EURO CASH FAMILIA FA, S.L</t>
  </si>
  <si>
    <t>B90314378</t>
  </si>
  <si>
    <t>YHDK000018646</t>
  </si>
  <si>
    <t>银收-131</t>
  </si>
  <si>
    <t>CASA FLYING CRANE S.L  UE23/1560</t>
  </si>
  <si>
    <t>CASA FLYING CRANE S.L</t>
  </si>
  <si>
    <t>B10851467</t>
  </si>
  <si>
    <t>YHDK000018645</t>
  </si>
  <si>
    <t>银收-122</t>
  </si>
  <si>
    <t>HAIXIAO CHENG VEJER S.L  UE23/1550</t>
  </si>
  <si>
    <t>HAIXIAO CHENG VEJER S.L 程海晓</t>
  </si>
  <si>
    <t>B72219660</t>
  </si>
  <si>
    <t>YHDK000018625</t>
  </si>
  <si>
    <t>银付-68</t>
  </si>
  <si>
    <t>YHDK000018624</t>
  </si>
  <si>
    <t>银付-67</t>
  </si>
  <si>
    <t>YHDK000018623</t>
  </si>
  <si>
    <t>银收-103</t>
  </si>
  <si>
    <t>YULI SUPERESTRELLE S.L.   UE23/1534</t>
  </si>
  <si>
    <t>YULI SUPERESTRELLE S.L.</t>
  </si>
  <si>
    <t>B93086353</t>
  </si>
  <si>
    <t>YHDK000018566</t>
  </si>
  <si>
    <t>guanzhong du  UE23/1555</t>
  </si>
  <si>
    <t>GUANZHONG DU</t>
  </si>
  <si>
    <t>X2694822G</t>
  </si>
  <si>
    <t>YHDK000018565</t>
  </si>
  <si>
    <t>银收-101</t>
  </si>
  <si>
    <t>ke jin   UE23/1553</t>
  </si>
  <si>
    <t>KE JIN</t>
  </si>
  <si>
    <t>X7590852R</t>
  </si>
  <si>
    <t>YHDK000018564</t>
  </si>
  <si>
    <t>银付-56</t>
  </si>
  <si>
    <t>YHDK000018563</t>
  </si>
  <si>
    <t>YHDK000018562</t>
  </si>
  <si>
    <t>银收-80</t>
  </si>
  <si>
    <t>IBERICA FAMILY S.L  UE23/1537</t>
  </si>
  <si>
    <t>IBERICA FAMILY S.L.  叶柳军 西班牙公司</t>
  </si>
  <si>
    <t>B72516131</t>
  </si>
  <si>
    <t>YHDK000018531</t>
  </si>
  <si>
    <t>银收-79</t>
  </si>
  <si>
    <t>SUPER DRAGON CHINA S.L   UE23/1492</t>
  </si>
  <si>
    <t>SUPER DRAGON CHINA S.L</t>
  </si>
  <si>
    <t>B42534859</t>
  </si>
  <si>
    <t>YHDK000018530</t>
  </si>
  <si>
    <t>银收-44</t>
  </si>
  <si>
    <t>bazar puebla s.l  UE23/1504</t>
  </si>
  <si>
    <t>BAZAR PUEBLA S.L</t>
  </si>
  <si>
    <t>B90299421</t>
  </si>
  <si>
    <t>YHDK000018400</t>
  </si>
  <si>
    <t>银收-43</t>
  </si>
  <si>
    <t>bazar puebla s.l  UE23/1214  UE23/1294  UE23/1371 UE23/1405 UE23/1404  UE23/1531</t>
  </si>
  <si>
    <t>YHDK000018399</t>
  </si>
  <si>
    <t>银收-33</t>
  </si>
  <si>
    <t>ROSAL DE LA FRONTERA KE CHEN S.L   UE23/0861</t>
  </si>
  <si>
    <t>YHDK000018376</t>
  </si>
  <si>
    <t>银收-19</t>
  </si>
  <si>
    <t>ROSAL DE LA FRONTERA KE CHEN S.L 阿科   UE23/1357</t>
  </si>
  <si>
    <t>YHDK000018336</t>
  </si>
  <si>
    <t>银付-12</t>
  </si>
  <si>
    <t>内部转账 IBERCAJA 手续费</t>
  </si>
  <si>
    <t>YHDK000018335</t>
  </si>
  <si>
    <t>银付-11</t>
  </si>
  <si>
    <t>YHDK000018334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</si>
</sst>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b/>
      <sz val="10"/>
      <color indexed="9"/>
      <name val="Calibri"/>
      <family val="2"/>
    </font>
    <font>
      <sz val="12"/>
      <name val="Calibri"/>
      <family val="2"/>
    </font>
    <font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8" fillId="0" borderId="0" xfId="3"/>
    <xf numFmtId="0" fontId="4" fillId="0" borderId="1" xfId="1" applyFont="1" applyBorder="1"/>
    <xf numFmtId="178" fontId="4" fillId="0" borderId="1" xfId="1" applyNumberFormat="1" applyFont="1" applyBorder="1"/>
  </cellXfs>
  <cellStyles count="4">
    <cellStyle name="常规" xfId="0" builtinId="0"/>
    <cellStyle name="常规 2" xfId="1" xr:uid="{D11DCB92-70B5-4F71-99A7-4B56C587851B}"/>
    <cellStyle name="常规 3" xfId="2" xr:uid="{4E8472DF-B147-4C72-B11A-86D9867E644E}"/>
    <cellStyle name="常规 4" xfId="3" xr:uid="{304FBB4C-9184-466D-AD65-38F0A9487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pane ySplit="1" topLeftCell="A2" activePane="bottomLeft" state="frozen"/>
      <selection pane="bottomLeft" activeCell="I11" sqref="I11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53</v>
      </c>
      <c r="B1" s="17" t="s">
        <v>61</v>
      </c>
      <c r="C1" s="17" t="s">
        <v>1</v>
      </c>
      <c r="D1" s="18" t="s">
        <v>62</v>
      </c>
      <c r="E1" s="18" t="s">
        <v>2</v>
      </c>
      <c r="F1" s="18" t="s">
        <v>3</v>
      </c>
      <c r="G1" s="17" t="s">
        <v>60</v>
      </c>
    </row>
    <row r="2" spans="1:7" ht="15.6" x14ac:dyDescent="0.3">
      <c r="A2" s="7">
        <v>1001</v>
      </c>
      <c r="B2" s="21" t="s">
        <v>75</v>
      </c>
      <c r="C2" s="21" t="s">
        <v>75</v>
      </c>
      <c r="D2" s="21" t="s">
        <v>76</v>
      </c>
      <c r="E2" s="21">
        <v>-1</v>
      </c>
      <c r="F2" s="21">
        <v>98.11</v>
      </c>
      <c r="G2" s="21">
        <v>851</v>
      </c>
    </row>
    <row r="3" spans="1:7" ht="15.6" x14ac:dyDescent="0.3">
      <c r="A3" s="7">
        <v>1002</v>
      </c>
      <c r="B3" s="21" t="s">
        <v>75</v>
      </c>
      <c r="C3" s="21" t="s">
        <v>75</v>
      </c>
      <c r="D3" s="21" t="s">
        <v>77</v>
      </c>
      <c r="E3" s="21">
        <v>-2400</v>
      </c>
      <c r="F3" s="21">
        <v>99.11</v>
      </c>
      <c r="G3" s="21">
        <v>850</v>
      </c>
    </row>
    <row r="4" spans="1:7" ht="15.6" x14ac:dyDescent="0.3">
      <c r="A4" s="7">
        <v>1003</v>
      </c>
      <c r="B4" s="21" t="s">
        <v>78</v>
      </c>
      <c r="C4" s="21" t="s">
        <v>75</v>
      </c>
      <c r="D4" s="21" t="s">
        <v>79</v>
      </c>
      <c r="E4" s="21">
        <v>333.66</v>
      </c>
      <c r="F4" s="21">
        <v>2499.11</v>
      </c>
      <c r="G4" s="21">
        <v>849</v>
      </c>
    </row>
    <row r="5" spans="1:7" ht="15.6" x14ac:dyDescent="0.3">
      <c r="A5" s="7">
        <v>1004</v>
      </c>
      <c r="B5" s="21" t="s">
        <v>80</v>
      </c>
      <c r="C5" s="21" t="s">
        <v>80</v>
      </c>
      <c r="D5" s="21" t="s">
        <v>81</v>
      </c>
      <c r="E5" s="21">
        <v>631.84</v>
      </c>
      <c r="F5" s="21">
        <v>2165.4499999999998</v>
      </c>
      <c r="G5" s="21">
        <v>848</v>
      </c>
    </row>
    <row r="6" spans="1:7" ht="15.6" x14ac:dyDescent="0.3">
      <c r="A6" s="7">
        <v>1005</v>
      </c>
      <c r="B6" s="21" t="s">
        <v>80</v>
      </c>
      <c r="C6" s="21" t="s">
        <v>80</v>
      </c>
      <c r="D6" s="21" t="s">
        <v>82</v>
      </c>
      <c r="E6" s="21">
        <v>374.53</v>
      </c>
      <c r="F6" s="21">
        <v>1533.61</v>
      </c>
      <c r="G6" s="21">
        <v>847</v>
      </c>
    </row>
    <row r="7" spans="1:7" ht="15.6" x14ac:dyDescent="0.3">
      <c r="A7" s="7">
        <v>1006</v>
      </c>
      <c r="B7" s="21" t="s">
        <v>83</v>
      </c>
      <c r="C7" s="21" t="s">
        <v>83</v>
      </c>
      <c r="D7" s="21" t="s">
        <v>84</v>
      </c>
      <c r="E7" s="21">
        <v>1125.3499999999999</v>
      </c>
      <c r="F7" s="21">
        <v>1159.08</v>
      </c>
      <c r="G7" s="21">
        <v>846</v>
      </c>
    </row>
    <row r="8" spans="1:7" ht="15.6" x14ac:dyDescent="0.3">
      <c r="A8" s="7">
        <v>1007</v>
      </c>
      <c r="B8" s="21" t="s">
        <v>85</v>
      </c>
      <c r="C8" s="21" t="s">
        <v>85</v>
      </c>
      <c r="D8" s="21" t="s">
        <v>86</v>
      </c>
      <c r="E8" s="21">
        <v>-1</v>
      </c>
      <c r="F8" s="21">
        <v>33.729999999999997</v>
      </c>
      <c r="G8" s="21">
        <v>845</v>
      </c>
    </row>
    <row r="9" spans="1:7" ht="15.6" x14ac:dyDescent="0.3">
      <c r="A9" s="7">
        <v>1008</v>
      </c>
      <c r="B9" s="21" t="s">
        <v>85</v>
      </c>
      <c r="C9" s="21" t="s">
        <v>85</v>
      </c>
      <c r="D9" s="21" t="s">
        <v>87</v>
      </c>
      <c r="E9" s="21">
        <v>-4200</v>
      </c>
      <c r="F9" s="21">
        <v>34.729999999999997</v>
      </c>
      <c r="G9" s="21">
        <v>844</v>
      </c>
    </row>
    <row r="10" spans="1:7" ht="15.6" x14ac:dyDescent="0.3">
      <c r="A10" s="7">
        <v>1009</v>
      </c>
      <c r="B10" s="21" t="s">
        <v>88</v>
      </c>
      <c r="C10" s="21" t="s">
        <v>88</v>
      </c>
      <c r="D10" s="21" t="s">
        <v>89</v>
      </c>
      <c r="E10" s="21">
        <v>3769.84</v>
      </c>
      <c r="F10" s="21">
        <v>4234.7299999999996</v>
      </c>
      <c r="G10" s="21">
        <v>843</v>
      </c>
    </row>
    <row r="11" spans="1:7" ht="15.6" x14ac:dyDescent="0.3">
      <c r="A11" s="7">
        <v>1010</v>
      </c>
      <c r="B11" s="21" t="s">
        <v>88</v>
      </c>
      <c r="C11" s="21" t="s">
        <v>88</v>
      </c>
      <c r="D11" s="21" t="s">
        <v>66</v>
      </c>
      <c r="E11" s="21">
        <v>376.51</v>
      </c>
      <c r="F11" s="21">
        <v>464.89</v>
      </c>
      <c r="G11" s="21">
        <v>842</v>
      </c>
    </row>
    <row r="12" spans="1:7" ht="15.6" x14ac:dyDescent="0.3">
      <c r="A12" s="7">
        <v>1011</v>
      </c>
      <c r="B12" s="21" t="s">
        <v>90</v>
      </c>
      <c r="C12" s="21" t="s">
        <v>90</v>
      </c>
      <c r="D12" s="21" t="s">
        <v>91</v>
      </c>
      <c r="E12" s="21">
        <v>-1</v>
      </c>
      <c r="F12" s="21">
        <v>88.38</v>
      </c>
      <c r="G12" s="21">
        <v>841</v>
      </c>
    </row>
    <row r="13" spans="1:7" ht="15.6" x14ac:dyDescent="0.3">
      <c r="A13" s="7">
        <v>1012</v>
      </c>
      <c r="B13" s="21" t="s">
        <v>90</v>
      </c>
      <c r="C13" s="21" t="s">
        <v>90</v>
      </c>
      <c r="D13" s="21" t="s">
        <v>92</v>
      </c>
      <c r="E13" s="21">
        <v>-4400</v>
      </c>
      <c r="F13" s="21">
        <v>89.38</v>
      </c>
      <c r="G13" s="21">
        <v>840</v>
      </c>
    </row>
    <row r="14" spans="1:7" ht="15.6" x14ac:dyDescent="0.3">
      <c r="A14" s="7">
        <v>1013</v>
      </c>
      <c r="B14" s="21" t="s">
        <v>90</v>
      </c>
      <c r="C14" s="21" t="s">
        <v>90</v>
      </c>
      <c r="D14" s="21" t="s">
        <v>93</v>
      </c>
      <c r="E14" s="21">
        <v>542.41</v>
      </c>
      <c r="F14" s="21">
        <v>4489.38</v>
      </c>
      <c r="G14" s="21">
        <v>839</v>
      </c>
    </row>
    <row r="15" spans="1:7" ht="15.6" x14ac:dyDescent="0.3">
      <c r="A15" s="7">
        <v>1014</v>
      </c>
      <c r="B15" s="21" t="s">
        <v>90</v>
      </c>
      <c r="C15" s="21" t="s">
        <v>90</v>
      </c>
      <c r="D15" s="21" t="s">
        <v>94</v>
      </c>
      <c r="E15" s="21">
        <v>456.61</v>
      </c>
      <c r="F15" s="21">
        <v>3946.97</v>
      </c>
      <c r="G15" s="21">
        <v>838</v>
      </c>
    </row>
    <row r="16" spans="1:7" ht="15.6" x14ac:dyDescent="0.3">
      <c r="A16" s="7">
        <v>1015</v>
      </c>
      <c r="B16" s="21" t="s">
        <v>95</v>
      </c>
      <c r="C16" s="21" t="s">
        <v>95</v>
      </c>
      <c r="D16" s="21" t="s">
        <v>96</v>
      </c>
      <c r="E16" s="21">
        <v>1817.9</v>
      </c>
      <c r="F16" s="21">
        <v>3490.36</v>
      </c>
      <c r="G16" s="21">
        <v>837</v>
      </c>
    </row>
    <row r="17" spans="1:7" ht="15.6" x14ac:dyDescent="0.3">
      <c r="A17" s="7">
        <v>1016</v>
      </c>
      <c r="B17" s="21" t="s">
        <v>95</v>
      </c>
      <c r="C17" s="21" t="s">
        <v>95</v>
      </c>
      <c r="D17" s="21" t="s">
        <v>97</v>
      </c>
      <c r="E17" s="21">
        <v>195.97</v>
      </c>
      <c r="F17" s="21">
        <v>1672.46</v>
      </c>
      <c r="G17" s="21">
        <v>836</v>
      </c>
    </row>
    <row r="18" spans="1:7" ht="15.6" x14ac:dyDescent="0.3">
      <c r="A18" s="7">
        <v>1017</v>
      </c>
      <c r="B18" s="21" t="s">
        <v>98</v>
      </c>
      <c r="C18" s="21" t="s">
        <v>98</v>
      </c>
      <c r="D18" s="21" t="s">
        <v>99</v>
      </c>
      <c r="E18" s="21">
        <v>1384.16</v>
      </c>
      <c r="F18" s="21">
        <v>1476.49</v>
      </c>
      <c r="G18" s="21">
        <v>835</v>
      </c>
    </row>
    <row r="19" spans="1:7" ht="15.6" x14ac:dyDescent="0.3">
      <c r="A19" s="7">
        <v>1018</v>
      </c>
      <c r="B19" s="21" t="s">
        <v>100</v>
      </c>
      <c r="C19" s="21" t="s">
        <v>100</v>
      </c>
      <c r="D19" s="21" t="s">
        <v>101</v>
      </c>
      <c r="E19" s="21">
        <v>-1</v>
      </c>
      <c r="F19" s="21">
        <v>92.33</v>
      </c>
      <c r="G19" s="21">
        <v>834</v>
      </c>
    </row>
    <row r="20" spans="1:7" ht="15.6" x14ac:dyDescent="0.3">
      <c r="A20" s="7">
        <v>1019</v>
      </c>
      <c r="B20" s="21" t="s">
        <v>100</v>
      </c>
      <c r="C20" s="21" t="s">
        <v>100</v>
      </c>
      <c r="D20" s="21" t="s">
        <v>102</v>
      </c>
      <c r="E20" s="21">
        <v>-3900</v>
      </c>
      <c r="F20" s="21">
        <v>93.33</v>
      </c>
      <c r="G20" s="21">
        <v>833</v>
      </c>
    </row>
    <row r="21" spans="1:7" ht="15.6" x14ac:dyDescent="0.3">
      <c r="A21" s="7">
        <v>1020</v>
      </c>
      <c r="B21" s="21" t="s">
        <v>103</v>
      </c>
      <c r="C21" s="21" t="s">
        <v>103</v>
      </c>
      <c r="D21" s="21" t="s">
        <v>104</v>
      </c>
      <c r="E21" s="21">
        <v>2996.3</v>
      </c>
      <c r="F21" s="21">
        <v>3993.33</v>
      </c>
      <c r="G21" s="21">
        <v>832</v>
      </c>
    </row>
    <row r="22" spans="1:7" ht="15.6" x14ac:dyDescent="0.3">
      <c r="A22" s="7">
        <v>1021</v>
      </c>
      <c r="B22" s="21" t="s">
        <v>103</v>
      </c>
      <c r="C22" s="21" t="s">
        <v>103</v>
      </c>
      <c r="D22" s="21" t="s">
        <v>105</v>
      </c>
      <c r="E22" s="21">
        <v>612.69000000000005</v>
      </c>
      <c r="F22" s="21">
        <v>997.03</v>
      </c>
      <c r="G22" s="21">
        <v>831</v>
      </c>
    </row>
    <row r="23" spans="1:7" ht="15.6" x14ac:dyDescent="0.3">
      <c r="A23" s="7">
        <v>1022</v>
      </c>
      <c r="B23" s="21" t="s">
        <v>106</v>
      </c>
      <c r="C23" s="21" t="s">
        <v>106</v>
      </c>
      <c r="D23" s="21" t="s">
        <v>107</v>
      </c>
      <c r="E23" s="21">
        <v>349.44</v>
      </c>
      <c r="F23" s="21">
        <v>384.34</v>
      </c>
      <c r="G23" s="21">
        <v>830</v>
      </c>
    </row>
    <row r="24" spans="1:7" ht="15.6" x14ac:dyDescent="0.3">
      <c r="A24" s="7">
        <v>1023</v>
      </c>
      <c r="B24" s="21" t="s">
        <v>108</v>
      </c>
      <c r="C24" s="21" t="s">
        <v>106</v>
      </c>
      <c r="D24" s="21" t="s">
        <v>109</v>
      </c>
      <c r="E24" s="21">
        <v>-1</v>
      </c>
      <c r="F24" s="21">
        <v>34.9</v>
      </c>
      <c r="G24" s="21">
        <v>829</v>
      </c>
    </row>
    <row r="25" spans="1:7" ht="15.6" x14ac:dyDescent="0.3">
      <c r="A25" s="7">
        <v>1024</v>
      </c>
      <c r="B25" s="21" t="s">
        <v>108</v>
      </c>
      <c r="C25" s="21" t="s">
        <v>106</v>
      </c>
      <c r="D25" s="21" t="s">
        <v>110</v>
      </c>
      <c r="E25" s="21">
        <v>-6500</v>
      </c>
      <c r="F25" s="21">
        <v>35.9</v>
      </c>
      <c r="G25" s="21">
        <v>828</v>
      </c>
    </row>
    <row r="26" spans="1:7" ht="15.6" x14ac:dyDescent="0.3">
      <c r="A26" s="7">
        <v>1025</v>
      </c>
      <c r="B26" s="21" t="s">
        <v>108</v>
      </c>
      <c r="C26" s="21" t="s">
        <v>108</v>
      </c>
      <c r="D26" s="21" t="s">
        <v>111</v>
      </c>
      <c r="E26" s="21">
        <v>712.69</v>
      </c>
      <c r="F26" s="21">
        <v>6535.9</v>
      </c>
      <c r="G26" s="21">
        <v>827</v>
      </c>
    </row>
    <row r="27" spans="1:7" ht="15.6" x14ac:dyDescent="0.3">
      <c r="A27" s="7">
        <v>1026</v>
      </c>
      <c r="B27" s="21" t="s">
        <v>112</v>
      </c>
      <c r="C27" s="21" t="s">
        <v>113</v>
      </c>
      <c r="D27" s="21" t="s">
        <v>114</v>
      </c>
      <c r="E27" s="21">
        <v>616.92999999999995</v>
      </c>
      <c r="F27" s="21">
        <v>5823.21</v>
      </c>
      <c r="G27" s="21">
        <v>826</v>
      </c>
    </row>
    <row r="28" spans="1:7" ht="15.6" x14ac:dyDescent="0.3">
      <c r="A28" s="7">
        <v>1027</v>
      </c>
      <c r="B28" s="21" t="s">
        <v>115</v>
      </c>
      <c r="C28" s="21" t="s">
        <v>115</v>
      </c>
      <c r="D28" s="21" t="s">
        <v>116</v>
      </c>
      <c r="E28" s="21">
        <v>1315.1</v>
      </c>
      <c r="F28" s="21">
        <v>5206.28</v>
      </c>
      <c r="G28" s="21">
        <v>825</v>
      </c>
    </row>
    <row r="29" spans="1:7" ht="15.6" x14ac:dyDescent="0.3">
      <c r="A29" s="7">
        <v>1028</v>
      </c>
      <c r="B29" s="21" t="s">
        <v>115</v>
      </c>
      <c r="C29" s="21" t="s">
        <v>115</v>
      </c>
      <c r="D29" s="21" t="s">
        <v>116</v>
      </c>
      <c r="E29" s="21">
        <v>3602.99</v>
      </c>
      <c r="F29" s="21">
        <v>3891.18</v>
      </c>
      <c r="G29" s="21">
        <v>824</v>
      </c>
    </row>
    <row r="30" spans="1:7" ht="15.6" x14ac:dyDescent="0.3">
      <c r="A30" s="7">
        <v>1029</v>
      </c>
      <c r="B30" s="21" t="s">
        <v>117</v>
      </c>
      <c r="C30" s="21" t="s">
        <v>117</v>
      </c>
      <c r="D30" s="21" t="s">
        <v>70</v>
      </c>
      <c r="E30" s="21">
        <v>9</v>
      </c>
      <c r="F30" s="21">
        <v>288.19</v>
      </c>
      <c r="G30" s="21">
        <v>823</v>
      </c>
    </row>
    <row r="31" spans="1:7" ht="15.6" x14ac:dyDescent="0.3">
      <c r="A31" s="7">
        <v>1030</v>
      </c>
      <c r="B31" s="21" t="s">
        <v>118</v>
      </c>
      <c r="C31" s="21" t="s">
        <v>118</v>
      </c>
      <c r="D31" s="21" t="s">
        <v>70</v>
      </c>
      <c r="E31" s="21">
        <v>264.10000000000002</v>
      </c>
      <c r="F31" s="21">
        <v>279.19</v>
      </c>
      <c r="G31" s="21">
        <v>822</v>
      </c>
    </row>
    <row r="32" spans="1:7" ht="15.6" x14ac:dyDescent="0.3">
      <c r="A32" s="7">
        <v>1031</v>
      </c>
      <c r="B32" s="21" t="s">
        <v>119</v>
      </c>
      <c r="C32" s="21" t="s">
        <v>119</v>
      </c>
      <c r="D32" s="21" t="s">
        <v>120</v>
      </c>
      <c r="E32" s="21">
        <v>-1</v>
      </c>
      <c r="F32" s="21">
        <v>15.09</v>
      </c>
      <c r="G32" s="21">
        <v>821</v>
      </c>
    </row>
    <row r="33" spans="1:7" ht="15.6" x14ac:dyDescent="0.3">
      <c r="A33" s="7">
        <v>1032</v>
      </c>
      <c r="B33" s="21" t="s">
        <v>119</v>
      </c>
      <c r="C33" s="21" t="s">
        <v>119</v>
      </c>
      <c r="D33" s="21" t="s">
        <v>121</v>
      </c>
      <c r="E33" s="21">
        <v>-4300</v>
      </c>
      <c r="F33" s="21">
        <v>16.09</v>
      </c>
      <c r="G33" s="21">
        <v>820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34"/>
  <sheetViews>
    <sheetView workbookViewId="0">
      <pane ySplit="2" topLeftCell="A3" activePane="bottomLeft" state="frozen"/>
      <selection pane="bottomLeft" activeCell="I36" sqref="I36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9" t="s">
        <v>9</v>
      </c>
      <c r="G1" s="20" t="s">
        <v>10</v>
      </c>
      <c r="H1" s="19" t="s">
        <v>11</v>
      </c>
      <c r="I1" s="19" t="s">
        <v>12</v>
      </c>
      <c r="J1" s="20" t="s">
        <v>13</v>
      </c>
      <c r="K1" s="20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2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27</v>
      </c>
      <c r="Z1" s="19" t="s">
        <v>27</v>
      </c>
      <c r="AA1" s="19" t="s">
        <v>27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19" t="s">
        <v>8</v>
      </c>
      <c r="G2" s="20" t="s">
        <v>8</v>
      </c>
      <c r="H2" s="19" t="s">
        <v>8</v>
      </c>
      <c r="I2" s="19" t="s">
        <v>8</v>
      </c>
      <c r="J2" s="20" t="s">
        <v>8</v>
      </c>
      <c r="K2" s="20" t="s">
        <v>8</v>
      </c>
      <c r="L2" s="19" t="s">
        <v>8</v>
      </c>
      <c r="M2" s="19" t="s">
        <v>8</v>
      </c>
      <c r="N2" s="19" t="s">
        <v>8</v>
      </c>
      <c r="O2" s="19" t="s">
        <v>8</v>
      </c>
      <c r="P2" s="19" t="s">
        <v>8</v>
      </c>
      <c r="Q2" s="19" t="s">
        <v>8</v>
      </c>
      <c r="R2" s="19" t="s">
        <v>8</v>
      </c>
      <c r="S2" s="19" t="s">
        <v>8</v>
      </c>
      <c r="T2" s="11" t="s">
        <v>8</v>
      </c>
      <c r="U2" s="19" t="s">
        <v>8</v>
      </c>
      <c r="V2" s="19" t="s">
        <v>8</v>
      </c>
      <c r="W2" s="19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9" t="s">
        <v>8</v>
      </c>
      <c r="AD2" s="19" t="s">
        <v>8</v>
      </c>
      <c r="AE2" s="19" t="s">
        <v>8</v>
      </c>
      <c r="AF2" s="19" t="s">
        <v>8</v>
      </c>
      <c r="AG2" s="19" t="s">
        <v>8</v>
      </c>
      <c r="AH2" s="19" t="s">
        <v>8</v>
      </c>
      <c r="AI2" s="19" t="s">
        <v>8</v>
      </c>
      <c r="AJ2" s="19" t="s">
        <v>8</v>
      </c>
      <c r="AK2" s="19" t="s">
        <v>8</v>
      </c>
      <c r="AL2" s="19" t="s">
        <v>8</v>
      </c>
      <c r="AM2" s="19" t="s">
        <v>8</v>
      </c>
      <c r="AN2" s="19" t="s">
        <v>8</v>
      </c>
      <c r="AO2" s="19" t="s">
        <v>8</v>
      </c>
      <c r="AP2" s="19" t="s">
        <v>8</v>
      </c>
    </row>
    <row r="3" spans="1:42" ht="14.4" x14ac:dyDescent="0.3">
      <c r="A3" s="7">
        <v>1001</v>
      </c>
      <c r="B3" s="13">
        <f>INDEX(发送模板!E:E,MATCH(A3,发送模板!A:A,0))</f>
        <v>-1</v>
      </c>
      <c r="C3" s="14">
        <f t="shared" ref="C3" si="0">B3-E3</f>
        <v>0</v>
      </c>
      <c r="D3" s="7">
        <v>1001</v>
      </c>
      <c r="E3" s="13">
        <f t="shared" ref="E3" si="1">T3</f>
        <v>-1</v>
      </c>
      <c r="F3" s="22" t="s">
        <v>48</v>
      </c>
      <c r="G3" s="23">
        <v>45229.04115740741</v>
      </c>
      <c r="H3" s="22" t="s">
        <v>122</v>
      </c>
      <c r="I3" s="22" t="s">
        <v>49</v>
      </c>
      <c r="J3" s="22" t="s">
        <v>8</v>
      </c>
      <c r="K3" s="22" t="s">
        <v>65</v>
      </c>
      <c r="L3" s="22">
        <v>0</v>
      </c>
      <c r="M3" s="22">
        <v>0</v>
      </c>
      <c r="N3" s="22">
        <v>1</v>
      </c>
      <c r="O3" s="22">
        <v>0</v>
      </c>
      <c r="P3" s="22" t="s">
        <v>47</v>
      </c>
      <c r="Q3" s="22">
        <v>98.11</v>
      </c>
      <c r="R3" s="22">
        <v>1</v>
      </c>
      <c r="S3" s="22">
        <v>0</v>
      </c>
      <c r="T3" s="22">
        <v>-1</v>
      </c>
      <c r="U3" s="22">
        <v>1</v>
      </c>
      <c r="V3" s="22">
        <v>0</v>
      </c>
      <c r="W3" s="22" t="s">
        <v>52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 t="s">
        <v>64</v>
      </c>
      <c r="AD3" s="23">
        <v>45230.04115740741</v>
      </c>
      <c r="AE3" s="22" t="s">
        <v>8</v>
      </c>
      <c r="AF3" s="22" t="s">
        <v>8</v>
      </c>
      <c r="AG3" s="22" t="s">
        <v>8</v>
      </c>
      <c r="AH3" s="22" t="b">
        <v>0</v>
      </c>
      <c r="AI3" s="22">
        <v>0</v>
      </c>
      <c r="AJ3" s="22" t="s">
        <v>8</v>
      </c>
      <c r="AK3" s="22" t="s">
        <v>123</v>
      </c>
      <c r="AL3" s="22" t="s">
        <v>8</v>
      </c>
      <c r="AM3" s="22" t="s">
        <v>64</v>
      </c>
      <c r="AN3" s="22" t="b">
        <v>1</v>
      </c>
      <c r="AO3" s="22">
        <v>1</v>
      </c>
      <c r="AP3" s="22" t="s">
        <v>8</v>
      </c>
    </row>
    <row r="4" spans="1:42" ht="14.4" x14ac:dyDescent="0.3">
      <c r="A4" s="7">
        <v>1002</v>
      </c>
      <c r="B4" s="13">
        <f>INDEX(发送模板!E:E,MATCH(A4,发送模板!A:A,0))</f>
        <v>-2400</v>
      </c>
      <c r="C4" s="14">
        <f t="shared" ref="C4" si="2">B4-E4</f>
        <v>0</v>
      </c>
      <c r="D4" s="7">
        <v>1002</v>
      </c>
      <c r="E4" s="13">
        <f t="shared" ref="E4" si="3">T4</f>
        <v>-2400</v>
      </c>
      <c r="F4" s="22" t="s">
        <v>48</v>
      </c>
      <c r="G4" s="23">
        <v>45229.04115740741</v>
      </c>
      <c r="H4" s="22" t="s">
        <v>124</v>
      </c>
      <c r="I4" s="22" t="s">
        <v>49</v>
      </c>
      <c r="J4" s="22" t="s">
        <v>8</v>
      </c>
      <c r="K4" s="22" t="s">
        <v>125</v>
      </c>
      <c r="L4" s="22">
        <v>0</v>
      </c>
      <c r="M4" s="22">
        <v>0</v>
      </c>
      <c r="N4" s="22">
        <v>2400</v>
      </c>
      <c r="O4" s="22">
        <v>0</v>
      </c>
      <c r="P4" s="22" t="s">
        <v>47</v>
      </c>
      <c r="Q4" s="22">
        <v>99.11</v>
      </c>
      <c r="R4" s="22">
        <v>1</v>
      </c>
      <c r="S4" s="22">
        <v>0</v>
      </c>
      <c r="T4" s="22">
        <v>-2400</v>
      </c>
      <c r="U4" s="22">
        <v>1</v>
      </c>
      <c r="V4" s="22">
        <v>0</v>
      </c>
      <c r="W4" s="22" t="s">
        <v>51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 t="s">
        <v>64</v>
      </c>
      <c r="AD4" s="23">
        <v>45230.04115740741</v>
      </c>
      <c r="AE4" s="22" t="s">
        <v>8</v>
      </c>
      <c r="AF4" s="22" t="s">
        <v>8</v>
      </c>
      <c r="AG4" s="22" t="s">
        <v>8</v>
      </c>
      <c r="AH4" s="22" t="b">
        <v>0</v>
      </c>
      <c r="AI4" s="22">
        <v>0</v>
      </c>
      <c r="AJ4" s="22" t="s">
        <v>8</v>
      </c>
      <c r="AK4" s="22" t="s">
        <v>126</v>
      </c>
      <c r="AL4" s="22" t="s">
        <v>8</v>
      </c>
      <c r="AM4" s="22" t="s">
        <v>64</v>
      </c>
      <c r="AN4" s="22" t="b">
        <v>1</v>
      </c>
      <c r="AO4" s="22">
        <v>1</v>
      </c>
      <c r="AP4" s="22" t="s">
        <v>8</v>
      </c>
    </row>
    <row r="5" spans="1:42" ht="14.4" x14ac:dyDescent="0.3">
      <c r="A5" s="7">
        <v>1003</v>
      </c>
      <c r="B5" s="13">
        <f>INDEX(发送模板!E:E,MATCH(A5,发送模板!A:A,0))</f>
        <v>333.66</v>
      </c>
      <c r="C5" s="14">
        <f t="shared" ref="C5" si="4">B5-E5</f>
        <v>0</v>
      </c>
      <c r="D5" s="7">
        <v>1003</v>
      </c>
      <c r="E5" s="13">
        <f t="shared" ref="E5" si="5">T5</f>
        <v>333.66</v>
      </c>
      <c r="F5" s="22" t="s">
        <v>48</v>
      </c>
      <c r="G5" s="23">
        <v>45227.04115740741</v>
      </c>
      <c r="H5" s="22" t="s">
        <v>127</v>
      </c>
      <c r="I5" s="22" t="s">
        <v>49</v>
      </c>
      <c r="J5" s="22" t="s">
        <v>8</v>
      </c>
      <c r="K5" s="22" t="s">
        <v>128</v>
      </c>
      <c r="L5" s="22">
        <v>333.66</v>
      </c>
      <c r="M5" s="22">
        <v>0</v>
      </c>
      <c r="N5" s="22">
        <v>0</v>
      </c>
      <c r="O5" s="22">
        <v>0</v>
      </c>
      <c r="P5" s="22" t="s">
        <v>47</v>
      </c>
      <c r="Q5" s="22">
        <v>2499.11</v>
      </c>
      <c r="R5" s="22">
        <v>1</v>
      </c>
      <c r="S5" s="22">
        <v>0</v>
      </c>
      <c r="T5" s="22">
        <v>333.66</v>
      </c>
      <c r="U5" s="22">
        <v>1</v>
      </c>
      <c r="V5" s="22">
        <v>0</v>
      </c>
      <c r="W5" s="22" t="s">
        <v>50</v>
      </c>
      <c r="X5" s="22" t="s">
        <v>129</v>
      </c>
      <c r="Y5" s="22" t="s">
        <v>130</v>
      </c>
      <c r="Z5" s="22">
        <v>0</v>
      </c>
      <c r="AA5" s="22">
        <v>0</v>
      </c>
      <c r="AB5" s="22">
        <v>0</v>
      </c>
      <c r="AC5" s="22" t="s">
        <v>64</v>
      </c>
      <c r="AD5" s="23">
        <v>45230.04115740741</v>
      </c>
      <c r="AE5" s="22" t="s">
        <v>8</v>
      </c>
      <c r="AF5" s="22" t="s">
        <v>8</v>
      </c>
      <c r="AG5" s="22" t="s">
        <v>8</v>
      </c>
      <c r="AH5" s="22" t="b">
        <v>0</v>
      </c>
      <c r="AI5" s="22">
        <v>0</v>
      </c>
      <c r="AJ5" s="22" t="s">
        <v>8</v>
      </c>
      <c r="AK5" s="22" t="s">
        <v>131</v>
      </c>
      <c r="AL5" s="22" t="s">
        <v>8</v>
      </c>
      <c r="AM5" s="22" t="s">
        <v>64</v>
      </c>
      <c r="AN5" s="22" t="b">
        <v>1</v>
      </c>
      <c r="AO5" s="22">
        <v>1</v>
      </c>
      <c r="AP5" s="22" t="s">
        <v>8</v>
      </c>
    </row>
    <row r="6" spans="1:42" ht="14.4" x14ac:dyDescent="0.3">
      <c r="A6" s="7">
        <v>1004</v>
      </c>
      <c r="B6" s="13">
        <f>INDEX(发送模板!E:E,MATCH(A6,发送模板!A:A,0))</f>
        <v>631.84</v>
      </c>
      <c r="C6" s="14">
        <f t="shared" ref="C6:C34" si="6">B6-E6</f>
        <v>0</v>
      </c>
      <c r="D6" s="7">
        <v>1004</v>
      </c>
      <c r="E6" s="13">
        <f t="shared" ref="E6:E34" si="7">T6</f>
        <v>631.84</v>
      </c>
      <c r="F6" s="22" t="s">
        <v>48</v>
      </c>
      <c r="G6" s="23">
        <v>45226.04115740741</v>
      </c>
      <c r="H6" s="22" t="s">
        <v>132</v>
      </c>
      <c r="I6" s="22" t="s">
        <v>49</v>
      </c>
      <c r="J6" s="22" t="s">
        <v>8</v>
      </c>
      <c r="K6" s="22" t="s">
        <v>133</v>
      </c>
      <c r="L6" s="22">
        <v>631.84</v>
      </c>
      <c r="M6" s="22">
        <v>0</v>
      </c>
      <c r="N6" s="22">
        <v>0</v>
      </c>
      <c r="O6" s="22">
        <v>0</v>
      </c>
      <c r="P6" s="22" t="s">
        <v>47</v>
      </c>
      <c r="Q6" s="22">
        <v>2165.4499999999998</v>
      </c>
      <c r="R6" s="22">
        <v>1</v>
      </c>
      <c r="S6" s="22">
        <v>0</v>
      </c>
      <c r="T6" s="22">
        <v>631.84</v>
      </c>
      <c r="U6" s="22">
        <v>1</v>
      </c>
      <c r="V6" s="22">
        <v>0</v>
      </c>
      <c r="W6" s="22" t="s">
        <v>50</v>
      </c>
      <c r="X6" s="22" t="s">
        <v>134</v>
      </c>
      <c r="Y6" s="22" t="s">
        <v>135</v>
      </c>
      <c r="Z6" s="22">
        <v>0</v>
      </c>
      <c r="AA6" s="22">
        <v>0</v>
      </c>
      <c r="AB6" s="22">
        <v>0</v>
      </c>
      <c r="AC6" s="22" t="s">
        <v>64</v>
      </c>
      <c r="AD6" s="23">
        <v>45226.04115740741</v>
      </c>
      <c r="AE6" s="22" t="s">
        <v>8</v>
      </c>
      <c r="AF6" s="22" t="s">
        <v>8</v>
      </c>
      <c r="AG6" s="22" t="s">
        <v>8</v>
      </c>
      <c r="AH6" s="22" t="b">
        <v>0</v>
      </c>
      <c r="AI6" s="22">
        <v>0</v>
      </c>
      <c r="AJ6" s="22" t="s">
        <v>8</v>
      </c>
      <c r="AK6" s="22" t="s">
        <v>136</v>
      </c>
      <c r="AL6" s="22" t="s">
        <v>8</v>
      </c>
      <c r="AM6" s="22" t="s">
        <v>64</v>
      </c>
      <c r="AN6" s="22" t="b">
        <v>1</v>
      </c>
      <c r="AO6" s="22">
        <v>1</v>
      </c>
      <c r="AP6" s="22" t="s">
        <v>8</v>
      </c>
    </row>
    <row r="7" spans="1:42" ht="14.4" x14ac:dyDescent="0.3">
      <c r="A7" s="7">
        <v>1005</v>
      </c>
      <c r="B7" s="13">
        <f>INDEX(发送模板!E:E,MATCH(A7,发送模板!A:A,0))</f>
        <v>374.53</v>
      </c>
      <c r="C7" s="14">
        <f t="shared" si="6"/>
        <v>0</v>
      </c>
      <c r="D7" s="7">
        <v>1005</v>
      </c>
      <c r="E7" s="13">
        <f t="shared" si="7"/>
        <v>374.53</v>
      </c>
      <c r="F7" s="22" t="s">
        <v>48</v>
      </c>
      <c r="G7" s="23">
        <v>45226.04115740741</v>
      </c>
      <c r="H7" s="22" t="s">
        <v>137</v>
      </c>
      <c r="I7" s="22" t="s">
        <v>49</v>
      </c>
      <c r="J7" s="22" t="s">
        <v>8</v>
      </c>
      <c r="K7" s="22" t="s">
        <v>138</v>
      </c>
      <c r="L7" s="22">
        <v>374.53</v>
      </c>
      <c r="M7" s="22">
        <v>0</v>
      </c>
      <c r="N7" s="22">
        <v>0</v>
      </c>
      <c r="O7" s="22">
        <v>0</v>
      </c>
      <c r="P7" s="22" t="s">
        <v>47</v>
      </c>
      <c r="Q7" s="22">
        <v>1533.61</v>
      </c>
      <c r="R7" s="22">
        <v>1</v>
      </c>
      <c r="S7" s="22">
        <v>0</v>
      </c>
      <c r="T7" s="22">
        <v>374.53</v>
      </c>
      <c r="U7" s="22">
        <v>1</v>
      </c>
      <c r="V7" s="22">
        <v>0</v>
      </c>
      <c r="W7" s="22" t="s">
        <v>50</v>
      </c>
      <c r="X7" s="22" t="s">
        <v>139</v>
      </c>
      <c r="Y7" s="22" t="s">
        <v>140</v>
      </c>
      <c r="Z7" s="22">
        <v>0</v>
      </c>
      <c r="AA7" s="22">
        <v>0</v>
      </c>
      <c r="AB7" s="22">
        <v>0</v>
      </c>
      <c r="AC7" s="22" t="s">
        <v>64</v>
      </c>
      <c r="AD7" s="23">
        <v>45226.04115740741</v>
      </c>
      <c r="AE7" s="22" t="s">
        <v>8</v>
      </c>
      <c r="AF7" s="22" t="s">
        <v>8</v>
      </c>
      <c r="AG7" s="22" t="s">
        <v>8</v>
      </c>
      <c r="AH7" s="22" t="b">
        <v>0</v>
      </c>
      <c r="AI7" s="22">
        <v>0</v>
      </c>
      <c r="AJ7" s="22" t="s">
        <v>8</v>
      </c>
      <c r="AK7" s="22" t="s">
        <v>141</v>
      </c>
      <c r="AL7" s="22" t="s">
        <v>8</v>
      </c>
      <c r="AM7" s="22" t="s">
        <v>64</v>
      </c>
      <c r="AN7" s="22" t="b">
        <v>1</v>
      </c>
      <c r="AO7" s="22">
        <v>1</v>
      </c>
      <c r="AP7" s="22" t="s">
        <v>8</v>
      </c>
    </row>
    <row r="8" spans="1:42" ht="14.4" x14ac:dyDescent="0.3">
      <c r="A8" s="7">
        <v>1006</v>
      </c>
      <c r="B8" s="13">
        <f>INDEX(发送模板!E:E,MATCH(A8,发送模板!A:A,0))</f>
        <v>1125.3499999999999</v>
      </c>
      <c r="C8" s="14">
        <f t="shared" si="6"/>
        <v>0</v>
      </c>
      <c r="D8" s="7">
        <v>1006</v>
      </c>
      <c r="E8" s="13">
        <f t="shared" si="7"/>
        <v>1125.3499999999999</v>
      </c>
      <c r="F8" s="22" t="s">
        <v>48</v>
      </c>
      <c r="G8" s="23">
        <v>45225.04115740741</v>
      </c>
      <c r="H8" s="22" t="s">
        <v>142</v>
      </c>
      <c r="I8" s="22" t="s">
        <v>49</v>
      </c>
      <c r="J8" s="22" t="s">
        <v>8</v>
      </c>
      <c r="K8" s="22" t="s">
        <v>143</v>
      </c>
      <c r="L8" s="22">
        <v>1125.3499999999999</v>
      </c>
      <c r="M8" s="22">
        <v>0</v>
      </c>
      <c r="N8" s="22">
        <v>0</v>
      </c>
      <c r="O8" s="22">
        <v>0</v>
      </c>
      <c r="P8" s="22" t="s">
        <v>47</v>
      </c>
      <c r="Q8" s="22">
        <v>1159.08</v>
      </c>
      <c r="R8" s="22">
        <v>1</v>
      </c>
      <c r="S8" s="22">
        <v>0</v>
      </c>
      <c r="T8" s="22">
        <v>1125.3499999999999</v>
      </c>
      <c r="U8" s="22">
        <v>1</v>
      </c>
      <c r="V8" s="22">
        <v>0</v>
      </c>
      <c r="W8" s="22" t="s">
        <v>50</v>
      </c>
      <c r="X8" s="22" t="s">
        <v>144</v>
      </c>
      <c r="Y8" s="22" t="s">
        <v>145</v>
      </c>
      <c r="Z8" s="22">
        <v>0</v>
      </c>
      <c r="AA8" s="22">
        <v>0</v>
      </c>
      <c r="AB8" s="22">
        <v>0</v>
      </c>
      <c r="AC8" s="22" t="s">
        <v>64</v>
      </c>
      <c r="AD8" s="23">
        <v>45225.04115740741</v>
      </c>
      <c r="AE8" s="22" t="s">
        <v>8</v>
      </c>
      <c r="AF8" s="22" t="s">
        <v>8</v>
      </c>
      <c r="AG8" s="22" t="s">
        <v>8</v>
      </c>
      <c r="AH8" s="22" t="b">
        <v>0</v>
      </c>
      <c r="AI8" s="22">
        <v>0</v>
      </c>
      <c r="AJ8" s="22" t="s">
        <v>8</v>
      </c>
      <c r="AK8" s="22" t="s">
        <v>146</v>
      </c>
      <c r="AL8" s="22" t="s">
        <v>8</v>
      </c>
      <c r="AM8" s="22" t="s">
        <v>64</v>
      </c>
      <c r="AN8" s="22" t="b">
        <v>1</v>
      </c>
      <c r="AO8" s="22">
        <v>1</v>
      </c>
      <c r="AP8" s="22" t="s">
        <v>8</v>
      </c>
    </row>
    <row r="9" spans="1:42" ht="14.4" x14ac:dyDescent="0.3">
      <c r="A9" s="7">
        <v>1007</v>
      </c>
      <c r="B9" s="13">
        <f>INDEX(发送模板!E:E,MATCH(A9,发送模板!A:A,0))</f>
        <v>-1</v>
      </c>
      <c r="C9" s="14">
        <f t="shared" si="6"/>
        <v>0</v>
      </c>
      <c r="D9" s="7">
        <v>1007</v>
      </c>
      <c r="E9" s="13">
        <f t="shared" si="7"/>
        <v>-1</v>
      </c>
      <c r="F9" s="22" t="s">
        <v>48</v>
      </c>
      <c r="G9" s="23">
        <v>45224.04115740741</v>
      </c>
      <c r="H9" s="22" t="s">
        <v>147</v>
      </c>
      <c r="I9" s="22" t="s">
        <v>49</v>
      </c>
      <c r="J9" s="22" t="s">
        <v>8</v>
      </c>
      <c r="K9" s="22" t="s">
        <v>65</v>
      </c>
      <c r="L9" s="22">
        <v>0</v>
      </c>
      <c r="M9" s="22">
        <v>0</v>
      </c>
      <c r="N9" s="22">
        <v>1</v>
      </c>
      <c r="O9" s="22">
        <v>0</v>
      </c>
      <c r="P9" s="22" t="s">
        <v>47</v>
      </c>
      <c r="Q9" s="22">
        <v>33.729999999999997</v>
      </c>
      <c r="R9" s="22">
        <v>1</v>
      </c>
      <c r="S9" s="22">
        <v>0</v>
      </c>
      <c r="T9" s="22">
        <v>-1</v>
      </c>
      <c r="U9" s="22">
        <v>1</v>
      </c>
      <c r="V9" s="22">
        <v>0</v>
      </c>
      <c r="W9" s="22" t="s">
        <v>52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 t="s">
        <v>64</v>
      </c>
      <c r="AD9" s="23">
        <v>45225.04115740741</v>
      </c>
      <c r="AE9" s="22" t="s">
        <v>8</v>
      </c>
      <c r="AF9" s="22" t="s">
        <v>8</v>
      </c>
      <c r="AG9" s="22" t="s">
        <v>8</v>
      </c>
      <c r="AH9" s="22" t="b">
        <v>0</v>
      </c>
      <c r="AI9" s="22">
        <v>0</v>
      </c>
      <c r="AJ9" s="22" t="s">
        <v>8</v>
      </c>
      <c r="AK9" s="22" t="s">
        <v>148</v>
      </c>
      <c r="AL9" s="22" t="s">
        <v>8</v>
      </c>
      <c r="AM9" s="22" t="s">
        <v>64</v>
      </c>
      <c r="AN9" s="22" t="b">
        <v>1</v>
      </c>
      <c r="AO9" s="22">
        <v>1</v>
      </c>
      <c r="AP9" s="22" t="s">
        <v>8</v>
      </c>
    </row>
    <row r="10" spans="1:42" ht="14.4" x14ac:dyDescent="0.3">
      <c r="A10" s="7">
        <v>1008</v>
      </c>
      <c r="B10" s="13">
        <f>INDEX(发送模板!E:E,MATCH(A10,发送模板!A:A,0))</f>
        <v>-4200</v>
      </c>
      <c r="C10" s="14">
        <f t="shared" si="6"/>
        <v>0</v>
      </c>
      <c r="D10" s="7">
        <v>1008</v>
      </c>
      <c r="E10" s="13">
        <f t="shared" si="7"/>
        <v>-4200</v>
      </c>
      <c r="F10" s="22" t="s">
        <v>48</v>
      </c>
      <c r="G10" s="23">
        <v>45224.04115740741</v>
      </c>
      <c r="H10" s="22" t="s">
        <v>149</v>
      </c>
      <c r="I10" s="22" t="s">
        <v>150</v>
      </c>
      <c r="J10" s="22" t="s">
        <v>8</v>
      </c>
      <c r="K10" s="22" t="s">
        <v>151</v>
      </c>
      <c r="L10" s="22">
        <v>0</v>
      </c>
      <c r="M10" s="22">
        <v>0</v>
      </c>
      <c r="N10" s="22">
        <v>4200</v>
      </c>
      <c r="O10" s="22">
        <v>0</v>
      </c>
      <c r="P10" s="22" t="s">
        <v>47</v>
      </c>
      <c r="Q10" s="22">
        <v>34.729999999999997</v>
      </c>
      <c r="R10" s="22">
        <v>1</v>
      </c>
      <c r="S10" s="22">
        <v>0</v>
      </c>
      <c r="T10" s="22">
        <v>-4200</v>
      </c>
      <c r="U10" s="22">
        <v>1</v>
      </c>
      <c r="V10" s="22">
        <v>0</v>
      </c>
      <c r="W10" s="22" t="s">
        <v>51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 t="s">
        <v>64</v>
      </c>
      <c r="AD10" s="23">
        <v>45225.04115740741</v>
      </c>
      <c r="AE10" s="22" t="s">
        <v>8</v>
      </c>
      <c r="AF10" s="22" t="s">
        <v>8</v>
      </c>
      <c r="AG10" s="22" t="s">
        <v>8</v>
      </c>
      <c r="AH10" s="22" t="b">
        <v>0</v>
      </c>
      <c r="AI10" s="22">
        <v>0</v>
      </c>
      <c r="AJ10" s="22" t="s">
        <v>8</v>
      </c>
      <c r="AK10" s="22" t="s">
        <v>152</v>
      </c>
      <c r="AL10" s="22" t="s">
        <v>8</v>
      </c>
      <c r="AM10" s="22" t="s">
        <v>64</v>
      </c>
      <c r="AN10" s="22" t="b">
        <v>1</v>
      </c>
      <c r="AO10" s="22">
        <v>1</v>
      </c>
      <c r="AP10" s="22" t="s">
        <v>8</v>
      </c>
    </row>
    <row r="11" spans="1:42" ht="14.4" x14ac:dyDescent="0.3">
      <c r="A11" s="7">
        <v>1009</v>
      </c>
      <c r="B11" s="13">
        <f>INDEX(发送模板!E:E,MATCH(A11,发送模板!A:A,0))</f>
        <v>3769.84</v>
      </c>
      <c r="C11" s="14">
        <f t="shared" si="6"/>
        <v>0</v>
      </c>
      <c r="D11" s="7">
        <v>1009</v>
      </c>
      <c r="E11" s="13">
        <f t="shared" si="7"/>
        <v>3769.84</v>
      </c>
      <c r="F11" s="22" t="s">
        <v>48</v>
      </c>
      <c r="G11" s="23">
        <v>45223.04115740741</v>
      </c>
      <c r="H11" s="22" t="s">
        <v>153</v>
      </c>
      <c r="I11" s="22" t="s">
        <v>49</v>
      </c>
      <c r="J11" s="22" t="s">
        <v>8</v>
      </c>
      <c r="K11" s="22" t="s">
        <v>154</v>
      </c>
      <c r="L11" s="22">
        <v>3769.84</v>
      </c>
      <c r="M11" s="22">
        <v>0</v>
      </c>
      <c r="N11" s="22">
        <v>0</v>
      </c>
      <c r="O11" s="22">
        <v>0</v>
      </c>
      <c r="P11" s="22" t="s">
        <v>47</v>
      </c>
      <c r="Q11" s="22">
        <v>4234.7299999999996</v>
      </c>
      <c r="R11" s="22">
        <v>1</v>
      </c>
      <c r="S11" s="22">
        <v>0</v>
      </c>
      <c r="T11" s="22">
        <v>3769.84</v>
      </c>
      <c r="U11" s="22">
        <v>1</v>
      </c>
      <c r="V11" s="22">
        <v>0</v>
      </c>
      <c r="W11" s="22" t="s">
        <v>50</v>
      </c>
      <c r="X11" s="22" t="s">
        <v>155</v>
      </c>
      <c r="Y11" s="22" t="s">
        <v>156</v>
      </c>
      <c r="Z11" s="22">
        <v>0</v>
      </c>
      <c r="AA11" s="22">
        <v>0</v>
      </c>
      <c r="AB11" s="22">
        <v>0</v>
      </c>
      <c r="AC11" s="22" t="s">
        <v>64</v>
      </c>
      <c r="AD11" s="23">
        <v>45223.04115740741</v>
      </c>
      <c r="AE11" s="22" t="s">
        <v>8</v>
      </c>
      <c r="AF11" s="22" t="s">
        <v>8</v>
      </c>
      <c r="AG11" s="22" t="s">
        <v>8</v>
      </c>
      <c r="AH11" s="22" t="b">
        <v>0</v>
      </c>
      <c r="AI11" s="22">
        <v>0</v>
      </c>
      <c r="AJ11" s="22" t="s">
        <v>8</v>
      </c>
      <c r="AK11" s="22" t="s">
        <v>157</v>
      </c>
      <c r="AL11" s="22" t="s">
        <v>8</v>
      </c>
      <c r="AM11" s="22" t="s">
        <v>64</v>
      </c>
      <c r="AN11" s="22" t="b">
        <v>1</v>
      </c>
      <c r="AO11" s="22">
        <v>1</v>
      </c>
      <c r="AP11" s="22" t="s">
        <v>8</v>
      </c>
    </row>
    <row r="12" spans="1:42" ht="14.4" x14ac:dyDescent="0.3">
      <c r="A12" s="7">
        <v>1010</v>
      </c>
      <c r="B12" s="13">
        <f>INDEX(发送模板!E:E,MATCH(A12,发送模板!A:A,0))</f>
        <v>376.51</v>
      </c>
      <c r="C12" s="14">
        <f t="shared" si="6"/>
        <v>0</v>
      </c>
      <c r="D12" s="7">
        <v>1010</v>
      </c>
      <c r="E12" s="13">
        <f t="shared" si="7"/>
        <v>376.51</v>
      </c>
      <c r="F12" s="22" t="s">
        <v>48</v>
      </c>
      <c r="G12" s="23">
        <v>45223.04115740741</v>
      </c>
      <c r="H12" s="22" t="s">
        <v>158</v>
      </c>
      <c r="I12" s="22" t="s">
        <v>49</v>
      </c>
      <c r="J12" s="22" t="s">
        <v>8</v>
      </c>
      <c r="K12" s="22" t="s">
        <v>159</v>
      </c>
      <c r="L12" s="22">
        <v>376.51</v>
      </c>
      <c r="M12" s="22">
        <v>0</v>
      </c>
      <c r="N12" s="22">
        <v>0</v>
      </c>
      <c r="O12" s="22">
        <v>0</v>
      </c>
      <c r="P12" s="22" t="s">
        <v>47</v>
      </c>
      <c r="Q12" s="22">
        <v>464.89</v>
      </c>
      <c r="R12" s="22">
        <v>1</v>
      </c>
      <c r="S12" s="22">
        <v>0</v>
      </c>
      <c r="T12" s="22">
        <v>376.51</v>
      </c>
      <c r="U12" s="22">
        <v>1</v>
      </c>
      <c r="V12" s="22">
        <v>0</v>
      </c>
      <c r="W12" s="22" t="s">
        <v>50</v>
      </c>
      <c r="X12" s="22" t="s">
        <v>68</v>
      </c>
      <c r="Y12" s="22" t="s">
        <v>69</v>
      </c>
      <c r="Z12" s="22">
        <v>0</v>
      </c>
      <c r="AA12" s="22">
        <v>0</v>
      </c>
      <c r="AB12" s="22">
        <v>0</v>
      </c>
      <c r="AC12" s="22" t="s">
        <v>64</v>
      </c>
      <c r="AD12" s="23">
        <v>45223.04115740741</v>
      </c>
      <c r="AE12" s="22" t="s">
        <v>8</v>
      </c>
      <c r="AF12" s="22" t="s">
        <v>8</v>
      </c>
      <c r="AG12" s="22" t="s">
        <v>8</v>
      </c>
      <c r="AH12" s="22" t="b">
        <v>0</v>
      </c>
      <c r="AI12" s="22">
        <v>0</v>
      </c>
      <c r="AJ12" s="22" t="s">
        <v>8</v>
      </c>
      <c r="AK12" s="22" t="s">
        <v>160</v>
      </c>
      <c r="AL12" s="22" t="s">
        <v>8</v>
      </c>
      <c r="AM12" s="22" t="s">
        <v>64</v>
      </c>
      <c r="AN12" s="22" t="b">
        <v>1</v>
      </c>
      <c r="AO12" s="22">
        <v>1</v>
      </c>
      <c r="AP12" s="22" t="s">
        <v>8</v>
      </c>
    </row>
    <row r="13" spans="1:42" ht="14.4" x14ac:dyDescent="0.3">
      <c r="A13" s="7">
        <v>1011</v>
      </c>
      <c r="B13" s="13">
        <f>INDEX(发送模板!E:E,MATCH(A13,发送模板!A:A,0))</f>
        <v>-1</v>
      </c>
      <c r="C13" s="14">
        <f t="shared" si="6"/>
        <v>0</v>
      </c>
      <c r="D13" s="7">
        <v>1011</v>
      </c>
      <c r="E13" s="13">
        <f t="shared" si="7"/>
        <v>-1</v>
      </c>
      <c r="F13" s="22" t="s">
        <v>48</v>
      </c>
      <c r="G13" s="23">
        <v>45218.04115740741</v>
      </c>
      <c r="H13" s="22" t="s">
        <v>161</v>
      </c>
      <c r="I13" s="22" t="s">
        <v>49</v>
      </c>
      <c r="J13" s="22" t="s">
        <v>8</v>
      </c>
      <c r="K13" s="22" t="s">
        <v>65</v>
      </c>
      <c r="L13" s="22">
        <v>0</v>
      </c>
      <c r="M13" s="22">
        <v>0</v>
      </c>
      <c r="N13" s="22">
        <v>1</v>
      </c>
      <c r="O13" s="22">
        <v>0</v>
      </c>
      <c r="P13" s="22" t="s">
        <v>47</v>
      </c>
      <c r="Q13" s="22">
        <v>88.38</v>
      </c>
      <c r="R13" s="22">
        <v>1</v>
      </c>
      <c r="S13" s="22">
        <v>0</v>
      </c>
      <c r="T13" s="22">
        <v>-1</v>
      </c>
      <c r="U13" s="22">
        <v>1</v>
      </c>
      <c r="V13" s="22">
        <v>0</v>
      </c>
      <c r="W13" s="22" t="s">
        <v>52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 t="s">
        <v>64</v>
      </c>
      <c r="AD13" s="23">
        <v>45219.04115740741</v>
      </c>
      <c r="AE13" s="22" t="s">
        <v>8</v>
      </c>
      <c r="AF13" s="22" t="s">
        <v>8</v>
      </c>
      <c r="AG13" s="22" t="s">
        <v>8</v>
      </c>
      <c r="AH13" s="22" t="b">
        <v>0</v>
      </c>
      <c r="AI13" s="22">
        <v>0</v>
      </c>
      <c r="AJ13" s="22" t="s">
        <v>8</v>
      </c>
      <c r="AK13" s="22" t="s">
        <v>162</v>
      </c>
      <c r="AL13" s="22" t="s">
        <v>8</v>
      </c>
      <c r="AM13" s="22" t="s">
        <v>64</v>
      </c>
      <c r="AN13" s="22" t="b">
        <v>1</v>
      </c>
      <c r="AO13" s="22">
        <v>1</v>
      </c>
      <c r="AP13" s="22" t="s">
        <v>8</v>
      </c>
    </row>
    <row r="14" spans="1:42" ht="14.4" x14ac:dyDescent="0.3">
      <c r="A14" s="7">
        <v>1012</v>
      </c>
      <c r="B14" s="13">
        <f>INDEX(发送模板!E:E,MATCH(A14,发送模板!A:A,0))</f>
        <v>-4400</v>
      </c>
      <c r="C14" s="14">
        <f t="shared" si="6"/>
        <v>0</v>
      </c>
      <c r="D14" s="7">
        <v>1012</v>
      </c>
      <c r="E14" s="13">
        <f t="shared" si="7"/>
        <v>-4400</v>
      </c>
      <c r="F14" s="22" t="s">
        <v>48</v>
      </c>
      <c r="G14" s="23">
        <v>45218.04115740741</v>
      </c>
      <c r="H14" s="22" t="s">
        <v>163</v>
      </c>
      <c r="I14" s="22" t="s">
        <v>49</v>
      </c>
      <c r="J14" s="22" t="s">
        <v>8</v>
      </c>
      <c r="K14" s="22" t="s">
        <v>67</v>
      </c>
      <c r="L14" s="22">
        <v>0</v>
      </c>
      <c r="M14" s="22">
        <v>0</v>
      </c>
      <c r="N14" s="22">
        <v>4400</v>
      </c>
      <c r="O14" s="22">
        <v>0</v>
      </c>
      <c r="P14" s="22" t="s">
        <v>47</v>
      </c>
      <c r="Q14" s="22">
        <v>89.38</v>
      </c>
      <c r="R14" s="22">
        <v>1</v>
      </c>
      <c r="S14" s="22">
        <v>0</v>
      </c>
      <c r="T14" s="22">
        <v>-4400</v>
      </c>
      <c r="U14" s="22">
        <v>1</v>
      </c>
      <c r="V14" s="22">
        <v>0</v>
      </c>
      <c r="W14" s="22" t="s">
        <v>51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 t="s">
        <v>64</v>
      </c>
      <c r="AD14" s="23">
        <v>45219.04115740741</v>
      </c>
      <c r="AE14" s="22" t="s">
        <v>8</v>
      </c>
      <c r="AF14" s="22" t="s">
        <v>8</v>
      </c>
      <c r="AG14" s="22" t="s">
        <v>8</v>
      </c>
      <c r="AH14" s="22" t="b">
        <v>0</v>
      </c>
      <c r="AI14" s="22">
        <v>0</v>
      </c>
      <c r="AJ14" s="22" t="s">
        <v>8</v>
      </c>
      <c r="AK14" s="22" t="s">
        <v>164</v>
      </c>
      <c r="AL14" s="22" t="s">
        <v>8</v>
      </c>
      <c r="AM14" s="22" t="s">
        <v>64</v>
      </c>
      <c r="AN14" s="22" t="b">
        <v>1</v>
      </c>
      <c r="AO14" s="22">
        <v>1</v>
      </c>
      <c r="AP14" s="22" t="s">
        <v>8</v>
      </c>
    </row>
    <row r="15" spans="1:42" ht="14.4" x14ac:dyDescent="0.3">
      <c r="A15" s="7">
        <v>1013</v>
      </c>
      <c r="B15" s="13">
        <f>INDEX(发送模板!E:E,MATCH(A15,发送模板!A:A,0))</f>
        <v>542.41</v>
      </c>
      <c r="C15" s="14">
        <f t="shared" si="6"/>
        <v>0</v>
      </c>
      <c r="D15" s="7">
        <v>1013</v>
      </c>
      <c r="E15" s="13">
        <f t="shared" si="7"/>
        <v>542.41</v>
      </c>
      <c r="F15" s="22" t="s">
        <v>48</v>
      </c>
      <c r="G15" s="23">
        <v>45218.04115740741</v>
      </c>
      <c r="H15" s="22" t="s">
        <v>165</v>
      </c>
      <c r="I15" s="22" t="s">
        <v>49</v>
      </c>
      <c r="J15" s="22" t="s">
        <v>8</v>
      </c>
      <c r="K15" s="22" t="s">
        <v>166</v>
      </c>
      <c r="L15" s="22">
        <v>542.41</v>
      </c>
      <c r="M15" s="22">
        <v>0</v>
      </c>
      <c r="N15" s="22">
        <v>0</v>
      </c>
      <c r="O15" s="22">
        <v>0</v>
      </c>
      <c r="P15" s="22" t="s">
        <v>47</v>
      </c>
      <c r="Q15" s="22">
        <v>4489.38</v>
      </c>
      <c r="R15" s="22">
        <v>1</v>
      </c>
      <c r="S15" s="22">
        <v>0</v>
      </c>
      <c r="T15" s="22">
        <v>542.41</v>
      </c>
      <c r="U15" s="22">
        <v>1</v>
      </c>
      <c r="V15" s="22">
        <v>0</v>
      </c>
      <c r="W15" s="22" t="s">
        <v>50</v>
      </c>
      <c r="X15" s="22" t="s">
        <v>167</v>
      </c>
      <c r="Y15" s="22" t="s">
        <v>168</v>
      </c>
      <c r="Z15" s="22">
        <v>0</v>
      </c>
      <c r="AA15" s="22">
        <v>0</v>
      </c>
      <c r="AB15" s="22">
        <v>0</v>
      </c>
      <c r="AC15" s="22" t="s">
        <v>64</v>
      </c>
      <c r="AD15" s="23">
        <v>45218.04115740741</v>
      </c>
      <c r="AE15" s="22" t="s">
        <v>8</v>
      </c>
      <c r="AF15" s="22" t="s">
        <v>8</v>
      </c>
      <c r="AG15" s="22" t="s">
        <v>8</v>
      </c>
      <c r="AH15" s="22" t="b">
        <v>0</v>
      </c>
      <c r="AI15" s="22">
        <v>0</v>
      </c>
      <c r="AJ15" s="22" t="s">
        <v>8</v>
      </c>
      <c r="AK15" s="22" t="s">
        <v>169</v>
      </c>
      <c r="AL15" s="22" t="s">
        <v>8</v>
      </c>
      <c r="AM15" s="22" t="s">
        <v>64</v>
      </c>
      <c r="AN15" s="22" t="b">
        <v>1</v>
      </c>
      <c r="AO15" s="22">
        <v>1</v>
      </c>
      <c r="AP15" s="22" t="s">
        <v>8</v>
      </c>
    </row>
    <row r="16" spans="1:42" ht="14.4" x14ac:dyDescent="0.3">
      <c r="A16" s="7">
        <v>1014</v>
      </c>
      <c r="B16" s="13">
        <f>INDEX(发送模板!E:E,MATCH(A16,发送模板!A:A,0))</f>
        <v>456.61</v>
      </c>
      <c r="C16" s="14">
        <f t="shared" si="6"/>
        <v>0</v>
      </c>
      <c r="D16" s="7">
        <v>1014</v>
      </c>
      <c r="E16" s="13">
        <f t="shared" si="7"/>
        <v>456.61</v>
      </c>
      <c r="F16" s="22" t="s">
        <v>48</v>
      </c>
      <c r="G16" s="23">
        <v>45218.04115740741</v>
      </c>
      <c r="H16" s="22" t="s">
        <v>170</v>
      </c>
      <c r="I16" s="22" t="s">
        <v>49</v>
      </c>
      <c r="J16" s="22" t="s">
        <v>8</v>
      </c>
      <c r="K16" s="22" t="s">
        <v>171</v>
      </c>
      <c r="L16" s="22">
        <v>456.61</v>
      </c>
      <c r="M16" s="22">
        <v>0</v>
      </c>
      <c r="N16" s="22">
        <v>0</v>
      </c>
      <c r="O16" s="22">
        <v>0</v>
      </c>
      <c r="P16" s="22" t="s">
        <v>47</v>
      </c>
      <c r="Q16" s="22">
        <v>3946.97</v>
      </c>
      <c r="R16" s="22">
        <v>1</v>
      </c>
      <c r="S16" s="22">
        <v>0</v>
      </c>
      <c r="T16" s="22">
        <v>456.61</v>
      </c>
      <c r="U16" s="22">
        <v>1</v>
      </c>
      <c r="V16" s="22">
        <v>0</v>
      </c>
      <c r="W16" s="22" t="s">
        <v>50</v>
      </c>
      <c r="X16" s="22" t="s">
        <v>172</v>
      </c>
      <c r="Y16" s="22" t="s">
        <v>173</v>
      </c>
      <c r="Z16" s="22">
        <v>0</v>
      </c>
      <c r="AA16" s="22">
        <v>0</v>
      </c>
      <c r="AB16" s="22">
        <v>0</v>
      </c>
      <c r="AC16" s="22" t="s">
        <v>64</v>
      </c>
      <c r="AD16" s="23">
        <v>45218.04115740741</v>
      </c>
      <c r="AE16" s="22" t="s">
        <v>8</v>
      </c>
      <c r="AF16" s="22" t="s">
        <v>8</v>
      </c>
      <c r="AG16" s="22" t="s">
        <v>8</v>
      </c>
      <c r="AH16" s="22" t="b">
        <v>0</v>
      </c>
      <c r="AI16" s="22">
        <v>0</v>
      </c>
      <c r="AJ16" s="22" t="s">
        <v>8</v>
      </c>
      <c r="AK16" s="22" t="s">
        <v>174</v>
      </c>
      <c r="AL16" s="22" t="s">
        <v>8</v>
      </c>
      <c r="AM16" s="22" t="s">
        <v>64</v>
      </c>
      <c r="AN16" s="22" t="b">
        <v>1</v>
      </c>
      <c r="AO16" s="22">
        <v>1</v>
      </c>
      <c r="AP16" s="22" t="s">
        <v>8</v>
      </c>
    </row>
    <row r="17" spans="1:42" ht="14.4" x14ac:dyDescent="0.3">
      <c r="A17" s="7">
        <v>1015</v>
      </c>
      <c r="B17" s="13">
        <f>INDEX(发送模板!E:E,MATCH(A17,发送模板!A:A,0))</f>
        <v>1817.9</v>
      </c>
      <c r="C17" s="14">
        <f t="shared" si="6"/>
        <v>0</v>
      </c>
      <c r="D17" s="7">
        <v>1015</v>
      </c>
      <c r="E17" s="13">
        <f t="shared" si="7"/>
        <v>1817.9</v>
      </c>
      <c r="F17" s="22" t="s">
        <v>48</v>
      </c>
      <c r="G17" s="23">
        <v>45217.04115740741</v>
      </c>
      <c r="H17" s="22" t="s">
        <v>175</v>
      </c>
      <c r="I17" s="22" t="s">
        <v>49</v>
      </c>
      <c r="J17" s="22" t="s">
        <v>8</v>
      </c>
      <c r="K17" s="22" t="s">
        <v>176</v>
      </c>
      <c r="L17" s="22">
        <v>1817.9</v>
      </c>
      <c r="M17" s="22">
        <v>0</v>
      </c>
      <c r="N17" s="22">
        <v>0</v>
      </c>
      <c r="O17" s="22">
        <v>0</v>
      </c>
      <c r="P17" s="22" t="s">
        <v>47</v>
      </c>
      <c r="Q17" s="22">
        <v>3490.36</v>
      </c>
      <c r="R17" s="22">
        <v>1</v>
      </c>
      <c r="S17" s="22">
        <v>0</v>
      </c>
      <c r="T17" s="22">
        <v>1817.9</v>
      </c>
      <c r="U17" s="22">
        <v>1</v>
      </c>
      <c r="V17" s="22">
        <v>0</v>
      </c>
      <c r="W17" s="22" t="s">
        <v>50</v>
      </c>
      <c r="X17" s="22" t="s">
        <v>177</v>
      </c>
      <c r="Y17" s="22" t="s">
        <v>178</v>
      </c>
      <c r="Z17" s="22">
        <v>0</v>
      </c>
      <c r="AA17" s="22">
        <v>0</v>
      </c>
      <c r="AB17" s="22">
        <v>0</v>
      </c>
      <c r="AC17" s="22" t="s">
        <v>64</v>
      </c>
      <c r="AD17" s="23">
        <v>45217.04115740741</v>
      </c>
      <c r="AE17" s="22" t="s">
        <v>8</v>
      </c>
      <c r="AF17" s="22" t="s">
        <v>8</v>
      </c>
      <c r="AG17" s="22" t="s">
        <v>8</v>
      </c>
      <c r="AH17" s="22" t="b">
        <v>0</v>
      </c>
      <c r="AI17" s="22">
        <v>0</v>
      </c>
      <c r="AJ17" s="22" t="s">
        <v>8</v>
      </c>
      <c r="AK17" s="22" t="s">
        <v>179</v>
      </c>
      <c r="AL17" s="22" t="s">
        <v>8</v>
      </c>
      <c r="AM17" s="22" t="s">
        <v>64</v>
      </c>
      <c r="AN17" s="22" t="b">
        <v>1</v>
      </c>
      <c r="AO17" s="22">
        <v>1</v>
      </c>
      <c r="AP17" s="22" t="s">
        <v>8</v>
      </c>
    </row>
    <row r="18" spans="1:42" ht="14.4" x14ac:dyDescent="0.3">
      <c r="A18" s="7">
        <v>1016</v>
      </c>
      <c r="B18" s="13">
        <f>INDEX(发送模板!E:E,MATCH(A18,发送模板!A:A,0))</f>
        <v>195.97</v>
      </c>
      <c r="C18" s="14">
        <f t="shared" si="6"/>
        <v>0</v>
      </c>
      <c r="D18" s="7">
        <v>1016</v>
      </c>
      <c r="E18" s="13">
        <f t="shared" si="7"/>
        <v>195.97</v>
      </c>
      <c r="F18" s="22" t="s">
        <v>48</v>
      </c>
      <c r="G18" s="23">
        <v>45217.04115740741</v>
      </c>
      <c r="H18" s="22" t="s">
        <v>180</v>
      </c>
      <c r="I18" s="22" t="s">
        <v>49</v>
      </c>
      <c r="J18" s="22" t="s">
        <v>8</v>
      </c>
      <c r="K18" s="22" t="s">
        <v>181</v>
      </c>
      <c r="L18" s="22">
        <v>195.97</v>
      </c>
      <c r="M18" s="22">
        <v>0</v>
      </c>
      <c r="N18" s="22">
        <v>0</v>
      </c>
      <c r="O18" s="22">
        <v>0</v>
      </c>
      <c r="P18" s="22" t="s">
        <v>47</v>
      </c>
      <c r="Q18" s="22">
        <v>1672.46</v>
      </c>
      <c r="R18" s="22">
        <v>1</v>
      </c>
      <c r="S18" s="22">
        <v>0</v>
      </c>
      <c r="T18" s="22">
        <v>195.97</v>
      </c>
      <c r="U18" s="22">
        <v>1</v>
      </c>
      <c r="V18" s="22">
        <v>0</v>
      </c>
      <c r="W18" s="22" t="s">
        <v>50</v>
      </c>
      <c r="X18" s="22" t="s">
        <v>182</v>
      </c>
      <c r="Y18" s="22" t="s">
        <v>183</v>
      </c>
      <c r="Z18" s="22">
        <v>0</v>
      </c>
      <c r="AA18" s="22">
        <v>0</v>
      </c>
      <c r="AB18" s="22">
        <v>0</v>
      </c>
      <c r="AC18" s="22" t="s">
        <v>64</v>
      </c>
      <c r="AD18" s="23">
        <v>45217.04115740741</v>
      </c>
      <c r="AE18" s="22" t="s">
        <v>8</v>
      </c>
      <c r="AF18" s="22" t="s">
        <v>8</v>
      </c>
      <c r="AG18" s="22" t="s">
        <v>8</v>
      </c>
      <c r="AH18" s="22" t="b">
        <v>0</v>
      </c>
      <c r="AI18" s="22">
        <v>0</v>
      </c>
      <c r="AJ18" s="22" t="s">
        <v>8</v>
      </c>
      <c r="AK18" s="22" t="s">
        <v>184</v>
      </c>
      <c r="AL18" s="22" t="s">
        <v>8</v>
      </c>
      <c r="AM18" s="22" t="s">
        <v>64</v>
      </c>
      <c r="AN18" s="22" t="b">
        <v>1</v>
      </c>
      <c r="AO18" s="22">
        <v>1</v>
      </c>
      <c r="AP18" s="22" t="s">
        <v>8</v>
      </c>
    </row>
    <row r="19" spans="1:42" ht="14.4" x14ac:dyDescent="0.3">
      <c r="A19" s="7">
        <v>1017</v>
      </c>
      <c r="B19" s="13">
        <f>INDEX(发送模板!E:E,MATCH(A19,发送模板!A:A,0))</f>
        <v>1384.16</v>
      </c>
      <c r="C19" s="14">
        <f t="shared" si="6"/>
        <v>0</v>
      </c>
      <c r="D19" s="7">
        <v>1017</v>
      </c>
      <c r="E19" s="13">
        <f t="shared" si="7"/>
        <v>1384.16</v>
      </c>
      <c r="F19" s="22" t="s">
        <v>48</v>
      </c>
      <c r="G19" s="23">
        <v>45216.04115740741</v>
      </c>
      <c r="H19" s="22" t="s">
        <v>185</v>
      </c>
      <c r="I19" s="22" t="s">
        <v>49</v>
      </c>
      <c r="J19" s="22" t="s">
        <v>8</v>
      </c>
      <c r="K19" s="22" t="s">
        <v>186</v>
      </c>
      <c r="L19" s="22">
        <v>1384.16</v>
      </c>
      <c r="M19" s="22">
        <v>0</v>
      </c>
      <c r="N19" s="22">
        <v>0</v>
      </c>
      <c r="O19" s="22">
        <v>0</v>
      </c>
      <c r="P19" s="22" t="s">
        <v>47</v>
      </c>
      <c r="Q19" s="22">
        <v>1476.49</v>
      </c>
      <c r="R19" s="22">
        <v>1</v>
      </c>
      <c r="S19" s="22">
        <v>0</v>
      </c>
      <c r="T19" s="22">
        <v>1384.16</v>
      </c>
      <c r="U19" s="22">
        <v>1</v>
      </c>
      <c r="V19" s="22">
        <v>0</v>
      </c>
      <c r="W19" s="22" t="s">
        <v>50</v>
      </c>
      <c r="X19" s="22" t="s">
        <v>187</v>
      </c>
      <c r="Y19" s="22" t="s">
        <v>188</v>
      </c>
      <c r="Z19" s="22">
        <v>0</v>
      </c>
      <c r="AA19" s="22">
        <v>0</v>
      </c>
      <c r="AB19" s="22">
        <v>0</v>
      </c>
      <c r="AC19" s="22" t="s">
        <v>64</v>
      </c>
      <c r="AD19" s="23">
        <v>45216.04115740741</v>
      </c>
      <c r="AE19" s="22" t="s">
        <v>8</v>
      </c>
      <c r="AF19" s="22" t="s">
        <v>8</v>
      </c>
      <c r="AG19" s="22" t="s">
        <v>8</v>
      </c>
      <c r="AH19" s="22" t="b">
        <v>0</v>
      </c>
      <c r="AI19" s="22">
        <v>0</v>
      </c>
      <c r="AJ19" s="22" t="s">
        <v>8</v>
      </c>
      <c r="AK19" s="22" t="s">
        <v>189</v>
      </c>
      <c r="AL19" s="22" t="s">
        <v>8</v>
      </c>
      <c r="AM19" s="22" t="s">
        <v>64</v>
      </c>
      <c r="AN19" s="22" t="b">
        <v>1</v>
      </c>
      <c r="AO19" s="22">
        <v>1</v>
      </c>
      <c r="AP19" s="22" t="s">
        <v>8</v>
      </c>
    </row>
    <row r="20" spans="1:42" ht="14.4" x14ac:dyDescent="0.3">
      <c r="A20" s="7">
        <v>1018</v>
      </c>
      <c r="B20" s="13">
        <f>INDEX(发送模板!E:E,MATCH(A20,发送模板!A:A,0))</f>
        <v>-1</v>
      </c>
      <c r="C20" s="14">
        <f t="shared" si="6"/>
        <v>0</v>
      </c>
      <c r="D20" s="7">
        <v>1018</v>
      </c>
      <c r="E20" s="13">
        <f t="shared" si="7"/>
        <v>-1</v>
      </c>
      <c r="F20" s="22" t="s">
        <v>48</v>
      </c>
      <c r="G20" s="23">
        <v>45215.04115740741</v>
      </c>
      <c r="H20" s="22" t="s">
        <v>190</v>
      </c>
      <c r="I20" s="22" t="s">
        <v>49</v>
      </c>
      <c r="J20" s="22" t="s">
        <v>8</v>
      </c>
      <c r="K20" s="22" t="s">
        <v>65</v>
      </c>
      <c r="L20" s="22">
        <v>0</v>
      </c>
      <c r="M20" s="22">
        <v>0</v>
      </c>
      <c r="N20" s="22">
        <v>1</v>
      </c>
      <c r="O20" s="22">
        <v>0</v>
      </c>
      <c r="P20" s="22" t="s">
        <v>47</v>
      </c>
      <c r="Q20" s="22">
        <v>92.33</v>
      </c>
      <c r="R20" s="22">
        <v>1</v>
      </c>
      <c r="S20" s="22">
        <v>0</v>
      </c>
      <c r="T20" s="22">
        <v>-1</v>
      </c>
      <c r="U20" s="22">
        <v>1</v>
      </c>
      <c r="V20" s="22">
        <v>0</v>
      </c>
      <c r="W20" s="22" t="s">
        <v>52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 t="s">
        <v>64</v>
      </c>
      <c r="AD20" s="23">
        <v>45216.04115740741</v>
      </c>
      <c r="AE20" s="22" t="s">
        <v>8</v>
      </c>
      <c r="AF20" s="22" t="s">
        <v>8</v>
      </c>
      <c r="AG20" s="22" t="s">
        <v>8</v>
      </c>
      <c r="AH20" s="22" t="b">
        <v>0</v>
      </c>
      <c r="AI20" s="22">
        <v>0</v>
      </c>
      <c r="AJ20" s="22" t="s">
        <v>8</v>
      </c>
      <c r="AK20" s="22" t="s">
        <v>191</v>
      </c>
      <c r="AL20" s="22" t="s">
        <v>8</v>
      </c>
      <c r="AM20" s="22" t="s">
        <v>64</v>
      </c>
      <c r="AN20" s="22" t="b">
        <v>1</v>
      </c>
      <c r="AO20" s="22">
        <v>1</v>
      </c>
      <c r="AP20" s="22" t="s">
        <v>8</v>
      </c>
    </row>
    <row r="21" spans="1:42" ht="14.4" x14ac:dyDescent="0.3">
      <c r="A21" s="7">
        <v>1019</v>
      </c>
      <c r="B21" s="13">
        <f>INDEX(发送模板!E:E,MATCH(A21,发送模板!A:A,0))</f>
        <v>-3900</v>
      </c>
      <c r="C21" s="14">
        <f t="shared" si="6"/>
        <v>0</v>
      </c>
      <c r="D21" s="7">
        <v>1019</v>
      </c>
      <c r="E21" s="13">
        <f t="shared" si="7"/>
        <v>-3900</v>
      </c>
      <c r="F21" s="22" t="s">
        <v>48</v>
      </c>
      <c r="G21" s="23">
        <v>45215.04115740741</v>
      </c>
      <c r="H21" s="22" t="s">
        <v>192</v>
      </c>
      <c r="I21" s="22" t="s">
        <v>49</v>
      </c>
      <c r="J21" s="22" t="s">
        <v>8</v>
      </c>
      <c r="K21" s="22" t="s">
        <v>67</v>
      </c>
      <c r="L21" s="22">
        <v>0</v>
      </c>
      <c r="M21" s="22">
        <v>0</v>
      </c>
      <c r="N21" s="22">
        <v>3900</v>
      </c>
      <c r="O21" s="22">
        <v>0</v>
      </c>
      <c r="P21" s="22" t="s">
        <v>47</v>
      </c>
      <c r="Q21" s="22">
        <v>93.33</v>
      </c>
      <c r="R21" s="22">
        <v>1</v>
      </c>
      <c r="S21" s="22">
        <v>0</v>
      </c>
      <c r="T21" s="22">
        <v>-3900</v>
      </c>
      <c r="U21" s="22">
        <v>1</v>
      </c>
      <c r="V21" s="22">
        <v>0</v>
      </c>
      <c r="W21" s="22" t="s">
        <v>51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 t="s">
        <v>64</v>
      </c>
      <c r="AD21" s="23">
        <v>45216.04115740741</v>
      </c>
      <c r="AE21" s="22" t="s">
        <v>8</v>
      </c>
      <c r="AF21" s="22" t="s">
        <v>8</v>
      </c>
      <c r="AG21" s="22" t="s">
        <v>8</v>
      </c>
      <c r="AH21" s="22" t="b">
        <v>0</v>
      </c>
      <c r="AI21" s="22">
        <v>0</v>
      </c>
      <c r="AJ21" s="22" t="s">
        <v>8</v>
      </c>
      <c r="AK21" s="22" t="s">
        <v>193</v>
      </c>
      <c r="AL21" s="22" t="s">
        <v>8</v>
      </c>
      <c r="AM21" s="22" t="s">
        <v>64</v>
      </c>
      <c r="AN21" s="22" t="b">
        <v>1</v>
      </c>
      <c r="AO21" s="22">
        <v>1</v>
      </c>
      <c r="AP21" s="22" t="s">
        <v>8</v>
      </c>
    </row>
    <row r="22" spans="1:42" ht="14.4" x14ac:dyDescent="0.3">
      <c r="A22" s="7">
        <v>1020</v>
      </c>
      <c r="B22" s="13">
        <f>INDEX(发送模板!E:E,MATCH(A22,发送模板!A:A,0))</f>
        <v>2996.3</v>
      </c>
      <c r="C22" s="14">
        <f t="shared" si="6"/>
        <v>0</v>
      </c>
      <c r="D22" s="7">
        <v>1020</v>
      </c>
      <c r="E22" s="13">
        <f t="shared" si="7"/>
        <v>2996.3</v>
      </c>
      <c r="F22" s="22" t="s">
        <v>48</v>
      </c>
      <c r="G22" s="23">
        <v>45212.04115740741</v>
      </c>
      <c r="H22" s="22" t="s">
        <v>194</v>
      </c>
      <c r="I22" s="22" t="s">
        <v>49</v>
      </c>
      <c r="J22" s="22" t="s">
        <v>8</v>
      </c>
      <c r="K22" s="22" t="s">
        <v>195</v>
      </c>
      <c r="L22" s="22">
        <v>2996.3</v>
      </c>
      <c r="M22" s="22">
        <v>0</v>
      </c>
      <c r="N22" s="22">
        <v>0</v>
      </c>
      <c r="O22" s="22">
        <v>0</v>
      </c>
      <c r="P22" s="22" t="s">
        <v>47</v>
      </c>
      <c r="Q22" s="22">
        <v>3993.33</v>
      </c>
      <c r="R22" s="22">
        <v>1</v>
      </c>
      <c r="S22" s="22">
        <v>0</v>
      </c>
      <c r="T22" s="22">
        <v>2996.3</v>
      </c>
      <c r="U22" s="22">
        <v>1</v>
      </c>
      <c r="V22" s="22">
        <v>0</v>
      </c>
      <c r="W22" s="22" t="s">
        <v>50</v>
      </c>
      <c r="X22" s="22" t="s">
        <v>196</v>
      </c>
      <c r="Y22" s="22" t="s">
        <v>197</v>
      </c>
      <c r="Z22" s="22">
        <v>0</v>
      </c>
      <c r="AA22" s="22">
        <v>0</v>
      </c>
      <c r="AB22" s="22">
        <v>0</v>
      </c>
      <c r="AC22" s="22" t="s">
        <v>64</v>
      </c>
      <c r="AD22" s="23">
        <v>45212.04115740741</v>
      </c>
      <c r="AE22" s="22" t="s">
        <v>8</v>
      </c>
      <c r="AF22" s="22" t="s">
        <v>8</v>
      </c>
      <c r="AG22" s="22" t="s">
        <v>8</v>
      </c>
      <c r="AH22" s="22" t="b">
        <v>0</v>
      </c>
      <c r="AI22" s="22">
        <v>0</v>
      </c>
      <c r="AJ22" s="22" t="s">
        <v>8</v>
      </c>
      <c r="AK22" s="22" t="s">
        <v>198</v>
      </c>
      <c r="AL22" s="22" t="s">
        <v>8</v>
      </c>
      <c r="AM22" s="22" t="s">
        <v>64</v>
      </c>
      <c r="AN22" s="22" t="b">
        <v>1</v>
      </c>
      <c r="AO22" s="22">
        <v>1</v>
      </c>
      <c r="AP22" s="22" t="s">
        <v>8</v>
      </c>
    </row>
    <row r="23" spans="1:42" ht="14.4" x14ac:dyDescent="0.3">
      <c r="A23" s="7">
        <v>1021</v>
      </c>
      <c r="B23" s="13">
        <f>INDEX(发送模板!E:E,MATCH(A23,发送模板!A:A,0))</f>
        <v>612.69000000000005</v>
      </c>
      <c r="C23" s="14">
        <f t="shared" si="6"/>
        <v>0</v>
      </c>
      <c r="D23" s="7">
        <v>1021</v>
      </c>
      <c r="E23" s="13">
        <f t="shared" si="7"/>
        <v>612.69000000000005</v>
      </c>
      <c r="F23" s="22" t="s">
        <v>48</v>
      </c>
      <c r="G23" s="23">
        <v>45212.04115740741</v>
      </c>
      <c r="H23" s="22" t="s">
        <v>73</v>
      </c>
      <c r="I23" s="22" t="s">
        <v>49</v>
      </c>
      <c r="J23" s="22" t="s">
        <v>8</v>
      </c>
      <c r="K23" s="22" t="s">
        <v>199</v>
      </c>
      <c r="L23" s="22">
        <v>612.69000000000005</v>
      </c>
      <c r="M23" s="22">
        <v>0</v>
      </c>
      <c r="N23" s="22">
        <v>0</v>
      </c>
      <c r="O23" s="22">
        <v>0</v>
      </c>
      <c r="P23" s="22" t="s">
        <v>47</v>
      </c>
      <c r="Q23" s="22">
        <v>997.03</v>
      </c>
      <c r="R23" s="22">
        <v>1</v>
      </c>
      <c r="S23" s="22">
        <v>0</v>
      </c>
      <c r="T23" s="22">
        <v>612.69000000000005</v>
      </c>
      <c r="U23" s="22">
        <v>1</v>
      </c>
      <c r="V23" s="22">
        <v>0</v>
      </c>
      <c r="W23" s="22" t="s">
        <v>50</v>
      </c>
      <c r="X23" s="22" t="s">
        <v>200</v>
      </c>
      <c r="Y23" s="22" t="s">
        <v>201</v>
      </c>
      <c r="Z23" s="22">
        <v>0</v>
      </c>
      <c r="AA23" s="22">
        <v>0</v>
      </c>
      <c r="AB23" s="22">
        <v>0</v>
      </c>
      <c r="AC23" s="22" t="s">
        <v>64</v>
      </c>
      <c r="AD23" s="23">
        <v>45212.04115740741</v>
      </c>
      <c r="AE23" s="22" t="s">
        <v>8</v>
      </c>
      <c r="AF23" s="22" t="s">
        <v>8</v>
      </c>
      <c r="AG23" s="22" t="s">
        <v>8</v>
      </c>
      <c r="AH23" s="22" t="b">
        <v>0</v>
      </c>
      <c r="AI23" s="22">
        <v>0</v>
      </c>
      <c r="AJ23" s="22" t="s">
        <v>8</v>
      </c>
      <c r="AK23" s="22" t="s">
        <v>202</v>
      </c>
      <c r="AL23" s="22" t="s">
        <v>8</v>
      </c>
      <c r="AM23" s="22" t="s">
        <v>64</v>
      </c>
      <c r="AN23" s="22" t="b">
        <v>1</v>
      </c>
      <c r="AO23" s="22">
        <v>1</v>
      </c>
      <c r="AP23" s="22" t="s">
        <v>8</v>
      </c>
    </row>
    <row r="24" spans="1:42" ht="14.4" x14ac:dyDescent="0.3">
      <c r="A24" s="7">
        <v>1022</v>
      </c>
      <c r="B24" s="13">
        <f>INDEX(发送模板!E:E,MATCH(A24,发送模板!A:A,0))</f>
        <v>349.44</v>
      </c>
      <c r="C24" s="14">
        <f t="shared" si="6"/>
        <v>0</v>
      </c>
      <c r="D24" s="7">
        <v>1022</v>
      </c>
      <c r="E24" s="13">
        <f t="shared" si="7"/>
        <v>349.44</v>
      </c>
      <c r="F24" s="22" t="s">
        <v>48</v>
      </c>
      <c r="G24" s="23">
        <v>45211.04115740741</v>
      </c>
      <c r="H24" s="22" t="s">
        <v>203</v>
      </c>
      <c r="I24" s="22" t="s">
        <v>49</v>
      </c>
      <c r="J24" s="22" t="s">
        <v>8</v>
      </c>
      <c r="K24" s="22" t="s">
        <v>204</v>
      </c>
      <c r="L24" s="22">
        <v>349.44</v>
      </c>
      <c r="M24" s="22">
        <v>0</v>
      </c>
      <c r="N24" s="22">
        <v>0</v>
      </c>
      <c r="O24" s="22">
        <v>0</v>
      </c>
      <c r="P24" s="22" t="s">
        <v>47</v>
      </c>
      <c r="Q24" s="22">
        <v>384.34</v>
      </c>
      <c r="R24" s="22">
        <v>1</v>
      </c>
      <c r="S24" s="22">
        <v>0</v>
      </c>
      <c r="T24" s="22">
        <v>349.44</v>
      </c>
      <c r="U24" s="22">
        <v>1</v>
      </c>
      <c r="V24" s="22">
        <v>0</v>
      </c>
      <c r="W24" s="22" t="s">
        <v>50</v>
      </c>
      <c r="X24" s="22" t="s">
        <v>205</v>
      </c>
      <c r="Y24" s="22" t="s">
        <v>206</v>
      </c>
      <c r="Z24" s="22">
        <v>0</v>
      </c>
      <c r="AA24" s="22">
        <v>0</v>
      </c>
      <c r="AB24" s="22">
        <v>0</v>
      </c>
      <c r="AC24" s="22" t="s">
        <v>64</v>
      </c>
      <c r="AD24" s="23">
        <v>45212.04115740741</v>
      </c>
      <c r="AE24" s="22" t="s">
        <v>8</v>
      </c>
      <c r="AF24" s="22" t="s">
        <v>8</v>
      </c>
      <c r="AG24" s="22" t="s">
        <v>8</v>
      </c>
      <c r="AH24" s="22" t="b">
        <v>0</v>
      </c>
      <c r="AI24" s="22">
        <v>0</v>
      </c>
      <c r="AJ24" s="22" t="s">
        <v>8</v>
      </c>
      <c r="AK24" s="22" t="s">
        <v>207</v>
      </c>
      <c r="AL24" s="22" t="s">
        <v>8</v>
      </c>
      <c r="AM24" s="22" t="s">
        <v>64</v>
      </c>
      <c r="AN24" s="22" t="b">
        <v>1</v>
      </c>
      <c r="AO24" s="22">
        <v>1</v>
      </c>
      <c r="AP24" s="22" t="s">
        <v>8</v>
      </c>
    </row>
    <row r="25" spans="1:42" ht="14.4" x14ac:dyDescent="0.3">
      <c r="A25" s="7">
        <v>1023</v>
      </c>
      <c r="B25" s="13">
        <f>INDEX(发送模板!E:E,MATCH(A25,发送模板!A:A,0))</f>
        <v>-1</v>
      </c>
      <c r="C25" s="14">
        <f t="shared" si="6"/>
        <v>0</v>
      </c>
      <c r="D25" s="7">
        <v>1023</v>
      </c>
      <c r="E25" s="13">
        <f t="shared" si="7"/>
        <v>-1</v>
      </c>
      <c r="F25" s="22" t="s">
        <v>48</v>
      </c>
      <c r="G25" s="23">
        <v>45210.04115740741</v>
      </c>
      <c r="H25" s="22" t="s">
        <v>208</v>
      </c>
      <c r="I25" s="22" t="s">
        <v>49</v>
      </c>
      <c r="J25" s="22" t="s">
        <v>8</v>
      </c>
      <c r="K25" s="22" t="s">
        <v>65</v>
      </c>
      <c r="L25" s="22">
        <v>0</v>
      </c>
      <c r="M25" s="22">
        <v>0</v>
      </c>
      <c r="N25" s="22">
        <v>1</v>
      </c>
      <c r="O25" s="22">
        <v>0</v>
      </c>
      <c r="P25" s="22" t="s">
        <v>47</v>
      </c>
      <c r="Q25" s="22">
        <v>34.9</v>
      </c>
      <c r="R25" s="22">
        <v>1</v>
      </c>
      <c r="S25" s="22">
        <v>0</v>
      </c>
      <c r="T25" s="22">
        <v>-1</v>
      </c>
      <c r="U25" s="22">
        <v>1</v>
      </c>
      <c r="V25" s="22">
        <v>0</v>
      </c>
      <c r="W25" s="22" t="s">
        <v>52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 t="s">
        <v>64</v>
      </c>
      <c r="AD25" s="23">
        <v>45212.04115740741</v>
      </c>
      <c r="AE25" s="22" t="s">
        <v>8</v>
      </c>
      <c r="AF25" s="22" t="s">
        <v>8</v>
      </c>
      <c r="AG25" s="22" t="s">
        <v>8</v>
      </c>
      <c r="AH25" s="22" t="b">
        <v>0</v>
      </c>
      <c r="AI25" s="22">
        <v>0</v>
      </c>
      <c r="AJ25" s="22" t="s">
        <v>8</v>
      </c>
      <c r="AK25" s="22" t="s">
        <v>209</v>
      </c>
      <c r="AL25" s="22" t="s">
        <v>8</v>
      </c>
      <c r="AM25" s="22" t="s">
        <v>64</v>
      </c>
      <c r="AN25" s="22" t="b">
        <v>1</v>
      </c>
      <c r="AO25" s="22">
        <v>1</v>
      </c>
      <c r="AP25" s="22" t="s">
        <v>8</v>
      </c>
    </row>
    <row r="26" spans="1:42" ht="14.4" x14ac:dyDescent="0.3">
      <c r="A26" s="7">
        <v>1024</v>
      </c>
      <c r="B26" s="13">
        <f>INDEX(发送模板!E:E,MATCH(A26,发送模板!A:A,0))</f>
        <v>-6500</v>
      </c>
      <c r="C26" s="14">
        <f t="shared" si="6"/>
        <v>0</v>
      </c>
      <c r="D26" s="7">
        <v>1024</v>
      </c>
      <c r="E26" s="13">
        <f t="shared" si="7"/>
        <v>-6500</v>
      </c>
      <c r="F26" s="22" t="s">
        <v>48</v>
      </c>
      <c r="G26" s="23">
        <v>45210.04115740741</v>
      </c>
      <c r="H26" s="22" t="s">
        <v>74</v>
      </c>
      <c r="I26" s="22" t="s">
        <v>49</v>
      </c>
      <c r="J26" s="22" t="s">
        <v>8</v>
      </c>
      <c r="K26" s="22" t="s">
        <v>67</v>
      </c>
      <c r="L26" s="22">
        <v>0</v>
      </c>
      <c r="M26" s="22">
        <v>0</v>
      </c>
      <c r="N26" s="22">
        <v>6500</v>
      </c>
      <c r="O26" s="22">
        <v>0</v>
      </c>
      <c r="P26" s="22" t="s">
        <v>47</v>
      </c>
      <c r="Q26" s="22">
        <v>35.9</v>
      </c>
      <c r="R26" s="22">
        <v>1</v>
      </c>
      <c r="S26" s="22">
        <v>0</v>
      </c>
      <c r="T26" s="22">
        <v>-6500</v>
      </c>
      <c r="U26" s="22">
        <v>1</v>
      </c>
      <c r="V26" s="22">
        <v>0</v>
      </c>
      <c r="W26" s="22" t="s">
        <v>51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 t="s">
        <v>64</v>
      </c>
      <c r="AD26" s="23">
        <v>45212.04115740741</v>
      </c>
      <c r="AE26" s="22" t="s">
        <v>8</v>
      </c>
      <c r="AF26" s="22" t="s">
        <v>8</v>
      </c>
      <c r="AG26" s="22" t="s">
        <v>8</v>
      </c>
      <c r="AH26" s="22" t="b">
        <v>0</v>
      </c>
      <c r="AI26" s="22">
        <v>0</v>
      </c>
      <c r="AJ26" s="22" t="s">
        <v>8</v>
      </c>
      <c r="AK26" s="22" t="s">
        <v>210</v>
      </c>
      <c r="AL26" s="22" t="s">
        <v>8</v>
      </c>
      <c r="AM26" s="22" t="s">
        <v>64</v>
      </c>
      <c r="AN26" s="22" t="b">
        <v>1</v>
      </c>
      <c r="AO26" s="22">
        <v>1</v>
      </c>
      <c r="AP26" s="22" t="s">
        <v>8</v>
      </c>
    </row>
    <row r="27" spans="1:42" ht="14.4" x14ac:dyDescent="0.3">
      <c r="A27" s="7">
        <v>1025</v>
      </c>
      <c r="B27" s="13">
        <f>INDEX(发送模板!E:E,MATCH(A27,发送模板!A:A,0))</f>
        <v>712.69</v>
      </c>
      <c r="C27" s="14">
        <f t="shared" si="6"/>
        <v>0</v>
      </c>
      <c r="D27" s="7">
        <v>1025</v>
      </c>
      <c r="E27" s="13">
        <f t="shared" si="7"/>
        <v>712.69</v>
      </c>
      <c r="F27" s="22" t="s">
        <v>48</v>
      </c>
      <c r="G27" s="23">
        <v>45210.04115740741</v>
      </c>
      <c r="H27" s="22" t="s">
        <v>211</v>
      </c>
      <c r="I27" s="22" t="s">
        <v>49</v>
      </c>
      <c r="J27" s="22" t="s">
        <v>8</v>
      </c>
      <c r="K27" s="22" t="s">
        <v>212</v>
      </c>
      <c r="L27" s="22">
        <v>712.69</v>
      </c>
      <c r="M27" s="22">
        <v>0</v>
      </c>
      <c r="N27" s="22">
        <v>0</v>
      </c>
      <c r="O27" s="22">
        <v>0</v>
      </c>
      <c r="P27" s="22" t="s">
        <v>47</v>
      </c>
      <c r="Q27" s="22">
        <v>6535.9</v>
      </c>
      <c r="R27" s="22">
        <v>1</v>
      </c>
      <c r="S27" s="22">
        <v>0</v>
      </c>
      <c r="T27" s="22">
        <v>712.69</v>
      </c>
      <c r="U27" s="22">
        <v>1</v>
      </c>
      <c r="V27" s="22">
        <v>0</v>
      </c>
      <c r="W27" s="22" t="s">
        <v>50</v>
      </c>
      <c r="X27" s="22" t="s">
        <v>213</v>
      </c>
      <c r="Y27" s="22" t="s">
        <v>214</v>
      </c>
      <c r="Z27" s="22">
        <v>0</v>
      </c>
      <c r="AA27" s="22">
        <v>0</v>
      </c>
      <c r="AB27" s="22">
        <v>0</v>
      </c>
      <c r="AC27" s="22" t="s">
        <v>64</v>
      </c>
      <c r="AD27" s="23">
        <v>45210.04115740741</v>
      </c>
      <c r="AE27" s="22" t="s">
        <v>8</v>
      </c>
      <c r="AF27" s="22" t="s">
        <v>8</v>
      </c>
      <c r="AG27" s="22" t="s">
        <v>8</v>
      </c>
      <c r="AH27" s="22" t="b">
        <v>0</v>
      </c>
      <c r="AI27" s="22">
        <v>0</v>
      </c>
      <c r="AJ27" s="22" t="s">
        <v>8</v>
      </c>
      <c r="AK27" s="22" t="s">
        <v>215</v>
      </c>
      <c r="AL27" s="22" t="s">
        <v>8</v>
      </c>
      <c r="AM27" s="22" t="s">
        <v>64</v>
      </c>
      <c r="AN27" s="22" t="b">
        <v>1</v>
      </c>
      <c r="AO27" s="22">
        <v>1</v>
      </c>
      <c r="AP27" s="22" t="s">
        <v>8</v>
      </c>
    </row>
    <row r="28" spans="1:42" ht="14.4" x14ac:dyDescent="0.3">
      <c r="A28" s="7">
        <v>1026</v>
      </c>
      <c r="B28" s="13">
        <f>INDEX(发送模板!E:E,MATCH(A28,发送模板!A:A,0))</f>
        <v>616.92999999999995</v>
      </c>
      <c r="C28" s="14">
        <f t="shared" si="6"/>
        <v>0</v>
      </c>
      <c r="D28" s="7">
        <v>1026</v>
      </c>
      <c r="E28" s="13">
        <f t="shared" si="7"/>
        <v>616.92999999999995</v>
      </c>
      <c r="F28" s="22" t="s">
        <v>48</v>
      </c>
      <c r="G28" s="23">
        <v>45206.04115740741</v>
      </c>
      <c r="H28" s="22" t="s">
        <v>216</v>
      </c>
      <c r="I28" s="22" t="s">
        <v>49</v>
      </c>
      <c r="J28" s="22" t="s">
        <v>8</v>
      </c>
      <c r="K28" s="22" t="s">
        <v>217</v>
      </c>
      <c r="L28" s="22">
        <v>616.92999999999995</v>
      </c>
      <c r="M28" s="22">
        <v>0</v>
      </c>
      <c r="N28" s="22">
        <v>0</v>
      </c>
      <c r="O28" s="22">
        <v>0</v>
      </c>
      <c r="P28" s="22" t="s">
        <v>47</v>
      </c>
      <c r="Q28" s="22">
        <v>5823.21</v>
      </c>
      <c r="R28" s="22">
        <v>1</v>
      </c>
      <c r="S28" s="22">
        <v>0</v>
      </c>
      <c r="T28" s="22">
        <v>616.92999999999995</v>
      </c>
      <c r="U28" s="22">
        <v>1</v>
      </c>
      <c r="V28" s="22">
        <v>0</v>
      </c>
      <c r="W28" s="22" t="s">
        <v>50</v>
      </c>
      <c r="X28" s="22" t="s">
        <v>218</v>
      </c>
      <c r="Y28" s="22" t="s">
        <v>219</v>
      </c>
      <c r="Z28" s="22">
        <v>0</v>
      </c>
      <c r="AA28" s="22">
        <v>0</v>
      </c>
      <c r="AB28" s="22">
        <v>0</v>
      </c>
      <c r="AC28" s="22" t="s">
        <v>64</v>
      </c>
      <c r="AD28" s="23">
        <v>45210.04115740741</v>
      </c>
      <c r="AE28" s="22" t="s">
        <v>8</v>
      </c>
      <c r="AF28" s="22" t="s">
        <v>8</v>
      </c>
      <c r="AG28" s="22" t="s">
        <v>8</v>
      </c>
      <c r="AH28" s="22" t="b">
        <v>0</v>
      </c>
      <c r="AI28" s="22">
        <v>0</v>
      </c>
      <c r="AJ28" s="22" t="s">
        <v>8</v>
      </c>
      <c r="AK28" s="22" t="s">
        <v>220</v>
      </c>
      <c r="AL28" s="22" t="s">
        <v>8</v>
      </c>
      <c r="AM28" s="22" t="s">
        <v>64</v>
      </c>
      <c r="AN28" s="22" t="b">
        <v>1</v>
      </c>
      <c r="AO28" s="22">
        <v>1</v>
      </c>
      <c r="AP28" s="22" t="s">
        <v>8</v>
      </c>
    </row>
    <row r="29" spans="1:42" ht="14.4" x14ac:dyDescent="0.3">
      <c r="A29" s="7">
        <v>1027</v>
      </c>
      <c r="B29" s="13">
        <f>INDEX(发送模板!E:E,MATCH(A29,发送模板!A:A,0))</f>
        <v>1315.1</v>
      </c>
      <c r="C29" s="14">
        <f t="shared" si="6"/>
        <v>0</v>
      </c>
      <c r="D29" s="7">
        <v>1027</v>
      </c>
      <c r="E29" s="13">
        <f t="shared" si="7"/>
        <v>1315.1</v>
      </c>
      <c r="F29" s="22" t="s">
        <v>48</v>
      </c>
      <c r="G29" s="23">
        <v>45205.04115740741</v>
      </c>
      <c r="H29" s="22" t="s">
        <v>221</v>
      </c>
      <c r="I29" s="22" t="s">
        <v>49</v>
      </c>
      <c r="J29" s="22" t="s">
        <v>8</v>
      </c>
      <c r="K29" s="22" t="s">
        <v>222</v>
      </c>
      <c r="L29" s="22">
        <v>1315.1</v>
      </c>
      <c r="M29" s="22">
        <v>0</v>
      </c>
      <c r="N29" s="22">
        <v>0</v>
      </c>
      <c r="O29" s="22">
        <v>0</v>
      </c>
      <c r="P29" s="22" t="s">
        <v>47</v>
      </c>
      <c r="Q29" s="22">
        <v>5206.28</v>
      </c>
      <c r="R29" s="22">
        <v>1</v>
      </c>
      <c r="S29" s="22">
        <v>0</v>
      </c>
      <c r="T29" s="22">
        <v>1315.1</v>
      </c>
      <c r="U29" s="22">
        <v>1</v>
      </c>
      <c r="V29" s="22">
        <v>0</v>
      </c>
      <c r="W29" s="22" t="s">
        <v>50</v>
      </c>
      <c r="X29" s="22" t="s">
        <v>223</v>
      </c>
      <c r="Y29" s="22" t="s">
        <v>224</v>
      </c>
      <c r="Z29" s="22">
        <v>0</v>
      </c>
      <c r="AA29" s="22">
        <v>0</v>
      </c>
      <c r="AB29" s="22">
        <v>0</v>
      </c>
      <c r="AC29" s="22" t="s">
        <v>64</v>
      </c>
      <c r="AD29" s="23">
        <v>45205.04115740741</v>
      </c>
      <c r="AE29" s="22" t="s">
        <v>8</v>
      </c>
      <c r="AF29" s="22" t="s">
        <v>8</v>
      </c>
      <c r="AG29" s="22" t="s">
        <v>8</v>
      </c>
      <c r="AH29" s="22" t="b">
        <v>0</v>
      </c>
      <c r="AI29" s="22">
        <v>0</v>
      </c>
      <c r="AJ29" s="22" t="s">
        <v>8</v>
      </c>
      <c r="AK29" s="22" t="s">
        <v>225</v>
      </c>
      <c r="AL29" s="22" t="s">
        <v>8</v>
      </c>
      <c r="AM29" s="22" t="s">
        <v>64</v>
      </c>
      <c r="AN29" s="22" t="b">
        <v>1</v>
      </c>
      <c r="AO29" s="22">
        <v>1</v>
      </c>
      <c r="AP29" s="22" t="s">
        <v>8</v>
      </c>
    </row>
    <row r="30" spans="1:42" ht="14.4" x14ac:dyDescent="0.3">
      <c r="A30" s="7">
        <v>1028</v>
      </c>
      <c r="B30" s="13">
        <f>INDEX(发送模板!E:E,MATCH(A30,发送模板!A:A,0))</f>
        <v>3602.99</v>
      </c>
      <c r="C30" s="14">
        <f t="shared" si="6"/>
        <v>0</v>
      </c>
      <c r="D30" s="7">
        <v>1028</v>
      </c>
      <c r="E30" s="13">
        <f t="shared" si="7"/>
        <v>3602.99</v>
      </c>
      <c r="F30" s="22" t="s">
        <v>48</v>
      </c>
      <c r="G30" s="23">
        <v>45205.04115740741</v>
      </c>
      <c r="H30" s="22" t="s">
        <v>226</v>
      </c>
      <c r="I30" s="22" t="s">
        <v>49</v>
      </c>
      <c r="J30" s="22" t="s">
        <v>8</v>
      </c>
      <c r="K30" s="22" t="s">
        <v>227</v>
      </c>
      <c r="L30" s="22">
        <v>3602.99</v>
      </c>
      <c r="M30" s="22">
        <v>0</v>
      </c>
      <c r="N30" s="22">
        <v>0</v>
      </c>
      <c r="O30" s="22">
        <v>0</v>
      </c>
      <c r="P30" s="22" t="s">
        <v>47</v>
      </c>
      <c r="Q30" s="22">
        <v>3891.18</v>
      </c>
      <c r="R30" s="22">
        <v>1</v>
      </c>
      <c r="S30" s="22">
        <v>0</v>
      </c>
      <c r="T30" s="22">
        <v>3602.99</v>
      </c>
      <c r="U30" s="22">
        <v>1</v>
      </c>
      <c r="V30" s="22">
        <v>0</v>
      </c>
      <c r="W30" s="22" t="s">
        <v>50</v>
      </c>
      <c r="X30" s="22" t="s">
        <v>223</v>
      </c>
      <c r="Y30" s="22" t="s">
        <v>224</v>
      </c>
      <c r="Z30" s="22">
        <v>0</v>
      </c>
      <c r="AA30" s="22">
        <v>0</v>
      </c>
      <c r="AB30" s="22">
        <v>0</v>
      </c>
      <c r="AC30" s="22" t="s">
        <v>64</v>
      </c>
      <c r="AD30" s="23">
        <v>45205.04115740741</v>
      </c>
      <c r="AE30" s="22" t="s">
        <v>8</v>
      </c>
      <c r="AF30" s="22" t="s">
        <v>8</v>
      </c>
      <c r="AG30" s="22" t="s">
        <v>8</v>
      </c>
      <c r="AH30" s="22" t="b">
        <v>0</v>
      </c>
      <c r="AI30" s="22">
        <v>0</v>
      </c>
      <c r="AJ30" s="22" t="s">
        <v>8</v>
      </c>
      <c r="AK30" s="22" t="s">
        <v>228</v>
      </c>
      <c r="AL30" s="22" t="s">
        <v>8</v>
      </c>
      <c r="AM30" s="22" t="s">
        <v>64</v>
      </c>
      <c r="AN30" s="22" t="b">
        <v>1</v>
      </c>
      <c r="AO30" s="22">
        <v>1</v>
      </c>
      <c r="AP30" s="22" t="s">
        <v>8</v>
      </c>
    </row>
    <row r="31" spans="1:42" ht="14.4" x14ac:dyDescent="0.3">
      <c r="A31" s="7">
        <v>1029</v>
      </c>
      <c r="B31" s="13">
        <f>INDEX(发送模板!E:E,MATCH(A31,发送模板!A:A,0))</f>
        <v>9</v>
      </c>
      <c r="C31" s="14">
        <f t="shared" si="6"/>
        <v>0</v>
      </c>
      <c r="D31" s="7">
        <v>1029</v>
      </c>
      <c r="E31" s="13">
        <f t="shared" si="7"/>
        <v>9</v>
      </c>
      <c r="F31" s="22" t="s">
        <v>48</v>
      </c>
      <c r="G31" s="23">
        <v>45204.04115740741</v>
      </c>
      <c r="H31" s="22" t="s">
        <v>229</v>
      </c>
      <c r="I31" s="22" t="s">
        <v>49</v>
      </c>
      <c r="J31" s="22" t="s">
        <v>8</v>
      </c>
      <c r="K31" s="22" t="s">
        <v>230</v>
      </c>
      <c r="L31" s="22">
        <v>9</v>
      </c>
      <c r="M31" s="22">
        <v>0</v>
      </c>
      <c r="N31" s="22">
        <v>0</v>
      </c>
      <c r="O31" s="22">
        <v>0</v>
      </c>
      <c r="P31" s="22" t="s">
        <v>47</v>
      </c>
      <c r="Q31" s="22">
        <v>288.19</v>
      </c>
      <c r="R31" s="22">
        <v>1</v>
      </c>
      <c r="S31" s="22">
        <v>0</v>
      </c>
      <c r="T31" s="22">
        <v>9</v>
      </c>
      <c r="U31" s="22">
        <v>1</v>
      </c>
      <c r="V31" s="22">
        <v>0</v>
      </c>
      <c r="W31" s="22" t="s">
        <v>50</v>
      </c>
      <c r="X31" s="22" t="s">
        <v>71</v>
      </c>
      <c r="Y31" s="22" t="s">
        <v>72</v>
      </c>
      <c r="Z31" s="22">
        <v>0</v>
      </c>
      <c r="AA31" s="22">
        <v>0</v>
      </c>
      <c r="AB31" s="22">
        <v>0</v>
      </c>
      <c r="AC31" s="22" t="s">
        <v>64</v>
      </c>
      <c r="AD31" s="23">
        <v>45204.04115740741</v>
      </c>
      <c r="AE31" s="22" t="s">
        <v>8</v>
      </c>
      <c r="AF31" s="22" t="s">
        <v>8</v>
      </c>
      <c r="AG31" s="22" t="s">
        <v>8</v>
      </c>
      <c r="AH31" s="22" t="b">
        <v>0</v>
      </c>
      <c r="AI31" s="22">
        <v>0</v>
      </c>
      <c r="AJ31" s="22" t="s">
        <v>8</v>
      </c>
      <c r="AK31" s="22" t="s">
        <v>231</v>
      </c>
      <c r="AL31" s="22" t="s">
        <v>8</v>
      </c>
      <c r="AM31" s="22" t="s">
        <v>64</v>
      </c>
      <c r="AN31" s="22" t="b">
        <v>1</v>
      </c>
      <c r="AO31" s="22">
        <v>1</v>
      </c>
      <c r="AP31" s="22" t="s">
        <v>8</v>
      </c>
    </row>
    <row r="32" spans="1:42" ht="14.4" x14ac:dyDescent="0.3">
      <c r="A32" s="7">
        <v>1030</v>
      </c>
      <c r="B32" s="13">
        <f>INDEX(发送模板!E:E,MATCH(A32,发送模板!A:A,0))</f>
        <v>264.10000000000002</v>
      </c>
      <c r="C32" s="14">
        <f t="shared" si="6"/>
        <v>0</v>
      </c>
      <c r="D32" s="7">
        <v>1030</v>
      </c>
      <c r="E32" s="13">
        <f t="shared" si="7"/>
        <v>264.10000000000002</v>
      </c>
      <c r="F32" s="22" t="s">
        <v>48</v>
      </c>
      <c r="G32" s="23">
        <v>45202.04115740741</v>
      </c>
      <c r="H32" s="22" t="s">
        <v>232</v>
      </c>
      <c r="I32" s="22" t="s">
        <v>49</v>
      </c>
      <c r="J32" s="22" t="s">
        <v>8</v>
      </c>
      <c r="K32" s="22" t="s">
        <v>233</v>
      </c>
      <c r="L32" s="22">
        <v>264.10000000000002</v>
      </c>
      <c r="M32" s="22">
        <v>0</v>
      </c>
      <c r="N32" s="22">
        <v>0</v>
      </c>
      <c r="O32" s="22">
        <v>0</v>
      </c>
      <c r="P32" s="22" t="s">
        <v>47</v>
      </c>
      <c r="Q32" s="22">
        <v>279.19</v>
      </c>
      <c r="R32" s="22">
        <v>1</v>
      </c>
      <c r="S32" s="22">
        <v>0</v>
      </c>
      <c r="T32" s="22">
        <v>264.10000000000002</v>
      </c>
      <c r="U32" s="22">
        <v>1</v>
      </c>
      <c r="V32" s="22">
        <v>0</v>
      </c>
      <c r="W32" s="22" t="s">
        <v>50</v>
      </c>
      <c r="X32" s="22" t="s">
        <v>71</v>
      </c>
      <c r="Y32" s="22" t="s">
        <v>72</v>
      </c>
      <c r="Z32" s="22">
        <v>0</v>
      </c>
      <c r="AA32" s="22">
        <v>0</v>
      </c>
      <c r="AB32" s="22">
        <v>0</v>
      </c>
      <c r="AC32" s="22" t="s">
        <v>64</v>
      </c>
      <c r="AD32" s="23">
        <v>45202.04115740741</v>
      </c>
      <c r="AE32" s="22" t="s">
        <v>8</v>
      </c>
      <c r="AF32" s="22" t="s">
        <v>8</v>
      </c>
      <c r="AG32" s="22" t="s">
        <v>8</v>
      </c>
      <c r="AH32" s="22" t="b">
        <v>0</v>
      </c>
      <c r="AI32" s="22">
        <v>0</v>
      </c>
      <c r="AJ32" s="22" t="s">
        <v>8</v>
      </c>
      <c r="AK32" s="22" t="s">
        <v>234</v>
      </c>
      <c r="AL32" s="22" t="s">
        <v>8</v>
      </c>
      <c r="AM32" s="22" t="s">
        <v>64</v>
      </c>
      <c r="AN32" s="22" t="b">
        <v>1</v>
      </c>
      <c r="AO32" s="22">
        <v>1</v>
      </c>
      <c r="AP32" s="22" t="s">
        <v>8</v>
      </c>
    </row>
    <row r="33" spans="1:42" ht="14.4" x14ac:dyDescent="0.3">
      <c r="A33" s="7">
        <v>1031</v>
      </c>
      <c r="B33" s="13">
        <f>INDEX(发送模板!E:E,MATCH(A33,发送模板!A:A,0))</f>
        <v>-1</v>
      </c>
      <c r="C33" s="14">
        <f t="shared" si="6"/>
        <v>0</v>
      </c>
      <c r="D33" s="7">
        <v>1031</v>
      </c>
      <c r="E33" s="13">
        <f t="shared" si="7"/>
        <v>-1</v>
      </c>
      <c r="F33" s="22" t="s">
        <v>48</v>
      </c>
      <c r="G33" s="23">
        <v>45201.04115740741</v>
      </c>
      <c r="H33" s="22" t="s">
        <v>235</v>
      </c>
      <c r="I33" s="22" t="s">
        <v>49</v>
      </c>
      <c r="J33" s="22" t="s">
        <v>8</v>
      </c>
      <c r="K33" s="22" t="s">
        <v>236</v>
      </c>
      <c r="L33" s="22">
        <v>0</v>
      </c>
      <c r="M33" s="22">
        <v>0</v>
      </c>
      <c r="N33" s="22">
        <v>1</v>
      </c>
      <c r="O33" s="22">
        <v>0</v>
      </c>
      <c r="P33" s="22" t="s">
        <v>47</v>
      </c>
      <c r="Q33" s="22">
        <v>15.09</v>
      </c>
      <c r="R33" s="22">
        <v>1</v>
      </c>
      <c r="S33" s="22">
        <v>0</v>
      </c>
      <c r="T33" s="22">
        <v>-1</v>
      </c>
      <c r="U33" s="22">
        <v>1</v>
      </c>
      <c r="V33" s="22">
        <v>0</v>
      </c>
      <c r="W33" s="22" t="s">
        <v>52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 t="s">
        <v>64</v>
      </c>
      <c r="AD33" s="23">
        <v>45202.04115740741</v>
      </c>
      <c r="AE33" s="22" t="s">
        <v>8</v>
      </c>
      <c r="AF33" s="22" t="s">
        <v>8</v>
      </c>
      <c r="AG33" s="22" t="s">
        <v>8</v>
      </c>
      <c r="AH33" s="22" t="b">
        <v>0</v>
      </c>
      <c r="AI33" s="22">
        <v>0</v>
      </c>
      <c r="AJ33" s="22" t="s">
        <v>8</v>
      </c>
      <c r="AK33" s="22" t="s">
        <v>237</v>
      </c>
      <c r="AL33" s="22" t="s">
        <v>8</v>
      </c>
      <c r="AM33" s="22" t="s">
        <v>64</v>
      </c>
      <c r="AN33" s="22" t="b">
        <v>1</v>
      </c>
      <c r="AO33" s="22">
        <v>1</v>
      </c>
      <c r="AP33" s="22" t="s">
        <v>8</v>
      </c>
    </row>
    <row r="34" spans="1:42" ht="14.4" x14ac:dyDescent="0.3">
      <c r="A34" s="7">
        <v>1032</v>
      </c>
      <c r="B34" s="13">
        <f>INDEX(发送模板!E:E,MATCH(A34,发送模板!A:A,0))</f>
        <v>-4300</v>
      </c>
      <c r="C34" s="14">
        <f t="shared" si="6"/>
        <v>0</v>
      </c>
      <c r="D34" s="7">
        <v>1032</v>
      </c>
      <c r="E34" s="13">
        <f t="shared" si="7"/>
        <v>-4300</v>
      </c>
      <c r="F34" s="22" t="s">
        <v>48</v>
      </c>
      <c r="G34" s="23">
        <v>45201.04115740741</v>
      </c>
      <c r="H34" s="22" t="s">
        <v>238</v>
      </c>
      <c r="I34" s="22" t="s">
        <v>49</v>
      </c>
      <c r="J34" s="22" t="s">
        <v>8</v>
      </c>
      <c r="K34" s="22" t="s">
        <v>67</v>
      </c>
      <c r="L34" s="22">
        <v>0</v>
      </c>
      <c r="M34" s="22">
        <v>0</v>
      </c>
      <c r="N34" s="22">
        <v>4300</v>
      </c>
      <c r="O34" s="22">
        <v>0</v>
      </c>
      <c r="P34" s="22" t="s">
        <v>47</v>
      </c>
      <c r="Q34" s="22">
        <v>16.09</v>
      </c>
      <c r="R34" s="22">
        <v>1</v>
      </c>
      <c r="S34" s="22">
        <v>0</v>
      </c>
      <c r="T34" s="22">
        <v>-4300</v>
      </c>
      <c r="U34" s="22">
        <v>1</v>
      </c>
      <c r="V34" s="22">
        <v>0</v>
      </c>
      <c r="W34" s="22" t="s">
        <v>51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 t="s">
        <v>64</v>
      </c>
      <c r="AD34" s="23">
        <v>45202.04115740741</v>
      </c>
      <c r="AE34" s="22" t="s">
        <v>8</v>
      </c>
      <c r="AF34" s="22" t="s">
        <v>8</v>
      </c>
      <c r="AG34" s="22" t="s">
        <v>8</v>
      </c>
      <c r="AH34" s="22" t="b">
        <v>0</v>
      </c>
      <c r="AI34" s="22">
        <v>0</v>
      </c>
      <c r="AJ34" s="22" t="s">
        <v>8</v>
      </c>
      <c r="AK34" s="22" t="s">
        <v>239</v>
      </c>
      <c r="AL34" s="22" t="s">
        <v>8</v>
      </c>
      <c r="AM34" s="22" t="s">
        <v>64</v>
      </c>
      <c r="AN34" s="22" t="b">
        <v>1</v>
      </c>
      <c r="AO34" s="22">
        <v>1</v>
      </c>
      <c r="AP34" s="22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34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38" sqref="H38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30.77734375" customWidth="1"/>
    <col min="10" max="10" width="64" customWidth="1"/>
    <col min="11" max="11" width="30.77734375" customWidth="1"/>
  </cols>
  <sheetData>
    <row r="2" spans="1:12" ht="19.2" customHeight="1" x14ac:dyDescent="0.25">
      <c r="A2" s="8" t="s">
        <v>53</v>
      </c>
      <c r="B2" s="2" t="s">
        <v>0</v>
      </c>
      <c r="C2" s="2" t="s">
        <v>1</v>
      </c>
      <c r="D2" s="1" t="s">
        <v>63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58</v>
      </c>
      <c r="K2" s="16" t="s">
        <v>7</v>
      </c>
      <c r="L2" s="8" t="s">
        <v>59</v>
      </c>
    </row>
    <row r="3" spans="1:12" x14ac:dyDescent="0.25">
      <c r="A3" s="7">
        <v>1001</v>
      </c>
      <c r="B3" s="3" t="str">
        <f>INDEX(银行流水!B:B,MATCH(A3,银行流水!A:A,0))</f>
        <v>2023/10/30</v>
      </c>
      <c r="C3" s="3" t="str">
        <f>INDEX(银行流水!C:C,MATCH(A3,银行流水!A:A,0))</f>
        <v>2023/10/30</v>
      </c>
      <c r="D3" t="str">
        <f>INDEX(银行流水!D:D,MATCH(A3,银行流水!A:A,0))</f>
        <v>adeudo comisiones orden n. 20230039422</v>
      </c>
      <c r="E3" s="5">
        <f>INDEX(银行流水!E:E,MATCH(A3,银行流水!A:A,0))</f>
        <v>-1</v>
      </c>
      <c r="F3" s="5">
        <f>INDEX(银行流水!F:F,MATCH(A3,银行流水!A:A,0))</f>
        <v>98.11</v>
      </c>
      <c r="G3" s="5">
        <f>INDEX(银行日记账明细!T:T,MATCH(A3,银行日记账明细!D:D,0))</f>
        <v>-1</v>
      </c>
      <c r="H3">
        <f>INDEX(银行日记账明细!X:X,MATCH(A3,银行日记账明细!D:D,0))</f>
        <v>0</v>
      </c>
      <c r="I3">
        <f>INDEX(银行日记账明细!Y:Y,MATCH(A3,银行日记账明细!D:D,0))</f>
        <v>0</v>
      </c>
      <c r="J3" t="str">
        <f>INDEX(银行日记账明细!K:K,MATCH(A3,银行日记账明细!D:D,0))</f>
        <v>手续费</v>
      </c>
      <c r="K3" t="e">
        <f t="shared" ref="K3:K34" si="0">RIGHT(J3,LEN(J3)+1-FIND("UE",J3))</f>
        <v>#VALUE!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 t="str">
        <f>INDEX(银行流水!B:B,MATCH(A4,银行流水!A:A,0))</f>
        <v>2023/10/30</v>
      </c>
      <c r="C4" s="3" t="str">
        <f>INDEX(银行流水!C:C,MATCH(A4,银行流水!A:A,0))</f>
        <v>2023/10/30</v>
      </c>
      <c r="D4" t="str">
        <f>INDEX(银行流水!D:D,MATCH(A4,银行流水!A:A,0))</f>
        <v>trf. bel-liq.rem.20230039422     07364052 n</v>
      </c>
      <c r="E4" s="5">
        <f>INDEX(银行流水!E:E,MATCH(A4,银行流水!A:A,0))</f>
        <v>-2400</v>
      </c>
      <c r="F4" s="5">
        <f>INDEX(银行流水!F:F,MATCH(A4,银行流水!A:A,0))</f>
        <v>99.11</v>
      </c>
      <c r="G4" s="5">
        <f>INDEX(银行日记账明细!T:T,MATCH(A4,银行日记账明细!D:D,0))</f>
        <v>-2400</v>
      </c>
      <c r="H4">
        <f>INDEX(银行日记账明细!X:X,MATCH(A4,银行日记账明细!D:D,0))</f>
        <v>0</v>
      </c>
      <c r="I4">
        <f>INDEX(银行日记账明细!Y:Y,MATCH(A4,银行日记账明细!D:D,0))</f>
        <v>0</v>
      </c>
      <c r="J4" t="str">
        <f>INDEX(银行日记账明细!K:K,MATCH(A4,银行日记账明细!D:D,0))</f>
        <v>内部转账 IBRECAJA</v>
      </c>
      <c r="K4" t="e">
        <f t="shared" si="0"/>
        <v>#VALUE!</v>
      </c>
      <c r="L4" t="str">
        <f>INDEX(银行日记账明细!W:W,MATCH(A4,银行日记账明细!D:D,0))</f>
        <v>10090008            在途存款</v>
      </c>
    </row>
    <row r="5" spans="1:12" x14ac:dyDescent="0.25">
      <c r="A5" s="7">
        <v>1003</v>
      </c>
      <c r="B5" s="3" t="str">
        <f>INDEX(银行流水!B:B,MATCH(A5,银行流水!A:A,0))</f>
        <v>2023/10/28</v>
      </c>
      <c r="C5" s="3" t="str">
        <f>INDEX(银行流水!C:C,MATCH(A5,银行流水!A:A,0))</f>
        <v>2023/10/30</v>
      </c>
      <c r="D5" t="str">
        <f>INDEX(银行流水!D:D,MATCH(A5,银行流水!A:A,0))</f>
        <v>trf. lingzhen liu</v>
      </c>
      <c r="E5" s="5">
        <f>INDEX(银行流水!E:E,MATCH(A5,银行流水!A:A,0))</f>
        <v>333.66</v>
      </c>
      <c r="F5" s="5">
        <f>INDEX(银行流水!F:F,MATCH(A5,银行流水!A:A,0))</f>
        <v>2499.11</v>
      </c>
      <c r="G5" s="5">
        <f>INDEX(银行日记账明细!T:T,MATCH(A5,银行日记账明细!D:D,0))</f>
        <v>333.66</v>
      </c>
      <c r="H5" t="str">
        <f>INDEX(银行日记账明细!X:X,MATCH(A5,银行日记账明细!D:D,0))</f>
        <v>LINGZHEN LIU</v>
      </c>
      <c r="I5" t="str">
        <f>INDEX(银行日记账明细!Y:Y,MATCH(A5,银行日记账明细!D:D,0))</f>
        <v>X5286812D</v>
      </c>
      <c r="J5" t="str">
        <f>INDEX(银行日记账明细!K:K,MATCH(A5,银行日记账明细!D:D,0))</f>
        <v>lingzhen liu  UE23/1608</v>
      </c>
      <c r="K5" t="str">
        <f t="shared" si="0"/>
        <v>UE23/1608</v>
      </c>
      <c r="L5" t="str">
        <f>INDEX(银行日记账明细!W:W,MATCH(A5,银行日记账明细!D:D,0))</f>
        <v>1131                应收账款</v>
      </c>
    </row>
    <row r="6" spans="1:12" x14ac:dyDescent="0.25">
      <c r="A6" s="7">
        <v>1004</v>
      </c>
      <c r="B6" s="3" t="str">
        <f>INDEX(银行流水!B:B,MATCH(A6,银行流水!A:A,0))</f>
        <v>2023/10/27</v>
      </c>
      <c r="C6" s="3" t="str">
        <f>INDEX(银行流水!C:C,MATCH(A6,银行流水!A:A,0))</f>
        <v>2023/10/27</v>
      </c>
      <c r="D6" t="str">
        <f>INDEX(银行流水!D:D,MATCH(A6,银行流水!A:A,0))</f>
        <v>trf. xinhu zhou</v>
      </c>
      <c r="E6" s="5">
        <f>INDEX(银行流水!E:E,MATCH(A6,银行流水!A:A,0))</f>
        <v>631.84</v>
      </c>
      <c r="F6" s="5">
        <f>INDEX(银行流水!F:F,MATCH(A6,银行流水!A:A,0))</f>
        <v>2165.4499999999998</v>
      </c>
      <c r="G6" s="5">
        <f>INDEX(银行日记账明细!T:T,MATCH(A6,银行日记账明细!D:D,0))</f>
        <v>631.84</v>
      </c>
      <c r="H6" t="str">
        <f>INDEX(银行日记账明细!X:X,MATCH(A6,银行日记账明细!D:D,0))</f>
        <v>XINHU ZHOU</v>
      </c>
      <c r="I6" t="str">
        <f>INDEX(银行日记账明细!Y:Y,MATCH(A6,银行日记账明细!D:D,0))</f>
        <v>X7066560V</v>
      </c>
      <c r="J6" t="str">
        <f>INDEX(银行日记账明细!K:K,MATCH(A6,银行日记账明细!D:D,0))</f>
        <v>xinhu zhou  UE23/1442</v>
      </c>
      <c r="K6" t="str">
        <f t="shared" si="0"/>
        <v>UE23/1442</v>
      </c>
      <c r="L6" t="str">
        <f>INDEX(银行日记账明细!W:W,MATCH(A6,银行日记账明细!D:D,0))</f>
        <v>1131                应收账款</v>
      </c>
    </row>
    <row r="7" spans="1:12" x14ac:dyDescent="0.25">
      <c r="A7" s="7">
        <v>1005</v>
      </c>
      <c r="B7" s="3" t="str">
        <f>INDEX(银行流水!B:B,MATCH(A7,银行流水!A:A,0))</f>
        <v>2023/10/27</v>
      </c>
      <c r="C7" s="3" t="str">
        <f>INDEX(银行流水!C:C,MATCH(A7,银行流水!A:A,0))</f>
        <v>2023/10/27</v>
      </c>
      <c r="D7" t="str">
        <f>INDEX(银行流水!D:D,MATCH(A7,银行流水!A:A,0))</f>
        <v>trf. xiaohui zhou</v>
      </c>
      <c r="E7" s="5">
        <f>INDEX(银行流水!E:E,MATCH(A7,银行流水!A:A,0))</f>
        <v>374.53</v>
      </c>
      <c r="F7" s="5">
        <f>INDEX(银行流水!F:F,MATCH(A7,银行流水!A:A,0))</f>
        <v>1533.61</v>
      </c>
      <c r="G7" s="5">
        <f>INDEX(银行日记账明细!T:T,MATCH(A7,银行日记账明细!D:D,0))</f>
        <v>374.53</v>
      </c>
      <c r="H7" t="str">
        <f>INDEX(银行日记账明细!X:X,MATCH(A7,银行日记账明细!D:D,0))</f>
        <v>JINHONG LIU</v>
      </c>
      <c r="I7" t="str">
        <f>INDEX(银行日记账明细!Y:Y,MATCH(A7,银行日记账明细!D:D,0))</f>
        <v>X2147260A</v>
      </c>
      <c r="J7" t="str">
        <f>INDEX(银行日记账明细!K:K,MATCH(A7,银行日记账明细!D:D,0))</f>
        <v>JINHONG LIU   UE23/1596</v>
      </c>
      <c r="K7" t="str">
        <f t="shared" si="0"/>
        <v>UE23/1596</v>
      </c>
      <c r="L7" t="str">
        <f>INDEX(银行日记账明细!W:W,MATCH(A7,银行日记账明细!D:D,0))</f>
        <v>1131                应收账款</v>
      </c>
    </row>
    <row r="8" spans="1:12" x14ac:dyDescent="0.25">
      <c r="A8" s="7">
        <v>1006</v>
      </c>
      <c r="B8" s="3" t="str">
        <f>INDEX(银行流水!B:B,MATCH(A8,银行流水!A:A,0))</f>
        <v>2023/10/26</v>
      </c>
      <c r="C8" s="3" t="str">
        <f>INDEX(银行流水!C:C,MATCH(A8,银行流水!A:A,0))</f>
        <v>2023/10/26</v>
      </c>
      <c r="D8" t="str">
        <f>INDEX(银行流水!D:D,MATCH(A8,银行流水!A:A,0))</f>
        <v>trf. multiprecios zhang boya s.l.</v>
      </c>
      <c r="E8" s="5">
        <f>INDEX(银行流水!E:E,MATCH(A8,银行流水!A:A,0))</f>
        <v>1125.3499999999999</v>
      </c>
      <c r="F8" s="5">
        <f>INDEX(银行流水!F:F,MATCH(A8,银行流水!A:A,0))</f>
        <v>1159.08</v>
      </c>
      <c r="G8" s="5">
        <f>INDEX(银行日记账明细!T:T,MATCH(A8,银行日记账明细!D:D,0))</f>
        <v>1125.3499999999999</v>
      </c>
      <c r="H8" t="str">
        <f>INDEX(银行日记账明细!X:X,MATCH(A8,银行日记账明细!D:D,0))</f>
        <v>MULTIPRECIOS ZHANG BOYA S.L</v>
      </c>
      <c r="I8" t="str">
        <f>INDEX(银行日记账明细!Y:Y,MATCH(A8,银行日记账明细!D:D,0))</f>
        <v>B90477217</v>
      </c>
      <c r="J8" t="str">
        <f>INDEX(银行日记账明细!K:K,MATCH(A8,银行日记账明细!D:D,0))</f>
        <v>multiprecios zhang boya   UE23/1589</v>
      </c>
      <c r="K8" t="str">
        <f t="shared" si="0"/>
        <v>UE23/1589</v>
      </c>
      <c r="L8" t="str">
        <f>INDEX(银行日记账明细!W:W,MATCH(A8,银行日记账明细!D:D,0))</f>
        <v>1131                应收账款</v>
      </c>
    </row>
    <row r="9" spans="1:12" x14ac:dyDescent="0.25">
      <c r="A9" s="7">
        <v>1007</v>
      </c>
      <c r="B9" s="3" t="str">
        <f>INDEX(银行流水!B:B,MATCH(A9,银行流水!A:A,0))</f>
        <v>2023/10/25</v>
      </c>
      <c r="C9" s="3" t="str">
        <f>INDEX(银行流水!C:C,MATCH(A9,银行流水!A:A,0))</f>
        <v>2023/10/25</v>
      </c>
      <c r="D9" t="str">
        <f>INDEX(银行流水!D:D,MATCH(A9,银行流水!A:A,0))</f>
        <v>adeudo comisiones orden n. 20230038818</v>
      </c>
      <c r="E9" s="5">
        <f>INDEX(银行流水!E:E,MATCH(A9,银行流水!A:A,0))</f>
        <v>-1</v>
      </c>
      <c r="F9" s="5">
        <f>INDEX(银行流水!F:F,MATCH(A9,银行流水!A:A,0))</f>
        <v>33.729999999999997</v>
      </c>
      <c r="G9" s="5">
        <f>INDEX(银行日记账明细!T:T,MATCH(A9,银行日记账明细!D:D,0))</f>
        <v>-1</v>
      </c>
      <c r="H9">
        <f>INDEX(银行日记账明细!X:X,MATCH(A9,银行日记账明细!D:D,0))</f>
        <v>0</v>
      </c>
      <c r="I9">
        <f>INDEX(银行日记账明细!Y:Y,MATCH(A9,银行日记账明细!D:D,0))</f>
        <v>0</v>
      </c>
      <c r="J9" t="str">
        <f>INDEX(银行日记账明细!K:K,MATCH(A9,银行日记账明细!D:D,0))</f>
        <v>手续费</v>
      </c>
      <c r="K9" t="e">
        <f t="shared" si="0"/>
        <v>#VALUE!</v>
      </c>
      <c r="L9" t="str">
        <f>INDEX(银行日记账明细!W:W,MATCH(A9,银行日记账明细!D:D,0))</f>
        <v>55030001            手续费</v>
      </c>
    </row>
    <row r="10" spans="1:12" x14ac:dyDescent="0.25">
      <c r="A10" s="7">
        <v>1008</v>
      </c>
      <c r="B10" s="3" t="str">
        <f>INDEX(银行流水!B:B,MATCH(A10,银行流水!A:A,0))</f>
        <v>2023/10/25</v>
      </c>
      <c r="C10" s="3" t="str">
        <f>INDEX(银行流水!C:C,MATCH(A10,银行流水!A:A,0))</f>
        <v>2023/10/25</v>
      </c>
      <c r="D10" t="str">
        <f>INDEX(银行流水!D:D,MATCH(A10,银行流水!A:A,0))</f>
        <v>trf. bel-liq.rem.20230038818     06966288 n</v>
      </c>
      <c r="E10" s="5">
        <f>INDEX(银行流水!E:E,MATCH(A10,银行流水!A:A,0))</f>
        <v>-4200</v>
      </c>
      <c r="F10" s="5">
        <f>INDEX(银行流水!F:F,MATCH(A10,银行流水!A:A,0))</f>
        <v>34.729999999999997</v>
      </c>
      <c r="G10" s="5">
        <f>INDEX(银行日记账明细!T:T,MATCH(A10,银行日记账明细!D:D,0))</f>
        <v>-4200</v>
      </c>
      <c r="H10">
        <f>INDEX(银行日记账明细!X:X,MATCH(A10,银行日记账明细!D:D,0))</f>
        <v>0</v>
      </c>
      <c r="I10">
        <f>INDEX(银行日记账明细!Y:Y,MATCH(A10,银行日记账明细!D:D,0))</f>
        <v>0</v>
      </c>
      <c r="J10" t="str">
        <f>INDEX(银行日记账明细!K:K,MATCH(A10,银行日记账明细!D:D,0))</f>
        <v>内部转账IBERCAJA</v>
      </c>
      <c r="K10" t="e">
        <f t="shared" si="0"/>
        <v>#VALUE!</v>
      </c>
      <c r="L10" t="str">
        <f>INDEX(银行日记账明细!W:W,MATCH(A10,银行日记账明细!D:D,0))</f>
        <v>10090008            在途存款</v>
      </c>
    </row>
    <row r="11" spans="1:12" x14ac:dyDescent="0.25">
      <c r="A11" s="7">
        <v>1009</v>
      </c>
      <c r="B11" s="3" t="str">
        <f>INDEX(银行流水!B:B,MATCH(A11,银行流水!A:A,0))</f>
        <v>2023/10/24</v>
      </c>
      <c r="C11" s="3" t="str">
        <f>INDEX(银行流水!C:C,MATCH(A11,银行流水!A:A,0))</f>
        <v>2023/10/24</v>
      </c>
      <c r="D11" t="str">
        <f>INDEX(银行流水!D:D,MATCH(A11,银行流水!A:A,0))</f>
        <v>trf. distribuciones pinomontano s.l.</v>
      </c>
      <c r="E11" s="5">
        <f>INDEX(银行流水!E:E,MATCH(A11,银行流水!A:A,0))</f>
        <v>3769.84</v>
      </c>
      <c r="F11" s="5">
        <f>INDEX(银行流水!F:F,MATCH(A11,银行流水!A:A,0))</f>
        <v>4234.7299999999996</v>
      </c>
      <c r="G11" s="5">
        <f>INDEX(银行日记账明细!T:T,MATCH(A11,银行日记账明细!D:D,0))</f>
        <v>3769.84</v>
      </c>
      <c r="H11" t="str">
        <f>INDEX(银行日记账明细!X:X,MATCH(A11,银行日记账明细!D:D,0))</f>
        <v>DISTRIBUCIONES PINO MONTANO S.L</v>
      </c>
      <c r="I11" t="str">
        <f>INDEX(银行日记账明细!Y:Y,MATCH(A11,银行日记账明细!D:D,0))</f>
        <v>B09928672</v>
      </c>
      <c r="J11" t="str">
        <f>INDEX(银行日记账明细!K:K,MATCH(A11,银行日记账明细!D:D,0))</f>
        <v>DISTRIBUCIONES PINO MONTANO S.L  UE23/1171 UE23/1384  UE23/1399  UE23/1400 UE23/1536</v>
      </c>
      <c r="K11" t="str">
        <f t="shared" si="0"/>
        <v>UE23/1171 UE23/1384  UE23/1399  UE23/1400 UE23/1536</v>
      </c>
      <c r="L11" t="str">
        <f>INDEX(银行日记账明细!W:W,MATCH(A11,银行日记账明细!D:D,0))</f>
        <v>1131                应收账款</v>
      </c>
    </row>
    <row r="12" spans="1:12" x14ac:dyDescent="0.25">
      <c r="A12" s="7">
        <v>1010</v>
      </c>
      <c r="B12" s="3" t="str">
        <f>INDEX(银行流水!B:B,MATCH(A12,银行流水!A:A,0))</f>
        <v>2023/10/24</v>
      </c>
      <c r="C12" s="3" t="str">
        <f>INDEX(银行流水!C:C,MATCH(A12,银行流水!A:A,0))</f>
        <v>2023/10/24</v>
      </c>
      <c r="D12" t="str">
        <f>INDEX(银行流水!D:D,MATCH(A12,银行流水!A:A,0))</f>
        <v>trf. union huelvasia s.l.</v>
      </c>
      <c r="E12" s="5">
        <f>INDEX(银行流水!E:E,MATCH(A12,银行流水!A:A,0))</f>
        <v>376.51</v>
      </c>
      <c r="F12" s="5">
        <f>INDEX(银行流水!F:F,MATCH(A12,银行流水!A:A,0))</f>
        <v>464.89</v>
      </c>
      <c r="G12" s="5">
        <f>INDEX(银行日记账明细!T:T,MATCH(A12,银行日记账明细!D:D,0))</f>
        <v>376.51</v>
      </c>
      <c r="H12" t="str">
        <f>INDEX(银行日记账明细!X:X,MATCH(A12,银行日记账明细!D:D,0))</f>
        <v>UNION HUELVASIA S.L</v>
      </c>
      <c r="I12" t="str">
        <f>INDEX(银行日记账明细!Y:Y,MATCH(A12,银行日记账明细!D:D,0))</f>
        <v>B09681883</v>
      </c>
      <c r="J12" t="str">
        <f>INDEX(银行日记账明细!K:K,MATCH(A12,银行日记账明细!D:D,0))</f>
        <v>UNION HUELVASIA S.L  UE23/1593  UE23/1601</v>
      </c>
      <c r="K12" t="str">
        <f t="shared" si="0"/>
        <v>UELVASIA S.L  UE23/1593  UE23/1601</v>
      </c>
      <c r="L12" t="str">
        <f>INDEX(银行日记账明细!W:W,MATCH(A12,银行日记账明细!D:D,0))</f>
        <v>1131                应收账款</v>
      </c>
    </row>
    <row r="13" spans="1:12" x14ac:dyDescent="0.25">
      <c r="A13" s="7">
        <v>1011</v>
      </c>
      <c r="B13" s="3" t="str">
        <f>INDEX(银行流水!B:B,MATCH(A13,银行流水!A:A,0))</f>
        <v>2023/10/19</v>
      </c>
      <c r="C13" s="3" t="str">
        <f>INDEX(银行流水!C:C,MATCH(A13,银行流水!A:A,0))</f>
        <v>2023/10/19</v>
      </c>
      <c r="D13" t="str">
        <f>INDEX(银行流水!D:D,MATCH(A13,银行流水!A:A,0))</f>
        <v>adeudo comisiones orden n. 20230038301</v>
      </c>
      <c r="E13" s="5">
        <f>INDEX(银行流水!E:E,MATCH(A13,银行流水!A:A,0))</f>
        <v>-1</v>
      </c>
      <c r="F13" s="5">
        <f>INDEX(银行流水!F:F,MATCH(A13,银行流水!A:A,0))</f>
        <v>88.38</v>
      </c>
      <c r="G13" s="5">
        <f>INDEX(银行日记账明细!T:T,MATCH(A13,银行日记账明细!D:D,0))</f>
        <v>-1</v>
      </c>
      <c r="H13">
        <f>INDEX(银行日记账明细!X:X,MATCH(A13,银行日记账明细!D:D,0))</f>
        <v>0</v>
      </c>
      <c r="I13">
        <f>INDEX(银行日记账明细!Y:Y,MATCH(A13,银行日记账明细!D:D,0))</f>
        <v>0</v>
      </c>
      <c r="J13" t="str">
        <f>INDEX(银行日记账明细!K:K,MATCH(A13,银行日记账明细!D:D,0))</f>
        <v>手续费</v>
      </c>
      <c r="K13" t="e">
        <f t="shared" si="0"/>
        <v>#VALUE!</v>
      </c>
      <c r="L13" t="str">
        <f>INDEX(银行日记账明细!W:W,MATCH(A13,银行日记账明细!D:D,0))</f>
        <v>55030001            手续费</v>
      </c>
    </row>
    <row r="14" spans="1:12" x14ac:dyDescent="0.25">
      <c r="A14" s="7">
        <v>1012</v>
      </c>
      <c r="B14" s="3" t="str">
        <f>INDEX(银行流水!B:B,MATCH(A14,银行流水!A:A,0))</f>
        <v>2023/10/19</v>
      </c>
      <c r="C14" s="3" t="str">
        <f>INDEX(银行流水!C:C,MATCH(A14,银行流水!A:A,0))</f>
        <v>2023/10/19</v>
      </c>
      <c r="D14" t="str">
        <f>INDEX(银行流水!D:D,MATCH(A14,银行流水!A:A,0))</f>
        <v>trf. bel-liq.rem.20230038301     06600108 n</v>
      </c>
      <c r="E14" s="5">
        <f>INDEX(银行流水!E:E,MATCH(A14,银行流水!A:A,0))</f>
        <v>-4400</v>
      </c>
      <c r="F14" s="5">
        <f>INDEX(银行流水!F:F,MATCH(A14,银行流水!A:A,0))</f>
        <v>89.38</v>
      </c>
      <c r="G14" s="5">
        <f>INDEX(银行日记账明细!T:T,MATCH(A14,银行日记账明细!D:D,0))</f>
        <v>-4400</v>
      </c>
      <c r="H14">
        <f>INDEX(银行日记账明细!X:X,MATCH(A14,银行日记账明细!D:D,0))</f>
        <v>0</v>
      </c>
      <c r="I14">
        <f>INDEX(银行日记账明细!Y:Y,MATCH(A14,银行日记账明细!D:D,0))</f>
        <v>0</v>
      </c>
      <c r="J14" t="str">
        <f>INDEX(银行日记账明细!K:K,MATCH(A14,银行日记账明细!D:D,0))</f>
        <v>内部转账 IBERCAJA</v>
      </c>
      <c r="K14" t="e">
        <f t="shared" si="0"/>
        <v>#VALUE!</v>
      </c>
      <c r="L14" t="str">
        <f>INDEX(银行日记账明细!W:W,MATCH(A14,银行日记账明细!D:D,0))</f>
        <v>10090008            在途存款</v>
      </c>
    </row>
    <row r="15" spans="1:12" x14ac:dyDescent="0.25">
      <c r="A15" s="7">
        <v>1013</v>
      </c>
      <c r="B15" s="3" t="str">
        <f>INDEX(银行流水!B:B,MATCH(A15,银行流水!A:A,0))</f>
        <v>2023/10/19</v>
      </c>
      <c r="C15" s="3" t="str">
        <f>INDEX(银行流水!C:C,MATCH(A15,银行流水!A:A,0))</f>
        <v>2023/10/19</v>
      </c>
      <c r="D15" t="str">
        <f>INDEX(银行流水!D:D,MATCH(A15,银行流水!A:A,0))</f>
        <v>trf. cantillana market s.l.</v>
      </c>
      <c r="E15" s="5">
        <f>INDEX(银行流水!E:E,MATCH(A15,银行流水!A:A,0))</f>
        <v>542.41</v>
      </c>
      <c r="F15" s="5">
        <f>INDEX(银行流水!F:F,MATCH(A15,银行流水!A:A,0))</f>
        <v>4489.38</v>
      </c>
      <c r="G15" s="5">
        <f>INDEX(银行日记账明细!T:T,MATCH(A15,银行日记账明细!D:D,0))</f>
        <v>542.41</v>
      </c>
      <c r="H15" t="str">
        <f>INDEX(银行日记账明细!X:X,MATCH(A15,银行日记账明细!D:D,0))</f>
        <v>CANTILLANA MARKET S.L</v>
      </c>
      <c r="I15" t="str">
        <f>INDEX(银行日记账明细!Y:Y,MATCH(A15,银行日记账明细!D:D,0))</f>
        <v>B90366881</v>
      </c>
      <c r="J15" t="str">
        <f>INDEX(银行日记账明细!K:K,MATCH(A15,银行日记账明细!D:D,0))</f>
        <v>cantillana market s.l  UE23/1564</v>
      </c>
      <c r="K15" t="str">
        <f t="shared" si="0"/>
        <v>UE23/1564</v>
      </c>
      <c r="L15" t="str">
        <f>INDEX(银行日记账明细!W:W,MATCH(A15,银行日记账明细!D:D,0))</f>
        <v>1131                应收账款</v>
      </c>
    </row>
    <row r="16" spans="1:12" x14ac:dyDescent="0.25">
      <c r="A16" s="7">
        <v>1014</v>
      </c>
      <c r="B16" s="3" t="str">
        <f>INDEX(银行流水!B:B,MATCH(A16,银行流水!A:A,0))</f>
        <v>2023/10/19</v>
      </c>
      <c r="C16" s="3" t="str">
        <f>INDEX(银行流水!C:C,MATCH(A16,银行流水!A:A,0))</f>
        <v>2023/10/19</v>
      </c>
      <c r="D16" t="str">
        <f>INDEX(银行流水!D:D,MATCH(A16,银行流水!A:A,0))</f>
        <v>trf. bazar suerte 2014 s.l.</v>
      </c>
      <c r="E16" s="5">
        <f>INDEX(银行流水!E:E,MATCH(A16,银行流水!A:A,0))</f>
        <v>456.61</v>
      </c>
      <c r="F16" s="5">
        <f>INDEX(银行流水!F:F,MATCH(A16,银行流水!A:A,0))</f>
        <v>3946.97</v>
      </c>
      <c r="G16" s="5">
        <f>INDEX(银行日记账明细!T:T,MATCH(A16,银行日记账明细!D:D,0))</f>
        <v>456.61</v>
      </c>
      <c r="H16" t="str">
        <f>INDEX(银行日记账明细!X:X,MATCH(A16,银行日记账明细!D:D,0))</f>
        <v>BAZAR SUERTE 2014 S.L 邹海兰</v>
      </c>
      <c r="I16" t="str">
        <f>INDEX(银行日记账明细!Y:Y,MATCH(A16,银行日记账明细!D:D,0))</f>
        <v>B21540760</v>
      </c>
      <c r="J16" t="str">
        <f>INDEX(银行日记账明细!K:K,MATCH(A16,银行日记账明细!D:D,0))</f>
        <v>bazar suerte 2014 s.l   UE23/1577</v>
      </c>
      <c r="K16" t="str">
        <f t="shared" si="0"/>
        <v>UE23/1577</v>
      </c>
      <c r="L16" t="str">
        <f>INDEX(银行日记账明细!W:W,MATCH(A16,银行日记账明细!D:D,0))</f>
        <v>1131                应收账款</v>
      </c>
    </row>
    <row r="17" spans="1:12" x14ac:dyDescent="0.25">
      <c r="A17" s="7">
        <v>1015</v>
      </c>
      <c r="B17" s="3" t="str">
        <f>INDEX(银行流水!B:B,MATCH(A17,银行流水!A:A,0))</f>
        <v>2023/10/18</v>
      </c>
      <c r="C17" s="3" t="str">
        <f>INDEX(银行流水!C:C,MATCH(A17,银行流水!A:A,0))</f>
        <v>2023/10/18</v>
      </c>
      <c r="D17" t="str">
        <f>INDEX(银行流水!D:D,MATCH(A17,银行流水!A:A,0))</f>
        <v>trf. euro cash family fa s.l.</v>
      </c>
      <c r="E17" s="5">
        <f>INDEX(银行流水!E:E,MATCH(A17,银行流水!A:A,0))</f>
        <v>1817.9</v>
      </c>
      <c r="F17" s="5">
        <f>INDEX(银行流水!F:F,MATCH(A17,银行流水!A:A,0))</f>
        <v>3490.36</v>
      </c>
      <c r="G17" s="5">
        <f>INDEX(银行日记账明细!T:T,MATCH(A17,银行日记账明细!D:D,0))</f>
        <v>1817.9</v>
      </c>
      <c r="H17" t="str">
        <f>INDEX(银行日记账明细!X:X,MATCH(A17,银行日记账明细!D:D,0))</f>
        <v>EURO CASH FAMILIA FA, S.L</v>
      </c>
      <c r="I17" t="str">
        <f>INDEX(银行日记账明细!Y:Y,MATCH(A17,银行日记账明细!D:D,0))</f>
        <v>B90314378</v>
      </c>
      <c r="J17" t="str">
        <f>INDEX(银行日记账明细!K:K,MATCH(A17,银行日记账明细!D:D,0))</f>
        <v>EURO CASH FAMILIA FA, S.L  UE23/1554</v>
      </c>
      <c r="K17" t="str">
        <f t="shared" si="0"/>
        <v>UE23/1554</v>
      </c>
      <c r="L17" t="str">
        <f>INDEX(银行日记账明细!W:W,MATCH(A17,银行日记账明细!D:D,0))</f>
        <v>1131                应收账款</v>
      </c>
    </row>
    <row r="18" spans="1:12" x14ac:dyDescent="0.25">
      <c r="A18" s="7">
        <v>1016</v>
      </c>
      <c r="B18" s="3" t="str">
        <f>INDEX(银行流水!B:B,MATCH(A18,银行流水!A:A,0))</f>
        <v>2023/10/18</v>
      </c>
      <c r="C18" s="3" t="str">
        <f>INDEX(银行流水!C:C,MATCH(A18,银行流水!A:A,0))</f>
        <v>2023/10/18</v>
      </c>
      <c r="D18" t="str">
        <f>INDEX(银行流水!D:D,MATCH(A18,银行流水!A:A,0))</f>
        <v>trf. casa flying crane s.l.</v>
      </c>
      <c r="E18" s="5">
        <f>INDEX(银行流水!E:E,MATCH(A18,银行流水!A:A,0))</f>
        <v>195.97</v>
      </c>
      <c r="F18" s="5">
        <f>INDEX(银行流水!F:F,MATCH(A18,银行流水!A:A,0))</f>
        <v>1672.46</v>
      </c>
      <c r="G18" s="5">
        <f>INDEX(银行日记账明细!T:T,MATCH(A18,银行日记账明细!D:D,0))</f>
        <v>195.97</v>
      </c>
      <c r="H18" t="str">
        <f>INDEX(银行日记账明细!X:X,MATCH(A18,银行日记账明细!D:D,0))</f>
        <v>CASA FLYING CRANE S.L</v>
      </c>
      <c r="I18" t="str">
        <f>INDEX(银行日记账明细!Y:Y,MATCH(A18,银行日记账明细!D:D,0))</f>
        <v>B10851467</v>
      </c>
      <c r="J18" t="str">
        <f>INDEX(银行日记账明细!K:K,MATCH(A18,银行日记账明细!D:D,0))</f>
        <v>CASA FLYING CRANE S.L  UE23/1560</v>
      </c>
      <c r="K18" t="str">
        <f t="shared" si="0"/>
        <v>UE23/1560</v>
      </c>
      <c r="L18" t="str">
        <f>INDEX(银行日记账明细!W:W,MATCH(A18,银行日记账明细!D:D,0))</f>
        <v>1131                应收账款</v>
      </c>
    </row>
    <row r="19" spans="1:12" x14ac:dyDescent="0.25">
      <c r="A19" s="7">
        <v>1017</v>
      </c>
      <c r="B19" s="3" t="str">
        <f>INDEX(银行流水!B:B,MATCH(A19,银行流水!A:A,0))</f>
        <v>2023/10/17</v>
      </c>
      <c r="C19" s="3" t="str">
        <f>INDEX(银行流水!C:C,MATCH(A19,银行流水!A:A,0))</f>
        <v>2023/10/17</v>
      </c>
      <c r="D19" t="str">
        <f>INDEX(银行流水!D:D,MATCH(A19,银行流水!A:A,0))</f>
        <v>trf. haixiao cheng vejer sl.</v>
      </c>
      <c r="E19" s="5">
        <f>INDEX(银行流水!E:E,MATCH(A19,银行流水!A:A,0))</f>
        <v>1384.16</v>
      </c>
      <c r="F19" s="5">
        <f>INDEX(银行流水!F:F,MATCH(A19,银行流水!A:A,0))</f>
        <v>1476.49</v>
      </c>
      <c r="G19" s="5">
        <f>INDEX(银行日记账明细!T:T,MATCH(A19,银行日记账明细!D:D,0))</f>
        <v>1384.16</v>
      </c>
      <c r="H19" t="str">
        <f>INDEX(银行日记账明细!X:X,MATCH(A19,银行日记账明细!D:D,0))</f>
        <v>HAIXIAO CHENG VEJER S.L 程海晓</v>
      </c>
      <c r="I19" t="str">
        <f>INDEX(银行日记账明细!Y:Y,MATCH(A19,银行日记账明细!D:D,0))</f>
        <v>B72219660</v>
      </c>
      <c r="J19" t="str">
        <f>INDEX(银行日记账明细!K:K,MATCH(A19,银行日记账明细!D:D,0))</f>
        <v>HAIXIAO CHENG VEJER S.L  UE23/1550</v>
      </c>
      <c r="K19" t="str">
        <f t="shared" si="0"/>
        <v>UE23/1550</v>
      </c>
      <c r="L19" t="str">
        <f>INDEX(银行日记账明细!W:W,MATCH(A19,银行日记账明细!D:D,0))</f>
        <v>1131                应收账款</v>
      </c>
    </row>
    <row r="20" spans="1:12" x14ac:dyDescent="0.25">
      <c r="A20" s="7">
        <v>1018</v>
      </c>
      <c r="B20" s="3" t="str">
        <f>INDEX(银行流水!B:B,MATCH(A20,银行流水!A:A,0))</f>
        <v>2023/10/16</v>
      </c>
      <c r="C20" s="3" t="str">
        <f>INDEX(银行流水!C:C,MATCH(A20,银行流水!A:A,0))</f>
        <v>2023/10/16</v>
      </c>
      <c r="D20" t="str">
        <f>INDEX(银行流水!D:D,MATCH(A20,银行流水!A:A,0))</f>
        <v>adeudo comisiones orden n. 20230037813</v>
      </c>
      <c r="E20" s="5">
        <f>INDEX(银行流水!E:E,MATCH(A20,银行流水!A:A,0))</f>
        <v>-1</v>
      </c>
      <c r="F20" s="5">
        <f>INDEX(银行流水!F:F,MATCH(A20,银行流水!A:A,0))</f>
        <v>92.33</v>
      </c>
      <c r="G20" s="5">
        <f>INDEX(银行日记账明细!T:T,MATCH(A20,银行日记账明细!D:D,0))</f>
        <v>-1</v>
      </c>
      <c r="H20">
        <f>INDEX(银行日记账明细!X:X,MATCH(A20,银行日记账明细!D:D,0))</f>
        <v>0</v>
      </c>
      <c r="I20">
        <f>INDEX(银行日记账明细!Y:Y,MATCH(A20,银行日记账明细!D:D,0))</f>
        <v>0</v>
      </c>
      <c r="J20" t="str">
        <f>INDEX(银行日记账明细!K:K,MATCH(A20,银行日记账明细!D:D,0))</f>
        <v>手续费</v>
      </c>
      <c r="K20" t="e">
        <f t="shared" si="0"/>
        <v>#VALUE!</v>
      </c>
      <c r="L20" t="str">
        <f>INDEX(银行日记账明细!W:W,MATCH(A20,银行日记账明细!D:D,0))</f>
        <v>55030001            手续费</v>
      </c>
    </row>
    <row r="21" spans="1:12" x14ac:dyDescent="0.25">
      <c r="A21" s="7">
        <v>1019</v>
      </c>
      <c r="B21" s="3" t="str">
        <f>INDEX(银行流水!B:B,MATCH(A21,银行流水!A:A,0))</f>
        <v>2023/10/16</v>
      </c>
      <c r="C21" s="3" t="str">
        <f>INDEX(银行流水!C:C,MATCH(A21,银行流水!A:A,0))</f>
        <v>2023/10/16</v>
      </c>
      <c r="D21" t="str">
        <f>INDEX(银行流水!D:D,MATCH(A21,银行流水!A:A,0))</f>
        <v>trf. bel-liq.rem.20230037813     06317243 n</v>
      </c>
      <c r="E21" s="5">
        <f>INDEX(银行流水!E:E,MATCH(A21,银行流水!A:A,0))</f>
        <v>-3900</v>
      </c>
      <c r="F21" s="5">
        <f>INDEX(银行流水!F:F,MATCH(A21,银行流水!A:A,0))</f>
        <v>93.33</v>
      </c>
      <c r="G21" s="5">
        <f>INDEX(银行日记账明细!T:T,MATCH(A21,银行日记账明细!D:D,0))</f>
        <v>-3900</v>
      </c>
      <c r="H21">
        <f>INDEX(银行日记账明细!X:X,MATCH(A21,银行日记账明细!D:D,0))</f>
        <v>0</v>
      </c>
      <c r="I21">
        <f>INDEX(银行日记账明细!Y:Y,MATCH(A21,银行日记账明细!D:D,0))</f>
        <v>0</v>
      </c>
      <c r="J21" t="str">
        <f>INDEX(银行日记账明细!K:K,MATCH(A21,银行日记账明细!D:D,0))</f>
        <v>内部转账 IBERCAJA</v>
      </c>
      <c r="K21" t="e">
        <f t="shared" si="0"/>
        <v>#VALUE!</v>
      </c>
      <c r="L21" t="str">
        <f>INDEX(银行日记账明细!W:W,MATCH(A21,银行日记账明细!D:D,0))</f>
        <v>10090008            在途存款</v>
      </c>
    </row>
    <row r="22" spans="1:12" x14ac:dyDescent="0.25">
      <c r="A22" s="7">
        <v>1020</v>
      </c>
      <c r="B22" s="3" t="str">
        <f>INDEX(银行流水!B:B,MATCH(A22,银行流水!A:A,0))</f>
        <v>2023/10/13</v>
      </c>
      <c r="C22" s="3" t="str">
        <f>INDEX(银行流水!C:C,MATCH(A22,银行流水!A:A,0))</f>
        <v>2023/10/13</v>
      </c>
      <c r="D22" t="str">
        <f>INDEX(银行流水!D:D,MATCH(A22,银行流水!A:A,0))</f>
        <v>trf. yuli superestrella s.l.</v>
      </c>
      <c r="E22" s="5">
        <f>INDEX(银行流水!E:E,MATCH(A22,银行流水!A:A,0))</f>
        <v>2996.3</v>
      </c>
      <c r="F22" s="5">
        <f>INDEX(银行流水!F:F,MATCH(A22,银行流水!A:A,0))</f>
        <v>3993.33</v>
      </c>
      <c r="G22" s="5">
        <f>INDEX(银行日记账明细!T:T,MATCH(A22,银行日记账明细!D:D,0))</f>
        <v>2996.3</v>
      </c>
      <c r="H22" t="str">
        <f>INDEX(银行日记账明细!X:X,MATCH(A22,银行日记账明细!D:D,0))</f>
        <v>YULI SUPERESTRELLE S.L.</v>
      </c>
      <c r="I22" t="str">
        <f>INDEX(银行日记账明细!Y:Y,MATCH(A22,银行日记账明细!D:D,0))</f>
        <v>B93086353</v>
      </c>
      <c r="J22" t="str">
        <f>INDEX(银行日记账明细!K:K,MATCH(A22,银行日记账明细!D:D,0))</f>
        <v>YULI SUPERESTRELLE S.L.   UE23/1534</v>
      </c>
      <c r="K22" t="str">
        <f t="shared" si="0"/>
        <v>UE23/1534</v>
      </c>
      <c r="L22" t="str">
        <f>INDEX(银行日记账明细!W:W,MATCH(A22,银行日记账明细!D:D,0))</f>
        <v>1131                应收账款</v>
      </c>
    </row>
    <row r="23" spans="1:12" x14ac:dyDescent="0.25">
      <c r="A23" s="7">
        <v>1021</v>
      </c>
      <c r="B23" s="3" t="str">
        <f>INDEX(银行流水!B:B,MATCH(A23,银行流水!A:A,0))</f>
        <v>2023/10/13</v>
      </c>
      <c r="C23" s="3" t="str">
        <f>INDEX(银行流水!C:C,MATCH(A23,银行流水!A:A,0))</f>
        <v>2023/10/13</v>
      </c>
      <c r="D23" t="str">
        <f>INDEX(银行流水!D:D,MATCH(A23,银行流水!A:A,0))</f>
        <v>trf. guanzhong du</v>
      </c>
      <c r="E23" s="5">
        <f>INDEX(银行流水!E:E,MATCH(A23,银行流水!A:A,0))</f>
        <v>612.69000000000005</v>
      </c>
      <c r="F23" s="5">
        <f>INDEX(银行流水!F:F,MATCH(A23,银行流水!A:A,0))</f>
        <v>997.03</v>
      </c>
      <c r="G23" s="5">
        <f>INDEX(银行日记账明细!T:T,MATCH(A23,银行日记账明细!D:D,0))</f>
        <v>612.69000000000005</v>
      </c>
      <c r="H23" t="str">
        <f>INDEX(银行日记账明细!X:X,MATCH(A23,银行日记账明细!D:D,0))</f>
        <v>GUANZHONG DU</v>
      </c>
      <c r="I23" t="str">
        <f>INDEX(银行日记账明细!Y:Y,MATCH(A23,银行日记账明细!D:D,0))</f>
        <v>X2694822G</v>
      </c>
      <c r="J23" t="str">
        <f>INDEX(银行日记账明细!K:K,MATCH(A23,银行日记账明细!D:D,0))</f>
        <v>guanzhong du  UE23/1555</v>
      </c>
      <c r="K23" t="str">
        <f t="shared" si="0"/>
        <v>UE23/1555</v>
      </c>
      <c r="L23" t="str">
        <f>INDEX(银行日记账明细!W:W,MATCH(A23,银行日记账明细!D:D,0))</f>
        <v>1131                应收账款</v>
      </c>
    </row>
    <row r="24" spans="1:12" x14ac:dyDescent="0.25">
      <c r="A24" s="7">
        <v>1022</v>
      </c>
      <c r="B24" s="3" t="str">
        <f>INDEX(银行流水!B:B,MATCH(A24,银行流水!A:A,0))</f>
        <v>2023/10/12</v>
      </c>
      <c r="C24" s="3" t="str">
        <f>INDEX(银行流水!C:C,MATCH(A24,银行流水!A:A,0))</f>
        <v>2023/10/12</v>
      </c>
      <c r="D24" t="str">
        <f>INDEX(银行流水!D:D,MATCH(A24,银行流水!A:A,0))</f>
        <v>trf. ke jin</v>
      </c>
      <c r="E24" s="5">
        <f>INDEX(银行流水!E:E,MATCH(A24,银行流水!A:A,0))</f>
        <v>349.44</v>
      </c>
      <c r="F24" s="5">
        <f>INDEX(银行流水!F:F,MATCH(A24,银行流水!A:A,0))</f>
        <v>384.34</v>
      </c>
      <c r="G24" s="5">
        <f>INDEX(银行日记账明细!T:T,MATCH(A24,银行日记账明细!D:D,0))</f>
        <v>349.44</v>
      </c>
      <c r="H24" t="str">
        <f>INDEX(银行日记账明细!X:X,MATCH(A24,银行日记账明细!D:D,0))</f>
        <v>KE JIN</v>
      </c>
      <c r="I24" t="str">
        <f>INDEX(银行日记账明细!Y:Y,MATCH(A24,银行日记账明细!D:D,0))</f>
        <v>X7590852R</v>
      </c>
      <c r="J24" t="str">
        <f>INDEX(银行日记账明细!K:K,MATCH(A24,银行日记账明细!D:D,0))</f>
        <v>ke jin   UE23/1553</v>
      </c>
      <c r="K24" t="str">
        <f t="shared" si="0"/>
        <v>UE23/1553</v>
      </c>
      <c r="L24" t="str">
        <f>INDEX(银行日记账明细!W:W,MATCH(A24,银行日记账明细!D:D,0))</f>
        <v>1131                应收账款</v>
      </c>
    </row>
    <row r="25" spans="1:12" x14ac:dyDescent="0.25">
      <c r="A25" s="7">
        <v>1023</v>
      </c>
      <c r="B25" s="3" t="str">
        <f>INDEX(银行流水!B:B,MATCH(A25,银行流水!A:A,0))</f>
        <v>2023/10/11</v>
      </c>
      <c r="C25" s="3" t="str">
        <f>INDEX(银行流水!C:C,MATCH(A25,银行流水!A:A,0))</f>
        <v>2023/10/12</v>
      </c>
      <c r="D25" t="str">
        <f>INDEX(银行流水!D:D,MATCH(A25,银行流水!A:A,0))</f>
        <v>adeudo comisiones orden n. 20230037627</v>
      </c>
      <c r="E25" s="5">
        <f>INDEX(银行流水!E:E,MATCH(A25,银行流水!A:A,0))</f>
        <v>-1</v>
      </c>
      <c r="F25" s="5">
        <f>INDEX(银行流水!F:F,MATCH(A25,银行流水!A:A,0))</f>
        <v>34.9</v>
      </c>
      <c r="G25" s="5">
        <f>INDEX(银行日记账明细!T:T,MATCH(A25,银行日记账明细!D:D,0))</f>
        <v>-1</v>
      </c>
      <c r="H25">
        <f>INDEX(银行日记账明细!X:X,MATCH(A25,银行日记账明细!D:D,0))</f>
        <v>0</v>
      </c>
      <c r="I25">
        <f>INDEX(银行日记账明细!Y:Y,MATCH(A25,银行日记账明细!D:D,0))</f>
        <v>0</v>
      </c>
      <c r="J25" t="str">
        <f>INDEX(银行日记账明细!K:K,MATCH(A25,银行日记账明细!D:D,0))</f>
        <v>手续费</v>
      </c>
      <c r="K25" t="e">
        <f t="shared" si="0"/>
        <v>#VALUE!</v>
      </c>
      <c r="L25" t="str">
        <f>INDEX(银行日记账明细!W:W,MATCH(A25,银行日记账明细!D:D,0))</f>
        <v>55030001            手续费</v>
      </c>
    </row>
    <row r="26" spans="1:12" x14ac:dyDescent="0.25">
      <c r="A26" s="7">
        <v>1024</v>
      </c>
      <c r="B26" s="3" t="str">
        <f>INDEX(银行流水!B:B,MATCH(A26,银行流水!A:A,0))</f>
        <v>2023/10/11</v>
      </c>
      <c r="C26" s="3" t="str">
        <f>INDEX(银行流水!C:C,MATCH(A26,银行流水!A:A,0))</f>
        <v>2023/10/12</v>
      </c>
      <c r="D26" t="str">
        <f>INDEX(银行流水!D:D,MATCH(A26,银行流水!A:A,0))</f>
        <v>trf. bel-liq.rem.20230037627     06079181 n</v>
      </c>
      <c r="E26" s="5">
        <f>INDEX(银行流水!E:E,MATCH(A26,银行流水!A:A,0))</f>
        <v>-6500</v>
      </c>
      <c r="F26" s="5">
        <f>INDEX(银行流水!F:F,MATCH(A26,银行流水!A:A,0))</f>
        <v>35.9</v>
      </c>
      <c r="G26" s="5">
        <f>INDEX(银行日记账明细!T:T,MATCH(A26,银行日记账明细!D:D,0))</f>
        <v>-6500</v>
      </c>
      <c r="H26">
        <f>INDEX(银行日记账明细!X:X,MATCH(A26,银行日记账明细!D:D,0))</f>
        <v>0</v>
      </c>
      <c r="I26">
        <f>INDEX(银行日记账明细!Y:Y,MATCH(A26,银行日记账明细!D:D,0))</f>
        <v>0</v>
      </c>
      <c r="J26" t="str">
        <f>INDEX(银行日记账明细!K:K,MATCH(A26,银行日记账明细!D:D,0))</f>
        <v>内部转账 IBERCAJA</v>
      </c>
      <c r="K26" t="e">
        <f t="shared" si="0"/>
        <v>#VALUE!</v>
      </c>
      <c r="L26" t="str">
        <f>INDEX(银行日记账明细!W:W,MATCH(A26,银行日记账明细!D:D,0))</f>
        <v>10090008            在途存款</v>
      </c>
    </row>
    <row r="27" spans="1:12" x14ac:dyDescent="0.25">
      <c r="A27" s="7">
        <v>1025</v>
      </c>
      <c r="B27" s="3" t="str">
        <f>INDEX(银行流水!B:B,MATCH(A27,银行流水!A:A,0))</f>
        <v>2023/10/11</v>
      </c>
      <c r="C27" s="3" t="str">
        <f>INDEX(银行流水!C:C,MATCH(A27,银行流水!A:A,0))</f>
        <v>2023/10/11</v>
      </c>
      <c r="D27" t="str">
        <f>INDEX(银行流水!D:D,MATCH(A27,银行流水!A:A,0))</f>
        <v>trf. iberica family sl.</v>
      </c>
      <c r="E27" s="5">
        <f>INDEX(银行流水!E:E,MATCH(A27,银行流水!A:A,0))</f>
        <v>712.69</v>
      </c>
      <c r="F27" s="5">
        <f>INDEX(银行流水!F:F,MATCH(A27,银行流水!A:A,0))</f>
        <v>6535.9</v>
      </c>
      <c r="G27" s="5">
        <f>INDEX(银行日记账明细!T:T,MATCH(A27,银行日记账明细!D:D,0))</f>
        <v>712.69</v>
      </c>
      <c r="H27" t="str">
        <f>INDEX(银行日记账明细!X:X,MATCH(A27,银行日记账明细!D:D,0))</f>
        <v>IBERICA FAMILY S.L.  叶柳军 西班牙公司</v>
      </c>
      <c r="I27" t="str">
        <f>INDEX(银行日记账明细!Y:Y,MATCH(A27,银行日记账明细!D:D,0))</f>
        <v>B72516131</v>
      </c>
      <c r="J27" t="str">
        <f>INDEX(银行日记账明细!K:K,MATCH(A27,银行日记账明细!D:D,0))</f>
        <v>IBERICA FAMILY S.L  UE23/1537</v>
      </c>
      <c r="K27" t="str">
        <f t="shared" si="0"/>
        <v>UE23/1537</v>
      </c>
      <c r="L27" t="str">
        <f>INDEX(银行日记账明细!W:W,MATCH(A27,银行日记账明细!D:D,0))</f>
        <v>1131                应收账款</v>
      </c>
    </row>
    <row r="28" spans="1:12" x14ac:dyDescent="0.25">
      <c r="A28" s="7">
        <v>1026</v>
      </c>
      <c r="B28" s="3" t="str">
        <f>INDEX(银行流水!B:B,MATCH(A28,银行流水!A:A,0))</f>
        <v>2023/10/7</v>
      </c>
      <c r="C28" s="3" t="str">
        <f>INDEX(银行流水!C:C,MATCH(A28,银行流水!A:A,0))</f>
        <v>2023/10/9</v>
      </c>
      <c r="D28" t="str">
        <f>INDEX(银行流水!D:D,MATCH(A28,银行流水!A:A,0))</f>
        <v>trf. super dragon china s.l.</v>
      </c>
      <c r="E28" s="5">
        <f>INDEX(银行流水!E:E,MATCH(A28,银行流水!A:A,0))</f>
        <v>616.92999999999995</v>
      </c>
      <c r="F28" s="5">
        <f>INDEX(银行流水!F:F,MATCH(A28,银行流水!A:A,0))</f>
        <v>5823.21</v>
      </c>
      <c r="G28" s="5">
        <f>INDEX(银行日记账明细!T:T,MATCH(A28,银行日记账明细!D:D,0))</f>
        <v>616.92999999999995</v>
      </c>
      <c r="H28" t="str">
        <f>INDEX(银行日记账明细!X:X,MATCH(A28,银行日记账明细!D:D,0))</f>
        <v>SUPER DRAGON CHINA S.L</v>
      </c>
      <c r="I28" t="str">
        <f>INDEX(银行日记账明细!Y:Y,MATCH(A28,银行日记账明细!D:D,0))</f>
        <v>B42534859</v>
      </c>
      <c r="J28" t="str">
        <f>INDEX(银行日记账明细!K:K,MATCH(A28,银行日记账明细!D:D,0))</f>
        <v>SUPER DRAGON CHINA S.L   UE23/1492</v>
      </c>
      <c r="K28" t="str">
        <f t="shared" si="0"/>
        <v>UE23/1492</v>
      </c>
      <c r="L28" t="str">
        <f>INDEX(银行日记账明细!W:W,MATCH(A28,银行日记账明细!D:D,0))</f>
        <v>1131                应收账款</v>
      </c>
    </row>
    <row r="29" spans="1:12" x14ac:dyDescent="0.25">
      <c r="A29" s="7">
        <v>1027</v>
      </c>
      <c r="B29" s="3" t="str">
        <f>INDEX(银行流水!B:B,MATCH(A29,银行流水!A:A,0))</f>
        <v>2023/10/6</v>
      </c>
      <c r="C29" s="3" t="str">
        <f>INDEX(银行流水!C:C,MATCH(A29,银行流水!A:A,0))</f>
        <v>2023/10/6</v>
      </c>
      <c r="D29" t="str">
        <f>INDEX(银行流水!D:D,MATCH(A29,银行流水!A:A,0))</f>
        <v>trf. bazar puebla s.l.</v>
      </c>
      <c r="E29" s="5">
        <f>INDEX(银行流水!E:E,MATCH(A29,银行流水!A:A,0))</f>
        <v>1315.1</v>
      </c>
      <c r="F29" s="5">
        <f>INDEX(银行流水!F:F,MATCH(A29,银行流水!A:A,0))</f>
        <v>5206.28</v>
      </c>
      <c r="G29" s="5">
        <f>INDEX(银行日记账明细!T:T,MATCH(A29,银行日记账明细!D:D,0))</f>
        <v>1315.1</v>
      </c>
      <c r="H29" t="str">
        <f>INDEX(银行日记账明细!X:X,MATCH(A29,银行日记账明细!D:D,0))</f>
        <v>BAZAR PUEBLA S.L</v>
      </c>
      <c r="I29" t="str">
        <f>INDEX(银行日记账明细!Y:Y,MATCH(A29,银行日记账明细!D:D,0))</f>
        <v>B90299421</v>
      </c>
      <c r="J29" t="str">
        <f>INDEX(银行日记账明细!K:K,MATCH(A29,银行日记账明细!D:D,0))</f>
        <v>bazar puebla s.l  UE23/1504</v>
      </c>
      <c r="K29" t="str">
        <f t="shared" si="0"/>
        <v>UE23/1504</v>
      </c>
      <c r="L29" t="str">
        <f>INDEX(银行日记账明细!W:W,MATCH(A29,银行日记账明细!D:D,0))</f>
        <v>1131                应收账款</v>
      </c>
    </row>
    <row r="30" spans="1:12" x14ac:dyDescent="0.25">
      <c r="A30" s="7">
        <v>1028</v>
      </c>
      <c r="B30" s="3" t="str">
        <f>INDEX(银行流水!B:B,MATCH(A30,银行流水!A:A,0))</f>
        <v>2023/10/6</v>
      </c>
      <c r="C30" s="3" t="str">
        <f>INDEX(银行流水!C:C,MATCH(A30,银行流水!A:A,0))</f>
        <v>2023/10/6</v>
      </c>
      <c r="D30" t="str">
        <f>INDEX(银行流水!D:D,MATCH(A30,银行流水!A:A,0))</f>
        <v>trf. bazar puebla s.l.</v>
      </c>
      <c r="E30" s="5">
        <f>INDEX(银行流水!E:E,MATCH(A30,银行流水!A:A,0))</f>
        <v>3602.99</v>
      </c>
      <c r="F30" s="5">
        <f>INDEX(银行流水!F:F,MATCH(A30,银行流水!A:A,0))</f>
        <v>3891.18</v>
      </c>
      <c r="G30" s="5">
        <f>INDEX(银行日记账明细!T:T,MATCH(A30,银行日记账明细!D:D,0))</f>
        <v>3602.99</v>
      </c>
      <c r="H30" t="str">
        <f>INDEX(银行日记账明细!X:X,MATCH(A30,银行日记账明细!D:D,0))</f>
        <v>BAZAR PUEBLA S.L</v>
      </c>
      <c r="I30" t="str">
        <f>INDEX(银行日记账明细!Y:Y,MATCH(A30,银行日记账明细!D:D,0))</f>
        <v>B90299421</v>
      </c>
      <c r="J30" t="str">
        <f>INDEX(银行日记账明细!K:K,MATCH(A30,银行日记账明细!D:D,0))</f>
        <v>bazar puebla s.l  UE23/1214  UE23/1294  UE23/1371 UE23/1405 UE23/1404  UE23/1531</v>
      </c>
      <c r="K30" t="str">
        <f t="shared" si="0"/>
        <v>UE23/1214  UE23/1294  UE23/1371 UE23/1405 UE23/1404  UE23/1531</v>
      </c>
      <c r="L30" t="str">
        <f>INDEX(银行日记账明细!W:W,MATCH(A30,银行日记账明细!D:D,0))</f>
        <v>1131                应收账款</v>
      </c>
    </row>
    <row r="31" spans="1:12" x14ac:dyDescent="0.25">
      <c r="A31" s="7">
        <v>1029</v>
      </c>
      <c r="B31" s="3" t="str">
        <f>INDEX(银行流水!B:B,MATCH(A31,银行流水!A:A,0))</f>
        <v>2023/10/5</v>
      </c>
      <c r="C31" s="3" t="str">
        <f>INDEX(银行流水!C:C,MATCH(A31,银行流水!A:A,0))</f>
        <v>2023/10/5</v>
      </c>
      <c r="D31" t="str">
        <f>INDEX(银行流水!D:D,MATCH(A31,银行流水!A:A,0))</f>
        <v>trf. rosal de la frontera ke chen slu</v>
      </c>
      <c r="E31" s="5">
        <f>INDEX(银行流水!E:E,MATCH(A31,银行流水!A:A,0))</f>
        <v>9</v>
      </c>
      <c r="F31" s="5">
        <f>INDEX(银行流水!F:F,MATCH(A31,银行流水!A:A,0))</f>
        <v>288.19</v>
      </c>
      <c r="G31" s="5">
        <f>INDEX(银行日记账明细!T:T,MATCH(A31,银行日记账明细!D:D,0))</f>
        <v>9</v>
      </c>
      <c r="H31" t="str">
        <f>INDEX(银行日记账明细!X:X,MATCH(A31,银行日记账明细!D:D,0))</f>
        <v>ROSAL DE LA FRONTERA KE CHEN S.L 阿科</v>
      </c>
      <c r="I31" t="str">
        <f>INDEX(银行日记账明细!Y:Y,MATCH(A31,银行日记账明细!D:D,0))</f>
        <v>B21566476</v>
      </c>
      <c r="J31" t="str">
        <f>INDEX(银行日记账明细!K:K,MATCH(A31,银行日记账明细!D:D,0))</f>
        <v>ROSAL DE LA FRONTERA KE CHEN S.L   UE23/0861</v>
      </c>
      <c r="K31" t="str">
        <f t="shared" si="0"/>
        <v>UE23/0861</v>
      </c>
      <c r="L31" t="str">
        <f>INDEX(银行日记账明细!W:W,MATCH(A31,银行日记账明细!D:D,0))</f>
        <v>1131                应收账款</v>
      </c>
    </row>
    <row r="32" spans="1:12" x14ac:dyDescent="0.25">
      <c r="A32" s="7">
        <v>1030</v>
      </c>
      <c r="B32" s="3" t="str">
        <f>INDEX(银行流水!B:B,MATCH(A32,银行流水!A:A,0))</f>
        <v>2023/10/3</v>
      </c>
      <c r="C32" s="3" t="str">
        <f>INDEX(银行流水!C:C,MATCH(A32,银行流水!A:A,0))</f>
        <v>2023/10/3</v>
      </c>
      <c r="D32" t="str">
        <f>INDEX(银行流水!D:D,MATCH(A32,银行流水!A:A,0))</f>
        <v>trf. rosal de la frontera ke chen slu</v>
      </c>
      <c r="E32" s="5">
        <f>INDEX(银行流水!E:E,MATCH(A32,银行流水!A:A,0))</f>
        <v>264.10000000000002</v>
      </c>
      <c r="F32" s="5">
        <f>INDEX(银行流水!F:F,MATCH(A32,银行流水!A:A,0))</f>
        <v>279.19</v>
      </c>
      <c r="G32" s="5">
        <f>INDEX(银行日记账明细!T:T,MATCH(A32,银行日记账明细!D:D,0))</f>
        <v>264.10000000000002</v>
      </c>
      <c r="H32" t="str">
        <f>INDEX(银行日记账明细!X:X,MATCH(A32,银行日记账明细!D:D,0))</f>
        <v>ROSAL DE LA FRONTERA KE CHEN S.L 阿科</v>
      </c>
      <c r="I32" t="str">
        <f>INDEX(银行日记账明细!Y:Y,MATCH(A32,银行日记账明细!D:D,0))</f>
        <v>B21566476</v>
      </c>
      <c r="J32" t="str">
        <f>INDEX(银行日记账明细!K:K,MATCH(A32,银行日记账明细!D:D,0))</f>
        <v>ROSAL DE LA FRONTERA KE CHEN S.L 阿科   UE23/1357</v>
      </c>
      <c r="K32" t="str">
        <f t="shared" si="0"/>
        <v>UE23/1357</v>
      </c>
      <c r="L32" t="str">
        <f>INDEX(银行日记账明细!W:W,MATCH(A32,银行日记账明细!D:D,0))</f>
        <v>1131                应收账款</v>
      </c>
    </row>
    <row r="33" spans="1:12" x14ac:dyDescent="0.25">
      <c r="A33" s="7">
        <v>1031</v>
      </c>
      <c r="B33" s="3" t="str">
        <f>INDEX(银行流水!B:B,MATCH(A33,银行流水!A:A,0))</f>
        <v>2023/10/2</v>
      </c>
      <c r="C33" s="3" t="str">
        <f>INDEX(银行流水!C:C,MATCH(A33,银行流水!A:A,0))</f>
        <v>2023/10/2</v>
      </c>
      <c r="D33" t="str">
        <f>INDEX(银行流水!D:D,MATCH(A33,银行流水!A:A,0))</f>
        <v>adeudo comisiones orden n. 20230035975</v>
      </c>
      <c r="E33" s="5">
        <f>INDEX(银行流水!E:E,MATCH(A33,银行流水!A:A,0))</f>
        <v>-1</v>
      </c>
      <c r="F33" s="5">
        <f>INDEX(银行流水!F:F,MATCH(A33,银行流水!A:A,0))</f>
        <v>15.09</v>
      </c>
      <c r="G33" s="5">
        <f>INDEX(银行日记账明细!T:T,MATCH(A33,银行日记账明细!D:D,0))</f>
        <v>-1</v>
      </c>
      <c r="H33">
        <f>INDEX(银行日记账明细!X:X,MATCH(A33,银行日记账明细!D:D,0))</f>
        <v>0</v>
      </c>
      <c r="I33">
        <f>INDEX(银行日记账明细!Y:Y,MATCH(A33,银行日记账明细!D:D,0))</f>
        <v>0</v>
      </c>
      <c r="J33" t="str">
        <f>INDEX(银行日记账明细!K:K,MATCH(A33,银行日记账明细!D:D,0))</f>
        <v>内部转账 IBERCAJA 手续费</v>
      </c>
      <c r="K33" t="e">
        <f t="shared" si="0"/>
        <v>#VALUE!</v>
      </c>
      <c r="L33" t="str">
        <f>INDEX(银行日记账明细!W:W,MATCH(A33,银行日记账明细!D:D,0))</f>
        <v>55030001            手续费</v>
      </c>
    </row>
    <row r="34" spans="1:12" x14ac:dyDescent="0.25">
      <c r="A34" s="7">
        <v>1032</v>
      </c>
      <c r="B34" s="3" t="str">
        <f>INDEX(银行流水!B:B,MATCH(A34,银行流水!A:A,0))</f>
        <v>2023/10/2</v>
      </c>
      <c r="C34" s="3" t="str">
        <f>INDEX(银行流水!C:C,MATCH(A34,银行流水!A:A,0))</f>
        <v>2023/10/2</v>
      </c>
      <c r="D34" t="str">
        <f>INDEX(银行流水!D:D,MATCH(A34,银行流水!A:A,0))</f>
        <v>trf. bel-liq.rem.20230035975     05117260 n</v>
      </c>
      <c r="E34" s="5">
        <f>INDEX(银行流水!E:E,MATCH(A34,银行流水!A:A,0))</f>
        <v>-4300</v>
      </c>
      <c r="F34" s="5">
        <f>INDEX(银行流水!F:F,MATCH(A34,银行流水!A:A,0))</f>
        <v>16.09</v>
      </c>
      <c r="G34" s="5">
        <f>INDEX(银行日记账明细!T:T,MATCH(A34,银行日记账明细!D:D,0))</f>
        <v>-4300</v>
      </c>
      <c r="H34">
        <f>INDEX(银行日记账明细!X:X,MATCH(A34,银行日记账明细!D:D,0))</f>
        <v>0</v>
      </c>
      <c r="I34">
        <f>INDEX(银行日记账明细!Y:Y,MATCH(A34,银行日记账明细!D:D,0))</f>
        <v>0</v>
      </c>
      <c r="J34" t="str">
        <f>INDEX(银行日记账明细!K:K,MATCH(A34,银行日记账明细!D:D,0))</f>
        <v>内部转账 IBERCAJA</v>
      </c>
      <c r="K34" t="e">
        <f t="shared" si="0"/>
        <v>#VALUE!</v>
      </c>
      <c r="L34" t="str">
        <f>INDEX(银行日记账明细!W:W,MATCH(A34,银行日记账明细!D:D,0))</f>
        <v>10090008            在途存款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2023-11-03T12:52:16Z</dcterms:modified>
</cp:coreProperties>
</file>