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D:\00 工作文件\002 银行日记账\01 西班牙_future\CAJAMAR\9月银行流水\"/>
    </mc:Choice>
  </mc:AlternateContent>
  <xr:revisionPtr revIDLastSave="0" documentId="13_ncr:1_{5894917C-282B-47FF-89B5-A2CE7B773D41}" xr6:coauthVersionLast="47" xr6:coauthVersionMax="47" xr10:uidLastSave="{00000000-0000-0000-0000-000000000000}"/>
  <bookViews>
    <workbookView xWindow="-28920" yWindow="-120" windowWidth="29040" windowHeight="15720" tabRatio="571" activeTab="2" xr2:uid="{00000000-000D-0000-FFFF-FFFF00000000}"/>
  </bookViews>
  <sheets>
    <sheet name="银行流水" sheetId="1" r:id="rId1"/>
    <sheet name="银行日记账明细" sheetId="2" r:id="rId2"/>
    <sheet name="发送模板" sheetId="3" r:id="rId3"/>
  </sheets>
  <definedNames>
    <definedName name="_xlnm._FilterDatabase" localSheetId="2" hidden="1">发送模板!$A$2:$K$3</definedName>
    <definedName name="_xlnm._FilterDatabase" localSheetId="1" hidden="1">银行日记账明细!$F$1:$AP$2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3" l="1"/>
  <c r="H5" i="3"/>
  <c r="J7" i="3" l="1"/>
  <c r="B4" i="3"/>
  <c r="C4" i="3"/>
  <c r="D4" i="3"/>
  <c r="E4" i="3"/>
  <c r="F4" i="3"/>
  <c r="G4" i="3"/>
  <c r="J4" i="3"/>
  <c r="L4" i="3"/>
  <c r="B5" i="3"/>
  <c r="C5" i="3"/>
  <c r="D5" i="3"/>
  <c r="E5" i="3"/>
  <c r="F5" i="3"/>
  <c r="G5" i="3"/>
  <c r="J5" i="3"/>
  <c r="L5" i="3"/>
  <c r="B6" i="3"/>
  <c r="C6" i="3"/>
  <c r="D6" i="3"/>
  <c r="E6" i="3"/>
  <c r="F6" i="3"/>
  <c r="G6" i="3"/>
  <c r="J6" i="3"/>
  <c r="L6" i="3"/>
  <c r="B7" i="3"/>
  <c r="C7" i="3"/>
  <c r="D7" i="3"/>
  <c r="E7" i="3"/>
  <c r="F7" i="3"/>
  <c r="G7" i="3"/>
  <c r="L7" i="3"/>
  <c r="B8" i="3"/>
  <c r="C8" i="3"/>
  <c r="D8" i="3"/>
  <c r="E8" i="3"/>
  <c r="F8" i="3"/>
  <c r="G8" i="3"/>
  <c r="J8" i="3"/>
  <c r="L8" i="3"/>
  <c r="B4" i="2"/>
  <c r="C4" i="2" s="1"/>
  <c r="E4" i="2"/>
  <c r="B5" i="2"/>
  <c r="C5" i="2" s="1"/>
  <c r="E5" i="2"/>
  <c r="B6" i="2"/>
  <c r="C6" i="2" s="1"/>
  <c r="E6" i="2"/>
  <c r="B7" i="2"/>
  <c r="C7" i="2" s="1"/>
  <c r="E7" i="2"/>
  <c r="B8" i="2"/>
  <c r="E8" i="2"/>
  <c r="J3" i="3"/>
  <c r="F3" i="3"/>
  <c r="E3" i="3"/>
  <c r="D3" i="3"/>
  <c r="C3" i="3"/>
  <c r="B3" i="3"/>
  <c r="L3" i="3"/>
  <c r="G3" i="3"/>
  <c r="E3" i="2"/>
  <c r="C8" i="2" l="1"/>
  <c r="B3" i="2"/>
  <c r="C3" i="2" s="1"/>
</calcChain>
</file>

<file path=xl/sharedStrings.xml><?xml version="1.0" encoding="utf-8"?>
<sst xmlns="http://schemas.openxmlformats.org/spreadsheetml/2006/main" count="203" uniqueCount="93">
  <si>
    <t>Fecha</t>
  </si>
  <si>
    <t>Fecha</t>
    <phoneticPr fontId="1" type="noConversion"/>
  </si>
  <si>
    <t>Fecha valor</t>
  </si>
  <si>
    <t>Importe</t>
  </si>
  <si>
    <t>Saldo</t>
  </si>
  <si>
    <t>SEUR/CBL DETALLE</t>
  </si>
  <si>
    <t>cliente nombre</t>
  </si>
  <si>
    <t>cliente cif</t>
  </si>
  <si>
    <t>No. FACTURA</t>
    <phoneticPr fontId="1" type="noConversion"/>
  </si>
  <si>
    <t/>
  </si>
  <si>
    <t>分公司</t>
  </si>
  <si>
    <t>日期</t>
  </si>
  <si>
    <t>凭证字号</t>
  </si>
  <si>
    <t>结算方式</t>
  </si>
  <si>
    <t>摘要</t>
  </si>
  <si>
    <t>票据号</t>
  </si>
  <si>
    <t>本币借</t>
  </si>
  <si>
    <t>外币借</t>
  </si>
  <si>
    <t>本币贷</t>
  </si>
  <si>
    <t>外币贷</t>
  </si>
  <si>
    <t>方向</t>
  </si>
  <si>
    <t>本币余额</t>
  </si>
  <si>
    <t>银行汇率</t>
  </si>
  <si>
    <t>外币余额</t>
  </si>
  <si>
    <t>外币(冲减)金额</t>
  </si>
  <si>
    <t>外币汇率</t>
  </si>
  <si>
    <t>调汇金额</t>
  </si>
  <si>
    <t>对方科目</t>
  </si>
  <si>
    <t>核算</t>
  </si>
  <si>
    <t>经手人</t>
  </si>
  <si>
    <t>结算日期</t>
  </si>
  <si>
    <t>汇款账号</t>
  </si>
  <si>
    <t>汇款银行</t>
  </si>
  <si>
    <t>汇款户名</t>
  </si>
  <si>
    <t>含税</t>
  </si>
  <si>
    <t>税金</t>
  </si>
  <si>
    <t>开票帐户</t>
  </si>
  <si>
    <t>单据编码</t>
  </si>
  <si>
    <t>付款单</t>
  </si>
  <si>
    <t>制单人</t>
  </si>
  <si>
    <t>提审</t>
  </si>
  <si>
    <t>附件数</t>
  </si>
  <si>
    <t>申请单号</t>
  </si>
  <si>
    <t>往来单位名称</t>
  </si>
  <si>
    <t>往来单位编码</t>
  </si>
  <si>
    <t>部门名称</t>
  </si>
  <si>
    <t>员工名称</t>
  </si>
  <si>
    <t>开票账户</t>
  </si>
  <si>
    <t>借</t>
  </si>
  <si>
    <t>02</t>
  </si>
  <si>
    <t>银行</t>
  </si>
  <si>
    <t>胡彪</t>
  </si>
  <si>
    <t>55030001            手续费</t>
  </si>
  <si>
    <t>编码</t>
    <phoneticPr fontId="1" type="noConversion"/>
  </si>
  <si>
    <t>模板编码</t>
    <phoneticPr fontId="1" type="noConversion"/>
  </si>
  <si>
    <t>模板金额</t>
    <phoneticPr fontId="1" type="noConversion"/>
  </si>
  <si>
    <t>核对结果</t>
    <phoneticPr fontId="1" type="noConversion"/>
  </si>
  <si>
    <t>金额</t>
    <phoneticPr fontId="1" type="noConversion"/>
  </si>
  <si>
    <t>No. FACTURA-源值</t>
    <phoneticPr fontId="1" type="noConversion"/>
  </si>
  <si>
    <t>科目</t>
    <phoneticPr fontId="1" type="noConversion"/>
  </si>
  <si>
    <t>F. valor</t>
  </si>
  <si>
    <t xml:space="preserve">TRANSFERENCIA RECIBIDA PRESTAMO A FUTURE TELECOM PLUS S.L.
TRANSFERENCIA                           BEN ZHENG                              </t>
  </si>
  <si>
    <t>Concepto</t>
    <phoneticPr fontId="1" type="noConversion"/>
  </si>
  <si>
    <t>Concepto</t>
    <phoneticPr fontId="1" type="noConversion"/>
  </si>
  <si>
    <t>11330001            员工欠款</t>
  </si>
  <si>
    <t>JIM</t>
  </si>
  <si>
    <t xml:space="preserve">COMISION EMISION TRANSF. 
COMISION TRANSFERENCIA                 </t>
  </si>
  <si>
    <t>10090008            在途存款</t>
  </si>
  <si>
    <t xml:space="preserve">COMISION MTO. ACTIVIDAD
202307312023083110000000000000000000    REF: L231243640                        </t>
  </si>
  <si>
    <t xml:space="preserve">S/ORD.TRANSFERENCIA ES021 DEL 25/08/2023 4TH
SEPA 325706676632                       AYT EXPRESS S.L.                       </t>
  </si>
  <si>
    <t xml:space="preserve">S/ORD.TRANSFERENCIA INTERAL TRANSFER AL BBVA DE FUTURE
SEPA 325706681451                       FUTURE TELECOM PLUS S.L.               </t>
  </si>
  <si>
    <t>银付-7</t>
  </si>
  <si>
    <t>COMISION MTO. ACTIVIDAD 202307312023083110000000000000000000 REF: L231243640 银行手续费</t>
  </si>
  <si>
    <t>YHDK000017667</t>
  </si>
  <si>
    <t>银收-85</t>
  </si>
  <si>
    <t>JIM(郑奔）借给公司10000</t>
  </si>
  <si>
    <t>YHDK000017940</t>
  </si>
  <si>
    <t>银付-69</t>
  </si>
  <si>
    <t>支付 AYT EXPRESS 安易通国际物流 关税+关税费用发票 factura ES021</t>
  </si>
  <si>
    <t>2121                应付账款</t>
  </si>
  <si>
    <t>AYT EXPRESS 安易通国际物流</t>
  </si>
  <si>
    <t>B67698415</t>
  </si>
  <si>
    <t>YHDK000017970</t>
  </si>
  <si>
    <t>银付-70</t>
  </si>
  <si>
    <t>支付 AYT EXPRESS 安易通国际物流 关税+关税费用发票 factura ES021 - 银行手续费</t>
  </si>
  <si>
    <t>YHDK000017971</t>
  </si>
  <si>
    <t>银付-71</t>
  </si>
  <si>
    <t>Future_CAJAMAR 内部转账 Future_BBVA</t>
  </si>
  <si>
    <t>YHDK000017972</t>
  </si>
  <si>
    <t>银付-72</t>
  </si>
  <si>
    <t>Future_CAJAMAR 内部转账 Future_BBVA - 银行手续费</t>
  </si>
  <si>
    <t>YHDK000017973</t>
  </si>
  <si>
    <t>ES021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</si>
</sst>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dd/mm/yyyy;@"/>
    <numFmt numFmtId="177" formatCode="#,##0.00\ [$€-1];[Red]\-#,##0.00\ [$€-1]"/>
    <numFmt numFmtId="178" formatCode="yyyy\-mm\-dd"/>
    <numFmt numFmtId="179" formatCode="#,##0.00_-\ [$€-1];[Red]#,##0.00\-\ [$€-1]"/>
    <numFmt numFmtId="180" formatCode="dd/mm/yyyy"/>
  </numFmts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2"/>
      <name val="Calibri"/>
      <family val="2"/>
    </font>
    <font>
      <sz val="11"/>
      <color rgb="FF000000"/>
      <name val="Consolas"/>
      <family val="3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5" fillId="0" borderId="0"/>
  </cellStyleXfs>
  <cellXfs count="24">
    <xf numFmtId="0" fontId="0" fillId="0" borderId="0" xfId="0"/>
    <xf numFmtId="0" fontId="2" fillId="2" borderId="0" xfId="0" applyFont="1" applyFill="1" applyAlignment="1">
      <alignment horizontal="center" vertical="center"/>
    </xf>
    <xf numFmtId="176" fontId="2" fillId="2" borderId="0" xfId="0" applyNumberFormat="1" applyFont="1" applyFill="1" applyAlignment="1">
      <alignment horizontal="center" vertical="center"/>
    </xf>
    <xf numFmtId="176" fontId="0" fillId="0" borderId="0" xfId="0" applyNumberFormat="1"/>
    <xf numFmtId="177" fontId="2" fillId="2" borderId="0" xfId="0" applyNumberFormat="1" applyFont="1" applyFill="1" applyAlignment="1">
      <alignment horizontal="center" vertical="center"/>
    </xf>
    <xf numFmtId="177" fontId="0" fillId="0" borderId="0" xfId="0" applyNumberFormat="1"/>
    <xf numFmtId="0" fontId="4" fillId="0" borderId="1" xfId="1" applyFont="1" applyBorder="1"/>
    <xf numFmtId="0" fontId="0" fillId="0" borderId="0" xfId="0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4" fillId="2" borderId="1" xfId="1" applyFont="1" applyFill="1" applyBorder="1"/>
    <xf numFmtId="0" fontId="2" fillId="3" borderId="0" xfId="0" applyFont="1" applyFill="1"/>
    <xf numFmtId="177" fontId="0" fillId="2" borderId="0" xfId="0" applyNumberFormat="1" applyFill="1"/>
    <xf numFmtId="177" fontId="2" fillId="2" borderId="0" xfId="0" applyNumberFormat="1" applyFont="1" applyFill="1"/>
    <xf numFmtId="177" fontId="0" fillId="0" borderId="0" xfId="0" applyNumberFormat="1" applyAlignment="1">
      <alignment horizontal="center" vertical="center"/>
    </xf>
    <xf numFmtId="179" fontId="0" fillId="0" borderId="0" xfId="0" applyNumberFormat="1"/>
    <xf numFmtId="177" fontId="2" fillId="4" borderId="0" xfId="0" applyNumberFormat="1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4" fontId="0" fillId="0" borderId="0" xfId="0" applyNumberFormat="1"/>
    <xf numFmtId="0" fontId="4" fillId="0" borderId="1" xfId="1" applyFont="1" applyBorder="1"/>
    <xf numFmtId="0" fontId="4" fillId="2" borderId="1" xfId="1" applyFont="1" applyFill="1" applyBorder="1"/>
    <xf numFmtId="0" fontId="5" fillId="0" borderId="0" xfId="2"/>
    <xf numFmtId="180" fontId="5" fillId="0" borderId="0" xfId="2" applyNumberFormat="1"/>
    <xf numFmtId="0" fontId="4" fillId="0" borderId="1" xfId="1" applyFont="1" applyBorder="1"/>
    <xf numFmtId="178" fontId="4" fillId="0" borderId="1" xfId="1" applyNumberFormat="1" applyFont="1" applyBorder="1"/>
  </cellXfs>
  <cellStyles count="3">
    <cellStyle name="常规" xfId="0" builtinId="0"/>
    <cellStyle name="常规 2" xfId="1" xr:uid="{D11DCB92-70B5-4F71-99A7-4B56C587851B}"/>
    <cellStyle name="常规 3" xfId="2" xr:uid="{B07526AB-5FDC-4D2C-A175-E0544714719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6"/>
  <sheetViews>
    <sheetView workbookViewId="0">
      <pane ySplit="1" topLeftCell="A2" activePane="bottomLeft" state="frozen"/>
      <selection pane="bottomLeft" activeCell="A2" sqref="A2:A7"/>
    </sheetView>
  </sheetViews>
  <sheetFormatPr defaultRowHeight="13.8" x14ac:dyDescent="0.25"/>
  <cols>
    <col min="1" max="1" width="8.88671875" style="7"/>
    <col min="2" max="2" width="12.109375" customWidth="1"/>
    <col min="3" max="3" width="12.88671875" bestFit="1" customWidth="1"/>
    <col min="4" max="4" width="44.88671875" customWidth="1"/>
    <col min="5" max="5" width="9" customWidth="1"/>
  </cols>
  <sheetData>
    <row r="1" spans="1:6" x14ac:dyDescent="0.25">
      <c r="A1" s="8" t="s">
        <v>53</v>
      </c>
      <c r="B1" t="s">
        <v>0</v>
      </c>
      <c r="C1" t="s">
        <v>60</v>
      </c>
      <c r="D1" t="s">
        <v>62</v>
      </c>
      <c r="E1" t="s">
        <v>3</v>
      </c>
      <c r="F1" t="s">
        <v>4</v>
      </c>
    </row>
    <row r="2" spans="1:6" x14ac:dyDescent="0.25">
      <c r="A2" s="7">
        <v>1001</v>
      </c>
      <c r="B2" s="21">
        <v>45170</v>
      </c>
      <c r="C2" s="21">
        <v>45169</v>
      </c>
      <c r="D2" s="20" t="s">
        <v>68</v>
      </c>
      <c r="E2" s="20">
        <v>-12</v>
      </c>
      <c r="F2" s="20">
        <v>0.03</v>
      </c>
    </row>
    <row r="3" spans="1:6" x14ac:dyDescent="0.25">
      <c r="A3" s="7">
        <v>1002</v>
      </c>
      <c r="B3" s="21">
        <v>45181</v>
      </c>
      <c r="C3" s="21">
        <v>45181</v>
      </c>
      <c r="D3" s="20" t="s">
        <v>61</v>
      </c>
      <c r="E3" s="20">
        <v>10000</v>
      </c>
      <c r="F3" s="20">
        <v>10000.030000000001</v>
      </c>
    </row>
    <row r="4" spans="1:6" x14ac:dyDescent="0.25">
      <c r="A4" s="7">
        <v>1003</v>
      </c>
      <c r="B4" s="21">
        <v>45183</v>
      </c>
      <c r="C4" s="21">
        <v>45183</v>
      </c>
      <c r="D4" s="20" t="s">
        <v>69</v>
      </c>
      <c r="E4" s="20">
        <v>-6000</v>
      </c>
      <c r="F4" s="20">
        <v>4000.03</v>
      </c>
    </row>
    <row r="5" spans="1:6" x14ac:dyDescent="0.25">
      <c r="A5" s="7">
        <v>1004</v>
      </c>
      <c r="B5" s="21">
        <v>45183</v>
      </c>
      <c r="C5" s="21">
        <v>45183</v>
      </c>
      <c r="D5" s="20" t="s">
        <v>66</v>
      </c>
      <c r="E5" s="20">
        <v>-3</v>
      </c>
      <c r="F5" s="20">
        <v>3997.03</v>
      </c>
    </row>
    <row r="6" spans="1:6" x14ac:dyDescent="0.25">
      <c r="A6" s="7">
        <v>1005</v>
      </c>
      <c r="B6" s="21">
        <v>45183</v>
      </c>
      <c r="C6" s="21">
        <v>45183</v>
      </c>
      <c r="D6" s="20" t="s">
        <v>70</v>
      </c>
      <c r="E6" s="20">
        <v>-3900</v>
      </c>
      <c r="F6" s="20">
        <v>97.03</v>
      </c>
    </row>
    <row r="7" spans="1:6" x14ac:dyDescent="0.25">
      <c r="A7" s="7">
        <v>1006</v>
      </c>
      <c r="B7" s="21">
        <v>45183</v>
      </c>
      <c r="C7" s="21">
        <v>45183</v>
      </c>
      <c r="D7" s="20" t="s">
        <v>66</v>
      </c>
      <c r="E7" s="20">
        <v>-3</v>
      </c>
      <c r="F7" s="20">
        <v>94.03</v>
      </c>
    </row>
    <row r="26" spans="3:3" x14ac:dyDescent="0.25">
      <c r="C26" s="17"/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E3A34-BED4-40BE-BFF4-945FCF0A2D66}">
  <dimension ref="A1:AP8"/>
  <sheetViews>
    <sheetView workbookViewId="0">
      <pane ySplit="2" topLeftCell="A3" activePane="bottomLeft" state="frozen"/>
      <selection pane="bottomLeft" activeCell="I27" sqref="I27"/>
    </sheetView>
  </sheetViews>
  <sheetFormatPr defaultRowHeight="13.8" x14ac:dyDescent="0.25"/>
  <cols>
    <col min="1" max="1" width="8.88671875" style="7"/>
    <col min="2" max="2" width="14.77734375" style="13" customWidth="1"/>
    <col min="3" max="3" width="11" customWidth="1"/>
    <col min="4" max="4" width="8.88671875" style="7"/>
    <col min="5" max="5" width="13.21875" style="7" customWidth="1"/>
    <col min="7" max="7" width="13.33203125" customWidth="1"/>
    <col min="20" max="20" width="12.21875" style="5" customWidth="1"/>
    <col min="37" max="37" width="21.21875" customWidth="1"/>
  </cols>
  <sheetData>
    <row r="1" spans="1:42" ht="14.4" x14ac:dyDescent="0.3">
      <c r="F1" s="18" t="s">
        <v>10</v>
      </c>
      <c r="G1" s="19" t="s">
        <v>11</v>
      </c>
      <c r="H1" s="18" t="s">
        <v>12</v>
      </c>
      <c r="I1" s="18" t="s">
        <v>13</v>
      </c>
      <c r="J1" s="19" t="s">
        <v>14</v>
      </c>
      <c r="K1" s="19" t="s">
        <v>15</v>
      </c>
      <c r="L1" s="18" t="s">
        <v>16</v>
      </c>
      <c r="M1" s="18" t="s">
        <v>17</v>
      </c>
      <c r="N1" s="18" t="s">
        <v>18</v>
      </c>
      <c r="O1" s="18" t="s">
        <v>19</v>
      </c>
      <c r="P1" s="18" t="s">
        <v>20</v>
      </c>
      <c r="Q1" s="18" t="s">
        <v>21</v>
      </c>
      <c r="R1" s="18" t="s">
        <v>22</v>
      </c>
      <c r="S1" s="18" t="s">
        <v>23</v>
      </c>
      <c r="T1" s="12" t="s">
        <v>24</v>
      </c>
      <c r="U1" s="18" t="s">
        <v>25</v>
      </c>
      <c r="V1" s="18" t="s">
        <v>26</v>
      </c>
      <c r="W1" s="18" t="s">
        <v>27</v>
      </c>
      <c r="X1" s="18" t="s">
        <v>28</v>
      </c>
      <c r="Y1" s="18" t="s">
        <v>28</v>
      </c>
      <c r="Z1" s="18" t="s">
        <v>28</v>
      </c>
      <c r="AA1" s="18" t="s">
        <v>28</v>
      </c>
      <c r="AB1" s="18" t="s">
        <v>28</v>
      </c>
      <c r="AC1" s="18" t="s">
        <v>29</v>
      </c>
      <c r="AD1" s="18" t="s">
        <v>30</v>
      </c>
      <c r="AE1" s="18" t="s">
        <v>31</v>
      </c>
      <c r="AF1" s="18" t="s">
        <v>32</v>
      </c>
      <c r="AG1" s="18" t="s">
        <v>33</v>
      </c>
      <c r="AH1" s="18" t="s">
        <v>34</v>
      </c>
      <c r="AI1" s="18" t="s">
        <v>35</v>
      </c>
      <c r="AJ1" s="18" t="s">
        <v>36</v>
      </c>
      <c r="AK1" s="18" t="s">
        <v>37</v>
      </c>
      <c r="AL1" s="18" t="s">
        <v>38</v>
      </c>
      <c r="AM1" s="18" t="s">
        <v>39</v>
      </c>
      <c r="AN1" s="18" t="s">
        <v>40</v>
      </c>
      <c r="AO1" s="18" t="s">
        <v>41</v>
      </c>
      <c r="AP1" s="18" t="s">
        <v>42</v>
      </c>
    </row>
    <row r="2" spans="1:42" ht="14.4" x14ac:dyDescent="0.3">
      <c r="A2" s="8" t="s">
        <v>54</v>
      </c>
      <c r="B2" s="8" t="s">
        <v>55</v>
      </c>
      <c r="C2" s="10" t="s">
        <v>56</v>
      </c>
      <c r="D2" s="8" t="s">
        <v>53</v>
      </c>
      <c r="E2" s="8" t="s">
        <v>57</v>
      </c>
      <c r="F2" s="18" t="s">
        <v>9</v>
      </c>
      <c r="G2" s="19" t="s">
        <v>9</v>
      </c>
      <c r="H2" s="18" t="s">
        <v>9</v>
      </c>
      <c r="I2" s="18" t="s">
        <v>9</v>
      </c>
      <c r="J2" s="19" t="s">
        <v>9</v>
      </c>
      <c r="K2" s="19" t="s">
        <v>9</v>
      </c>
      <c r="L2" s="18" t="s">
        <v>9</v>
      </c>
      <c r="M2" s="18" t="s">
        <v>9</v>
      </c>
      <c r="N2" s="18" t="s">
        <v>9</v>
      </c>
      <c r="O2" s="18" t="s">
        <v>9</v>
      </c>
      <c r="P2" s="18" t="s">
        <v>9</v>
      </c>
      <c r="Q2" s="18" t="s">
        <v>9</v>
      </c>
      <c r="R2" s="18" t="s">
        <v>9</v>
      </c>
      <c r="S2" s="18" t="s">
        <v>9</v>
      </c>
      <c r="T2" s="11" t="s">
        <v>9</v>
      </c>
      <c r="U2" s="18" t="s">
        <v>9</v>
      </c>
      <c r="V2" s="18" t="s">
        <v>9</v>
      </c>
      <c r="W2" s="18" t="s">
        <v>9</v>
      </c>
      <c r="X2" s="9" t="s">
        <v>43</v>
      </c>
      <c r="Y2" s="9" t="s">
        <v>44</v>
      </c>
      <c r="Z2" s="6" t="s">
        <v>45</v>
      </c>
      <c r="AA2" s="6" t="s">
        <v>46</v>
      </c>
      <c r="AB2" s="6" t="s">
        <v>47</v>
      </c>
      <c r="AC2" s="18" t="s">
        <v>9</v>
      </c>
      <c r="AD2" s="18" t="s">
        <v>9</v>
      </c>
      <c r="AE2" s="18" t="s">
        <v>9</v>
      </c>
      <c r="AF2" s="18" t="s">
        <v>9</v>
      </c>
      <c r="AG2" s="18" t="s">
        <v>9</v>
      </c>
      <c r="AH2" s="18" t="s">
        <v>9</v>
      </c>
      <c r="AI2" s="18" t="s">
        <v>9</v>
      </c>
      <c r="AJ2" s="18" t="s">
        <v>9</v>
      </c>
      <c r="AK2" s="18" t="s">
        <v>9</v>
      </c>
      <c r="AL2" s="18" t="s">
        <v>9</v>
      </c>
      <c r="AM2" s="18" t="s">
        <v>9</v>
      </c>
      <c r="AN2" s="18" t="s">
        <v>9</v>
      </c>
      <c r="AO2" s="18" t="s">
        <v>9</v>
      </c>
      <c r="AP2" s="18" t="s">
        <v>9</v>
      </c>
    </row>
    <row r="3" spans="1:42" ht="14.4" x14ac:dyDescent="0.3">
      <c r="A3" s="7">
        <v>1001</v>
      </c>
      <c r="B3" s="13">
        <f>INDEX(发送模板!E:E,MATCH(A3,发送模板!A:A,0))</f>
        <v>-12</v>
      </c>
      <c r="C3" s="14">
        <f t="shared" ref="C3" si="0">B3-E3</f>
        <v>0</v>
      </c>
      <c r="D3" s="7">
        <v>1001</v>
      </c>
      <c r="E3" s="13">
        <f t="shared" ref="E3" si="1">T3</f>
        <v>-12</v>
      </c>
      <c r="F3" s="22" t="s">
        <v>49</v>
      </c>
      <c r="G3" s="23">
        <v>45169.999490740738</v>
      </c>
      <c r="H3" s="22" t="s">
        <v>71</v>
      </c>
      <c r="I3" s="22" t="s">
        <v>50</v>
      </c>
      <c r="J3" s="22" t="s">
        <v>9</v>
      </c>
      <c r="K3" s="22" t="s">
        <v>72</v>
      </c>
      <c r="L3" s="22">
        <v>0</v>
      </c>
      <c r="M3" s="22">
        <v>0</v>
      </c>
      <c r="N3" s="22">
        <v>12</v>
      </c>
      <c r="O3" s="22">
        <v>0</v>
      </c>
      <c r="P3" s="22" t="s">
        <v>48</v>
      </c>
      <c r="Q3" s="22">
        <v>0.03</v>
      </c>
      <c r="R3" s="22">
        <v>1</v>
      </c>
      <c r="S3" s="22">
        <v>0</v>
      </c>
      <c r="T3" s="22">
        <v>-12</v>
      </c>
      <c r="U3" s="22">
        <v>1</v>
      </c>
      <c r="V3" s="22">
        <v>0</v>
      </c>
      <c r="W3" s="22" t="s">
        <v>52</v>
      </c>
      <c r="X3" s="22">
        <v>0</v>
      </c>
      <c r="Y3" s="22">
        <v>0</v>
      </c>
      <c r="Z3" s="22">
        <v>0</v>
      </c>
      <c r="AA3" s="22">
        <v>0</v>
      </c>
      <c r="AB3" s="22">
        <v>0</v>
      </c>
      <c r="AC3" s="22" t="s">
        <v>51</v>
      </c>
      <c r="AD3" s="23">
        <v>45169.999490740738</v>
      </c>
      <c r="AE3" s="22" t="s">
        <v>9</v>
      </c>
      <c r="AF3" s="22" t="s">
        <v>9</v>
      </c>
      <c r="AG3" s="22" t="s">
        <v>9</v>
      </c>
      <c r="AH3" s="22" t="b">
        <v>0</v>
      </c>
      <c r="AI3" s="22">
        <v>0</v>
      </c>
      <c r="AJ3" s="22" t="s">
        <v>9</v>
      </c>
      <c r="AK3" s="22" t="s">
        <v>73</v>
      </c>
      <c r="AL3" s="22" t="s">
        <v>9</v>
      </c>
      <c r="AM3" s="22" t="s">
        <v>51</v>
      </c>
      <c r="AN3" s="22" t="b">
        <v>1</v>
      </c>
      <c r="AO3" s="22">
        <v>0</v>
      </c>
      <c r="AP3" s="22" t="s">
        <v>9</v>
      </c>
    </row>
    <row r="4" spans="1:42" ht="14.4" x14ac:dyDescent="0.3">
      <c r="A4" s="7">
        <v>1002</v>
      </c>
      <c r="B4" s="13">
        <f>INDEX(发送模板!E:E,MATCH(A4,发送模板!A:A,0))</f>
        <v>10000</v>
      </c>
      <c r="C4" s="14">
        <f t="shared" ref="C4:C8" si="2">B4-E4</f>
        <v>0</v>
      </c>
      <c r="D4" s="7">
        <v>1002</v>
      </c>
      <c r="E4" s="13">
        <f t="shared" ref="E4:E8" si="3">T4</f>
        <v>10000</v>
      </c>
      <c r="F4" s="22" t="s">
        <v>49</v>
      </c>
      <c r="G4" s="23">
        <v>45180.999490740738</v>
      </c>
      <c r="H4" s="22" t="s">
        <v>74</v>
      </c>
      <c r="I4" s="22" t="s">
        <v>50</v>
      </c>
      <c r="J4" s="22" t="s">
        <v>9</v>
      </c>
      <c r="K4" s="22" t="s">
        <v>75</v>
      </c>
      <c r="L4" s="22">
        <v>10000</v>
      </c>
      <c r="M4" s="22">
        <v>0</v>
      </c>
      <c r="N4" s="22">
        <v>0</v>
      </c>
      <c r="O4" s="22">
        <v>0</v>
      </c>
      <c r="P4" s="22" t="s">
        <v>48</v>
      </c>
      <c r="Q4" s="22">
        <v>10000.030000000001</v>
      </c>
      <c r="R4" s="22">
        <v>1</v>
      </c>
      <c r="S4" s="22">
        <v>0</v>
      </c>
      <c r="T4" s="22">
        <v>10000</v>
      </c>
      <c r="U4" s="22">
        <v>1</v>
      </c>
      <c r="V4" s="22">
        <v>0</v>
      </c>
      <c r="W4" s="22" t="s">
        <v>64</v>
      </c>
      <c r="X4" s="22">
        <v>0</v>
      </c>
      <c r="Y4" s="22">
        <v>0</v>
      </c>
      <c r="Z4" s="22">
        <v>0</v>
      </c>
      <c r="AA4" s="22" t="s">
        <v>65</v>
      </c>
      <c r="AB4" s="22">
        <v>0</v>
      </c>
      <c r="AC4" s="22" t="s">
        <v>51</v>
      </c>
      <c r="AD4" s="23">
        <v>45180.999490740738</v>
      </c>
      <c r="AE4" s="22" t="s">
        <v>9</v>
      </c>
      <c r="AF4" s="22" t="s">
        <v>9</v>
      </c>
      <c r="AG4" s="22" t="s">
        <v>9</v>
      </c>
      <c r="AH4" s="22" t="b">
        <v>0</v>
      </c>
      <c r="AI4" s="22">
        <v>0</v>
      </c>
      <c r="AJ4" s="22" t="s">
        <v>9</v>
      </c>
      <c r="AK4" s="22" t="s">
        <v>76</v>
      </c>
      <c r="AL4" s="22" t="s">
        <v>9</v>
      </c>
      <c r="AM4" s="22" t="s">
        <v>51</v>
      </c>
      <c r="AN4" s="22" t="b">
        <v>1</v>
      </c>
      <c r="AO4" s="22">
        <v>1</v>
      </c>
      <c r="AP4" s="22" t="s">
        <v>9</v>
      </c>
    </row>
    <row r="5" spans="1:42" ht="14.4" x14ac:dyDescent="0.3">
      <c r="A5" s="7">
        <v>1003</v>
      </c>
      <c r="B5" s="13">
        <f>INDEX(发送模板!E:E,MATCH(A5,发送模板!A:A,0))</f>
        <v>-6000</v>
      </c>
      <c r="C5" s="14">
        <f t="shared" si="2"/>
        <v>0</v>
      </c>
      <c r="D5" s="7">
        <v>1003</v>
      </c>
      <c r="E5" s="13">
        <f t="shared" si="3"/>
        <v>-6000</v>
      </c>
      <c r="F5" s="22" t="s">
        <v>49</v>
      </c>
      <c r="G5" s="23">
        <v>45182.999490740738</v>
      </c>
      <c r="H5" s="22" t="s">
        <v>77</v>
      </c>
      <c r="I5" s="22" t="s">
        <v>50</v>
      </c>
      <c r="J5" s="22" t="s">
        <v>9</v>
      </c>
      <c r="K5" s="22" t="s">
        <v>78</v>
      </c>
      <c r="L5" s="22">
        <v>0</v>
      </c>
      <c r="M5" s="22">
        <v>0</v>
      </c>
      <c r="N5" s="22">
        <v>6000</v>
      </c>
      <c r="O5" s="22">
        <v>0</v>
      </c>
      <c r="P5" s="22" t="s">
        <v>48</v>
      </c>
      <c r="Q5" s="22">
        <v>4000.03</v>
      </c>
      <c r="R5" s="22">
        <v>1</v>
      </c>
      <c r="S5" s="22">
        <v>0</v>
      </c>
      <c r="T5" s="22">
        <v>-6000</v>
      </c>
      <c r="U5" s="22">
        <v>1</v>
      </c>
      <c r="V5" s="22">
        <v>0</v>
      </c>
      <c r="W5" s="22" t="s">
        <v>79</v>
      </c>
      <c r="X5" s="22" t="s">
        <v>80</v>
      </c>
      <c r="Y5" s="22" t="s">
        <v>81</v>
      </c>
      <c r="Z5" s="22">
        <v>0</v>
      </c>
      <c r="AA5" s="22">
        <v>0</v>
      </c>
      <c r="AB5" s="22">
        <v>0</v>
      </c>
      <c r="AC5" s="22" t="s">
        <v>51</v>
      </c>
      <c r="AD5" s="23">
        <v>45182.999490740738</v>
      </c>
      <c r="AE5" s="22" t="s">
        <v>9</v>
      </c>
      <c r="AF5" s="22" t="s">
        <v>9</v>
      </c>
      <c r="AG5" s="22" t="s">
        <v>9</v>
      </c>
      <c r="AH5" s="22" t="b">
        <v>0</v>
      </c>
      <c r="AI5" s="22">
        <v>0</v>
      </c>
      <c r="AJ5" s="22" t="s">
        <v>9</v>
      </c>
      <c r="AK5" s="22" t="s">
        <v>82</v>
      </c>
      <c r="AL5" s="22" t="s">
        <v>9</v>
      </c>
      <c r="AM5" s="22" t="s">
        <v>51</v>
      </c>
      <c r="AN5" s="22" t="b">
        <v>1</v>
      </c>
      <c r="AO5" s="22">
        <v>1</v>
      </c>
      <c r="AP5" s="22" t="s">
        <v>9</v>
      </c>
    </row>
    <row r="6" spans="1:42" ht="14.4" x14ac:dyDescent="0.3">
      <c r="A6" s="7">
        <v>1004</v>
      </c>
      <c r="B6" s="13">
        <f>INDEX(发送模板!E:E,MATCH(A6,发送模板!A:A,0))</f>
        <v>-3</v>
      </c>
      <c r="C6" s="14">
        <f t="shared" si="2"/>
        <v>0</v>
      </c>
      <c r="D6" s="7">
        <v>1004</v>
      </c>
      <c r="E6" s="13">
        <f t="shared" si="3"/>
        <v>-3</v>
      </c>
      <c r="F6" s="22" t="s">
        <v>49</v>
      </c>
      <c r="G6" s="23">
        <v>45182.999490740738</v>
      </c>
      <c r="H6" s="22" t="s">
        <v>83</v>
      </c>
      <c r="I6" s="22" t="s">
        <v>50</v>
      </c>
      <c r="J6" s="22" t="s">
        <v>9</v>
      </c>
      <c r="K6" s="22" t="s">
        <v>84</v>
      </c>
      <c r="L6" s="22">
        <v>0</v>
      </c>
      <c r="M6" s="22">
        <v>0</v>
      </c>
      <c r="N6" s="22">
        <v>3</v>
      </c>
      <c r="O6" s="22">
        <v>0</v>
      </c>
      <c r="P6" s="22" t="s">
        <v>48</v>
      </c>
      <c r="Q6" s="22">
        <v>3997.03</v>
      </c>
      <c r="R6" s="22">
        <v>1</v>
      </c>
      <c r="S6" s="22">
        <v>0</v>
      </c>
      <c r="T6" s="22">
        <v>-3</v>
      </c>
      <c r="U6" s="22">
        <v>1</v>
      </c>
      <c r="V6" s="22">
        <v>0</v>
      </c>
      <c r="W6" s="22" t="s">
        <v>52</v>
      </c>
      <c r="X6" s="22">
        <v>0</v>
      </c>
      <c r="Y6" s="22">
        <v>0</v>
      </c>
      <c r="Z6" s="22">
        <v>0</v>
      </c>
      <c r="AA6" s="22">
        <v>0</v>
      </c>
      <c r="AB6" s="22">
        <v>0</v>
      </c>
      <c r="AC6" s="22" t="s">
        <v>51</v>
      </c>
      <c r="AD6" s="23">
        <v>45182.999490740738</v>
      </c>
      <c r="AE6" s="22" t="s">
        <v>9</v>
      </c>
      <c r="AF6" s="22" t="s">
        <v>9</v>
      </c>
      <c r="AG6" s="22" t="s">
        <v>9</v>
      </c>
      <c r="AH6" s="22" t="b">
        <v>0</v>
      </c>
      <c r="AI6" s="22">
        <v>0</v>
      </c>
      <c r="AJ6" s="22" t="s">
        <v>9</v>
      </c>
      <c r="AK6" s="22" t="s">
        <v>85</v>
      </c>
      <c r="AL6" s="22" t="s">
        <v>9</v>
      </c>
      <c r="AM6" s="22" t="s">
        <v>51</v>
      </c>
      <c r="AN6" s="22" t="b">
        <v>1</v>
      </c>
      <c r="AO6" s="22">
        <v>1</v>
      </c>
      <c r="AP6" s="22" t="s">
        <v>9</v>
      </c>
    </row>
    <row r="7" spans="1:42" ht="14.4" x14ac:dyDescent="0.3">
      <c r="A7" s="7">
        <v>1005</v>
      </c>
      <c r="B7" s="13">
        <f>INDEX(发送模板!E:E,MATCH(A7,发送模板!A:A,0))</f>
        <v>-3900</v>
      </c>
      <c r="C7" s="14">
        <f t="shared" si="2"/>
        <v>0</v>
      </c>
      <c r="D7" s="7">
        <v>1005</v>
      </c>
      <c r="E7" s="13">
        <f t="shared" si="3"/>
        <v>-3900</v>
      </c>
      <c r="F7" s="22" t="s">
        <v>49</v>
      </c>
      <c r="G7" s="23">
        <v>45182.999490740738</v>
      </c>
      <c r="H7" s="22" t="s">
        <v>86</v>
      </c>
      <c r="I7" s="22" t="s">
        <v>50</v>
      </c>
      <c r="J7" s="22" t="s">
        <v>9</v>
      </c>
      <c r="K7" s="22" t="s">
        <v>87</v>
      </c>
      <c r="L7" s="22">
        <v>0</v>
      </c>
      <c r="M7" s="22">
        <v>0</v>
      </c>
      <c r="N7" s="22">
        <v>3900</v>
      </c>
      <c r="O7" s="22">
        <v>0</v>
      </c>
      <c r="P7" s="22" t="s">
        <v>48</v>
      </c>
      <c r="Q7" s="22">
        <v>97.03</v>
      </c>
      <c r="R7" s="22">
        <v>1</v>
      </c>
      <c r="S7" s="22">
        <v>0</v>
      </c>
      <c r="T7" s="22">
        <v>-3900</v>
      </c>
      <c r="U7" s="22">
        <v>1</v>
      </c>
      <c r="V7" s="22">
        <v>0</v>
      </c>
      <c r="W7" s="22" t="s">
        <v>67</v>
      </c>
      <c r="X7" s="22">
        <v>0</v>
      </c>
      <c r="Y7" s="22">
        <v>0</v>
      </c>
      <c r="Z7" s="22">
        <v>0</v>
      </c>
      <c r="AA7" s="22">
        <v>0</v>
      </c>
      <c r="AB7" s="22">
        <v>0</v>
      </c>
      <c r="AC7" s="22" t="s">
        <v>51</v>
      </c>
      <c r="AD7" s="23">
        <v>45182.999490740738</v>
      </c>
      <c r="AE7" s="22" t="s">
        <v>9</v>
      </c>
      <c r="AF7" s="22" t="s">
        <v>9</v>
      </c>
      <c r="AG7" s="22" t="s">
        <v>9</v>
      </c>
      <c r="AH7" s="22" t="b">
        <v>0</v>
      </c>
      <c r="AI7" s="22">
        <v>0</v>
      </c>
      <c r="AJ7" s="22" t="s">
        <v>9</v>
      </c>
      <c r="AK7" s="22" t="s">
        <v>88</v>
      </c>
      <c r="AL7" s="22" t="s">
        <v>9</v>
      </c>
      <c r="AM7" s="22" t="s">
        <v>51</v>
      </c>
      <c r="AN7" s="22" t="b">
        <v>1</v>
      </c>
      <c r="AO7" s="22">
        <v>2</v>
      </c>
      <c r="AP7" s="22" t="s">
        <v>9</v>
      </c>
    </row>
    <row r="8" spans="1:42" ht="14.4" x14ac:dyDescent="0.3">
      <c r="A8" s="7">
        <v>1006</v>
      </c>
      <c r="B8" s="13">
        <f>INDEX(发送模板!E:E,MATCH(A8,发送模板!A:A,0))</f>
        <v>-3</v>
      </c>
      <c r="C8" s="14">
        <f t="shared" si="2"/>
        <v>0</v>
      </c>
      <c r="D8" s="7">
        <v>1006</v>
      </c>
      <c r="E8" s="13">
        <f t="shared" si="3"/>
        <v>-3</v>
      </c>
      <c r="F8" s="22" t="s">
        <v>49</v>
      </c>
      <c r="G8" s="23">
        <v>45182.999490740738</v>
      </c>
      <c r="H8" s="22" t="s">
        <v>89</v>
      </c>
      <c r="I8" s="22" t="s">
        <v>50</v>
      </c>
      <c r="J8" s="22" t="s">
        <v>9</v>
      </c>
      <c r="K8" s="22" t="s">
        <v>90</v>
      </c>
      <c r="L8" s="22">
        <v>0</v>
      </c>
      <c r="M8" s="22">
        <v>0</v>
      </c>
      <c r="N8" s="22">
        <v>3</v>
      </c>
      <c r="O8" s="22">
        <v>0</v>
      </c>
      <c r="P8" s="22" t="s">
        <v>48</v>
      </c>
      <c r="Q8" s="22">
        <v>94.03</v>
      </c>
      <c r="R8" s="22">
        <v>1</v>
      </c>
      <c r="S8" s="22">
        <v>0</v>
      </c>
      <c r="T8" s="22">
        <v>-3</v>
      </c>
      <c r="U8" s="22">
        <v>1</v>
      </c>
      <c r="V8" s="22">
        <v>0</v>
      </c>
      <c r="W8" s="22" t="s">
        <v>52</v>
      </c>
      <c r="X8" s="22">
        <v>0</v>
      </c>
      <c r="Y8" s="22">
        <v>0</v>
      </c>
      <c r="Z8" s="22">
        <v>0</v>
      </c>
      <c r="AA8" s="22">
        <v>0</v>
      </c>
      <c r="AB8" s="22">
        <v>0</v>
      </c>
      <c r="AC8" s="22" t="s">
        <v>51</v>
      </c>
      <c r="AD8" s="23">
        <v>45182.999490740738</v>
      </c>
      <c r="AE8" s="22" t="s">
        <v>9</v>
      </c>
      <c r="AF8" s="22" t="s">
        <v>9</v>
      </c>
      <c r="AG8" s="22" t="s">
        <v>9</v>
      </c>
      <c r="AH8" s="22" t="b">
        <v>0</v>
      </c>
      <c r="AI8" s="22">
        <v>0</v>
      </c>
      <c r="AJ8" s="22" t="s">
        <v>9</v>
      </c>
      <c r="AK8" s="22" t="s">
        <v>91</v>
      </c>
      <c r="AL8" s="22" t="s">
        <v>9</v>
      </c>
      <c r="AM8" s="22" t="s">
        <v>51</v>
      </c>
      <c r="AN8" s="22" t="b">
        <v>1</v>
      </c>
      <c r="AO8" s="22">
        <v>2</v>
      </c>
      <c r="AP8" s="22" t="s">
        <v>9</v>
      </c>
    </row>
  </sheetData>
  <autoFilter ref="F1:AP2" xr:uid="{451E3A34-BED4-40BE-BFF4-945FCF0A2D66}">
    <filterColumn colId="18" showButton="0"/>
    <filterColumn colId="19" showButton="0"/>
    <filterColumn colId="20" showButton="0"/>
    <filterColumn colId="21" showButton="0"/>
    <sortState xmlns:xlrd2="http://schemas.microsoft.com/office/spreadsheetml/2017/richdata2" ref="F4:AP93">
      <sortCondition descending="1" ref="AK1:AK2"/>
    </sortState>
  </autoFilter>
  <mergeCells count="32">
    <mergeCell ref="F1:F2"/>
    <mergeCell ref="G1:G2"/>
    <mergeCell ref="H1:H2"/>
    <mergeCell ref="I1:I2"/>
    <mergeCell ref="J1:J2"/>
    <mergeCell ref="P1:P2"/>
    <mergeCell ref="Q1:Q2"/>
    <mergeCell ref="R1:R2"/>
    <mergeCell ref="S1:S2"/>
    <mergeCell ref="K1:K2"/>
    <mergeCell ref="L1:L2"/>
    <mergeCell ref="M1:M2"/>
    <mergeCell ref="N1:N2"/>
    <mergeCell ref="O1:O2"/>
    <mergeCell ref="U1:U2"/>
    <mergeCell ref="V1:V2"/>
    <mergeCell ref="W1:W2"/>
    <mergeCell ref="X1:AB1"/>
    <mergeCell ref="AC1:AC2"/>
    <mergeCell ref="AD1:AD2"/>
    <mergeCell ref="AE1:AE2"/>
    <mergeCell ref="AF1:AF2"/>
    <mergeCell ref="AG1:AG2"/>
    <mergeCell ref="AH1:AH2"/>
    <mergeCell ref="AN1:AN2"/>
    <mergeCell ref="AO1:AO2"/>
    <mergeCell ref="AP1:AP2"/>
    <mergeCell ref="AI1:AI2"/>
    <mergeCell ref="AJ1:AJ2"/>
    <mergeCell ref="AK1:AK2"/>
    <mergeCell ref="AL1:AL2"/>
    <mergeCell ref="AM1:AM2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DC348-C93D-40F6-B115-BBFF0C5A6D47}">
  <sheetPr>
    <tabColor rgb="FF00B050"/>
  </sheetPr>
  <dimension ref="A2:L8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G22" sqref="G22"/>
    </sheetView>
  </sheetViews>
  <sheetFormatPr defaultRowHeight="13.8" x14ac:dyDescent="0.25"/>
  <cols>
    <col min="1" max="1" width="8.88671875" style="7"/>
    <col min="2" max="3" width="13.44140625" style="3" customWidth="1"/>
    <col min="4" max="4" width="49" customWidth="1"/>
    <col min="5" max="6" width="13.44140625" style="5" customWidth="1"/>
    <col min="7" max="7" width="18.33203125" style="5" customWidth="1"/>
    <col min="8" max="8" width="20.109375" customWidth="1"/>
    <col min="9" max="9" width="14.44140625" bestFit="1" customWidth="1"/>
    <col min="10" max="10" width="71" hidden="1" customWidth="1"/>
    <col min="11" max="11" width="45.5546875" customWidth="1"/>
  </cols>
  <sheetData>
    <row r="2" spans="1:12" ht="19.2" customHeight="1" x14ac:dyDescent="0.25">
      <c r="A2" s="8" t="s">
        <v>53</v>
      </c>
      <c r="B2" s="2" t="s">
        <v>1</v>
      </c>
      <c r="C2" s="2" t="s">
        <v>2</v>
      </c>
      <c r="D2" s="1" t="s">
        <v>63</v>
      </c>
      <c r="E2" s="4" t="s">
        <v>3</v>
      </c>
      <c r="F2" s="4" t="s">
        <v>4</v>
      </c>
      <c r="G2" s="15" t="s">
        <v>5</v>
      </c>
      <c r="H2" s="16" t="s">
        <v>6</v>
      </c>
      <c r="I2" s="16" t="s">
        <v>7</v>
      </c>
      <c r="J2" s="16" t="s">
        <v>58</v>
      </c>
      <c r="K2" s="16" t="s">
        <v>8</v>
      </c>
      <c r="L2" s="8" t="s">
        <v>59</v>
      </c>
    </row>
    <row r="3" spans="1:12" x14ac:dyDescent="0.25">
      <c r="A3" s="7">
        <v>1001</v>
      </c>
      <c r="B3" s="3">
        <f>INDEX(银行流水!B:B,MATCH(A3,银行流水!A:A,0))</f>
        <v>45170</v>
      </c>
      <c r="C3" s="3">
        <f>INDEX(银行流水!C:C,MATCH(A3,银行流水!A:A,0))</f>
        <v>45169</v>
      </c>
      <c r="D3" t="str">
        <f>INDEX(银行流水!D:D,MATCH(A3,银行流水!A:A,0))</f>
        <v xml:space="preserve">COMISION MTO. ACTIVIDAD
202307312023083110000000000000000000    REF: L231243640                        </v>
      </c>
      <c r="E3" s="5">
        <f>INDEX(银行流水!E:E,MATCH(A3,银行流水!A:A,0))</f>
        <v>-12</v>
      </c>
      <c r="F3" s="5">
        <f>INDEX(银行流水!F:F,MATCH(A3,银行流水!A:A,0))</f>
        <v>0.03</v>
      </c>
      <c r="G3" s="5">
        <f>INDEX(银行日记账明细!T:T,MATCH(A3,银行日记账明细!D:D,0))</f>
        <v>-12</v>
      </c>
      <c r="J3" t="str">
        <f>INDEX(银行日记账明细!K:K,MATCH(A3,银行日记账明细!D:D,0))</f>
        <v>COMISION MTO. ACTIVIDAD 202307312023083110000000000000000000 REF: L231243640 银行手续费</v>
      </c>
      <c r="L3" t="str">
        <f>INDEX(银行日记账明细!W:W,MATCH(A3,银行日记账明细!D:D,0))</f>
        <v>55030001            手续费</v>
      </c>
    </row>
    <row r="4" spans="1:12" x14ac:dyDescent="0.25">
      <c r="A4" s="7">
        <v>1002</v>
      </c>
      <c r="B4" s="3">
        <f>INDEX(银行流水!B:B,MATCH(A4,银行流水!A:A,0))</f>
        <v>45181</v>
      </c>
      <c r="C4" s="3">
        <f>INDEX(银行流水!C:C,MATCH(A4,银行流水!A:A,0))</f>
        <v>45181</v>
      </c>
      <c r="D4" t="str">
        <f>INDEX(银行流水!D:D,MATCH(A4,银行流水!A:A,0))</f>
        <v xml:space="preserve">TRANSFERENCIA RECIBIDA PRESTAMO A FUTURE TELECOM PLUS S.L.
TRANSFERENCIA                           BEN ZHENG                              </v>
      </c>
      <c r="E4" s="5">
        <f>INDEX(银行流水!E:E,MATCH(A4,银行流水!A:A,0))</f>
        <v>10000</v>
      </c>
      <c r="F4" s="5">
        <f>INDEX(银行流水!F:F,MATCH(A4,银行流水!A:A,0))</f>
        <v>10000.030000000001</v>
      </c>
      <c r="G4" s="5">
        <f>INDEX(银行日记账明细!T:T,MATCH(A4,银行日记账明细!D:D,0))</f>
        <v>10000</v>
      </c>
      <c r="J4" t="str">
        <f>INDEX(银行日记账明细!K:K,MATCH(A4,银行日记账明细!D:D,0))</f>
        <v>JIM(郑奔）借给公司10000</v>
      </c>
      <c r="L4" t="str">
        <f>INDEX(银行日记账明细!W:W,MATCH(A4,银行日记账明细!D:D,0))</f>
        <v>11330001            员工欠款</v>
      </c>
    </row>
    <row r="5" spans="1:12" x14ac:dyDescent="0.25">
      <c r="A5" s="7">
        <v>1003</v>
      </c>
      <c r="B5" s="3">
        <f>INDEX(银行流水!B:B,MATCH(A5,银行流水!A:A,0))</f>
        <v>45183</v>
      </c>
      <c r="C5" s="3">
        <f>INDEX(银行流水!C:C,MATCH(A5,银行流水!A:A,0))</f>
        <v>45183</v>
      </c>
      <c r="D5" t="str">
        <f>INDEX(银行流水!D:D,MATCH(A5,银行流水!A:A,0))</f>
        <v xml:space="preserve">S/ORD.TRANSFERENCIA ES021 DEL 25/08/2023 4TH
SEPA 325706676632                       AYT EXPRESS S.L.                       </v>
      </c>
      <c r="E5" s="5">
        <f>INDEX(银行流水!E:E,MATCH(A5,银行流水!A:A,0))</f>
        <v>-6000</v>
      </c>
      <c r="F5" s="5">
        <f>INDEX(银行流水!F:F,MATCH(A5,银行流水!A:A,0))</f>
        <v>4000.03</v>
      </c>
      <c r="G5" s="5">
        <f>INDEX(银行日记账明细!T:T,MATCH(A5,银行日记账明细!D:D,0))</f>
        <v>-6000</v>
      </c>
      <c r="H5" t="str">
        <f>INDEX(银行日记账明细!X:X,MATCH(A5,银行日记账明细!D:D,0))</f>
        <v>AYT EXPRESS 安易通国际物流</v>
      </c>
      <c r="I5" t="str">
        <f>INDEX(银行日记账明细!Y:Y,MATCH(A5,银行日记账明细!D:D,0))</f>
        <v>B67698415</v>
      </c>
      <c r="J5" t="str">
        <f>INDEX(银行日记账明细!K:K,MATCH(A5,银行日记账明细!D:D,0))</f>
        <v>支付 AYT EXPRESS 安易通国际物流 关税+关税费用发票 factura ES021</v>
      </c>
      <c r="K5" t="s">
        <v>92</v>
      </c>
      <c r="L5" t="str">
        <f>INDEX(银行日记账明细!W:W,MATCH(A5,银行日记账明细!D:D,0))</f>
        <v>2121                应付账款</v>
      </c>
    </row>
    <row r="6" spans="1:12" x14ac:dyDescent="0.25">
      <c r="A6" s="7">
        <v>1004</v>
      </c>
      <c r="B6" s="3">
        <f>INDEX(银行流水!B:B,MATCH(A6,银行流水!A:A,0))</f>
        <v>45183</v>
      </c>
      <c r="C6" s="3">
        <f>INDEX(银行流水!C:C,MATCH(A6,银行流水!A:A,0))</f>
        <v>45183</v>
      </c>
      <c r="D6" t="str">
        <f>INDEX(银行流水!D:D,MATCH(A6,银行流水!A:A,0))</f>
        <v xml:space="preserve">COMISION EMISION TRANSF. 
COMISION TRANSFERENCIA                 </v>
      </c>
      <c r="E6" s="5">
        <f>INDEX(银行流水!E:E,MATCH(A6,银行流水!A:A,0))</f>
        <v>-3</v>
      </c>
      <c r="F6" s="5">
        <f>INDEX(银行流水!F:F,MATCH(A6,银行流水!A:A,0))</f>
        <v>3997.03</v>
      </c>
      <c r="G6" s="5">
        <f>INDEX(银行日记账明细!T:T,MATCH(A6,银行日记账明细!D:D,0))</f>
        <v>-3</v>
      </c>
      <c r="J6" t="str">
        <f>INDEX(银行日记账明细!K:K,MATCH(A6,银行日记账明细!D:D,0))</f>
        <v>支付 AYT EXPRESS 安易通国际物流 关税+关税费用发票 factura ES021 - 银行手续费</v>
      </c>
      <c r="L6" t="str">
        <f>INDEX(银行日记账明细!W:W,MATCH(A6,银行日记账明细!D:D,0))</f>
        <v>55030001            手续费</v>
      </c>
    </row>
    <row r="7" spans="1:12" x14ac:dyDescent="0.25">
      <c r="A7" s="7">
        <v>1005</v>
      </c>
      <c r="B7" s="3">
        <f>INDEX(银行流水!B:B,MATCH(A7,银行流水!A:A,0))</f>
        <v>45183</v>
      </c>
      <c r="C7" s="3">
        <f>INDEX(银行流水!C:C,MATCH(A7,银行流水!A:A,0))</f>
        <v>45183</v>
      </c>
      <c r="D7" t="str">
        <f>INDEX(银行流水!D:D,MATCH(A7,银行流水!A:A,0))</f>
        <v xml:space="preserve">S/ORD.TRANSFERENCIA INTERAL TRANSFER AL BBVA DE FUTURE
SEPA 325706681451                       FUTURE TELECOM PLUS S.L.               </v>
      </c>
      <c r="E7" s="5">
        <f>INDEX(银行流水!E:E,MATCH(A7,银行流水!A:A,0))</f>
        <v>-3900</v>
      </c>
      <c r="F7" s="5">
        <f>INDEX(银行流水!F:F,MATCH(A7,银行流水!A:A,0))</f>
        <v>97.03</v>
      </c>
      <c r="G7" s="5">
        <f>INDEX(银行日记账明细!T:T,MATCH(A7,银行日记账明细!D:D,0))</f>
        <v>-3900</v>
      </c>
      <c r="J7" t="str">
        <f>INDEX(银行日记账明细!K:K,MATCH(A7,银行日记账明细!D:D,0))</f>
        <v>Future_CAJAMAR 内部转账 Future_BBVA</v>
      </c>
      <c r="L7" t="str">
        <f>INDEX(银行日记账明细!W:W,MATCH(A7,银行日记账明细!D:D,0))</f>
        <v>10090008            在途存款</v>
      </c>
    </row>
    <row r="8" spans="1:12" x14ac:dyDescent="0.25">
      <c r="A8" s="7">
        <v>1006</v>
      </c>
      <c r="B8" s="3">
        <f>INDEX(银行流水!B:B,MATCH(A8,银行流水!A:A,0))</f>
        <v>45183</v>
      </c>
      <c r="C8" s="3">
        <f>INDEX(银行流水!C:C,MATCH(A8,银行流水!A:A,0))</f>
        <v>45183</v>
      </c>
      <c r="D8" t="str">
        <f>INDEX(银行流水!D:D,MATCH(A8,银行流水!A:A,0))</f>
        <v xml:space="preserve">COMISION EMISION TRANSF. 
COMISION TRANSFERENCIA                 </v>
      </c>
      <c r="E8" s="5">
        <f>INDEX(银行流水!E:E,MATCH(A8,银行流水!A:A,0))</f>
        <v>-3</v>
      </c>
      <c r="F8" s="5">
        <f>INDEX(银行流水!F:F,MATCH(A8,银行流水!A:A,0))</f>
        <v>94.03</v>
      </c>
      <c r="G8" s="5">
        <f>INDEX(银行日记账明细!T:T,MATCH(A8,银行日记账明细!D:D,0))</f>
        <v>-3</v>
      </c>
      <c r="J8" t="str">
        <f>INDEX(银行日记账明细!K:K,MATCH(A8,银行日记账明细!D:D,0))</f>
        <v>Future_CAJAMAR 内部转账 Future_BBVA - 银行手续费</v>
      </c>
      <c r="L8" t="str">
        <f>INDEX(银行日记账明细!W:W,MATCH(A8,银行日记账明细!D:D,0))</f>
        <v>55030001            手续费</v>
      </c>
    </row>
  </sheetData>
  <autoFilter ref="A2:K3" xr:uid="{23DDC348-C93D-40F6-B115-BBFF0C5A6D47}"/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银行流水</vt:lpstr>
      <vt:lpstr>银行日记账明细</vt:lpstr>
      <vt:lpstr>发送模板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biao</dc:creator>
  <cp:lastModifiedBy>biao</cp:lastModifiedBy>
  <dcterms:created xsi:type="dcterms:W3CDTF">2015-06-05T18:19:34Z</dcterms:created>
  <dcterms:modified xsi:type="dcterms:W3CDTF">2023-10-03T16:01:01Z</dcterms:modified>
</cp:coreProperties>
</file>