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3 unico\202309 月末银行上报数据\"/>
    </mc:Choice>
  </mc:AlternateContent>
  <xr:revisionPtr revIDLastSave="0" documentId="13_ncr:1_{D0273F85-8EB4-4A21-BA1A-1824893BCF2B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发送模板!$A$2:$L$4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3" l="1"/>
  <c r="I45" i="3"/>
  <c r="J45" i="3"/>
  <c r="K45" i="3"/>
  <c r="L45" i="3" s="1"/>
  <c r="M45" i="3"/>
  <c r="H38" i="3"/>
  <c r="I38" i="3"/>
  <c r="J38" i="3"/>
  <c r="K38" i="3"/>
  <c r="L38" i="3" s="1"/>
  <c r="M38" i="3"/>
  <c r="H10" i="3"/>
  <c r="I10" i="3"/>
  <c r="J10" i="3"/>
  <c r="K10" i="3"/>
  <c r="L10" i="3" s="1"/>
  <c r="M10" i="3"/>
  <c r="E6" i="2"/>
  <c r="H5" i="3"/>
  <c r="I5" i="3"/>
  <c r="J5" i="3"/>
  <c r="K5" i="3"/>
  <c r="L5" i="3" s="1"/>
  <c r="H6" i="3"/>
  <c r="I6" i="3"/>
  <c r="J6" i="3"/>
  <c r="K6" i="3"/>
  <c r="L6" i="3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B7" i="3"/>
  <c r="C7" i="3"/>
  <c r="D7" i="3"/>
  <c r="E7" i="3"/>
  <c r="F7" i="3"/>
  <c r="G7" i="3"/>
  <c r="H7" i="3"/>
  <c r="I7" i="3"/>
  <c r="J7" i="3"/>
  <c r="K7" i="3"/>
  <c r="L7" i="3" s="1"/>
  <c r="M7" i="3"/>
  <c r="B8" i="3"/>
  <c r="C8" i="3"/>
  <c r="D8" i="3"/>
  <c r="E8" i="3"/>
  <c r="F8" i="3"/>
  <c r="G8" i="3"/>
  <c r="H8" i="3"/>
  <c r="I8" i="3"/>
  <c r="J8" i="3"/>
  <c r="K8" i="3"/>
  <c r="L8" i="3" s="1"/>
  <c r="M8" i="3"/>
  <c r="B9" i="3"/>
  <c r="C9" i="3"/>
  <c r="D9" i="3"/>
  <c r="E9" i="3"/>
  <c r="F9" i="3"/>
  <c r="G9" i="3"/>
  <c r="H9" i="3"/>
  <c r="I9" i="3"/>
  <c r="J9" i="3"/>
  <c r="K9" i="3"/>
  <c r="L9" i="3" s="1"/>
  <c r="M9" i="3"/>
  <c r="B11" i="3"/>
  <c r="C11" i="3"/>
  <c r="D11" i="3"/>
  <c r="E11" i="3"/>
  <c r="F11" i="3"/>
  <c r="G11" i="3"/>
  <c r="H11" i="3"/>
  <c r="I11" i="3"/>
  <c r="J11" i="3"/>
  <c r="K11" i="3"/>
  <c r="L11" i="3" s="1"/>
  <c r="M11" i="3"/>
  <c r="B12" i="3"/>
  <c r="C12" i="3"/>
  <c r="D12" i="3"/>
  <c r="E12" i="3"/>
  <c r="F12" i="3"/>
  <c r="G12" i="3"/>
  <c r="H12" i="3"/>
  <c r="I12" i="3"/>
  <c r="J12" i="3"/>
  <c r="K12" i="3"/>
  <c r="L12" i="3" s="1"/>
  <c r="M12" i="3"/>
  <c r="B13" i="3"/>
  <c r="C13" i="3"/>
  <c r="D13" i="3"/>
  <c r="E13" i="3"/>
  <c r="F13" i="3"/>
  <c r="B10" i="2" s="1"/>
  <c r="C10" i="2" s="1"/>
  <c r="G13" i="3"/>
  <c r="H13" i="3"/>
  <c r="I13" i="3"/>
  <c r="J13" i="3"/>
  <c r="K13" i="3"/>
  <c r="L13" i="3" s="1"/>
  <c r="M13" i="3"/>
  <c r="B14" i="3"/>
  <c r="C14" i="3"/>
  <c r="D14" i="3"/>
  <c r="E14" i="3"/>
  <c r="F14" i="3"/>
  <c r="G14" i="3"/>
  <c r="H14" i="3"/>
  <c r="I14" i="3"/>
  <c r="J14" i="3"/>
  <c r="K14" i="3"/>
  <c r="L14" i="3" s="1"/>
  <c r="M14" i="3"/>
  <c r="B15" i="3"/>
  <c r="C15" i="3"/>
  <c r="D15" i="3"/>
  <c r="E15" i="3"/>
  <c r="F15" i="3"/>
  <c r="G15" i="3"/>
  <c r="H15" i="3"/>
  <c r="I15" i="3"/>
  <c r="J15" i="3"/>
  <c r="K15" i="3"/>
  <c r="L15" i="3" s="1"/>
  <c r="M15" i="3"/>
  <c r="B16" i="3"/>
  <c r="C16" i="3"/>
  <c r="D16" i="3"/>
  <c r="E16" i="3"/>
  <c r="F16" i="3"/>
  <c r="B13" i="2" s="1"/>
  <c r="G16" i="3"/>
  <c r="H16" i="3"/>
  <c r="I16" i="3"/>
  <c r="J16" i="3"/>
  <c r="K16" i="3"/>
  <c r="L16" i="3" s="1"/>
  <c r="M16" i="3"/>
  <c r="B17" i="3"/>
  <c r="C17" i="3"/>
  <c r="D17" i="3"/>
  <c r="E17" i="3"/>
  <c r="F17" i="3"/>
  <c r="G17" i="3"/>
  <c r="H17" i="3"/>
  <c r="I17" i="3"/>
  <c r="J17" i="3"/>
  <c r="K17" i="3"/>
  <c r="L17" i="3" s="1"/>
  <c r="M17" i="3"/>
  <c r="B18" i="3"/>
  <c r="C18" i="3"/>
  <c r="D18" i="3"/>
  <c r="E18" i="3"/>
  <c r="F18" i="3"/>
  <c r="G18" i="3"/>
  <c r="H18" i="3"/>
  <c r="I18" i="3"/>
  <c r="J18" i="3"/>
  <c r="K18" i="3"/>
  <c r="L18" i="3" s="1"/>
  <c r="M18" i="3"/>
  <c r="B19" i="3"/>
  <c r="C19" i="3"/>
  <c r="D19" i="3"/>
  <c r="E19" i="3"/>
  <c r="F19" i="3"/>
  <c r="G19" i="3"/>
  <c r="H19" i="3"/>
  <c r="I19" i="3"/>
  <c r="J19" i="3"/>
  <c r="K19" i="3"/>
  <c r="L19" i="3" s="1"/>
  <c r="M19" i="3"/>
  <c r="B20" i="3"/>
  <c r="C20" i="3"/>
  <c r="D20" i="3"/>
  <c r="E20" i="3"/>
  <c r="F20" i="3"/>
  <c r="G20" i="3"/>
  <c r="H20" i="3"/>
  <c r="I20" i="3"/>
  <c r="J20" i="3"/>
  <c r="K20" i="3"/>
  <c r="L20" i="3" s="1"/>
  <c r="M20" i="3"/>
  <c r="B21" i="3"/>
  <c r="C21" i="3"/>
  <c r="D21" i="3"/>
  <c r="E21" i="3"/>
  <c r="F21" i="3"/>
  <c r="G21" i="3"/>
  <c r="H21" i="3"/>
  <c r="I21" i="3"/>
  <c r="J21" i="3"/>
  <c r="K21" i="3"/>
  <c r="L21" i="3" s="1"/>
  <c r="M21" i="3"/>
  <c r="B22" i="3"/>
  <c r="C22" i="3"/>
  <c r="D22" i="3"/>
  <c r="E22" i="3"/>
  <c r="F22" i="3"/>
  <c r="G22" i="3"/>
  <c r="H22" i="3"/>
  <c r="I22" i="3"/>
  <c r="J22" i="3"/>
  <c r="K22" i="3"/>
  <c r="L22" i="3" s="1"/>
  <c r="M22" i="3"/>
  <c r="B23" i="3"/>
  <c r="C23" i="3"/>
  <c r="D23" i="3"/>
  <c r="E23" i="3"/>
  <c r="F23" i="3"/>
  <c r="G23" i="3"/>
  <c r="H23" i="3"/>
  <c r="I23" i="3"/>
  <c r="J23" i="3"/>
  <c r="K23" i="3"/>
  <c r="L23" i="3" s="1"/>
  <c r="M23" i="3"/>
  <c r="B24" i="3"/>
  <c r="C24" i="3"/>
  <c r="D24" i="3"/>
  <c r="E24" i="3"/>
  <c r="F24" i="3"/>
  <c r="G24" i="3"/>
  <c r="H24" i="3"/>
  <c r="I24" i="3"/>
  <c r="J24" i="3"/>
  <c r="K24" i="3"/>
  <c r="L24" i="3" s="1"/>
  <c r="M24" i="3"/>
  <c r="B25" i="3"/>
  <c r="C25" i="3"/>
  <c r="D25" i="3"/>
  <c r="E25" i="3"/>
  <c r="F25" i="3"/>
  <c r="G25" i="3"/>
  <c r="H25" i="3"/>
  <c r="I25" i="3"/>
  <c r="J25" i="3"/>
  <c r="K25" i="3"/>
  <c r="L25" i="3" s="1"/>
  <c r="M25" i="3"/>
  <c r="B26" i="3"/>
  <c r="C26" i="3"/>
  <c r="D26" i="3"/>
  <c r="E26" i="3"/>
  <c r="F26" i="3"/>
  <c r="G26" i="3"/>
  <c r="H26" i="3"/>
  <c r="I26" i="3"/>
  <c r="J26" i="3"/>
  <c r="K26" i="3"/>
  <c r="L26" i="3" s="1"/>
  <c r="M26" i="3"/>
  <c r="B27" i="3"/>
  <c r="C27" i="3"/>
  <c r="D27" i="3"/>
  <c r="E27" i="3"/>
  <c r="F27" i="3"/>
  <c r="G27" i="3"/>
  <c r="H27" i="3"/>
  <c r="I27" i="3"/>
  <c r="J27" i="3"/>
  <c r="K27" i="3"/>
  <c r="L27" i="3" s="1"/>
  <c r="M27" i="3"/>
  <c r="B28" i="3"/>
  <c r="C28" i="3"/>
  <c r="D28" i="3"/>
  <c r="E28" i="3"/>
  <c r="F28" i="3"/>
  <c r="G28" i="3"/>
  <c r="H28" i="3"/>
  <c r="I28" i="3"/>
  <c r="J28" i="3"/>
  <c r="K28" i="3"/>
  <c r="L28" i="3" s="1"/>
  <c r="M28" i="3"/>
  <c r="B29" i="3"/>
  <c r="C29" i="3"/>
  <c r="D29" i="3"/>
  <c r="E29" i="3"/>
  <c r="F29" i="3"/>
  <c r="G29" i="3"/>
  <c r="H29" i="3"/>
  <c r="I29" i="3"/>
  <c r="J29" i="3"/>
  <c r="K29" i="3"/>
  <c r="L29" i="3" s="1"/>
  <c r="M29" i="3"/>
  <c r="B30" i="3"/>
  <c r="C30" i="3"/>
  <c r="D30" i="3"/>
  <c r="E30" i="3"/>
  <c r="F30" i="3"/>
  <c r="G30" i="3"/>
  <c r="H30" i="3"/>
  <c r="I30" i="3"/>
  <c r="J30" i="3"/>
  <c r="K30" i="3"/>
  <c r="L30" i="3" s="1"/>
  <c r="M30" i="3"/>
  <c r="B31" i="3"/>
  <c r="C31" i="3"/>
  <c r="D31" i="3"/>
  <c r="E31" i="3"/>
  <c r="F31" i="3"/>
  <c r="G31" i="3"/>
  <c r="H31" i="3"/>
  <c r="I31" i="3"/>
  <c r="J31" i="3"/>
  <c r="K31" i="3"/>
  <c r="L31" i="3" s="1"/>
  <c r="M31" i="3"/>
  <c r="B32" i="3"/>
  <c r="C32" i="3"/>
  <c r="D32" i="3"/>
  <c r="E32" i="3"/>
  <c r="F32" i="3"/>
  <c r="G32" i="3"/>
  <c r="H32" i="3"/>
  <c r="I32" i="3"/>
  <c r="J32" i="3"/>
  <c r="K32" i="3"/>
  <c r="L32" i="3" s="1"/>
  <c r="M32" i="3"/>
  <c r="B33" i="3"/>
  <c r="C33" i="3"/>
  <c r="D33" i="3"/>
  <c r="E33" i="3"/>
  <c r="F33" i="3"/>
  <c r="G33" i="3"/>
  <c r="H33" i="3"/>
  <c r="I33" i="3"/>
  <c r="J33" i="3"/>
  <c r="K33" i="3"/>
  <c r="L33" i="3" s="1"/>
  <c r="M33" i="3"/>
  <c r="B34" i="3"/>
  <c r="C34" i="3"/>
  <c r="D34" i="3"/>
  <c r="E34" i="3"/>
  <c r="F34" i="3"/>
  <c r="G34" i="3"/>
  <c r="H34" i="3"/>
  <c r="I34" i="3"/>
  <c r="J34" i="3"/>
  <c r="K34" i="3"/>
  <c r="L34" i="3" s="1"/>
  <c r="M34" i="3"/>
  <c r="B35" i="3"/>
  <c r="C35" i="3"/>
  <c r="D35" i="3"/>
  <c r="E35" i="3"/>
  <c r="F35" i="3"/>
  <c r="G35" i="3"/>
  <c r="H35" i="3"/>
  <c r="I35" i="3"/>
  <c r="J35" i="3"/>
  <c r="K35" i="3"/>
  <c r="L35" i="3" s="1"/>
  <c r="M35" i="3"/>
  <c r="B36" i="3"/>
  <c r="C36" i="3"/>
  <c r="D36" i="3"/>
  <c r="E36" i="3"/>
  <c r="F36" i="3"/>
  <c r="G36" i="3"/>
  <c r="H36" i="3"/>
  <c r="I36" i="3"/>
  <c r="J36" i="3"/>
  <c r="K36" i="3"/>
  <c r="L36" i="3" s="1"/>
  <c r="M36" i="3"/>
  <c r="B37" i="3"/>
  <c r="C37" i="3"/>
  <c r="D37" i="3"/>
  <c r="E37" i="3"/>
  <c r="F37" i="3"/>
  <c r="B34" i="2" s="1"/>
  <c r="C34" i="2" s="1"/>
  <c r="G37" i="3"/>
  <c r="H37" i="3"/>
  <c r="I37" i="3"/>
  <c r="J37" i="3"/>
  <c r="K37" i="3"/>
  <c r="L37" i="3" s="1"/>
  <c r="M37" i="3"/>
  <c r="B39" i="3"/>
  <c r="C39" i="3"/>
  <c r="D39" i="3"/>
  <c r="E39" i="3"/>
  <c r="F39" i="3"/>
  <c r="G39" i="3"/>
  <c r="H39" i="3"/>
  <c r="I39" i="3"/>
  <c r="J39" i="3"/>
  <c r="K39" i="3"/>
  <c r="L39" i="3" s="1"/>
  <c r="M39" i="3"/>
  <c r="B40" i="3"/>
  <c r="C40" i="3"/>
  <c r="D40" i="3"/>
  <c r="E40" i="3"/>
  <c r="F40" i="3"/>
  <c r="G40" i="3"/>
  <c r="H40" i="3"/>
  <c r="I40" i="3"/>
  <c r="J40" i="3"/>
  <c r="K40" i="3"/>
  <c r="L40" i="3" s="1"/>
  <c r="M40" i="3"/>
  <c r="B41" i="3"/>
  <c r="C41" i="3"/>
  <c r="D41" i="3"/>
  <c r="E41" i="3"/>
  <c r="F41" i="3"/>
  <c r="G41" i="3"/>
  <c r="H41" i="3"/>
  <c r="I41" i="3"/>
  <c r="J41" i="3"/>
  <c r="K41" i="3"/>
  <c r="L41" i="3" s="1"/>
  <c r="M41" i="3"/>
  <c r="B42" i="3"/>
  <c r="C42" i="3"/>
  <c r="D42" i="3"/>
  <c r="E42" i="3"/>
  <c r="F42" i="3"/>
  <c r="G42" i="3"/>
  <c r="H42" i="3"/>
  <c r="I42" i="3"/>
  <c r="J42" i="3"/>
  <c r="K42" i="3"/>
  <c r="L42" i="3" s="1"/>
  <c r="M42" i="3"/>
  <c r="B43" i="3"/>
  <c r="C43" i="3"/>
  <c r="D43" i="3"/>
  <c r="E43" i="3"/>
  <c r="F43" i="3"/>
  <c r="G43" i="3"/>
  <c r="H43" i="3"/>
  <c r="I43" i="3"/>
  <c r="J43" i="3"/>
  <c r="K43" i="3"/>
  <c r="L43" i="3" s="1"/>
  <c r="M43" i="3"/>
  <c r="B44" i="3"/>
  <c r="C44" i="3"/>
  <c r="D44" i="3"/>
  <c r="E44" i="3"/>
  <c r="F44" i="3"/>
  <c r="G44" i="3"/>
  <c r="H44" i="3"/>
  <c r="I44" i="3"/>
  <c r="J44" i="3"/>
  <c r="K44" i="3"/>
  <c r="L44" i="3" s="1"/>
  <c r="M44" i="3"/>
  <c r="B46" i="3"/>
  <c r="C46" i="3"/>
  <c r="D46" i="3"/>
  <c r="E46" i="3"/>
  <c r="F46" i="3"/>
  <c r="G46" i="3"/>
  <c r="H46" i="3"/>
  <c r="I46" i="3"/>
  <c r="J46" i="3"/>
  <c r="K46" i="3"/>
  <c r="L46" i="3" s="1"/>
  <c r="M46" i="3"/>
  <c r="B47" i="3"/>
  <c r="C47" i="3"/>
  <c r="D47" i="3"/>
  <c r="E47" i="3"/>
  <c r="F47" i="3"/>
  <c r="G47" i="3"/>
  <c r="H47" i="3"/>
  <c r="I47" i="3"/>
  <c r="J47" i="3"/>
  <c r="K47" i="3"/>
  <c r="L47" i="3" s="1"/>
  <c r="M47" i="3"/>
  <c r="B48" i="3"/>
  <c r="C48" i="3"/>
  <c r="D48" i="3"/>
  <c r="E48" i="3"/>
  <c r="F48" i="3"/>
  <c r="G48" i="3"/>
  <c r="H48" i="3"/>
  <c r="I48" i="3"/>
  <c r="J48" i="3"/>
  <c r="K48" i="3"/>
  <c r="L48" i="3" s="1"/>
  <c r="M48" i="3"/>
  <c r="B49" i="3"/>
  <c r="C49" i="3"/>
  <c r="D49" i="3"/>
  <c r="E49" i="3"/>
  <c r="F49" i="3"/>
  <c r="B44" i="2" s="1"/>
  <c r="C44" i="2" s="1"/>
  <c r="G49" i="3"/>
  <c r="H49" i="3"/>
  <c r="I49" i="3"/>
  <c r="J49" i="3"/>
  <c r="K49" i="3"/>
  <c r="L49" i="3" s="1"/>
  <c r="M49" i="3"/>
  <c r="B50" i="3"/>
  <c r="C50" i="3"/>
  <c r="D50" i="3"/>
  <c r="E50" i="3"/>
  <c r="F50" i="3"/>
  <c r="G50" i="3"/>
  <c r="H50" i="3"/>
  <c r="I50" i="3"/>
  <c r="J50" i="3"/>
  <c r="K50" i="3"/>
  <c r="L50" i="3" s="1"/>
  <c r="M50" i="3"/>
  <c r="B51" i="3"/>
  <c r="C51" i="3"/>
  <c r="D51" i="3"/>
  <c r="E51" i="3"/>
  <c r="F51" i="3"/>
  <c r="G51" i="3"/>
  <c r="H51" i="3"/>
  <c r="I51" i="3"/>
  <c r="J51" i="3"/>
  <c r="K51" i="3"/>
  <c r="L51" i="3" s="1"/>
  <c r="M51" i="3"/>
  <c r="B52" i="3"/>
  <c r="C52" i="3"/>
  <c r="D52" i="3"/>
  <c r="E52" i="3"/>
  <c r="F52" i="3"/>
  <c r="G52" i="3"/>
  <c r="H52" i="3"/>
  <c r="I52" i="3"/>
  <c r="J52" i="3"/>
  <c r="K52" i="3"/>
  <c r="L52" i="3" s="1"/>
  <c r="M52" i="3"/>
  <c r="B53" i="3"/>
  <c r="C53" i="3"/>
  <c r="D53" i="3"/>
  <c r="E53" i="3"/>
  <c r="F53" i="3"/>
  <c r="G53" i="3"/>
  <c r="H53" i="3"/>
  <c r="I53" i="3"/>
  <c r="J53" i="3"/>
  <c r="K53" i="3"/>
  <c r="L53" i="3" s="1"/>
  <c r="M53" i="3"/>
  <c r="B54" i="3"/>
  <c r="C54" i="3"/>
  <c r="D54" i="3"/>
  <c r="E54" i="3"/>
  <c r="F54" i="3"/>
  <c r="G54" i="3"/>
  <c r="H54" i="3"/>
  <c r="I54" i="3"/>
  <c r="J54" i="3"/>
  <c r="K54" i="3"/>
  <c r="L54" i="3" s="1"/>
  <c r="M54" i="3"/>
  <c r="B55" i="3"/>
  <c r="C55" i="3"/>
  <c r="D55" i="3"/>
  <c r="E55" i="3"/>
  <c r="F55" i="3"/>
  <c r="G55" i="3"/>
  <c r="H55" i="3"/>
  <c r="I55" i="3"/>
  <c r="J55" i="3"/>
  <c r="K55" i="3"/>
  <c r="L55" i="3" s="1"/>
  <c r="M55" i="3"/>
  <c r="B56" i="3"/>
  <c r="C56" i="3"/>
  <c r="D56" i="3"/>
  <c r="E56" i="3"/>
  <c r="F56" i="3"/>
  <c r="G56" i="3"/>
  <c r="H56" i="3"/>
  <c r="I56" i="3"/>
  <c r="J56" i="3"/>
  <c r="K56" i="3"/>
  <c r="L56" i="3" s="1"/>
  <c r="M56" i="3"/>
  <c r="B57" i="3"/>
  <c r="C57" i="3"/>
  <c r="D57" i="3"/>
  <c r="E57" i="3"/>
  <c r="F57" i="3"/>
  <c r="G57" i="3"/>
  <c r="H57" i="3"/>
  <c r="I57" i="3"/>
  <c r="J57" i="3"/>
  <c r="K57" i="3"/>
  <c r="L57" i="3" s="1"/>
  <c r="M57" i="3"/>
  <c r="B58" i="3"/>
  <c r="C58" i="3"/>
  <c r="D58" i="3"/>
  <c r="E58" i="3"/>
  <c r="F58" i="3"/>
  <c r="G58" i="3"/>
  <c r="H58" i="3"/>
  <c r="I58" i="3"/>
  <c r="J58" i="3"/>
  <c r="K58" i="3"/>
  <c r="L58" i="3" s="1"/>
  <c r="M58" i="3"/>
  <c r="B59" i="3"/>
  <c r="C59" i="3"/>
  <c r="D59" i="3"/>
  <c r="E59" i="3"/>
  <c r="F59" i="3"/>
  <c r="G59" i="3"/>
  <c r="H59" i="3"/>
  <c r="I59" i="3"/>
  <c r="J59" i="3"/>
  <c r="K59" i="3"/>
  <c r="L59" i="3" s="1"/>
  <c r="M59" i="3"/>
  <c r="B60" i="3"/>
  <c r="C60" i="3"/>
  <c r="D60" i="3"/>
  <c r="E60" i="3"/>
  <c r="F60" i="3"/>
  <c r="G60" i="3"/>
  <c r="H60" i="3"/>
  <c r="I60" i="3"/>
  <c r="J60" i="3"/>
  <c r="K60" i="3"/>
  <c r="L60" i="3" s="1"/>
  <c r="M60" i="3"/>
  <c r="B61" i="3"/>
  <c r="C61" i="3"/>
  <c r="D61" i="3"/>
  <c r="E61" i="3"/>
  <c r="F61" i="3"/>
  <c r="G61" i="3"/>
  <c r="H61" i="3"/>
  <c r="I61" i="3"/>
  <c r="J61" i="3"/>
  <c r="K61" i="3"/>
  <c r="L61" i="3" s="1"/>
  <c r="M61" i="3"/>
  <c r="B62" i="3"/>
  <c r="C62" i="3"/>
  <c r="D62" i="3"/>
  <c r="E62" i="3"/>
  <c r="F62" i="3"/>
  <c r="G62" i="3"/>
  <c r="H62" i="3"/>
  <c r="I62" i="3"/>
  <c r="J62" i="3"/>
  <c r="K62" i="3"/>
  <c r="L62" i="3" s="1"/>
  <c r="M62" i="3"/>
  <c r="B63" i="3"/>
  <c r="C63" i="3"/>
  <c r="D63" i="3"/>
  <c r="E63" i="3"/>
  <c r="F63" i="3"/>
  <c r="G63" i="3"/>
  <c r="H63" i="3"/>
  <c r="I63" i="3"/>
  <c r="J63" i="3"/>
  <c r="K63" i="3"/>
  <c r="L63" i="3" s="1"/>
  <c r="M63" i="3"/>
  <c r="B64" i="3"/>
  <c r="C64" i="3"/>
  <c r="D64" i="3"/>
  <c r="E64" i="3"/>
  <c r="F64" i="3"/>
  <c r="G64" i="3"/>
  <c r="H64" i="3"/>
  <c r="I64" i="3"/>
  <c r="J64" i="3"/>
  <c r="K64" i="3"/>
  <c r="L64" i="3" s="1"/>
  <c r="M64" i="3"/>
  <c r="B65" i="3"/>
  <c r="C65" i="3"/>
  <c r="D65" i="3"/>
  <c r="E65" i="3"/>
  <c r="F65" i="3"/>
  <c r="G65" i="3"/>
  <c r="H65" i="3"/>
  <c r="I65" i="3"/>
  <c r="J65" i="3"/>
  <c r="K65" i="3"/>
  <c r="L65" i="3" s="1"/>
  <c r="M65" i="3"/>
  <c r="B66" i="3"/>
  <c r="C66" i="3"/>
  <c r="D66" i="3"/>
  <c r="E66" i="3"/>
  <c r="F66" i="3"/>
  <c r="G66" i="3"/>
  <c r="H66" i="3"/>
  <c r="I66" i="3"/>
  <c r="J66" i="3"/>
  <c r="K66" i="3"/>
  <c r="L66" i="3" s="1"/>
  <c r="M66" i="3"/>
  <c r="B67" i="3"/>
  <c r="C67" i="3"/>
  <c r="D67" i="3"/>
  <c r="E67" i="3"/>
  <c r="F67" i="3"/>
  <c r="G67" i="3"/>
  <c r="H67" i="3"/>
  <c r="I67" i="3"/>
  <c r="J67" i="3"/>
  <c r="K67" i="3"/>
  <c r="M67" i="3"/>
  <c r="B68" i="3"/>
  <c r="C68" i="3"/>
  <c r="D68" i="3"/>
  <c r="E68" i="3"/>
  <c r="F68" i="3"/>
  <c r="G68" i="3"/>
  <c r="H68" i="3"/>
  <c r="I68" i="3"/>
  <c r="J68" i="3"/>
  <c r="K68" i="3"/>
  <c r="M68" i="3"/>
  <c r="B69" i="3"/>
  <c r="C69" i="3"/>
  <c r="D69" i="3"/>
  <c r="E69" i="3"/>
  <c r="F69" i="3"/>
  <c r="G69" i="3"/>
  <c r="H69" i="3"/>
  <c r="I69" i="3"/>
  <c r="J69" i="3"/>
  <c r="K69" i="3"/>
  <c r="M69" i="3"/>
  <c r="B70" i="3"/>
  <c r="C70" i="3"/>
  <c r="D70" i="3"/>
  <c r="E70" i="3"/>
  <c r="F70" i="3"/>
  <c r="G70" i="3"/>
  <c r="H70" i="3"/>
  <c r="I70" i="3"/>
  <c r="J70" i="3"/>
  <c r="K70" i="3"/>
  <c r="M70" i="3"/>
  <c r="B71" i="3"/>
  <c r="C71" i="3"/>
  <c r="D71" i="3"/>
  <c r="E71" i="3"/>
  <c r="F71" i="3"/>
  <c r="G71" i="3"/>
  <c r="H71" i="3"/>
  <c r="I71" i="3"/>
  <c r="J71" i="3"/>
  <c r="K71" i="3"/>
  <c r="M71" i="3"/>
  <c r="B72" i="3"/>
  <c r="C72" i="3"/>
  <c r="D72" i="3"/>
  <c r="E72" i="3"/>
  <c r="F72" i="3"/>
  <c r="G72" i="3"/>
  <c r="H72" i="3"/>
  <c r="I72" i="3"/>
  <c r="J72" i="3"/>
  <c r="K72" i="3"/>
  <c r="M72" i="3"/>
  <c r="B73" i="3"/>
  <c r="C73" i="3"/>
  <c r="D73" i="3"/>
  <c r="E73" i="3"/>
  <c r="F73" i="3"/>
  <c r="G73" i="3"/>
  <c r="H73" i="3"/>
  <c r="I73" i="3"/>
  <c r="J73" i="3"/>
  <c r="K73" i="3"/>
  <c r="M73" i="3"/>
  <c r="B74" i="3"/>
  <c r="C74" i="3"/>
  <c r="D74" i="3"/>
  <c r="E74" i="3"/>
  <c r="F74" i="3"/>
  <c r="G74" i="3"/>
  <c r="H74" i="3"/>
  <c r="I74" i="3"/>
  <c r="J74" i="3"/>
  <c r="K74" i="3"/>
  <c r="M74" i="3"/>
  <c r="B75" i="3"/>
  <c r="C75" i="3"/>
  <c r="D75" i="3"/>
  <c r="E75" i="3"/>
  <c r="F75" i="3"/>
  <c r="G75" i="3"/>
  <c r="H75" i="3"/>
  <c r="I75" i="3"/>
  <c r="J75" i="3"/>
  <c r="K75" i="3"/>
  <c r="M75" i="3"/>
  <c r="B76" i="3"/>
  <c r="C76" i="3"/>
  <c r="D76" i="3"/>
  <c r="E76" i="3"/>
  <c r="F76" i="3"/>
  <c r="G76" i="3"/>
  <c r="H76" i="3"/>
  <c r="I76" i="3"/>
  <c r="J76" i="3"/>
  <c r="K76" i="3"/>
  <c r="M76" i="3"/>
  <c r="B77" i="3"/>
  <c r="C77" i="3"/>
  <c r="D77" i="3"/>
  <c r="E77" i="3"/>
  <c r="F77" i="3"/>
  <c r="G77" i="3"/>
  <c r="H77" i="3"/>
  <c r="I77" i="3"/>
  <c r="J77" i="3"/>
  <c r="K77" i="3"/>
  <c r="M77" i="3"/>
  <c r="B78" i="3"/>
  <c r="C78" i="3"/>
  <c r="D78" i="3"/>
  <c r="E78" i="3"/>
  <c r="F78" i="3"/>
  <c r="G78" i="3"/>
  <c r="H78" i="3"/>
  <c r="I78" i="3"/>
  <c r="J78" i="3"/>
  <c r="K78" i="3"/>
  <c r="M78" i="3"/>
  <c r="B79" i="3"/>
  <c r="C79" i="3"/>
  <c r="D79" i="3"/>
  <c r="E79" i="3"/>
  <c r="F79" i="3"/>
  <c r="G79" i="3"/>
  <c r="H79" i="3"/>
  <c r="I79" i="3"/>
  <c r="J79" i="3"/>
  <c r="K79" i="3"/>
  <c r="M79" i="3"/>
  <c r="B80" i="3"/>
  <c r="C80" i="3"/>
  <c r="D80" i="3"/>
  <c r="E80" i="3"/>
  <c r="F80" i="3"/>
  <c r="G80" i="3"/>
  <c r="H80" i="3"/>
  <c r="I80" i="3"/>
  <c r="J80" i="3"/>
  <c r="K80" i="3"/>
  <c r="M80" i="3"/>
  <c r="B81" i="3"/>
  <c r="C81" i="3"/>
  <c r="D81" i="3"/>
  <c r="E81" i="3"/>
  <c r="F81" i="3"/>
  <c r="G81" i="3"/>
  <c r="H81" i="3"/>
  <c r="I81" i="3"/>
  <c r="J81" i="3"/>
  <c r="K81" i="3"/>
  <c r="L81" i="3" s="1"/>
  <c r="M81" i="3"/>
  <c r="B82" i="3"/>
  <c r="C82" i="3"/>
  <c r="D82" i="3"/>
  <c r="E82" i="3"/>
  <c r="F82" i="3"/>
  <c r="B82" i="2" s="1"/>
  <c r="C82" i="2" s="1"/>
  <c r="G82" i="3"/>
  <c r="H82" i="3"/>
  <c r="I82" i="3"/>
  <c r="J82" i="3"/>
  <c r="K82" i="3"/>
  <c r="L82" i="3" s="1"/>
  <c r="M82" i="3"/>
  <c r="B83" i="3"/>
  <c r="C83" i="3"/>
  <c r="D83" i="3"/>
  <c r="E83" i="3"/>
  <c r="F83" i="3"/>
  <c r="B83" i="2" s="1"/>
  <c r="C83" i="2" s="1"/>
  <c r="G83" i="3"/>
  <c r="H83" i="3"/>
  <c r="I83" i="3"/>
  <c r="J83" i="3"/>
  <c r="K83" i="3"/>
  <c r="L83" i="3" s="1"/>
  <c r="M83" i="3"/>
  <c r="B84" i="3"/>
  <c r="C84" i="3"/>
  <c r="D84" i="3"/>
  <c r="E84" i="3"/>
  <c r="F84" i="3"/>
  <c r="B84" i="2" s="1"/>
  <c r="C84" i="2" s="1"/>
  <c r="G84" i="3"/>
  <c r="H84" i="3"/>
  <c r="I84" i="3"/>
  <c r="J84" i="3"/>
  <c r="K84" i="3"/>
  <c r="M84" i="3"/>
  <c r="B85" i="3"/>
  <c r="C85" i="3"/>
  <c r="D85" i="3"/>
  <c r="E85" i="3"/>
  <c r="F85" i="3"/>
  <c r="B85" i="2" s="1"/>
  <c r="C85" i="2" s="1"/>
  <c r="G85" i="3"/>
  <c r="H85" i="3"/>
  <c r="I85" i="3"/>
  <c r="J85" i="3"/>
  <c r="K85" i="3"/>
  <c r="L85" i="3" s="1"/>
  <c r="M85" i="3"/>
  <c r="K4" i="3"/>
  <c r="L4" i="3" s="1"/>
  <c r="K3" i="3"/>
  <c r="L3" i="3" s="1"/>
  <c r="B4" i="3"/>
  <c r="C4" i="3"/>
  <c r="D4" i="3"/>
  <c r="E4" i="3"/>
  <c r="F4" i="3"/>
  <c r="G4" i="3"/>
  <c r="H4" i="3"/>
  <c r="I4" i="3"/>
  <c r="J4" i="3"/>
  <c r="M4" i="3"/>
  <c r="E4" i="2"/>
  <c r="E5" i="2"/>
  <c r="B4" i="2"/>
  <c r="G3" i="3"/>
  <c r="F3" i="3"/>
  <c r="M3" i="3"/>
  <c r="E3" i="3"/>
  <c r="D3" i="3"/>
  <c r="J3" i="3"/>
  <c r="I3" i="3"/>
  <c r="H3" i="3"/>
  <c r="E3" i="2"/>
  <c r="C3" i="3"/>
  <c r="B3" i="3"/>
  <c r="B36" i="2" l="1"/>
  <c r="C36" i="2" s="1"/>
  <c r="B35" i="2"/>
  <c r="C35" i="2" s="1"/>
  <c r="B27" i="2"/>
  <c r="C27" i="2" s="1"/>
  <c r="B19" i="2"/>
  <c r="C19" i="2" s="1"/>
  <c r="B11" i="2"/>
  <c r="C11" i="2" s="1"/>
  <c r="B76" i="2"/>
  <c r="C76" i="2" s="1"/>
  <c r="B68" i="2"/>
  <c r="C68" i="2" s="1"/>
  <c r="B60" i="2"/>
  <c r="C60" i="2" s="1"/>
  <c r="B52" i="2"/>
  <c r="C52" i="2" s="1"/>
  <c r="B33" i="2"/>
  <c r="C33" i="2" s="1"/>
  <c r="B25" i="2"/>
  <c r="C25" i="2" s="1"/>
  <c r="B17" i="2"/>
  <c r="C17" i="2" s="1"/>
  <c r="B74" i="2"/>
  <c r="C74" i="2" s="1"/>
  <c r="B66" i="2"/>
  <c r="C66" i="2" s="1"/>
  <c r="B58" i="2"/>
  <c r="C58" i="2" s="1"/>
  <c r="B50" i="2"/>
  <c r="C50" i="2" s="1"/>
  <c r="B42" i="2"/>
  <c r="C42" i="2" s="1"/>
  <c r="B26" i="2"/>
  <c r="C26" i="2" s="1"/>
  <c r="B18" i="2"/>
  <c r="C18" i="2" s="1"/>
  <c r="B9" i="2"/>
  <c r="C9" i="2" s="1"/>
  <c r="B30" i="2"/>
  <c r="C30" i="2" s="1"/>
  <c r="B22" i="2"/>
  <c r="C22" i="2" s="1"/>
  <c r="B49" i="2"/>
  <c r="C49" i="2" s="1"/>
  <c r="B41" i="2"/>
  <c r="C41" i="2" s="1"/>
  <c r="B70" i="2"/>
  <c r="C70" i="2" s="1"/>
  <c r="B54" i="2"/>
  <c r="C54" i="2" s="1"/>
  <c r="B75" i="2"/>
  <c r="C75" i="2" s="1"/>
  <c r="B67" i="2"/>
  <c r="C67" i="2" s="1"/>
  <c r="B59" i="2"/>
  <c r="C59" i="2" s="1"/>
  <c r="B51" i="2"/>
  <c r="C51" i="2" s="1"/>
  <c r="B43" i="2"/>
  <c r="C43" i="2" s="1"/>
  <c r="B81" i="2"/>
  <c r="C81" i="2" s="1"/>
  <c r="B73" i="2"/>
  <c r="C73" i="2" s="1"/>
  <c r="B65" i="2"/>
  <c r="C65" i="2" s="1"/>
  <c r="B57" i="2"/>
  <c r="C57" i="2" s="1"/>
  <c r="B78" i="2"/>
  <c r="C78" i="2" s="1"/>
  <c r="B62" i="2"/>
  <c r="C62" i="2" s="1"/>
  <c r="B46" i="2"/>
  <c r="C46" i="2" s="1"/>
  <c r="B14" i="2"/>
  <c r="C14" i="2" s="1"/>
  <c r="B20" i="2"/>
  <c r="C20" i="2" s="1"/>
  <c r="B12" i="2"/>
  <c r="C12" i="2" s="1"/>
  <c r="B80" i="2"/>
  <c r="C80" i="2" s="1"/>
  <c r="B72" i="2"/>
  <c r="C72" i="2" s="1"/>
  <c r="B64" i="2"/>
  <c r="C64" i="2" s="1"/>
  <c r="B56" i="2"/>
  <c r="C56" i="2" s="1"/>
  <c r="B48" i="2"/>
  <c r="C48" i="2" s="1"/>
  <c r="B40" i="2"/>
  <c r="C40" i="2" s="1"/>
  <c r="B32" i="2"/>
  <c r="C32" i="2" s="1"/>
  <c r="B24" i="2"/>
  <c r="C24" i="2" s="1"/>
  <c r="B16" i="2"/>
  <c r="C16" i="2" s="1"/>
  <c r="B28" i="2"/>
  <c r="C28" i="2" s="1"/>
  <c r="B53" i="2"/>
  <c r="C53" i="2" s="1"/>
  <c r="B37" i="2"/>
  <c r="C37" i="2" s="1"/>
  <c r="B29" i="2"/>
  <c r="C29" i="2" s="1"/>
  <c r="B77" i="2"/>
  <c r="C77" i="2" s="1"/>
  <c r="B69" i="2"/>
  <c r="C69" i="2" s="1"/>
  <c r="B61" i="2"/>
  <c r="C61" i="2" s="1"/>
  <c r="B21" i="2"/>
  <c r="C21" i="2" s="1"/>
  <c r="B79" i="2"/>
  <c r="C79" i="2" s="1"/>
  <c r="B71" i="2"/>
  <c r="C71" i="2" s="1"/>
  <c r="B63" i="2"/>
  <c r="C63" i="2" s="1"/>
  <c r="B55" i="2"/>
  <c r="C55" i="2" s="1"/>
  <c r="B47" i="2"/>
  <c r="C47" i="2" s="1"/>
  <c r="B39" i="2"/>
  <c r="C39" i="2" s="1"/>
  <c r="B31" i="2"/>
  <c r="C31" i="2" s="1"/>
  <c r="B23" i="2"/>
  <c r="C23" i="2" s="1"/>
  <c r="B15" i="2"/>
  <c r="C15" i="2" s="1"/>
  <c r="B7" i="2"/>
  <c r="C7" i="2" s="1"/>
  <c r="B8" i="2"/>
  <c r="C8" i="2" s="1"/>
  <c r="C13" i="2"/>
  <c r="C4" i="2"/>
  <c r="B3" i="2"/>
  <c r="C3" i="2" s="1"/>
</calcChain>
</file>

<file path=xl/sharedStrings.xml><?xml version="1.0" encoding="utf-8"?>
<sst xmlns="http://schemas.openxmlformats.org/spreadsheetml/2006/main" count="1936" uniqueCount="573">
  <si>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</si>
  <si>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</si>
  <si>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</si>
  <si>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</si>
  <si>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</si>
  <si>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</si>
  <si>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</si>
  <si>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</si>
  <si>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</si>
  <si>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</si>
  <si>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</si>
  <si>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</si>
  <si>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</si>
  <si>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</si>
  <si>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</si>
  <si>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</si>
  <si>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</si>
  <si>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</si>
  <si>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</si>
  <si>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</si>
  <si>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</si>
  <si>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</si>
  <si>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</si>
  <si>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</si>
  <si>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</si>
  <si>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</si>
  <si>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</si>
  <si>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</si>
  <si>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</si>
  <si>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</si>
  <si>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</si>
  <si>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</si>
  <si>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</si>
  <si>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</si>
  <si>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</si>
  <si>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</si>
  <si>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</si>
  <si>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</si>
  <si>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</si>
  <si>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</si>
  <si>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</si>
  <si>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</si>
  <si>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</si>
  <si>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</si>
  <si>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</si>
  <si>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</si>
  <si>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</si>
  <si>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</si>
  <si>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</si>
  <si>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2121                应付账款</t>
  </si>
  <si>
    <t>10090008            在途存款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</si>
  <si>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</si>
  <si>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</si>
  <si>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</si>
  <si>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</si>
  <si>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</si>
  <si>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</si>
  <si>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</si>
  <si>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WINNER GESTORES S.L.</t>
  </si>
  <si>
    <t>B86075751</t>
  </si>
  <si>
    <t>21710015            应交税金-应交个人所得税保险费</t>
  </si>
  <si>
    <t>550220030002        管理费用-董事会费用-福利费</t>
  </si>
  <si>
    <t>科目</t>
    <phoneticPr fontId="1" type="noConversion"/>
  </si>
  <si>
    <t>Fecha Oper</t>
  </si>
  <si>
    <t>Fecha Valor</t>
  </si>
  <si>
    <t>Referencia</t>
  </si>
  <si>
    <t>OPERACION CON CHEQUE</t>
  </si>
  <si>
    <t>TRANSFERENCIA OTRA ENTIDAD</t>
  </si>
  <si>
    <t>RECIBO ENERGIA</t>
  </si>
  <si>
    <t>COMPRAS CON TARJETA IBERCAJA</t>
  </si>
  <si>
    <t>TARJ.IBERC.****1012</t>
  </si>
  <si>
    <t>5730107001012</t>
  </si>
  <si>
    <t>RECIBO SEGUROS</t>
  </si>
  <si>
    <t>CAJA DE SEGUROS REU 000002990000SDD000832882</t>
  </si>
  <si>
    <t>RECIBO</t>
  </si>
  <si>
    <t>OPERACION SEGURIDAD SOCIAL</t>
  </si>
  <si>
    <t>TGSS  COTIZACION 00 000002710000SDD000118037</t>
  </si>
  <si>
    <t>TGSS  COTIZACION 00 000002800000SDD000157638</t>
  </si>
  <si>
    <t>FUTURE TELECOM PLUS S.L.  PAGA FACTURA UE22-0002544 UNICO STAR EUROPA S.L</t>
  </si>
  <si>
    <t>COMISIONES Y GASTOS VARIOS</t>
  </si>
  <si>
    <t>UNICO STAR EUROPA SL  INTERAL TRANSFERENCIA UNICO IBERCAJA UNICO STAR EUROPA S.L</t>
  </si>
  <si>
    <t>IBERDROLA CLIENTES, 003602520000SDD000145031</t>
  </si>
  <si>
    <t>RETROCESION DE APUNTE</t>
  </si>
  <si>
    <t>TAR.PLANA CTA.NEGO.</t>
  </si>
  <si>
    <t>OPERACION IMPORT-EXPORT</t>
  </si>
  <si>
    <t>MOSCA MARITIMO 002587120000SDD004185733</t>
  </si>
  <si>
    <t>WINNER GESTORES, S. 003810170000SDD000000510</t>
  </si>
  <si>
    <t>VIVA AQUA SERVICE S 009938210000SDD000005387</t>
  </si>
  <si>
    <t>IBERDROLA CLIENTES, 003602520000SDD000145626</t>
  </si>
  <si>
    <t>RECIBO TELEFONO</t>
  </si>
  <si>
    <t>VODAFONE ESPANA S.A 001872080000SDD004284671</t>
  </si>
  <si>
    <t>NOMINA</t>
  </si>
  <si>
    <t>Concepto</t>
    <phoneticPr fontId="1" type="noConversion"/>
  </si>
  <si>
    <t>Concepto</t>
    <phoneticPr fontId="1" type="noConversion"/>
  </si>
  <si>
    <t>Descripción</t>
    <phoneticPr fontId="1" type="noConversion"/>
  </si>
  <si>
    <t>Descripción</t>
    <phoneticPr fontId="1" type="noConversion"/>
  </si>
  <si>
    <t>齐战军</t>
  </si>
  <si>
    <t>55012011            营业费用-杂费</t>
  </si>
  <si>
    <t>代收支票</t>
  </si>
  <si>
    <t>DM UNIKO ESPJ</t>
  </si>
  <si>
    <t>E44832806</t>
  </si>
  <si>
    <t>2151                应付工资</t>
  </si>
  <si>
    <t>银付-23</t>
  </si>
  <si>
    <t>银付-24</t>
  </si>
  <si>
    <t>银付-25</t>
  </si>
  <si>
    <t>银付-26</t>
  </si>
  <si>
    <t>银付-27</t>
  </si>
  <si>
    <t>55012018            营业费用-仓库水电费</t>
  </si>
  <si>
    <t>EMPOLIME S.A.</t>
  </si>
  <si>
    <t>A78492378</t>
  </si>
  <si>
    <t>55022004            管理费用-办公费用</t>
  </si>
  <si>
    <t>BAZAR ASIATICO FENGYUANG S.L.U</t>
  </si>
  <si>
    <t>B54555834</t>
  </si>
  <si>
    <t>MERCA LELEY SL</t>
  </si>
  <si>
    <t>B44886554</t>
  </si>
  <si>
    <t>2152                应付佣金</t>
  </si>
  <si>
    <t>施小东</t>
  </si>
  <si>
    <t>短期借款</t>
  </si>
  <si>
    <t>2101                短期借款</t>
  </si>
  <si>
    <t>55030002            利息</t>
  </si>
  <si>
    <t>还短期借款</t>
  </si>
  <si>
    <t>银付-88</t>
  </si>
  <si>
    <t>银付-89</t>
  </si>
  <si>
    <t>1032-1</t>
    <phoneticPr fontId="1" type="noConversion"/>
  </si>
  <si>
    <t>1032-2</t>
    <phoneticPr fontId="1" type="noConversion"/>
  </si>
  <si>
    <t>FINANC. IMPORTACION</t>
  </si>
  <si>
    <t>FTS23Ñ0000646</t>
  </si>
  <si>
    <t>银付-1</t>
  </si>
  <si>
    <t>银付-2</t>
  </si>
  <si>
    <t>银付-28</t>
  </si>
  <si>
    <t>银付-29</t>
  </si>
  <si>
    <t>银付-30</t>
  </si>
  <si>
    <t>银付-31</t>
  </si>
  <si>
    <t>银付-32</t>
  </si>
  <si>
    <t>银付-33</t>
  </si>
  <si>
    <t>银付-34</t>
  </si>
  <si>
    <t>银付-35</t>
  </si>
  <si>
    <t>JINGHENG XIA</t>
  </si>
  <si>
    <t>X9568333B</t>
  </si>
  <si>
    <t>内部转账 SABADELL</t>
  </si>
  <si>
    <t>银收-79</t>
  </si>
  <si>
    <t>银付-56</t>
  </si>
  <si>
    <t>银付-59</t>
  </si>
  <si>
    <t>BRICOLAJES Y DECORACION SEVILLA S.L</t>
  </si>
  <si>
    <t>B90466178</t>
  </si>
  <si>
    <t>银收-109</t>
  </si>
  <si>
    <t>银收-110</t>
  </si>
  <si>
    <t>Mosca-maritimo S.l</t>
  </si>
  <si>
    <t>B30464721</t>
  </si>
  <si>
    <t>银收-130</t>
  </si>
  <si>
    <t>55012016            营业费用-汽车费用</t>
  </si>
  <si>
    <t>银付-90</t>
  </si>
  <si>
    <t>银收-150</t>
  </si>
  <si>
    <t>银付-96</t>
  </si>
  <si>
    <t>RONGJU XU 徐荣菊</t>
  </si>
  <si>
    <t>X2564681C</t>
  </si>
  <si>
    <t>银付-97</t>
  </si>
  <si>
    <t>银付-105</t>
  </si>
  <si>
    <t>VIVA AQUA SERVICE  饮水费</t>
  </si>
  <si>
    <t>内部转账 CAJARUAL</t>
  </si>
  <si>
    <t>银收-207</t>
  </si>
  <si>
    <t>法人社保</t>
  </si>
  <si>
    <t>1038-1</t>
    <phoneticPr fontId="1" type="noConversion"/>
  </si>
  <si>
    <t>1038-2</t>
    <phoneticPr fontId="1" type="noConversion"/>
  </si>
  <si>
    <t>摘要</t>
    <phoneticPr fontId="1" type="noConversion"/>
  </si>
  <si>
    <t>票据号</t>
    <phoneticPr fontId="1" type="noConversion"/>
  </si>
  <si>
    <t>29-09-2023</t>
  </si>
  <si>
    <t>QUICK&amp;MORE   2024 E RAGIONE SOCIALE ESPO SITORE</t>
  </si>
  <si>
    <t>9720151127862</t>
  </si>
  <si>
    <t>2713948500</t>
  </si>
  <si>
    <t>2803948500</t>
  </si>
  <si>
    <t>28-09-2023</t>
  </si>
  <si>
    <t>CAVE BILBAINOS LOGISTICA ESPANA S.L B46211132 Fra:16196 - Fecha:27-09-2023 - Imp:451.78 UNICO STAR EUROPA S.L.</t>
  </si>
  <si>
    <t>632703703756</t>
  </si>
  <si>
    <t>27-09-2023</t>
  </si>
  <si>
    <t>82001519301</t>
  </si>
  <si>
    <t>DEVOLUCION DOCUMENTO</t>
  </si>
  <si>
    <t>26-09-2023</t>
  </si>
  <si>
    <t>FRA N.175 11Ñ09Ñ2023</t>
  </si>
  <si>
    <t>3602522326900</t>
  </si>
  <si>
    <t>FANGZHENG S.L.  FTS23 0001999 UNICO STAR EUROPA S.L</t>
  </si>
  <si>
    <t>632683553879</t>
  </si>
  <si>
    <t>CAVE BILBAINOS LOGISTICA ESPANA S.L B46211132 Fra:16151 - Fecha:25-09-2023 - Imp:75.56 UNICO STAR EUROPA S.L.</t>
  </si>
  <si>
    <t>632683536867</t>
  </si>
  <si>
    <t>25-09-2023</t>
  </si>
  <si>
    <t>DEVOLUCION DE ERROR PAGADO</t>
  </si>
  <si>
    <t>FRA N.DI23-0005079 DEL 19.07.2023 3RDND</t>
  </si>
  <si>
    <t>CHEQUE NUM. 1519301</t>
  </si>
  <si>
    <t>820001519301</t>
  </si>
  <si>
    <t>82016104059</t>
  </si>
  <si>
    <t>632653498063</t>
  </si>
  <si>
    <t>22-09-2023</t>
  </si>
  <si>
    <t>FRA N.DI23-0005079 DEL 19.07.2023 2ND</t>
  </si>
  <si>
    <t>CAVE BILBAINOS LOGISTICA ESPANA S.L B46211132 Fra:16096 - Fecha:21-09-2023 - Imp:615.97 UNICO STAR EUROPA S.L.</t>
  </si>
  <si>
    <t>632643438156</t>
  </si>
  <si>
    <t>21-09-2023</t>
  </si>
  <si>
    <t>FRA N. DI23Ñ5079 DEL 19.07.2023</t>
  </si>
  <si>
    <t>FRA 23Ñ9 DEL 01.09.2023</t>
  </si>
  <si>
    <t>CHEQUE NUM. 6104059</t>
  </si>
  <si>
    <t>820106104059</t>
  </si>
  <si>
    <t>TRANSPORTES LARA CEA S.L.  FACTURA UE23-0001413 UNICO STAR EUROPA, S.L.</t>
  </si>
  <si>
    <t>66331313</t>
  </si>
  <si>
    <t>20-09-2023</t>
  </si>
  <si>
    <t>9938212326400</t>
  </si>
  <si>
    <t>RONGJU XU  Factura UE 23-0001305 rongju xu UNICO STAR EUROPA S,L</t>
  </si>
  <si>
    <t>632633427809</t>
  </si>
  <si>
    <t>1872082326300</t>
  </si>
  <si>
    <t>UNICO STAR EUROPA SL  INTERAL TRANSFER A IBERCAJA UNICO UNICO STAR EUROPA S.L</t>
  </si>
  <si>
    <t>632623364624</t>
  </si>
  <si>
    <t>GRUPO MIN HAI SOCIEDAD LIMITADA  factura unico star europa sl</t>
  </si>
  <si>
    <t>632623388472</t>
  </si>
  <si>
    <t>19-09-2023</t>
  </si>
  <si>
    <t>FRA JUNIO Y JULIO 2023</t>
  </si>
  <si>
    <t>CHEQUE NUM. 6305835</t>
  </si>
  <si>
    <t>820106305835</t>
  </si>
  <si>
    <t>CHEQUE NUM. 6671572</t>
  </si>
  <si>
    <t>820006671572</t>
  </si>
  <si>
    <t>CHEQUE NUM. 0883267</t>
  </si>
  <si>
    <t>420100883267</t>
  </si>
  <si>
    <t>CHEQUE NUM. 0883265</t>
  </si>
  <si>
    <t>420100883265</t>
  </si>
  <si>
    <t>CHEQUE NUM. 0883266</t>
  </si>
  <si>
    <t>420100883266</t>
  </si>
  <si>
    <t>FRA N. SX2023 005 DE 18.09.2023</t>
  </si>
  <si>
    <t>ZIQIANG WANG X6172235R UE23-0001435 UNICO STAR EUROPA S.L</t>
  </si>
  <si>
    <t>632613311381</t>
  </si>
  <si>
    <t>CAVE BILBAINOS LOGISTICA ESPANA S.L B46211132 Fra:15980 - Fecha:18-09-2023 - Imp:213.33 UNICO STAR EUROPA S.L.</t>
  </si>
  <si>
    <t>632613303558</t>
  </si>
  <si>
    <t>18-09-2023</t>
  </si>
  <si>
    <t>PAGO NACIONAL</t>
  </si>
  <si>
    <t>9720191096936</t>
  </si>
  <si>
    <t>632583286767</t>
  </si>
  <si>
    <t>632583286772</t>
  </si>
  <si>
    <t>15-09-2023</t>
  </si>
  <si>
    <t>CHEQUE NUM. 4669226</t>
  </si>
  <si>
    <t>824204669226</t>
  </si>
  <si>
    <t>CHEQUE NUM. 6477770</t>
  </si>
  <si>
    <t>820106477770</t>
  </si>
  <si>
    <t>CHEQUE NUM. 1046390</t>
  </si>
  <si>
    <t>820001046390</t>
  </si>
  <si>
    <t>3810172325800</t>
  </si>
  <si>
    <t>2587122325800</t>
  </si>
  <si>
    <t>632573220349</t>
  </si>
  <si>
    <t>CAVE BILBAINOS LOGISTICA ESPANA S.L B46211132 Fra:15901 - Fecha:14-09-2023 - Imp:485.40 UNICO STAR EUROPA S.L.</t>
  </si>
  <si>
    <t>632573211609</t>
  </si>
  <si>
    <t>CAVE BILBAINOS LOGISTICA ESPANA S.L B46211132 Fra:15902 - Fecha:14-09-2023 - Imp:359.06 UNICO STAR EUROPA S.L.</t>
  </si>
  <si>
    <t>632573211608</t>
  </si>
  <si>
    <t>CAVE BILBAINOS LOGISTICA ESPANA S.L B46211132 Fra:15900 - Fecha:14-09-2023 - Imp:239.41 UNICO STAR EUROPA S.L.</t>
  </si>
  <si>
    <t>632573211610</t>
  </si>
  <si>
    <t>14-09-2023</t>
  </si>
  <si>
    <t>CAVE BILBAINOS LOGISTICA ESPANA S.L B46211132 Fra:15859 - Fecha:13-09-2023 - Imp:533.58 UNICO STAR EUROPA S.L.</t>
  </si>
  <si>
    <t>632563172592</t>
  </si>
  <si>
    <t>13-09-2023</t>
  </si>
  <si>
    <t>MAPFRE 002193280000SDD000869254</t>
  </si>
  <si>
    <t>2193282325600</t>
  </si>
  <si>
    <t>3602522325600</t>
  </si>
  <si>
    <t>12-09-2023</t>
  </si>
  <si>
    <t>UNICO STAR EUROPA SL B88319900 INTERNAL TRANSFER A IBERCAJA DE UNICO UNICO STAR EUROPA S.L UNICO</t>
  </si>
  <si>
    <t>632543081239</t>
  </si>
  <si>
    <t>11-09-2023</t>
  </si>
  <si>
    <t>MAPFRE 002193280000SDD000458766</t>
  </si>
  <si>
    <t>2193282325400</t>
  </si>
  <si>
    <t>RECIBO AGUA</t>
  </si>
  <si>
    <t>CANAL DE ISABEL II 007426120000SDD004250376</t>
  </si>
  <si>
    <t>7426123853100</t>
  </si>
  <si>
    <t>CANAL DE ISABEL II 007426120000SDD004249381</t>
  </si>
  <si>
    <t>08-09-2023</t>
  </si>
  <si>
    <t>05-09-2023</t>
  </si>
  <si>
    <t>NOMINA AGOSTO 2023 JIE SHENG</t>
  </si>
  <si>
    <t>7825128065600</t>
  </si>
  <si>
    <t>NOMINA AGOSTO 2023 RENGANG WANG</t>
  </si>
  <si>
    <t>NOMINA AGOSTO 2023 MEI JIACE</t>
  </si>
  <si>
    <t>NOMINA AGOSTO 2023 QIAN CHEN</t>
  </si>
  <si>
    <t>NOMINA AGOSTO 2023 XU ZHOU</t>
  </si>
  <si>
    <t>NOMINA AGOSTO 2023 GUOZHANG LIU</t>
  </si>
  <si>
    <t>NOMINA AGOSTO 2023 LIU JUN</t>
  </si>
  <si>
    <t>NOMINA AGOSTO 2023 XIAO HUA LU XIA</t>
  </si>
  <si>
    <t>NOMINA AGOSTO 2023 FENG HUI</t>
  </si>
  <si>
    <t>NOMINA AGOSTO 2023 DONG DAWEI</t>
  </si>
  <si>
    <t>NOMINA AGOSTO 2023 SHUANG ZHANG</t>
  </si>
  <si>
    <t>632472740051</t>
  </si>
  <si>
    <t>BAZAR RONDA GRANADA S.L. B19549054 23 0001322 UNICO STAR EUROPA S.L</t>
  </si>
  <si>
    <t>632472715294</t>
  </si>
  <si>
    <t>04-09-2023</t>
  </si>
  <si>
    <t>06-09-2023</t>
  </si>
  <si>
    <t>CHEQUE NUM. 6034326</t>
  </si>
  <si>
    <t>820106034326</t>
  </si>
  <si>
    <t>01-09-2023</t>
  </si>
  <si>
    <t>2993812800</t>
  </si>
  <si>
    <t>银付-118</t>
  </si>
  <si>
    <t>PAGA   QUICK&amp;MORE 2024 E RAGIONE SOCIALE ESPO SITORE  展会费第2次付款付清  发票后补</t>
  </si>
  <si>
    <t>55012010            营业费用-运输费用</t>
  </si>
  <si>
    <t>YHDK000018243</t>
  </si>
  <si>
    <t>银付-117</t>
  </si>
  <si>
    <t>短期借款 手续费</t>
  </si>
  <si>
    <t>YHDK000018242</t>
  </si>
  <si>
    <t>银付-116</t>
  </si>
  <si>
    <t>短期借款 利息</t>
  </si>
  <si>
    <t>YHDK000018241</t>
  </si>
  <si>
    <t>YHDK000018240</t>
  </si>
  <si>
    <t>银付-115</t>
  </si>
  <si>
    <t>公司社保</t>
  </si>
  <si>
    <t>YHDK000018239</t>
  </si>
  <si>
    <t>银付-114</t>
  </si>
  <si>
    <t>YHDK000018238</t>
  </si>
  <si>
    <t>银收-202</t>
  </si>
  <si>
    <t>CBL托收 HUAQING XUE  UE23/1462</t>
  </si>
  <si>
    <t>HUAQING XUE</t>
  </si>
  <si>
    <t>Y1456176Z</t>
  </si>
  <si>
    <t>YHDK000018210</t>
  </si>
  <si>
    <t>银收-201</t>
  </si>
  <si>
    <t>CBL托收 BAZAR ASIATICO FENGYUANG S.L.U  UE23/1453  UE23/1252  UE23/1499</t>
  </si>
  <si>
    <t>YHDK000018209</t>
  </si>
  <si>
    <t>银付-109</t>
  </si>
  <si>
    <t>CHEQUE NUM. 1519301 HIPER LIU S.L UE23/846  跳票费</t>
  </si>
  <si>
    <t>YHDK000018169</t>
  </si>
  <si>
    <t>银收-188</t>
  </si>
  <si>
    <t>15193012</t>
  </si>
  <si>
    <t>CHEQUE NUM. 1519301   HIPER LIU S.L  UE23/846 (冲红.原单:YHDK000018131)  跳票</t>
  </si>
  <si>
    <t>HIPER LIU S.L</t>
  </si>
  <si>
    <t>B67763631</t>
  </si>
  <si>
    <t>YHDK000018168</t>
  </si>
  <si>
    <t>银付-107</t>
  </si>
  <si>
    <t>FRA N.175 11?09?2023  55000.00赔偿款已收，MABER CONSULTORES SL MC trinter 支付律师费,7月4日支付第1笔</t>
  </si>
  <si>
    <t>MABER CONSULTORES SL</t>
  </si>
  <si>
    <t>B80168321</t>
  </si>
  <si>
    <t>YHDK000018166</t>
  </si>
  <si>
    <t>IBERDROLA CLIENTES  电费</t>
  </si>
  <si>
    <t>YHDK000018164</t>
  </si>
  <si>
    <t>银收-187</t>
  </si>
  <si>
    <t>FANGZHENG S.L  UE23/1489 从前往后核销</t>
  </si>
  <si>
    <t>FANGZHENG S.L 方正电子</t>
  </si>
  <si>
    <t>B02751113</t>
  </si>
  <si>
    <t>YHDK000018163</t>
  </si>
  <si>
    <t>银收-186</t>
  </si>
  <si>
    <t>CBL托收  WEI CHEN  UE23/1441  UE23/1300  UE23/1486</t>
  </si>
  <si>
    <t>WEI CHEN</t>
  </si>
  <si>
    <t>X5274582S</t>
  </si>
  <si>
    <t>YHDK000018162</t>
  </si>
  <si>
    <t>银付-103</t>
  </si>
  <si>
    <t>2023.09.19  SABADELL银行  ANDIMA ESPIN S.L 客户汇错款 ，汇款人 ANTONIO ,业务员已确认，需退回</t>
  </si>
  <si>
    <t>2131                预收账款</t>
  </si>
  <si>
    <t>ANDIMA ESPIN S.L</t>
  </si>
  <si>
    <t>B09644881</t>
  </si>
  <si>
    <t>YHDK000018133</t>
  </si>
  <si>
    <t>银付-102</t>
  </si>
  <si>
    <t>paga  DIGITAL ITALIA SRL    FRA N.DI23-0005079 DEL 19.07.2023 3RDND</t>
  </si>
  <si>
    <t>21810003            其他应付款-UNICO（意大利公司）</t>
  </si>
  <si>
    <t>YHDK000018132</t>
  </si>
  <si>
    <t>银收-180</t>
  </si>
  <si>
    <t>CHEQUE NUM. 1519301   HIPER LIU S.L  UE23/846</t>
  </si>
  <si>
    <t>YHDK000018131</t>
  </si>
  <si>
    <t>银付-101</t>
  </si>
  <si>
    <t>2023.09.25 BRICOLAJES Y DECORACION SEVILLA S.L UE23/1446 支票1412.64跳票费</t>
  </si>
  <si>
    <t>YHDK000018130</t>
  </si>
  <si>
    <t>银收-179</t>
  </si>
  <si>
    <t>61040591</t>
  </si>
  <si>
    <t>CHEQUE NUM. 6104059  BRICOLAJES Y DECORACION SEVILLA S.L  UE23/1446 (冲红.原单:YHDK000018080) 跳票</t>
  </si>
  <si>
    <t>YHDK000018129</t>
  </si>
  <si>
    <t>银收-178</t>
  </si>
  <si>
    <t>YHDK000018128</t>
  </si>
  <si>
    <t>银付-99</t>
  </si>
  <si>
    <t>PAGA  FUTURE  FTS23?0000646</t>
  </si>
  <si>
    <t>YHDK000018109</t>
  </si>
  <si>
    <t>银付-98</t>
  </si>
  <si>
    <t>paga  DIGITAL ITALIA SRL  FRA N.DI23-0005079 DEL 19.07.2023 2ND</t>
  </si>
  <si>
    <t>YHDK000018108</t>
  </si>
  <si>
    <t>银收-168</t>
  </si>
  <si>
    <t>CBL托收 XUEYUN KE  UE23/1421</t>
  </si>
  <si>
    <t>XUEYUN KE</t>
  </si>
  <si>
    <t>X8741188S</t>
  </si>
  <si>
    <t>YHDK000018100</t>
  </si>
  <si>
    <t>PAGA  DIGITAL ITALIA SRL    DI23/0005079 del 19/07/2023 – TD01</t>
  </si>
  <si>
    <t>YHDK000018099</t>
  </si>
  <si>
    <t>EMPOLIME  9月仓库租金</t>
  </si>
  <si>
    <t>YHDK000018097</t>
  </si>
  <si>
    <t>银收-153</t>
  </si>
  <si>
    <t>CHEQUE NUM. 6104059  BRICOLAJES Y DECORACION SEVILLA S.L  UE23/1446</t>
  </si>
  <si>
    <t>YHDK000018080</t>
  </si>
  <si>
    <t>银收-152</t>
  </si>
  <si>
    <t>TRANSPORTES LARA CEA S.L.     UE23-1413</t>
  </si>
  <si>
    <t>5301                营业外收入</t>
  </si>
  <si>
    <t>YHDK000018079</t>
  </si>
  <si>
    <t>银收-151</t>
  </si>
  <si>
    <t>账户手续费</t>
  </si>
  <si>
    <t>YHDK000018078</t>
  </si>
  <si>
    <t>银付-93</t>
  </si>
  <si>
    <t>YHDK000018077</t>
  </si>
  <si>
    <t>RONGJU XU  UE23/1205</t>
  </si>
  <si>
    <t>YHDK000018076</t>
  </si>
  <si>
    <t>YHDK000018067</t>
  </si>
  <si>
    <t>VODAFONE ESPANA S.A 电话费</t>
  </si>
  <si>
    <t>YHDK000018064</t>
  </si>
  <si>
    <t>银收-146</t>
  </si>
  <si>
    <t>YHDK000018063</t>
  </si>
  <si>
    <t>银收-145</t>
  </si>
  <si>
    <t>GRUPO MIN HAI S.L  UE23/1454部分收款银行转账部分，其余收支票</t>
  </si>
  <si>
    <t>GRUPO MIN HAI S.L</t>
  </si>
  <si>
    <t>B56211428</t>
  </si>
  <si>
    <t>YHDK000018062</t>
  </si>
  <si>
    <t>支付 MARESA maritn e hijos 运费  手续费</t>
  </si>
  <si>
    <t>YHDK000018061</t>
  </si>
  <si>
    <t>银付-87</t>
  </si>
  <si>
    <t>MARESA  maritn e hijos  运费  6月发票 1130.79  7月发票  621.94+之前未支付成功对方银行手续费9.68+5.33  减abono 14.44+34.92</t>
  </si>
  <si>
    <t>MARTIN E HIJOS S.L.</t>
  </si>
  <si>
    <t>B35023068</t>
  </si>
  <si>
    <t>YHDK000018060</t>
  </si>
  <si>
    <t>银收-134</t>
  </si>
  <si>
    <t>63058352</t>
  </si>
  <si>
    <t>CHEQUE NUM. 6305835  QIAOKANG DA S.L UE23/0737</t>
  </si>
  <si>
    <t>LILI CHEN</t>
  </si>
  <si>
    <t>X4608054G</t>
  </si>
  <si>
    <t>YHDK000018046</t>
  </si>
  <si>
    <t>银收-133</t>
  </si>
  <si>
    <t>66715720</t>
  </si>
  <si>
    <t>CHEQUE NUM. 6671572  MI PRIMERA CASA EUROPAS.L  UE23/1137</t>
  </si>
  <si>
    <t>MI PRIMERA CASA EUROPAS.L</t>
  </si>
  <si>
    <t>B73677965</t>
  </si>
  <si>
    <t>YHDK000018045</t>
  </si>
  <si>
    <t>银收-132</t>
  </si>
  <si>
    <t>08832673</t>
  </si>
  <si>
    <t>CHEQUE NUM. 0883267  	 EASY PHONE CADIZ S.L  UE23/1082 UE23/1083 UE23/1447</t>
  </si>
  <si>
    <t>EASY PHONE CADIZ S.L</t>
  </si>
  <si>
    <t>B02772879</t>
  </si>
  <si>
    <t>YHDK000018044</t>
  </si>
  <si>
    <t>银收-131</t>
  </si>
  <si>
    <t>08832651</t>
  </si>
  <si>
    <t>CHEQUE NUM. 0883265  EASY PHONE CADIZ S.L  UE23/1079</t>
  </si>
  <si>
    <t>YHDK000018043</t>
  </si>
  <si>
    <t>08832662</t>
  </si>
  <si>
    <t>CHEQUE NUM. 0883266  EASY PHONE CADIZ S.L  UE23/1081</t>
  </si>
  <si>
    <t>YHDK000018042</t>
  </si>
  <si>
    <t>银收-129</t>
  </si>
  <si>
    <t>支付施小东佣金9月发票 1415 .09+IVA297.17   代扣个税</t>
  </si>
  <si>
    <t>YHDK000018041</t>
  </si>
  <si>
    <t>银付-85</t>
  </si>
  <si>
    <t>支付施小东佣金9月发票 1415 .09+IVA297.17</t>
  </si>
  <si>
    <t>YHDK000018040</t>
  </si>
  <si>
    <t>银收-128</t>
  </si>
  <si>
    <t>ZIQIANG WANG UE23-1435  UE23/1435</t>
  </si>
  <si>
    <t>ZIQIANG WANG</t>
  </si>
  <si>
    <t>X6434037V</t>
  </si>
  <si>
    <t>YHDK000018039</t>
  </si>
  <si>
    <t>银收-127</t>
  </si>
  <si>
    <t>CBL托收  JINGHENG XIA  UE23/1411</t>
  </si>
  <si>
    <t>YHDK000018038</t>
  </si>
  <si>
    <t>银付-82</t>
  </si>
  <si>
    <t>YHDK000018027</t>
  </si>
  <si>
    <t>银收-112</t>
  </si>
  <si>
    <t>FUTURE TELECOM PLUS S.L. PAGA FACTURA UE22-0002544</t>
  </si>
  <si>
    <t>YHDK000018001</t>
  </si>
  <si>
    <t>银收-111</t>
  </si>
  <si>
    <t>FUTURE TELECOM PLUS S.L     FACTURA UE22-0002544</t>
  </si>
  <si>
    <t>YHDK000018000</t>
  </si>
  <si>
    <t>46692264</t>
  </si>
  <si>
    <t>CHEQUE NUM. 4669226  HAPPY FAMILY 888 S.L  UE23/0001091</t>
  </si>
  <si>
    <t>HAPPY FAMILY 888 S.L</t>
  </si>
  <si>
    <t>B16856684</t>
  </si>
  <si>
    <t>YHDK000017999</t>
  </si>
  <si>
    <t>64777703</t>
  </si>
  <si>
    <t>CHEQUE NUM. 6477770  MERCA LELEY SL    UE23/731</t>
  </si>
  <si>
    <t>YHDK000017998</t>
  </si>
  <si>
    <t>银收-108</t>
  </si>
  <si>
    <t>10463904</t>
  </si>
  <si>
    <t>CHEQUE NUM. 1046390   DM UNIKO ESPJ  UE23/859 支票第3张</t>
  </si>
  <si>
    <t>YHDK000017997</t>
  </si>
  <si>
    <t>银付-74</t>
  </si>
  <si>
    <t>WINNER GESTORES 律师楼9月费用</t>
  </si>
  <si>
    <t>YHDK000017981</t>
  </si>
  <si>
    <t>银付-73</t>
  </si>
  <si>
    <t>MOSCA MARITIMO  运费</t>
  </si>
  <si>
    <t>YHDK000017980</t>
  </si>
  <si>
    <t>银收-100</t>
  </si>
  <si>
    <t>内部转账  SABADELL</t>
  </si>
  <si>
    <t>YHDK000017979</t>
  </si>
  <si>
    <t>银收-99</t>
  </si>
  <si>
    <t>CBL托收  XINWEI ZHANG  UE23/1381</t>
  </si>
  <si>
    <t>XINWEI ZHANG</t>
  </si>
  <si>
    <t>X2507374Y</t>
  </si>
  <si>
    <t>YHDK000017978</t>
  </si>
  <si>
    <t>银收-98</t>
  </si>
  <si>
    <t>CBL托收  HAIMIN ZOU  UE23/1385</t>
  </si>
  <si>
    <t>HAIMIN ZOU</t>
  </si>
  <si>
    <t>X4028185B</t>
  </si>
  <si>
    <t>YHDK000017977</t>
  </si>
  <si>
    <t>银收-97</t>
  </si>
  <si>
    <t>CBL托收  XINGXIAO SHEN  UE23/1290  UE23/1295</t>
  </si>
  <si>
    <t>XINGXIAO SHEN</t>
  </si>
  <si>
    <t>X5993560J</t>
  </si>
  <si>
    <t>YHDK000017976</t>
  </si>
  <si>
    <t>银收-87</t>
  </si>
  <si>
    <t>CBL托收  CHUNOU ZHANG  UE23/1389</t>
  </si>
  <si>
    <t>CHUNOU ZHANG</t>
  </si>
  <si>
    <t>X4301111L</t>
  </si>
  <si>
    <t>YHDK000017949</t>
  </si>
  <si>
    <t>银付-65</t>
  </si>
  <si>
    <t>MAPFRE 车辆保险  MAPFRE 林凯宝马0285KCT保险1431.30-保时捷0487JYZ保险退款1236.33=194.97</t>
  </si>
  <si>
    <t>YHDK000017948</t>
  </si>
  <si>
    <t>银付-64</t>
  </si>
  <si>
    <t>电费</t>
  </si>
  <si>
    <t>YHDK000017947</t>
  </si>
  <si>
    <t>YHDK000017921</t>
  </si>
  <si>
    <t>MAPFRE  3219GXK  彬总名下货车</t>
  </si>
  <si>
    <t>YHDK000017920</t>
  </si>
  <si>
    <t>银付-58</t>
  </si>
  <si>
    <t>CANAL DE ISABEL II 水费</t>
  </si>
  <si>
    <t>YHDK000017919</t>
  </si>
  <si>
    <t>银付-57</t>
  </si>
  <si>
    <t>CANAL DE ISABEL II  水费</t>
  </si>
  <si>
    <t>YHDK000017918</t>
  </si>
  <si>
    <t>PAGA FUTURE  FTS23?0000646</t>
  </si>
  <si>
    <t>YHDK000017917</t>
  </si>
  <si>
    <t>NOMINA AGOSTO 2023 JIE SHENG  盛杰8月银行工资</t>
  </si>
  <si>
    <t>YHDK000017739</t>
  </si>
  <si>
    <t>NOMINA AGOSTO 2023  ZHANJUN QI 齐战军8月银行工资</t>
  </si>
  <si>
    <t>YHDK000017738</t>
  </si>
  <si>
    <t>NOMINA AGOSTO 2023 RENGANG WANG  王仁刚8月银行工资</t>
  </si>
  <si>
    <t>YHDK000017737</t>
  </si>
  <si>
    <t>NOMINA AGOSTO 2023 MEI JIACE  梅佳策8月银行工资</t>
  </si>
  <si>
    <t>YHDK000017736</t>
  </si>
  <si>
    <t>NOMINA AGOSTO 2023 QIAN CHEN  陈小九8月银行工资</t>
  </si>
  <si>
    <t>YHDK000017735</t>
  </si>
  <si>
    <t>NOMINA AGOSTO 2023   ZIHANG HUANG 黄子航8月银行工资</t>
  </si>
  <si>
    <t>YHDK000017734</t>
  </si>
  <si>
    <t>NOMINA AGOSTO 2023 XU ZHOU 徐舟8月银行工资</t>
  </si>
  <si>
    <t>YHDK000017733</t>
  </si>
  <si>
    <t>NOMINA AGOSTO 2023 GUOZHANG LIU   刘国章8月银行工资</t>
  </si>
  <si>
    <t>YHDK000017732</t>
  </si>
  <si>
    <t>NOMINA AGOSTO 2023 LIU JUN  刘俊8月银行工资</t>
  </si>
  <si>
    <t>YHDK000017731</t>
  </si>
  <si>
    <t>NOMINA AGOSTO 2023 XIAO HUA LU XIA  陆夏小华8月银行工资</t>
  </si>
  <si>
    <t>YHDK000017730</t>
  </si>
  <si>
    <t>NOMINA AGOSTO 2023 FENG HUI  冯慧8月银行工资</t>
  </si>
  <si>
    <t>YHDK000017729</t>
  </si>
  <si>
    <t>现金</t>
  </si>
  <si>
    <t>NOMINA AGOSTO 2023 DONG DAWEI  董大蔚8月银行工资</t>
  </si>
  <si>
    <t>YHDK000017728</t>
  </si>
  <si>
    <t>NOMINA AGOSTO 2023 SHUANG ZHANG  张爽8月银行工资</t>
  </si>
  <si>
    <t>YHDK000017727</t>
  </si>
  <si>
    <t>银收-21</t>
  </si>
  <si>
    <t>YHDK000017698</t>
  </si>
  <si>
    <t>银收-20</t>
  </si>
  <si>
    <t>BAZAR RONDA GRANADA  UE23/1322  UE23/1344</t>
  </si>
  <si>
    <t>BAZAR RONDA GRANADA S.L</t>
  </si>
  <si>
    <t>B19549054</t>
  </si>
  <si>
    <t>YHDK000017697</t>
  </si>
  <si>
    <t>银收-19</t>
  </si>
  <si>
    <t>60343262</t>
  </si>
  <si>
    <t>CHEQUE NUM. 6034326   HIPER PINOSO S.L  UE23/1198</t>
  </si>
  <si>
    <t>HIPER PINOSO S.L</t>
  </si>
  <si>
    <t>B67673293</t>
  </si>
  <si>
    <t>YHDK000017696</t>
  </si>
  <si>
    <t>COMPRAS CON TARJETA IBERCAJA  刷卡消费</t>
  </si>
  <si>
    <t>YHDK000017654</t>
  </si>
  <si>
    <t>法人保险</t>
  </si>
  <si>
    <t>YHDK000017653</t>
  </si>
  <si>
    <t>1002-1</t>
    <phoneticPr fontId="1" type="noConversion"/>
  </si>
  <si>
    <t>1002-2</t>
    <phoneticPr fontId="1" type="noConversion"/>
  </si>
  <si>
    <t>1002-3</t>
    <phoneticPr fontId="1" type="noConversion"/>
  </si>
  <si>
    <t>1002-1</t>
    <phoneticPr fontId="1" type="noConversion"/>
  </si>
  <si>
    <t>1002-2</t>
    <phoneticPr fontId="1" type="noConversion"/>
  </si>
  <si>
    <t>1002-3</t>
    <phoneticPr fontId="1" type="noConversion"/>
  </si>
  <si>
    <t>1005-1</t>
    <phoneticPr fontId="1" type="noConversion"/>
  </si>
  <si>
    <t>1005-2</t>
    <phoneticPr fontId="1" type="noConversion"/>
  </si>
  <si>
    <t>1005-1</t>
    <phoneticPr fontId="1" type="noConversion"/>
  </si>
  <si>
    <t>1005-2</t>
    <phoneticPr fontId="1" type="noConversion"/>
  </si>
  <si>
    <t>1032-1</t>
    <phoneticPr fontId="1" type="noConversion"/>
  </si>
  <si>
    <t>1032-2</t>
    <phoneticPr fontId="1" type="noConversion"/>
  </si>
  <si>
    <t>1038-1</t>
    <phoneticPr fontId="1" type="noConversion"/>
  </si>
  <si>
    <t>1038-2</t>
    <phoneticPr fontId="1" type="noConversion"/>
  </si>
  <si>
    <t>NOMINA</t>
    <phoneticPr fontId="1" type="noConversion"/>
  </si>
  <si>
    <t>COMPRAS CON TARJETA IBERCAJA</t>
    <phoneticPr fontId="1" type="noConversion"/>
  </si>
  <si>
    <t>FTS23/0000646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</si>
</sst>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4"/>
      <name val="Calibri"/>
      <family val="2"/>
    </font>
    <font>
      <sz val="11"/>
      <color rgb="FF2D5B7F"/>
      <name val="宋体"/>
      <family val="3"/>
      <charset val="134"/>
    </font>
    <font>
      <sz val="11"/>
      <name val="Calibri Bold"/>
    </font>
    <font>
      <sz val="11"/>
      <name val="Calibri Light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E62F28"/>
      <name val="宋体"/>
      <family val="3"/>
      <charset val="134"/>
    </font>
    <font>
      <b/>
      <sz val="14"/>
      <name val="Calibri"/>
      <family val="2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1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9" fillId="2" borderId="1" xfId="1" applyFont="1" applyFill="1" applyBorder="1"/>
    <xf numFmtId="0" fontId="13" fillId="0" borderId="0" xfId="0" applyFont="1"/>
    <xf numFmtId="0" fontId="0" fillId="0" borderId="0" xfId="0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" fontId="9" fillId="0" borderId="0" xfId="0" applyNumberFormat="1" applyFont="1" applyAlignment="1">
      <alignment horizontal="left"/>
    </xf>
    <xf numFmtId="4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4" fillId="0" borderId="1" xfId="1" applyFont="1" applyBorder="1"/>
    <xf numFmtId="178" fontId="4" fillId="0" borderId="1" xfId="1" applyNumberFormat="1" applyFont="1" applyBorder="1"/>
  </cellXfs>
  <cellStyles count="2"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workbookViewId="0">
      <pane ySplit="1" topLeftCell="A62" activePane="bottomLeft" state="frozen"/>
      <selection pane="bottomLeft" activeCell="B91" sqref="B91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45.88671875" customWidth="1"/>
    <col min="6" max="6" width="30.109375" customWidth="1"/>
    <col min="7" max="7" width="15.77734375" customWidth="1"/>
    <col min="8" max="8" width="20.6640625" customWidth="1"/>
  </cols>
  <sheetData>
    <row r="1" spans="1:8" ht="18" x14ac:dyDescent="0.25">
      <c r="A1" s="8" t="s">
        <v>52</v>
      </c>
      <c r="B1" s="17" t="s">
        <v>63</v>
      </c>
      <c r="C1" s="17" t="s">
        <v>64</v>
      </c>
      <c r="D1" s="18" t="s">
        <v>92</v>
      </c>
      <c r="E1" s="18" t="s">
        <v>94</v>
      </c>
      <c r="F1" s="17" t="s">
        <v>65</v>
      </c>
      <c r="G1" s="17" t="s">
        <v>2</v>
      </c>
      <c r="H1" s="17" t="s">
        <v>3</v>
      </c>
    </row>
    <row r="2" spans="1:8" ht="15" x14ac:dyDescent="0.3">
      <c r="A2" s="7">
        <v>1001</v>
      </c>
      <c r="B2" s="25" t="s">
        <v>166</v>
      </c>
      <c r="C2" s="25" t="s">
        <v>166</v>
      </c>
      <c r="D2" s="24" t="s">
        <v>67</v>
      </c>
      <c r="E2" s="26" t="s">
        <v>167</v>
      </c>
      <c r="F2" s="27" t="s">
        <v>8</v>
      </c>
      <c r="G2" s="28">
        <v>-7750</v>
      </c>
      <c r="H2" s="29">
        <v>7571.56</v>
      </c>
    </row>
    <row r="3" spans="1:8" ht="15" x14ac:dyDescent="0.3">
      <c r="A3" s="7" t="s">
        <v>559</v>
      </c>
      <c r="B3" s="25" t="s">
        <v>166</v>
      </c>
      <c r="C3" s="25" t="s">
        <v>166</v>
      </c>
      <c r="D3" s="24" t="s">
        <v>84</v>
      </c>
      <c r="E3" s="26" t="s">
        <v>125</v>
      </c>
      <c r="F3" s="27" t="s">
        <v>168</v>
      </c>
      <c r="G3" s="30">
        <v>4928.1000000000004</v>
      </c>
      <c r="H3" s="29">
        <v>15321.56</v>
      </c>
    </row>
    <row r="4" spans="1:8" s="23" customFormat="1" ht="15" x14ac:dyDescent="0.3">
      <c r="A4" s="7" t="s">
        <v>560</v>
      </c>
      <c r="B4" s="25"/>
      <c r="C4" s="25"/>
      <c r="D4" s="24"/>
      <c r="E4" s="26"/>
      <c r="F4" s="27"/>
      <c r="G4" s="30"/>
      <c r="H4" s="29"/>
    </row>
    <row r="5" spans="1:8" s="23" customFormat="1" ht="15" x14ac:dyDescent="0.3">
      <c r="A5" s="7" t="s">
        <v>561</v>
      </c>
      <c r="B5" s="25"/>
      <c r="C5" s="25"/>
      <c r="D5" s="24"/>
      <c r="E5" s="26"/>
      <c r="F5" s="27"/>
      <c r="G5" s="30"/>
      <c r="H5" s="29"/>
    </row>
    <row r="6" spans="1:8" ht="15" x14ac:dyDescent="0.3">
      <c r="A6" s="7">
        <v>1003</v>
      </c>
      <c r="B6" s="25" t="s">
        <v>166</v>
      </c>
      <c r="C6" s="25" t="s">
        <v>166</v>
      </c>
      <c r="D6" s="24" t="s">
        <v>75</v>
      </c>
      <c r="E6" s="26" t="s">
        <v>76</v>
      </c>
      <c r="F6" s="27" t="s">
        <v>169</v>
      </c>
      <c r="G6" s="28">
        <v>-6277.4</v>
      </c>
      <c r="H6" s="29">
        <v>10393.459999999999</v>
      </c>
    </row>
    <row r="7" spans="1:8" ht="15" x14ac:dyDescent="0.3">
      <c r="A7" s="7">
        <v>1004</v>
      </c>
      <c r="B7" s="25" t="s">
        <v>166</v>
      </c>
      <c r="C7" s="25" t="s">
        <v>166</v>
      </c>
      <c r="D7" s="24" t="s">
        <v>75</v>
      </c>
      <c r="E7" s="26" t="s">
        <v>77</v>
      </c>
      <c r="F7" s="27" t="s">
        <v>170</v>
      </c>
      <c r="G7" s="28">
        <v>-154.18</v>
      </c>
      <c r="H7" s="29">
        <v>16670.86</v>
      </c>
    </row>
    <row r="8" spans="1:8" ht="15" x14ac:dyDescent="0.3">
      <c r="A8" s="7" t="s">
        <v>564</v>
      </c>
      <c r="B8" s="25" t="s">
        <v>171</v>
      </c>
      <c r="C8" s="25" t="s">
        <v>171</v>
      </c>
      <c r="D8" s="24" t="s">
        <v>67</v>
      </c>
      <c r="E8" s="26" t="s">
        <v>172</v>
      </c>
      <c r="F8" s="27" t="s">
        <v>173</v>
      </c>
      <c r="G8" s="30">
        <v>451.78</v>
      </c>
      <c r="H8" s="29">
        <v>16825.04</v>
      </c>
    </row>
    <row r="9" spans="1:8" s="23" customFormat="1" ht="15" x14ac:dyDescent="0.3">
      <c r="A9" s="7" t="s">
        <v>565</v>
      </c>
      <c r="B9" s="25"/>
      <c r="C9" s="25"/>
      <c r="D9" s="24"/>
      <c r="E9" s="26"/>
      <c r="F9" s="27"/>
      <c r="G9" s="30"/>
      <c r="H9" s="29"/>
    </row>
    <row r="10" spans="1:8" ht="15" x14ac:dyDescent="0.3">
      <c r="A10" s="7">
        <v>1006</v>
      </c>
      <c r="B10" s="25" t="s">
        <v>174</v>
      </c>
      <c r="C10" s="25" t="s">
        <v>174</v>
      </c>
      <c r="D10" s="24" t="s">
        <v>79</v>
      </c>
      <c r="E10" s="26" t="s">
        <v>8</v>
      </c>
      <c r="F10" s="27" t="s">
        <v>175</v>
      </c>
      <c r="G10" s="28">
        <v>-92.61</v>
      </c>
      <c r="H10" s="29">
        <v>16373.26</v>
      </c>
    </row>
    <row r="11" spans="1:8" ht="15" x14ac:dyDescent="0.3">
      <c r="A11" s="7">
        <v>1007</v>
      </c>
      <c r="B11" s="25" t="s">
        <v>174</v>
      </c>
      <c r="C11" s="25" t="s">
        <v>174</v>
      </c>
      <c r="D11" s="24" t="s">
        <v>176</v>
      </c>
      <c r="E11" s="26" t="s">
        <v>8</v>
      </c>
      <c r="F11" s="27" t="s">
        <v>175</v>
      </c>
      <c r="G11" s="28">
        <v>-2040.57</v>
      </c>
      <c r="H11" s="29">
        <v>16465.87</v>
      </c>
    </row>
    <row r="12" spans="1:8" ht="15" x14ac:dyDescent="0.3">
      <c r="A12" s="7">
        <v>1008</v>
      </c>
      <c r="B12" s="25" t="s">
        <v>177</v>
      </c>
      <c r="C12" s="25" t="s">
        <v>177</v>
      </c>
      <c r="D12" s="24" t="s">
        <v>67</v>
      </c>
      <c r="E12" s="26" t="s">
        <v>178</v>
      </c>
      <c r="F12" s="27" t="s">
        <v>8</v>
      </c>
      <c r="G12" s="28">
        <v>-2662</v>
      </c>
      <c r="H12" s="29">
        <v>18506.439999999999</v>
      </c>
    </row>
    <row r="13" spans="1:8" ht="15" x14ac:dyDescent="0.3">
      <c r="A13" s="7">
        <v>1009</v>
      </c>
      <c r="B13" s="25" t="s">
        <v>177</v>
      </c>
      <c r="C13" s="25" t="s">
        <v>177</v>
      </c>
      <c r="D13" s="24" t="s">
        <v>68</v>
      </c>
      <c r="E13" s="26" t="s">
        <v>81</v>
      </c>
      <c r="F13" s="27" t="s">
        <v>179</v>
      </c>
      <c r="G13" s="28">
        <v>-45.99</v>
      </c>
      <c r="H13" s="29">
        <v>21168.44</v>
      </c>
    </row>
    <row r="14" spans="1:8" ht="15" x14ac:dyDescent="0.3">
      <c r="A14" s="7">
        <v>1010</v>
      </c>
      <c r="B14" s="25" t="s">
        <v>177</v>
      </c>
      <c r="C14" s="25" t="s">
        <v>177</v>
      </c>
      <c r="D14" s="24" t="s">
        <v>67</v>
      </c>
      <c r="E14" s="26" t="s">
        <v>180</v>
      </c>
      <c r="F14" s="27" t="s">
        <v>181</v>
      </c>
      <c r="G14" s="30">
        <v>8088.02</v>
      </c>
      <c r="H14" s="29">
        <v>21214.43</v>
      </c>
    </row>
    <row r="15" spans="1:8" ht="15" x14ac:dyDescent="0.3">
      <c r="A15" s="7">
        <v>1011</v>
      </c>
      <c r="B15" s="25" t="s">
        <v>177</v>
      </c>
      <c r="C15" s="25" t="s">
        <v>177</v>
      </c>
      <c r="D15" s="24" t="s">
        <v>67</v>
      </c>
      <c r="E15" s="26" t="s">
        <v>182</v>
      </c>
      <c r="F15" s="27" t="s">
        <v>183</v>
      </c>
      <c r="G15" s="30">
        <v>75.56</v>
      </c>
      <c r="H15" s="29">
        <v>13126.41</v>
      </c>
    </row>
    <row r="16" spans="1:8" ht="15" x14ac:dyDescent="0.3">
      <c r="A16" s="7">
        <v>1012</v>
      </c>
      <c r="B16" s="25" t="s">
        <v>184</v>
      </c>
      <c r="C16" s="25" t="s">
        <v>184</v>
      </c>
      <c r="D16" s="24" t="s">
        <v>67</v>
      </c>
      <c r="E16" s="26" t="s">
        <v>185</v>
      </c>
      <c r="F16" s="27" t="s">
        <v>8</v>
      </c>
      <c r="G16" s="28">
        <v>-1435.46</v>
      </c>
      <c r="H16" s="29">
        <v>13050.85</v>
      </c>
    </row>
    <row r="17" spans="1:8" ht="15" x14ac:dyDescent="0.3">
      <c r="A17" s="7">
        <v>1013</v>
      </c>
      <c r="B17" s="25" t="s">
        <v>184</v>
      </c>
      <c r="C17" s="25" t="s">
        <v>184</v>
      </c>
      <c r="D17" s="24" t="s">
        <v>67</v>
      </c>
      <c r="E17" s="26" t="s">
        <v>186</v>
      </c>
      <c r="F17" s="27" t="s">
        <v>8</v>
      </c>
      <c r="G17" s="28">
        <v>-15000</v>
      </c>
      <c r="H17" s="29">
        <v>14486.31</v>
      </c>
    </row>
    <row r="18" spans="1:8" ht="15" x14ac:dyDescent="0.3">
      <c r="A18" s="7">
        <v>1014</v>
      </c>
      <c r="B18" s="25" t="s">
        <v>184</v>
      </c>
      <c r="C18" s="25" t="s">
        <v>174</v>
      </c>
      <c r="D18" s="24" t="s">
        <v>66</v>
      </c>
      <c r="E18" s="26" t="s">
        <v>187</v>
      </c>
      <c r="F18" s="27" t="s">
        <v>188</v>
      </c>
      <c r="G18" s="30">
        <v>2040.57</v>
      </c>
      <c r="H18" s="29">
        <v>29486.31</v>
      </c>
    </row>
    <row r="19" spans="1:8" ht="15" x14ac:dyDescent="0.3">
      <c r="A19" s="7">
        <v>1015</v>
      </c>
      <c r="B19" s="25" t="s">
        <v>184</v>
      </c>
      <c r="C19" s="25" t="s">
        <v>184</v>
      </c>
      <c r="D19" s="24" t="s">
        <v>79</v>
      </c>
      <c r="E19" s="26" t="s">
        <v>8</v>
      </c>
      <c r="F19" s="27" t="s">
        <v>189</v>
      </c>
      <c r="G19" s="28">
        <v>-64.349999999999994</v>
      </c>
      <c r="H19" s="29">
        <v>27445.74</v>
      </c>
    </row>
    <row r="20" spans="1:8" ht="15" x14ac:dyDescent="0.3">
      <c r="A20" s="7">
        <v>1016</v>
      </c>
      <c r="B20" s="25" t="s">
        <v>184</v>
      </c>
      <c r="C20" s="25" t="s">
        <v>184</v>
      </c>
      <c r="D20" s="24" t="s">
        <v>176</v>
      </c>
      <c r="E20" s="26" t="s">
        <v>8</v>
      </c>
      <c r="F20" s="27" t="s">
        <v>189</v>
      </c>
      <c r="G20" s="28">
        <v>-1412.64</v>
      </c>
      <c r="H20" s="29">
        <v>27510.09</v>
      </c>
    </row>
    <row r="21" spans="1:8" ht="15" x14ac:dyDescent="0.3">
      <c r="A21" s="7">
        <v>1017</v>
      </c>
      <c r="B21" s="25" t="s">
        <v>184</v>
      </c>
      <c r="C21" s="25" t="s">
        <v>184</v>
      </c>
      <c r="D21" s="24" t="s">
        <v>67</v>
      </c>
      <c r="E21" s="26" t="s">
        <v>80</v>
      </c>
      <c r="F21" s="27" t="s">
        <v>190</v>
      </c>
      <c r="G21" s="30">
        <v>5360</v>
      </c>
      <c r="H21" s="29">
        <v>28922.73</v>
      </c>
    </row>
    <row r="22" spans="1:8" ht="15" x14ac:dyDescent="0.3">
      <c r="A22" s="7">
        <v>1018</v>
      </c>
      <c r="B22" s="25" t="s">
        <v>191</v>
      </c>
      <c r="C22" s="25" t="s">
        <v>191</v>
      </c>
      <c r="D22" s="24" t="s">
        <v>67</v>
      </c>
      <c r="E22" s="26" t="s">
        <v>126</v>
      </c>
      <c r="F22" s="27" t="s">
        <v>8</v>
      </c>
      <c r="G22" s="28">
        <v>-20000</v>
      </c>
      <c r="H22" s="29">
        <v>23562.73</v>
      </c>
    </row>
    <row r="23" spans="1:8" ht="15" x14ac:dyDescent="0.3">
      <c r="A23" s="7">
        <v>1019</v>
      </c>
      <c r="B23" s="25" t="s">
        <v>191</v>
      </c>
      <c r="C23" s="25" t="s">
        <v>191</v>
      </c>
      <c r="D23" s="24" t="s">
        <v>67</v>
      </c>
      <c r="E23" s="26" t="s">
        <v>192</v>
      </c>
      <c r="F23" s="27" t="s">
        <v>8</v>
      </c>
      <c r="G23" s="28">
        <v>-20000</v>
      </c>
      <c r="H23" s="29">
        <v>43562.73</v>
      </c>
    </row>
    <row r="24" spans="1:8" ht="15" x14ac:dyDescent="0.3">
      <c r="A24" s="7">
        <v>1020</v>
      </c>
      <c r="B24" s="25" t="s">
        <v>191</v>
      </c>
      <c r="C24" s="25" t="s">
        <v>191</v>
      </c>
      <c r="D24" s="24" t="s">
        <v>67</v>
      </c>
      <c r="E24" s="26" t="s">
        <v>193</v>
      </c>
      <c r="F24" s="27" t="s">
        <v>194</v>
      </c>
      <c r="G24" s="30">
        <v>615.97</v>
      </c>
      <c r="H24" s="29">
        <v>63562.73</v>
      </c>
    </row>
    <row r="25" spans="1:8" ht="15" x14ac:dyDescent="0.3">
      <c r="A25" s="7">
        <v>1021</v>
      </c>
      <c r="B25" s="25" t="s">
        <v>195</v>
      </c>
      <c r="C25" s="25" t="s">
        <v>195</v>
      </c>
      <c r="D25" s="24" t="s">
        <v>67</v>
      </c>
      <c r="E25" s="26" t="s">
        <v>196</v>
      </c>
      <c r="F25" s="27" t="s">
        <v>8</v>
      </c>
      <c r="G25" s="28">
        <v>-20110.919999999998</v>
      </c>
      <c r="H25" s="29">
        <v>62946.76</v>
      </c>
    </row>
    <row r="26" spans="1:8" ht="15" x14ac:dyDescent="0.3">
      <c r="A26" s="7">
        <v>1022</v>
      </c>
      <c r="B26" s="25" t="s">
        <v>195</v>
      </c>
      <c r="C26" s="25" t="s">
        <v>195</v>
      </c>
      <c r="D26" s="24" t="s">
        <v>67</v>
      </c>
      <c r="E26" s="26" t="s">
        <v>197</v>
      </c>
      <c r="F26" s="27" t="s">
        <v>8</v>
      </c>
      <c r="G26" s="28">
        <v>-6664.68</v>
      </c>
      <c r="H26" s="29">
        <v>83057.679999999993</v>
      </c>
    </row>
    <row r="27" spans="1:8" ht="15" x14ac:dyDescent="0.3">
      <c r="A27" s="7">
        <v>1023</v>
      </c>
      <c r="B27" s="25" t="s">
        <v>195</v>
      </c>
      <c r="C27" s="25" t="s">
        <v>184</v>
      </c>
      <c r="D27" s="24" t="s">
        <v>66</v>
      </c>
      <c r="E27" s="26" t="s">
        <v>198</v>
      </c>
      <c r="F27" s="27" t="s">
        <v>199</v>
      </c>
      <c r="G27" s="30">
        <v>1412.64</v>
      </c>
      <c r="H27" s="29">
        <v>89722.36</v>
      </c>
    </row>
    <row r="28" spans="1:8" ht="15" x14ac:dyDescent="0.3">
      <c r="A28" s="7">
        <v>1024</v>
      </c>
      <c r="B28" s="25" t="s">
        <v>195</v>
      </c>
      <c r="C28" s="25" t="s">
        <v>195</v>
      </c>
      <c r="D28" s="24" t="s">
        <v>67</v>
      </c>
      <c r="E28" s="26" t="s">
        <v>200</v>
      </c>
      <c r="F28" s="27" t="s">
        <v>201</v>
      </c>
      <c r="G28" s="30">
        <v>55000</v>
      </c>
      <c r="H28" s="29">
        <v>88309.72</v>
      </c>
    </row>
    <row r="29" spans="1:8" ht="15" x14ac:dyDescent="0.3">
      <c r="A29" s="7">
        <v>1025</v>
      </c>
      <c r="B29" s="25" t="s">
        <v>195</v>
      </c>
      <c r="C29" s="25" t="s">
        <v>202</v>
      </c>
      <c r="D29" s="24" t="s">
        <v>82</v>
      </c>
      <c r="E29" s="26" t="s">
        <v>8</v>
      </c>
      <c r="F29" s="27" t="s">
        <v>8</v>
      </c>
      <c r="G29" s="30">
        <v>8</v>
      </c>
      <c r="H29" s="29">
        <v>33309.72</v>
      </c>
    </row>
    <row r="30" spans="1:8" ht="15" x14ac:dyDescent="0.3">
      <c r="A30" s="7">
        <v>1026</v>
      </c>
      <c r="B30" s="25" t="s">
        <v>195</v>
      </c>
      <c r="C30" s="25" t="s">
        <v>195</v>
      </c>
      <c r="D30" s="24" t="s">
        <v>74</v>
      </c>
      <c r="E30" s="26" t="s">
        <v>87</v>
      </c>
      <c r="F30" s="27" t="s">
        <v>203</v>
      </c>
      <c r="G30" s="28">
        <v>-141.9</v>
      </c>
      <c r="H30" s="29">
        <v>33301.72</v>
      </c>
    </row>
    <row r="31" spans="1:8" ht="15" x14ac:dyDescent="0.3">
      <c r="A31" s="7">
        <v>1027</v>
      </c>
      <c r="B31" s="25" t="s">
        <v>195</v>
      </c>
      <c r="C31" s="25" t="s">
        <v>195</v>
      </c>
      <c r="D31" s="24" t="s">
        <v>67</v>
      </c>
      <c r="E31" s="26" t="s">
        <v>204</v>
      </c>
      <c r="F31" s="27" t="s">
        <v>205</v>
      </c>
      <c r="G31" s="30">
        <v>1014.62</v>
      </c>
      <c r="H31" s="29">
        <v>33443.620000000003</v>
      </c>
    </row>
    <row r="32" spans="1:8" ht="15" x14ac:dyDescent="0.3">
      <c r="A32" s="7">
        <v>1028</v>
      </c>
      <c r="B32" s="25" t="s">
        <v>202</v>
      </c>
      <c r="C32" s="25" t="s">
        <v>202</v>
      </c>
      <c r="D32" s="24" t="s">
        <v>79</v>
      </c>
      <c r="E32" s="26" t="s">
        <v>83</v>
      </c>
      <c r="F32" s="27" t="s">
        <v>8</v>
      </c>
      <c r="G32" s="28">
        <v>-8</v>
      </c>
      <c r="H32" s="29">
        <v>32429</v>
      </c>
    </row>
    <row r="33" spans="1:8" ht="15" x14ac:dyDescent="0.3">
      <c r="A33" s="7">
        <v>1029</v>
      </c>
      <c r="B33" s="25" t="s">
        <v>202</v>
      </c>
      <c r="C33" s="25" t="s">
        <v>202</v>
      </c>
      <c r="D33" s="24" t="s">
        <v>89</v>
      </c>
      <c r="E33" s="26" t="s">
        <v>90</v>
      </c>
      <c r="F33" s="27" t="s">
        <v>206</v>
      </c>
      <c r="G33" s="28">
        <v>-142.15</v>
      </c>
      <c r="H33" s="29">
        <v>32437</v>
      </c>
    </row>
    <row r="34" spans="1:8" ht="15" x14ac:dyDescent="0.3">
      <c r="A34" s="7">
        <v>1030</v>
      </c>
      <c r="B34" s="25" t="s">
        <v>202</v>
      </c>
      <c r="C34" s="25" t="s">
        <v>202</v>
      </c>
      <c r="D34" s="24" t="s">
        <v>67</v>
      </c>
      <c r="E34" s="26" t="s">
        <v>207</v>
      </c>
      <c r="F34" s="27" t="s">
        <v>208</v>
      </c>
      <c r="G34" s="30">
        <v>5600</v>
      </c>
      <c r="H34" s="29">
        <v>32579.15</v>
      </c>
    </row>
    <row r="35" spans="1:8" ht="15" x14ac:dyDescent="0.3">
      <c r="A35" s="7">
        <v>1031</v>
      </c>
      <c r="B35" s="25" t="s">
        <v>202</v>
      </c>
      <c r="C35" s="25" t="s">
        <v>202</v>
      </c>
      <c r="D35" s="24" t="s">
        <v>67</v>
      </c>
      <c r="E35" s="26" t="s">
        <v>209</v>
      </c>
      <c r="F35" s="27" t="s">
        <v>210</v>
      </c>
      <c r="G35" s="30">
        <v>1500</v>
      </c>
      <c r="H35" s="29">
        <v>26979.15</v>
      </c>
    </row>
    <row r="36" spans="1:8" ht="15" x14ac:dyDescent="0.3">
      <c r="A36" s="7" t="s">
        <v>123</v>
      </c>
      <c r="B36" s="25" t="s">
        <v>211</v>
      </c>
      <c r="C36" s="25" t="s">
        <v>211</v>
      </c>
      <c r="D36" s="24" t="s">
        <v>67</v>
      </c>
      <c r="E36" s="26" t="s">
        <v>212</v>
      </c>
      <c r="F36" s="27" t="s">
        <v>8</v>
      </c>
      <c r="G36" s="28">
        <v>-1718.38</v>
      </c>
      <c r="H36" s="29">
        <v>25479.15</v>
      </c>
    </row>
    <row r="37" spans="1:8" s="23" customFormat="1" ht="15" x14ac:dyDescent="0.3">
      <c r="A37" s="7" t="s">
        <v>124</v>
      </c>
      <c r="B37" s="25"/>
      <c r="C37" s="25"/>
      <c r="D37" s="24"/>
      <c r="E37" s="26"/>
      <c r="F37" s="27"/>
      <c r="G37" s="28"/>
      <c r="H37" s="29"/>
    </row>
    <row r="38" spans="1:8" ht="15" x14ac:dyDescent="0.3">
      <c r="A38" s="7">
        <v>1033</v>
      </c>
      <c r="B38" s="25" t="s">
        <v>211</v>
      </c>
      <c r="C38" s="25" t="s">
        <v>195</v>
      </c>
      <c r="D38" s="24" t="s">
        <v>66</v>
      </c>
      <c r="E38" s="26" t="s">
        <v>213</v>
      </c>
      <c r="F38" s="27" t="s">
        <v>214</v>
      </c>
      <c r="G38" s="30">
        <v>1530.5</v>
      </c>
      <c r="H38" s="29">
        <v>27197.53</v>
      </c>
    </row>
    <row r="39" spans="1:8" ht="15" x14ac:dyDescent="0.3">
      <c r="A39" s="7">
        <v>1034</v>
      </c>
      <c r="B39" s="25" t="s">
        <v>211</v>
      </c>
      <c r="C39" s="25" t="s">
        <v>195</v>
      </c>
      <c r="D39" s="24" t="s">
        <v>66</v>
      </c>
      <c r="E39" s="26" t="s">
        <v>215</v>
      </c>
      <c r="F39" s="27" t="s">
        <v>216</v>
      </c>
      <c r="G39" s="30">
        <v>2362.54</v>
      </c>
      <c r="H39" s="29">
        <v>25667.03</v>
      </c>
    </row>
    <row r="40" spans="1:8" ht="15" x14ac:dyDescent="0.3">
      <c r="A40" s="7">
        <v>1035</v>
      </c>
      <c r="B40" s="25" t="s">
        <v>211</v>
      </c>
      <c r="C40" s="25" t="s">
        <v>195</v>
      </c>
      <c r="D40" s="24" t="s">
        <v>66</v>
      </c>
      <c r="E40" s="26" t="s">
        <v>217</v>
      </c>
      <c r="F40" s="27" t="s">
        <v>218</v>
      </c>
      <c r="G40" s="30">
        <v>2919.56</v>
      </c>
      <c r="H40" s="29">
        <v>23304.49</v>
      </c>
    </row>
    <row r="41" spans="1:8" ht="15" x14ac:dyDescent="0.3">
      <c r="A41" s="7">
        <v>1036</v>
      </c>
      <c r="B41" s="25" t="s">
        <v>211</v>
      </c>
      <c r="C41" s="25" t="s">
        <v>195</v>
      </c>
      <c r="D41" s="24" t="s">
        <v>66</v>
      </c>
      <c r="E41" s="26" t="s">
        <v>219</v>
      </c>
      <c r="F41" s="27" t="s">
        <v>220</v>
      </c>
      <c r="G41" s="30">
        <v>2044.49</v>
      </c>
      <c r="H41" s="29">
        <v>20384.93</v>
      </c>
    </row>
    <row r="42" spans="1:8" ht="15" x14ac:dyDescent="0.3">
      <c r="A42" s="7">
        <v>1037</v>
      </c>
      <c r="B42" s="25" t="s">
        <v>211</v>
      </c>
      <c r="C42" s="25" t="s">
        <v>195</v>
      </c>
      <c r="D42" s="24" t="s">
        <v>66</v>
      </c>
      <c r="E42" s="26" t="s">
        <v>221</v>
      </c>
      <c r="F42" s="27" t="s">
        <v>222</v>
      </c>
      <c r="G42" s="30">
        <v>10999.69</v>
      </c>
      <c r="H42" s="29">
        <v>18340.439999999999</v>
      </c>
    </row>
    <row r="43" spans="1:8" ht="15" x14ac:dyDescent="0.3">
      <c r="A43" s="7" t="s">
        <v>162</v>
      </c>
      <c r="B43" s="25" t="s">
        <v>211</v>
      </c>
      <c r="C43" s="25" t="s">
        <v>211</v>
      </c>
      <c r="D43" s="24" t="s">
        <v>67</v>
      </c>
      <c r="E43" s="26" t="s">
        <v>223</v>
      </c>
      <c r="F43" s="27" t="s">
        <v>8</v>
      </c>
      <c r="G43" s="28">
        <v>-1500</v>
      </c>
      <c r="H43" s="29">
        <v>7340.75</v>
      </c>
    </row>
    <row r="44" spans="1:8" s="23" customFormat="1" ht="15" x14ac:dyDescent="0.3">
      <c r="A44" s="7" t="s">
        <v>163</v>
      </c>
      <c r="B44" s="25"/>
      <c r="C44" s="25"/>
      <c r="D44" s="24"/>
      <c r="E44" s="26"/>
      <c r="F44" s="27"/>
      <c r="G44" s="28"/>
      <c r="H44" s="29"/>
    </row>
    <row r="45" spans="1:8" ht="15" x14ac:dyDescent="0.3">
      <c r="A45" s="7">
        <v>1039</v>
      </c>
      <c r="B45" s="25" t="s">
        <v>211</v>
      </c>
      <c r="C45" s="25" t="s">
        <v>211</v>
      </c>
      <c r="D45" s="24" t="s">
        <v>67</v>
      </c>
      <c r="E45" s="26" t="s">
        <v>224</v>
      </c>
      <c r="F45" s="27" t="s">
        <v>225</v>
      </c>
      <c r="G45" s="30">
        <v>593.63</v>
      </c>
      <c r="H45" s="29">
        <v>8840.75</v>
      </c>
    </row>
    <row r="46" spans="1:8" ht="15" x14ac:dyDescent="0.3">
      <c r="A46" s="7">
        <v>1040</v>
      </c>
      <c r="B46" s="25" t="s">
        <v>211</v>
      </c>
      <c r="C46" s="25" t="s">
        <v>211</v>
      </c>
      <c r="D46" s="24" t="s">
        <v>67</v>
      </c>
      <c r="E46" s="26" t="s">
        <v>226</v>
      </c>
      <c r="F46" s="27" t="s">
        <v>227</v>
      </c>
      <c r="G46" s="30">
        <v>213.33</v>
      </c>
      <c r="H46" s="29">
        <v>8247.1200000000008</v>
      </c>
    </row>
    <row r="47" spans="1:8" ht="15" x14ac:dyDescent="0.3">
      <c r="A47" s="7">
        <v>1041</v>
      </c>
      <c r="B47" s="25" t="s">
        <v>228</v>
      </c>
      <c r="C47" s="25" t="s">
        <v>228</v>
      </c>
      <c r="D47" s="24" t="s">
        <v>84</v>
      </c>
      <c r="E47" s="26" t="s">
        <v>229</v>
      </c>
      <c r="F47" s="27" t="s">
        <v>230</v>
      </c>
      <c r="G47" s="28">
        <v>-24700</v>
      </c>
      <c r="H47" s="29">
        <v>8033.79</v>
      </c>
    </row>
    <row r="48" spans="1:8" ht="15" x14ac:dyDescent="0.3">
      <c r="A48" s="7">
        <v>1042</v>
      </c>
      <c r="B48" s="25" t="s">
        <v>228</v>
      </c>
      <c r="C48" s="25" t="s">
        <v>228</v>
      </c>
      <c r="D48" s="24" t="s">
        <v>67</v>
      </c>
      <c r="E48" s="26" t="s">
        <v>78</v>
      </c>
      <c r="F48" s="27" t="s">
        <v>231</v>
      </c>
      <c r="G48" s="30">
        <v>20000</v>
      </c>
      <c r="H48" s="29">
        <v>32733.79</v>
      </c>
    </row>
    <row r="49" spans="1:8" ht="15" x14ac:dyDescent="0.3">
      <c r="A49" s="7">
        <v>1043</v>
      </c>
      <c r="B49" s="25" t="s">
        <v>228</v>
      </c>
      <c r="C49" s="25" t="s">
        <v>228</v>
      </c>
      <c r="D49" s="24" t="s">
        <v>67</v>
      </c>
      <c r="E49" s="26" t="s">
        <v>78</v>
      </c>
      <c r="F49" s="27" t="s">
        <v>232</v>
      </c>
      <c r="G49" s="30">
        <v>5000</v>
      </c>
      <c r="H49" s="29">
        <v>12733.79</v>
      </c>
    </row>
    <row r="50" spans="1:8" ht="15" x14ac:dyDescent="0.3">
      <c r="A50" s="7">
        <v>1044</v>
      </c>
      <c r="B50" s="25" t="s">
        <v>233</v>
      </c>
      <c r="C50" s="25" t="s">
        <v>211</v>
      </c>
      <c r="D50" s="24" t="s">
        <v>66</v>
      </c>
      <c r="E50" s="26" t="s">
        <v>234</v>
      </c>
      <c r="F50" s="27" t="s">
        <v>235</v>
      </c>
      <c r="G50" s="30">
        <v>2208.65</v>
      </c>
      <c r="H50" s="29">
        <v>7733.79</v>
      </c>
    </row>
    <row r="51" spans="1:8" ht="15" x14ac:dyDescent="0.3">
      <c r="A51" s="7">
        <v>1045</v>
      </c>
      <c r="B51" s="25" t="s">
        <v>233</v>
      </c>
      <c r="C51" s="25" t="s">
        <v>211</v>
      </c>
      <c r="D51" s="24" t="s">
        <v>66</v>
      </c>
      <c r="E51" s="26" t="s">
        <v>236</v>
      </c>
      <c r="F51" s="27" t="s">
        <v>237</v>
      </c>
      <c r="G51" s="30">
        <v>900</v>
      </c>
      <c r="H51" s="29">
        <v>5525.14</v>
      </c>
    </row>
    <row r="52" spans="1:8" ht="15" x14ac:dyDescent="0.3">
      <c r="A52" s="7">
        <v>1046</v>
      </c>
      <c r="B52" s="25" t="s">
        <v>233</v>
      </c>
      <c r="C52" s="25" t="s">
        <v>211</v>
      </c>
      <c r="D52" s="24" t="s">
        <v>66</v>
      </c>
      <c r="E52" s="26" t="s">
        <v>238</v>
      </c>
      <c r="F52" s="27" t="s">
        <v>239</v>
      </c>
      <c r="G52" s="30">
        <v>1274.68</v>
      </c>
      <c r="H52" s="29">
        <v>4625.1400000000003</v>
      </c>
    </row>
    <row r="53" spans="1:8" ht="15" x14ac:dyDescent="0.3">
      <c r="A53" s="7">
        <v>1047</v>
      </c>
      <c r="B53" s="25" t="s">
        <v>233</v>
      </c>
      <c r="C53" s="25" t="s">
        <v>233</v>
      </c>
      <c r="D53" s="24" t="s">
        <v>74</v>
      </c>
      <c r="E53" s="26" t="s">
        <v>86</v>
      </c>
      <c r="F53" s="27" t="s">
        <v>240</v>
      </c>
      <c r="G53" s="28">
        <v>-733.26</v>
      </c>
      <c r="H53" s="29">
        <v>3350.46</v>
      </c>
    </row>
    <row r="54" spans="1:8" ht="15" x14ac:dyDescent="0.3">
      <c r="A54" s="7">
        <v>1048</v>
      </c>
      <c r="B54" s="25" t="s">
        <v>233</v>
      </c>
      <c r="C54" s="25" t="s">
        <v>233</v>
      </c>
      <c r="D54" s="24" t="s">
        <v>74</v>
      </c>
      <c r="E54" s="26" t="s">
        <v>85</v>
      </c>
      <c r="F54" s="27" t="s">
        <v>241</v>
      </c>
      <c r="G54" s="28">
        <v>-496.46</v>
      </c>
      <c r="H54" s="29">
        <v>4083.72</v>
      </c>
    </row>
    <row r="55" spans="1:8" ht="15" x14ac:dyDescent="0.3">
      <c r="A55" s="7">
        <v>1049</v>
      </c>
      <c r="B55" s="25" t="s">
        <v>233</v>
      </c>
      <c r="C55" s="25" t="s">
        <v>233</v>
      </c>
      <c r="D55" s="24" t="s">
        <v>67</v>
      </c>
      <c r="E55" s="26" t="s">
        <v>80</v>
      </c>
      <c r="F55" s="27" t="s">
        <v>242</v>
      </c>
      <c r="G55" s="30">
        <v>1950</v>
      </c>
      <c r="H55" s="29">
        <v>4580.18</v>
      </c>
    </row>
    <row r="56" spans="1:8" ht="15" x14ac:dyDescent="0.3">
      <c r="A56" s="7">
        <v>1050</v>
      </c>
      <c r="B56" s="25" t="s">
        <v>233</v>
      </c>
      <c r="C56" s="25" t="s">
        <v>233</v>
      </c>
      <c r="D56" s="24" t="s">
        <v>67</v>
      </c>
      <c r="E56" s="26" t="s">
        <v>243</v>
      </c>
      <c r="F56" s="27" t="s">
        <v>244</v>
      </c>
      <c r="G56" s="30">
        <v>485.4</v>
      </c>
      <c r="H56" s="29">
        <v>2630.18</v>
      </c>
    </row>
    <row r="57" spans="1:8" ht="15" x14ac:dyDescent="0.3">
      <c r="A57" s="7">
        <v>1051</v>
      </c>
      <c r="B57" s="25" t="s">
        <v>233</v>
      </c>
      <c r="C57" s="25" t="s">
        <v>233</v>
      </c>
      <c r="D57" s="24" t="s">
        <v>67</v>
      </c>
      <c r="E57" s="26" t="s">
        <v>245</v>
      </c>
      <c r="F57" s="27" t="s">
        <v>246</v>
      </c>
      <c r="G57" s="30">
        <v>359.06</v>
      </c>
      <c r="H57" s="29">
        <v>2144.7800000000002</v>
      </c>
    </row>
    <row r="58" spans="1:8" ht="15" x14ac:dyDescent="0.3">
      <c r="A58" s="7">
        <v>1052</v>
      </c>
      <c r="B58" s="25" t="s">
        <v>233</v>
      </c>
      <c r="C58" s="25" t="s">
        <v>233</v>
      </c>
      <c r="D58" s="24" t="s">
        <v>67</v>
      </c>
      <c r="E58" s="26" t="s">
        <v>247</v>
      </c>
      <c r="F58" s="27" t="s">
        <v>248</v>
      </c>
      <c r="G58" s="30">
        <v>239.41</v>
      </c>
      <c r="H58" s="29">
        <v>1785.72</v>
      </c>
    </row>
    <row r="59" spans="1:8" ht="15" x14ac:dyDescent="0.3">
      <c r="A59" s="7">
        <v>1053</v>
      </c>
      <c r="B59" s="25" t="s">
        <v>249</v>
      </c>
      <c r="C59" s="25" t="s">
        <v>249</v>
      </c>
      <c r="D59" s="24" t="s">
        <v>67</v>
      </c>
      <c r="E59" s="26" t="s">
        <v>250</v>
      </c>
      <c r="F59" s="27" t="s">
        <v>251</v>
      </c>
      <c r="G59" s="30">
        <v>533.58000000000004</v>
      </c>
      <c r="H59" s="29">
        <v>1546.31</v>
      </c>
    </row>
    <row r="60" spans="1:8" ht="15" x14ac:dyDescent="0.3">
      <c r="A60" s="7">
        <v>1054</v>
      </c>
      <c r="B60" s="25" t="s">
        <v>252</v>
      </c>
      <c r="C60" s="25" t="s">
        <v>252</v>
      </c>
      <c r="D60" s="24" t="s">
        <v>72</v>
      </c>
      <c r="E60" s="26" t="s">
        <v>253</v>
      </c>
      <c r="F60" s="27" t="s">
        <v>254</v>
      </c>
      <c r="G60" s="28">
        <v>-194.97</v>
      </c>
      <c r="H60" s="29">
        <v>1012.73</v>
      </c>
    </row>
    <row r="61" spans="1:8" ht="15" x14ac:dyDescent="0.3">
      <c r="A61" s="7">
        <v>1055</v>
      </c>
      <c r="B61" s="25" t="s">
        <v>252</v>
      </c>
      <c r="C61" s="25" t="s">
        <v>252</v>
      </c>
      <c r="D61" s="24" t="s">
        <v>68</v>
      </c>
      <c r="E61" s="26" t="s">
        <v>88</v>
      </c>
      <c r="F61" s="27" t="s">
        <v>255</v>
      </c>
      <c r="G61" s="28">
        <v>-531.61</v>
      </c>
      <c r="H61" s="29">
        <v>1207.7</v>
      </c>
    </row>
    <row r="62" spans="1:8" ht="15" x14ac:dyDescent="0.3">
      <c r="A62" s="7">
        <v>1056</v>
      </c>
      <c r="B62" s="25" t="s">
        <v>256</v>
      </c>
      <c r="C62" s="25" t="s">
        <v>256</v>
      </c>
      <c r="D62" s="24" t="s">
        <v>67</v>
      </c>
      <c r="E62" s="26" t="s">
        <v>257</v>
      </c>
      <c r="F62" s="27" t="s">
        <v>258</v>
      </c>
      <c r="G62" s="30">
        <v>1600</v>
      </c>
      <c r="H62" s="29">
        <v>1739.31</v>
      </c>
    </row>
    <row r="63" spans="1:8" ht="15" x14ac:dyDescent="0.3">
      <c r="A63" s="7">
        <v>1057</v>
      </c>
      <c r="B63" s="25" t="s">
        <v>259</v>
      </c>
      <c r="C63" s="25" t="s">
        <v>259</v>
      </c>
      <c r="D63" s="24" t="s">
        <v>72</v>
      </c>
      <c r="E63" s="26" t="s">
        <v>260</v>
      </c>
      <c r="F63" s="27" t="s">
        <v>261</v>
      </c>
      <c r="G63" s="28">
        <v>-940.17</v>
      </c>
      <c r="H63" s="29">
        <v>139.31</v>
      </c>
    </row>
    <row r="64" spans="1:8" ht="15" x14ac:dyDescent="0.3">
      <c r="A64" s="7">
        <v>1058</v>
      </c>
      <c r="B64" s="25" t="s">
        <v>259</v>
      </c>
      <c r="C64" s="25" t="s">
        <v>259</v>
      </c>
      <c r="D64" s="24" t="s">
        <v>262</v>
      </c>
      <c r="E64" s="26" t="s">
        <v>263</v>
      </c>
      <c r="F64" s="27" t="s">
        <v>264</v>
      </c>
      <c r="G64" s="28">
        <v>-71.25</v>
      </c>
      <c r="H64" s="29">
        <v>1079.48</v>
      </c>
    </row>
    <row r="65" spans="1:8" ht="15" x14ac:dyDescent="0.3">
      <c r="A65" s="7">
        <v>1059</v>
      </c>
      <c r="B65" s="25" t="s">
        <v>259</v>
      </c>
      <c r="C65" s="25" t="s">
        <v>259</v>
      </c>
      <c r="D65" s="24" t="s">
        <v>262</v>
      </c>
      <c r="E65" s="26" t="s">
        <v>265</v>
      </c>
      <c r="F65" s="27" t="s">
        <v>264</v>
      </c>
      <c r="G65" s="28">
        <v>-56.53</v>
      </c>
      <c r="H65" s="29">
        <v>1150.73</v>
      </c>
    </row>
    <row r="66" spans="1:8" ht="15" x14ac:dyDescent="0.3">
      <c r="A66" s="7">
        <v>1060</v>
      </c>
      <c r="B66" s="25" t="s">
        <v>266</v>
      </c>
      <c r="C66" s="25" t="s">
        <v>266</v>
      </c>
      <c r="D66" s="24" t="s">
        <v>67</v>
      </c>
      <c r="E66" s="26" t="s">
        <v>126</v>
      </c>
      <c r="F66" s="27" t="s">
        <v>8</v>
      </c>
      <c r="G66" s="28">
        <v>-5000</v>
      </c>
      <c r="H66" s="29">
        <v>1207.26</v>
      </c>
    </row>
    <row r="67" spans="1:8" ht="15" x14ac:dyDescent="0.3">
      <c r="A67" s="7">
        <v>1061</v>
      </c>
      <c r="B67" s="25" t="s">
        <v>267</v>
      </c>
      <c r="C67" s="25" t="s">
        <v>267</v>
      </c>
      <c r="D67" s="24" t="s">
        <v>91</v>
      </c>
      <c r="E67" s="26" t="s">
        <v>268</v>
      </c>
      <c r="F67" s="27" t="s">
        <v>269</v>
      </c>
      <c r="G67" s="28">
        <v>-1237.56</v>
      </c>
      <c r="H67" s="29">
        <v>6207.26</v>
      </c>
    </row>
    <row r="68" spans="1:8" ht="15" x14ac:dyDescent="0.3">
      <c r="A68" s="7">
        <v>1062</v>
      </c>
      <c r="B68" s="25" t="s">
        <v>267</v>
      </c>
      <c r="C68" s="25" t="s">
        <v>267</v>
      </c>
      <c r="D68" s="24" t="s">
        <v>91</v>
      </c>
      <c r="E68" s="26" t="s">
        <v>8</v>
      </c>
      <c r="F68" s="27" t="s">
        <v>269</v>
      </c>
      <c r="G68" s="28">
        <v>-1214.01</v>
      </c>
      <c r="H68" s="29">
        <v>7444.82</v>
      </c>
    </row>
    <row r="69" spans="1:8" ht="15" x14ac:dyDescent="0.3">
      <c r="A69" s="7">
        <v>1063</v>
      </c>
      <c r="B69" s="25" t="s">
        <v>267</v>
      </c>
      <c r="C69" s="25" t="s">
        <v>267</v>
      </c>
      <c r="D69" s="24" t="s">
        <v>91</v>
      </c>
      <c r="E69" s="26" t="s">
        <v>270</v>
      </c>
      <c r="F69" s="27" t="s">
        <v>269</v>
      </c>
      <c r="G69" s="28">
        <v>-1214.01</v>
      </c>
      <c r="H69" s="29">
        <v>8658.83</v>
      </c>
    </row>
    <row r="70" spans="1:8" ht="15" x14ac:dyDescent="0.3">
      <c r="A70" s="7">
        <v>1064</v>
      </c>
      <c r="B70" s="25" t="s">
        <v>267</v>
      </c>
      <c r="C70" s="25" t="s">
        <v>267</v>
      </c>
      <c r="D70" s="24" t="s">
        <v>91</v>
      </c>
      <c r="E70" s="26" t="s">
        <v>271</v>
      </c>
      <c r="F70" s="27" t="s">
        <v>269</v>
      </c>
      <c r="G70" s="28">
        <v>-1211.08</v>
      </c>
      <c r="H70" s="29">
        <v>9872.84</v>
      </c>
    </row>
    <row r="71" spans="1:8" ht="15" x14ac:dyDescent="0.3">
      <c r="A71" s="7">
        <v>1065</v>
      </c>
      <c r="B71" s="25" t="s">
        <v>267</v>
      </c>
      <c r="C71" s="25" t="s">
        <v>267</v>
      </c>
      <c r="D71" s="24" t="s">
        <v>91</v>
      </c>
      <c r="E71" s="26" t="s">
        <v>272</v>
      </c>
      <c r="F71" s="27" t="s">
        <v>269</v>
      </c>
      <c r="G71" s="28">
        <v>-1210.43</v>
      </c>
      <c r="H71" s="29">
        <v>11083.92</v>
      </c>
    </row>
    <row r="72" spans="1:8" ht="15" x14ac:dyDescent="0.3">
      <c r="A72" s="7">
        <v>1066</v>
      </c>
      <c r="B72" s="25" t="s">
        <v>267</v>
      </c>
      <c r="C72" s="25" t="s">
        <v>267</v>
      </c>
      <c r="D72" s="24" t="s">
        <v>91</v>
      </c>
      <c r="E72" s="26" t="s">
        <v>8</v>
      </c>
      <c r="F72" s="27" t="s">
        <v>269</v>
      </c>
      <c r="G72" s="28">
        <v>-1160.44</v>
      </c>
      <c r="H72" s="29">
        <v>12294.35</v>
      </c>
    </row>
    <row r="73" spans="1:8" ht="15" x14ac:dyDescent="0.3">
      <c r="A73" s="7">
        <v>1067</v>
      </c>
      <c r="B73" s="25" t="s">
        <v>267</v>
      </c>
      <c r="C73" s="25" t="s">
        <v>267</v>
      </c>
      <c r="D73" s="24" t="s">
        <v>91</v>
      </c>
      <c r="E73" s="26" t="s">
        <v>273</v>
      </c>
      <c r="F73" s="27" t="s">
        <v>269</v>
      </c>
      <c r="G73" s="28">
        <v>-945.66</v>
      </c>
      <c r="H73" s="29">
        <v>13454.79</v>
      </c>
    </row>
    <row r="74" spans="1:8" ht="15" x14ac:dyDescent="0.3">
      <c r="A74" s="7">
        <v>1068</v>
      </c>
      <c r="B74" s="25" t="s">
        <v>267</v>
      </c>
      <c r="C74" s="25" t="s">
        <v>267</v>
      </c>
      <c r="D74" s="24" t="s">
        <v>91</v>
      </c>
      <c r="E74" s="26" t="s">
        <v>274</v>
      </c>
      <c r="F74" s="27" t="s">
        <v>269</v>
      </c>
      <c r="G74" s="28">
        <v>-927.54</v>
      </c>
      <c r="H74" s="29">
        <v>14400.45</v>
      </c>
    </row>
    <row r="75" spans="1:8" ht="15" x14ac:dyDescent="0.3">
      <c r="A75" s="7">
        <v>1069</v>
      </c>
      <c r="B75" s="25" t="s">
        <v>267</v>
      </c>
      <c r="C75" s="25" t="s">
        <v>267</v>
      </c>
      <c r="D75" s="24" t="s">
        <v>91</v>
      </c>
      <c r="E75" s="26" t="s">
        <v>275</v>
      </c>
      <c r="F75" s="27" t="s">
        <v>269</v>
      </c>
      <c r="G75" s="28">
        <v>-924.94</v>
      </c>
      <c r="H75" s="29">
        <v>15327.99</v>
      </c>
    </row>
    <row r="76" spans="1:8" ht="15" x14ac:dyDescent="0.3">
      <c r="A76" s="7">
        <v>1070</v>
      </c>
      <c r="B76" s="25" t="s">
        <v>267</v>
      </c>
      <c r="C76" s="25" t="s">
        <v>267</v>
      </c>
      <c r="D76" s="24" t="s">
        <v>91</v>
      </c>
      <c r="E76" s="26" t="s">
        <v>276</v>
      </c>
      <c r="F76" s="27" t="s">
        <v>269</v>
      </c>
      <c r="G76" s="28">
        <v>-666.06</v>
      </c>
      <c r="H76" s="29">
        <v>16252.93</v>
      </c>
    </row>
    <row r="77" spans="1:8" ht="15" x14ac:dyDescent="0.3">
      <c r="A77" s="7">
        <v>1071</v>
      </c>
      <c r="B77" s="25" t="s">
        <v>267</v>
      </c>
      <c r="C77" s="25" t="s">
        <v>267</v>
      </c>
      <c r="D77" s="24" t="s">
        <v>91</v>
      </c>
      <c r="E77" s="26" t="s">
        <v>277</v>
      </c>
      <c r="F77" s="27" t="s">
        <v>269</v>
      </c>
      <c r="G77" s="28">
        <v>-639.42999999999995</v>
      </c>
      <c r="H77" s="29">
        <v>16918.990000000002</v>
      </c>
    </row>
    <row r="78" spans="1:8" ht="15" x14ac:dyDescent="0.3">
      <c r="A78" s="7">
        <v>1072</v>
      </c>
      <c r="B78" s="25" t="s">
        <v>267</v>
      </c>
      <c r="C78" s="25" t="s">
        <v>267</v>
      </c>
      <c r="D78" s="24" t="s">
        <v>91</v>
      </c>
      <c r="E78" s="26" t="s">
        <v>278</v>
      </c>
      <c r="F78" s="27" t="s">
        <v>269</v>
      </c>
      <c r="G78" s="28">
        <v>-443.82</v>
      </c>
      <c r="H78" s="29">
        <v>17558.419999999998</v>
      </c>
    </row>
    <row r="79" spans="1:8" ht="15" x14ac:dyDescent="0.3">
      <c r="A79" s="7">
        <v>1073</v>
      </c>
      <c r="B79" s="25" t="s">
        <v>267</v>
      </c>
      <c r="C79" s="25" t="s">
        <v>267</v>
      </c>
      <c r="D79" s="24" t="s">
        <v>91</v>
      </c>
      <c r="E79" s="26" t="s">
        <v>279</v>
      </c>
      <c r="F79" s="27" t="s">
        <v>269</v>
      </c>
      <c r="G79" s="28">
        <v>-373.42</v>
      </c>
      <c r="H79" s="29">
        <v>18002.240000000002</v>
      </c>
    </row>
    <row r="80" spans="1:8" ht="15" x14ac:dyDescent="0.3">
      <c r="A80" s="7">
        <v>1074</v>
      </c>
      <c r="B80" s="25" t="s">
        <v>267</v>
      </c>
      <c r="C80" s="25" t="s">
        <v>267</v>
      </c>
      <c r="D80" s="24" t="s">
        <v>67</v>
      </c>
      <c r="E80" s="26" t="s">
        <v>80</v>
      </c>
      <c r="F80" s="27" t="s">
        <v>280</v>
      </c>
      <c r="G80" s="30">
        <v>2200</v>
      </c>
      <c r="H80" s="29">
        <v>18375.66</v>
      </c>
    </row>
    <row r="81" spans="1:8" ht="15" x14ac:dyDescent="0.3">
      <c r="A81" s="7">
        <v>1075</v>
      </c>
      <c r="B81" s="25" t="s">
        <v>267</v>
      </c>
      <c r="C81" s="25" t="s">
        <v>267</v>
      </c>
      <c r="D81" s="24" t="s">
        <v>67</v>
      </c>
      <c r="E81" s="26" t="s">
        <v>281</v>
      </c>
      <c r="F81" s="27" t="s">
        <v>282</v>
      </c>
      <c r="G81" s="30">
        <v>668.31</v>
      </c>
      <c r="H81" s="29">
        <v>16175.66</v>
      </c>
    </row>
    <row r="82" spans="1:8" ht="15" x14ac:dyDescent="0.3">
      <c r="A82" s="7">
        <v>1076</v>
      </c>
      <c r="B82" s="25" t="s">
        <v>283</v>
      </c>
      <c r="C82" s="25" t="s">
        <v>284</v>
      </c>
      <c r="D82" s="24" t="s">
        <v>66</v>
      </c>
      <c r="E82" s="26" t="s">
        <v>285</v>
      </c>
      <c r="F82" s="27" t="s">
        <v>286</v>
      </c>
      <c r="G82" s="30">
        <v>642.74</v>
      </c>
      <c r="H82" s="29">
        <v>15507.35</v>
      </c>
    </row>
    <row r="83" spans="1:8" ht="15" x14ac:dyDescent="0.3">
      <c r="A83" s="7">
        <v>1077</v>
      </c>
      <c r="B83" s="25" t="s">
        <v>287</v>
      </c>
      <c r="C83" s="25" t="s">
        <v>287</v>
      </c>
      <c r="D83" s="24" t="s">
        <v>69</v>
      </c>
      <c r="E83" s="26" t="s">
        <v>70</v>
      </c>
      <c r="F83" s="27" t="s">
        <v>71</v>
      </c>
      <c r="G83" s="28">
        <v>-1592.2</v>
      </c>
      <c r="H83" s="29">
        <v>14864.61</v>
      </c>
    </row>
    <row r="84" spans="1:8" ht="15" x14ac:dyDescent="0.3">
      <c r="A84" s="7">
        <v>1078</v>
      </c>
      <c r="B84" s="25" t="s">
        <v>287</v>
      </c>
      <c r="C84" s="25" t="s">
        <v>287</v>
      </c>
      <c r="D84" s="24" t="s">
        <v>72</v>
      </c>
      <c r="E84" s="26" t="s">
        <v>73</v>
      </c>
      <c r="F84" s="27" t="s">
        <v>288</v>
      </c>
      <c r="G84" s="28">
        <v>-45.15</v>
      </c>
      <c r="H84" s="29">
        <v>16456.810000000001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85"/>
  <sheetViews>
    <sheetView workbookViewId="0">
      <pane ySplit="2" topLeftCell="A60" activePane="bottomLeft" state="frozen"/>
      <selection pane="bottomLeft" activeCell="E91" sqref="E91"/>
    </sheetView>
  </sheetViews>
  <sheetFormatPr defaultRowHeight="13.8" x14ac:dyDescent="0.25"/>
  <cols>
    <col min="1" max="1" width="8.88671875" style="7"/>
    <col min="2" max="2" width="14.77734375" style="13" customWidth="1"/>
    <col min="3" max="3" width="12.21875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9" t="s">
        <v>9</v>
      </c>
      <c r="G1" s="20" t="s">
        <v>10</v>
      </c>
      <c r="H1" s="19" t="s">
        <v>11</v>
      </c>
      <c r="I1" s="19" t="s">
        <v>12</v>
      </c>
      <c r="J1" s="21" t="s">
        <v>165</v>
      </c>
      <c r="K1" s="21" t="s">
        <v>164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2" t="s">
        <v>21</v>
      </c>
      <c r="U1" s="19" t="s">
        <v>22</v>
      </c>
      <c r="V1" s="19" t="s">
        <v>23</v>
      </c>
      <c r="W1" s="19" t="s">
        <v>24</v>
      </c>
      <c r="X1" s="19" t="s">
        <v>25</v>
      </c>
      <c r="Y1" s="19" t="s">
        <v>25</v>
      </c>
      <c r="Z1" s="19" t="s">
        <v>25</v>
      </c>
      <c r="AA1" s="19" t="s">
        <v>25</v>
      </c>
      <c r="AB1" s="19" t="s">
        <v>25</v>
      </c>
      <c r="AC1" s="19" t="s">
        <v>26</v>
      </c>
      <c r="AD1" s="19" t="s">
        <v>27</v>
      </c>
      <c r="AE1" s="19" t="s">
        <v>28</v>
      </c>
      <c r="AF1" s="19" t="s">
        <v>29</v>
      </c>
      <c r="AG1" s="19" t="s">
        <v>30</v>
      </c>
      <c r="AH1" s="19" t="s">
        <v>31</v>
      </c>
      <c r="AI1" s="19" t="s">
        <v>32</v>
      </c>
      <c r="AJ1" s="19" t="s">
        <v>33</v>
      </c>
      <c r="AK1" s="20" t="s">
        <v>34</v>
      </c>
      <c r="AL1" s="19" t="s">
        <v>35</v>
      </c>
      <c r="AM1" s="19" t="s">
        <v>36</v>
      </c>
      <c r="AN1" s="19" t="s">
        <v>37</v>
      </c>
      <c r="AO1" s="19" t="s">
        <v>38</v>
      </c>
      <c r="AP1" s="19" t="s">
        <v>39</v>
      </c>
    </row>
    <row r="2" spans="1:42" ht="14.4" x14ac:dyDescent="0.3">
      <c r="A2" s="8" t="s">
        <v>53</v>
      </c>
      <c r="B2" s="8" t="s">
        <v>54</v>
      </c>
      <c r="C2" s="10" t="s">
        <v>55</v>
      </c>
      <c r="D2" s="8" t="s">
        <v>52</v>
      </c>
      <c r="E2" s="8" t="s">
        <v>56</v>
      </c>
      <c r="F2" s="19" t="s">
        <v>8</v>
      </c>
      <c r="G2" s="20" t="s">
        <v>8</v>
      </c>
      <c r="H2" s="19" t="s">
        <v>8</v>
      </c>
      <c r="I2" s="19" t="s">
        <v>8</v>
      </c>
      <c r="J2" s="20" t="s">
        <v>8</v>
      </c>
      <c r="K2" s="20" t="s">
        <v>8</v>
      </c>
      <c r="L2" s="19" t="s">
        <v>8</v>
      </c>
      <c r="M2" s="19" t="s">
        <v>8</v>
      </c>
      <c r="N2" s="19" t="s">
        <v>8</v>
      </c>
      <c r="O2" s="19" t="s">
        <v>8</v>
      </c>
      <c r="P2" s="19" t="s">
        <v>8</v>
      </c>
      <c r="Q2" s="19" t="s">
        <v>8</v>
      </c>
      <c r="R2" s="19" t="s">
        <v>8</v>
      </c>
      <c r="S2" s="19" t="s">
        <v>8</v>
      </c>
      <c r="T2" s="11" t="s">
        <v>8</v>
      </c>
      <c r="U2" s="19" t="s">
        <v>8</v>
      </c>
      <c r="V2" s="19" t="s">
        <v>8</v>
      </c>
      <c r="W2" s="19" t="s">
        <v>8</v>
      </c>
      <c r="X2" s="9" t="s">
        <v>40</v>
      </c>
      <c r="Y2" s="9" t="s">
        <v>41</v>
      </c>
      <c r="Z2" s="6" t="s">
        <v>42</v>
      </c>
      <c r="AA2" s="6" t="s">
        <v>43</v>
      </c>
      <c r="AB2" s="6" t="s">
        <v>44</v>
      </c>
      <c r="AC2" s="19" t="s">
        <v>8</v>
      </c>
      <c r="AD2" s="19" t="s">
        <v>8</v>
      </c>
      <c r="AE2" s="19" t="s">
        <v>8</v>
      </c>
      <c r="AF2" s="19" t="s">
        <v>8</v>
      </c>
      <c r="AG2" s="19" t="s">
        <v>8</v>
      </c>
      <c r="AH2" s="19" t="s">
        <v>8</v>
      </c>
      <c r="AI2" s="19" t="s">
        <v>8</v>
      </c>
      <c r="AJ2" s="19" t="s">
        <v>8</v>
      </c>
      <c r="AK2" s="20" t="s">
        <v>8</v>
      </c>
      <c r="AL2" s="19" t="s">
        <v>8</v>
      </c>
      <c r="AM2" s="19" t="s">
        <v>8</v>
      </c>
      <c r="AN2" s="19" t="s">
        <v>8</v>
      </c>
      <c r="AO2" s="19" t="s">
        <v>8</v>
      </c>
      <c r="AP2" s="19" t="s">
        <v>8</v>
      </c>
    </row>
    <row r="3" spans="1:42" ht="14.4" x14ac:dyDescent="0.3">
      <c r="A3" s="7">
        <v>1001</v>
      </c>
      <c r="B3" s="13">
        <f>INDEX(发送模板!F:F,MATCH(A3,发送模板!A:A,0))</f>
        <v>-7750</v>
      </c>
      <c r="C3" s="14">
        <f t="shared" ref="C3" si="0">B3-E3</f>
        <v>0</v>
      </c>
      <c r="D3" s="7">
        <v>1001</v>
      </c>
      <c r="E3" s="13">
        <f t="shared" ref="E3" si="1">T3</f>
        <v>-7750</v>
      </c>
      <c r="F3" s="31" t="s">
        <v>46</v>
      </c>
      <c r="G3" s="32">
        <v>45197.999490740738</v>
      </c>
      <c r="H3" s="31" t="s">
        <v>289</v>
      </c>
      <c r="I3" s="31" t="s">
        <v>47</v>
      </c>
      <c r="J3" s="31" t="s">
        <v>8</v>
      </c>
      <c r="K3" s="31" t="s">
        <v>290</v>
      </c>
      <c r="L3" s="31">
        <v>0</v>
      </c>
      <c r="M3" s="31">
        <v>0</v>
      </c>
      <c r="N3" s="31">
        <v>7750</v>
      </c>
      <c r="O3" s="31">
        <v>0</v>
      </c>
      <c r="P3" s="31" t="s">
        <v>45</v>
      </c>
      <c r="Q3" s="31">
        <v>7571.56</v>
      </c>
      <c r="R3" s="31">
        <v>1</v>
      </c>
      <c r="S3" s="31">
        <v>0</v>
      </c>
      <c r="T3" s="31">
        <v>-7750</v>
      </c>
      <c r="U3" s="31">
        <v>1</v>
      </c>
      <c r="V3" s="31">
        <v>0</v>
      </c>
      <c r="W3" s="31" t="s">
        <v>291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 t="s">
        <v>96</v>
      </c>
      <c r="AD3" s="32">
        <v>45197.999490740738</v>
      </c>
      <c r="AE3" s="31" t="s">
        <v>8</v>
      </c>
      <c r="AF3" s="31" t="s">
        <v>8</v>
      </c>
      <c r="AG3" s="31" t="s">
        <v>8</v>
      </c>
      <c r="AH3" s="31" t="b">
        <v>0</v>
      </c>
      <c r="AI3" s="31">
        <v>0</v>
      </c>
      <c r="AJ3" s="31" t="s">
        <v>8</v>
      </c>
      <c r="AK3" s="31" t="s">
        <v>292</v>
      </c>
      <c r="AL3" s="31" t="s">
        <v>8</v>
      </c>
      <c r="AM3" s="31" t="s">
        <v>96</v>
      </c>
      <c r="AN3" s="31" t="b">
        <v>1</v>
      </c>
      <c r="AO3" s="31">
        <v>4</v>
      </c>
      <c r="AP3" s="31" t="s">
        <v>8</v>
      </c>
    </row>
    <row r="4" spans="1:42" ht="14.4" x14ac:dyDescent="0.3">
      <c r="A4" s="7" t="s">
        <v>556</v>
      </c>
      <c r="B4" s="13">
        <f>INDEX(发送模板!F:F,MATCH(A4,发送模板!A:A,0))</f>
        <v>4928.1000000000004</v>
      </c>
      <c r="C4" s="14">
        <f t="shared" ref="C4" si="2">B4-E4</f>
        <v>4933.1000000000004</v>
      </c>
      <c r="D4" s="7" t="s">
        <v>556</v>
      </c>
      <c r="E4" s="13">
        <f t="shared" ref="E4:E5" si="3">T4</f>
        <v>-5</v>
      </c>
      <c r="F4" s="31" t="s">
        <v>46</v>
      </c>
      <c r="G4" s="32">
        <v>45197.999490740738</v>
      </c>
      <c r="H4" s="31" t="s">
        <v>293</v>
      </c>
      <c r="I4" s="31" t="s">
        <v>47</v>
      </c>
      <c r="J4" s="31" t="s">
        <v>8</v>
      </c>
      <c r="K4" s="31" t="s">
        <v>294</v>
      </c>
      <c r="L4" s="31">
        <v>0</v>
      </c>
      <c r="M4" s="31">
        <v>0</v>
      </c>
      <c r="N4" s="31">
        <v>5</v>
      </c>
      <c r="O4" s="31">
        <v>0</v>
      </c>
      <c r="P4" s="31" t="s">
        <v>45</v>
      </c>
      <c r="Q4" s="31">
        <v>15321.56</v>
      </c>
      <c r="R4" s="31">
        <v>1</v>
      </c>
      <c r="S4" s="31">
        <v>0</v>
      </c>
      <c r="T4" s="31">
        <v>-5</v>
      </c>
      <c r="U4" s="31">
        <v>1</v>
      </c>
      <c r="V4" s="31">
        <v>0</v>
      </c>
      <c r="W4" s="31" t="s">
        <v>51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 t="s">
        <v>96</v>
      </c>
      <c r="AD4" s="32">
        <v>45197.999490740738</v>
      </c>
      <c r="AE4" s="31" t="s">
        <v>8</v>
      </c>
      <c r="AF4" s="31" t="s">
        <v>8</v>
      </c>
      <c r="AG4" s="31" t="s">
        <v>8</v>
      </c>
      <c r="AH4" s="31" t="b">
        <v>0</v>
      </c>
      <c r="AI4" s="31">
        <v>0</v>
      </c>
      <c r="AJ4" s="31" t="s">
        <v>8</v>
      </c>
      <c r="AK4" s="31" t="s">
        <v>295</v>
      </c>
      <c r="AL4" s="31" t="s">
        <v>8</v>
      </c>
      <c r="AM4" s="31" t="s">
        <v>96</v>
      </c>
      <c r="AN4" s="31" t="b">
        <v>1</v>
      </c>
      <c r="AO4" s="31">
        <v>2</v>
      </c>
      <c r="AP4" s="31" t="s">
        <v>8</v>
      </c>
    </row>
    <row r="5" spans="1:42" ht="14.4" x14ac:dyDescent="0.3">
      <c r="A5" s="7" t="s">
        <v>557</v>
      </c>
      <c r="C5" s="14"/>
      <c r="D5" s="7" t="s">
        <v>557</v>
      </c>
      <c r="E5" s="13">
        <f t="shared" si="3"/>
        <v>-66.900000000000006</v>
      </c>
      <c r="F5" s="31" t="s">
        <v>46</v>
      </c>
      <c r="G5" s="32">
        <v>45197.999490740738</v>
      </c>
      <c r="H5" s="31" t="s">
        <v>296</v>
      </c>
      <c r="I5" s="31" t="s">
        <v>47</v>
      </c>
      <c r="J5" s="31" t="s">
        <v>8</v>
      </c>
      <c r="K5" s="31" t="s">
        <v>297</v>
      </c>
      <c r="L5" s="31">
        <v>0</v>
      </c>
      <c r="M5" s="31">
        <v>0</v>
      </c>
      <c r="N5" s="31">
        <v>66.900000000000006</v>
      </c>
      <c r="O5" s="31">
        <v>0</v>
      </c>
      <c r="P5" s="31" t="s">
        <v>45</v>
      </c>
      <c r="Q5" s="31">
        <v>15326.56</v>
      </c>
      <c r="R5" s="31">
        <v>1</v>
      </c>
      <c r="S5" s="31">
        <v>0</v>
      </c>
      <c r="T5" s="31">
        <v>-66.900000000000006</v>
      </c>
      <c r="U5" s="31">
        <v>1</v>
      </c>
      <c r="V5" s="31">
        <v>0</v>
      </c>
      <c r="W5" s="31" t="s">
        <v>119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 t="s">
        <v>96</v>
      </c>
      <c r="AD5" s="32">
        <v>45197.999490740738</v>
      </c>
      <c r="AE5" s="31" t="s">
        <v>8</v>
      </c>
      <c r="AF5" s="31" t="s">
        <v>8</v>
      </c>
      <c r="AG5" s="31" t="s">
        <v>8</v>
      </c>
      <c r="AH5" s="31" t="b">
        <v>0</v>
      </c>
      <c r="AI5" s="31">
        <v>0</v>
      </c>
      <c r="AJ5" s="31" t="s">
        <v>8</v>
      </c>
      <c r="AK5" s="31" t="s">
        <v>298</v>
      </c>
      <c r="AL5" s="31" t="s">
        <v>8</v>
      </c>
      <c r="AM5" s="31" t="s">
        <v>96</v>
      </c>
      <c r="AN5" s="31" t="b">
        <v>1</v>
      </c>
      <c r="AO5" s="31">
        <v>2</v>
      </c>
      <c r="AP5" s="31" t="s">
        <v>8</v>
      </c>
    </row>
    <row r="6" spans="1:42" ht="14.4" x14ac:dyDescent="0.3">
      <c r="A6" s="7" t="s">
        <v>558</v>
      </c>
      <c r="C6" s="14"/>
      <c r="D6" s="7" t="s">
        <v>558</v>
      </c>
      <c r="E6" s="13">
        <f>T6</f>
        <v>5000</v>
      </c>
      <c r="F6" s="31" t="s">
        <v>46</v>
      </c>
      <c r="G6" s="32">
        <v>45197.999490740738</v>
      </c>
      <c r="H6" s="31" t="s">
        <v>160</v>
      </c>
      <c r="I6" s="31" t="s">
        <v>47</v>
      </c>
      <c r="J6" s="31" t="s">
        <v>8</v>
      </c>
      <c r="K6" s="31" t="s">
        <v>117</v>
      </c>
      <c r="L6" s="31">
        <v>5000</v>
      </c>
      <c r="M6" s="31">
        <v>0</v>
      </c>
      <c r="N6" s="31">
        <v>0</v>
      </c>
      <c r="O6" s="31">
        <v>0</v>
      </c>
      <c r="P6" s="31" t="s">
        <v>45</v>
      </c>
      <c r="Q6" s="31">
        <v>15393.46</v>
      </c>
      <c r="R6" s="31">
        <v>1</v>
      </c>
      <c r="S6" s="31">
        <v>0</v>
      </c>
      <c r="T6" s="31">
        <v>5000</v>
      </c>
      <c r="U6" s="31">
        <v>1.1274900000000001</v>
      </c>
      <c r="V6" s="31">
        <v>-10637.45</v>
      </c>
      <c r="W6" s="31" t="s">
        <v>118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 t="s">
        <v>96</v>
      </c>
      <c r="AD6" s="32">
        <v>45197.999490740738</v>
      </c>
      <c r="AE6" s="31" t="s">
        <v>8</v>
      </c>
      <c r="AF6" s="31" t="s">
        <v>8</v>
      </c>
      <c r="AG6" s="31" t="s">
        <v>8</v>
      </c>
      <c r="AH6" s="31" t="b">
        <v>0</v>
      </c>
      <c r="AI6" s="31">
        <v>0</v>
      </c>
      <c r="AJ6" s="31" t="s">
        <v>8</v>
      </c>
      <c r="AK6" s="31" t="s">
        <v>299</v>
      </c>
      <c r="AL6" s="31" t="s">
        <v>8</v>
      </c>
      <c r="AM6" s="31" t="s">
        <v>96</v>
      </c>
      <c r="AN6" s="31" t="b">
        <v>1</v>
      </c>
      <c r="AO6" s="31">
        <v>2</v>
      </c>
      <c r="AP6" s="31" t="s">
        <v>8</v>
      </c>
    </row>
    <row r="7" spans="1:42" ht="14.4" x14ac:dyDescent="0.3">
      <c r="A7" s="7">
        <v>1003</v>
      </c>
      <c r="B7" s="13">
        <f>INDEX(发送模板!F:F,MATCH(A7,发送模板!A:A,0))</f>
        <v>-6277.4</v>
      </c>
      <c r="C7" s="14">
        <f t="shared" ref="C7:C69" si="4">B7-E7</f>
        <v>0</v>
      </c>
      <c r="D7" s="7">
        <v>1003</v>
      </c>
      <c r="E7" s="13">
        <f t="shared" ref="E7:E69" si="5">T7</f>
        <v>-6277.4</v>
      </c>
      <c r="F7" s="31" t="s">
        <v>46</v>
      </c>
      <c r="G7" s="32">
        <v>45197.999490740738</v>
      </c>
      <c r="H7" s="31" t="s">
        <v>300</v>
      </c>
      <c r="I7" s="31" t="s">
        <v>47</v>
      </c>
      <c r="J7" s="31" t="s">
        <v>8</v>
      </c>
      <c r="K7" s="31" t="s">
        <v>301</v>
      </c>
      <c r="L7" s="31">
        <v>0</v>
      </c>
      <c r="M7" s="31">
        <v>0</v>
      </c>
      <c r="N7" s="31">
        <v>6277.4</v>
      </c>
      <c r="O7" s="31">
        <v>0</v>
      </c>
      <c r="P7" s="31" t="s">
        <v>45</v>
      </c>
      <c r="Q7" s="31">
        <v>10393.459999999999</v>
      </c>
      <c r="R7" s="31">
        <v>1</v>
      </c>
      <c r="S7" s="31">
        <v>0</v>
      </c>
      <c r="T7" s="31">
        <v>-6277.4</v>
      </c>
      <c r="U7" s="31">
        <v>1</v>
      </c>
      <c r="V7" s="31">
        <v>0</v>
      </c>
      <c r="W7" s="31" t="s">
        <v>60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 t="s">
        <v>96</v>
      </c>
      <c r="AD7" s="32">
        <v>45197.999490740738</v>
      </c>
      <c r="AE7" s="31" t="s">
        <v>8</v>
      </c>
      <c r="AF7" s="31" t="s">
        <v>8</v>
      </c>
      <c r="AG7" s="31" t="s">
        <v>8</v>
      </c>
      <c r="AH7" s="31" t="b">
        <v>0</v>
      </c>
      <c r="AI7" s="31">
        <v>0</v>
      </c>
      <c r="AJ7" s="31" t="s">
        <v>8</v>
      </c>
      <c r="AK7" s="31" t="s">
        <v>302</v>
      </c>
      <c r="AL7" s="31" t="s">
        <v>8</v>
      </c>
      <c r="AM7" s="31" t="s">
        <v>96</v>
      </c>
      <c r="AN7" s="31" t="b">
        <v>1</v>
      </c>
      <c r="AO7" s="31">
        <v>1</v>
      </c>
      <c r="AP7" s="31" t="s">
        <v>8</v>
      </c>
    </row>
    <row r="8" spans="1:42" ht="14.4" x14ac:dyDescent="0.3">
      <c r="A8" s="7">
        <v>1004</v>
      </c>
      <c r="B8" s="13">
        <f>INDEX(发送模板!F:F,MATCH(A8,发送模板!A:A,0))</f>
        <v>-154.18</v>
      </c>
      <c r="C8" s="14">
        <f t="shared" si="4"/>
        <v>0</v>
      </c>
      <c r="D8" s="7">
        <v>1004</v>
      </c>
      <c r="E8" s="13">
        <f t="shared" si="5"/>
        <v>-154.18</v>
      </c>
      <c r="F8" s="31" t="s">
        <v>46</v>
      </c>
      <c r="G8" s="32">
        <v>45197.999490740738</v>
      </c>
      <c r="H8" s="31" t="s">
        <v>303</v>
      </c>
      <c r="I8" s="31" t="s">
        <v>47</v>
      </c>
      <c r="J8" s="31" t="s">
        <v>8</v>
      </c>
      <c r="K8" s="31" t="s">
        <v>161</v>
      </c>
      <c r="L8" s="31">
        <v>0</v>
      </c>
      <c r="M8" s="31">
        <v>0</v>
      </c>
      <c r="N8" s="31">
        <v>154.18</v>
      </c>
      <c r="O8" s="31">
        <v>0</v>
      </c>
      <c r="P8" s="31" t="s">
        <v>45</v>
      </c>
      <c r="Q8" s="31">
        <v>16670.86</v>
      </c>
      <c r="R8" s="31">
        <v>1</v>
      </c>
      <c r="S8" s="31">
        <v>0</v>
      </c>
      <c r="T8" s="31">
        <v>-154.18</v>
      </c>
      <c r="U8" s="31">
        <v>1</v>
      </c>
      <c r="V8" s="31">
        <v>0</v>
      </c>
      <c r="W8" s="31" t="s">
        <v>61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 t="s">
        <v>96</v>
      </c>
      <c r="AD8" s="32">
        <v>45197.999490740738</v>
      </c>
      <c r="AE8" s="31" t="s">
        <v>8</v>
      </c>
      <c r="AF8" s="31" t="s">
        <v>8</v>
      </c>
      <c r="AG8" s="31" t="s">
        <v>8</v>
      </c>
      <c r="AH8" s="31" t="b">
        <v>0</v>
      </c>
      <c r="AI8" s="31">
        <v>0</v>
      </c>
      <c r="AJ8" s="31" t="s">
        <v>8</v>
      </c>
      <c r="AK8" s="31" t="s">
        <v>304</v>
      </c>
      <c r="AL8" s="31" t="s">
        <v>8</v>
      </c>
      <c r="AM8" s="31" t="s">
        <v>96</v>
      </c>
      <c r="AN8" s="31" t="b">
        <v>1</v>
      </c>
      <c r="AO8" s="31">
        <v>1</v>
      </c>
      <c r="AP8" s="31" t="s">
        <v>8</v>
      </c>
    </row>
    <row r="9" spans="1:42" ht="14.4" x14ac:dyDescent="0.3">
      <c r="A9" s="7" t="s">
        <v>562</v>
      </c>
      <c r="B9" s="13">
        <f>INDEX(发送模板!F:F,MATCH(A9,发送模板!A:A,0))</f>
        <v>451.78</v>
      </c>
      <c r="C9" s="14">
        <f t="shared" si="4"/>
        <v>222.65999999999997</v>
      </c>
      <c r="D9" s="7" t="s">
        <v>562</v>
      </c>
      <c r="E9" s="13">
        <f t="shared" si="5"/>
        <v>229.12</v>
      </c>
      <c r="F9" s="31" t="s">
        <v>46</v>
      </c>
      <c r="G9" s="32">
        <v>45196.999490740738</v>
      </c>
      <c r="H9" s="31" t="s">
        <v>305</v>
      </c>
      <c r="I9" s="31" t="s">
        <v>47</v>
      </c>
      <c r="J9" s="31" t="s">
        <v>8</v>
      </c>
      <c r="K9" s="31" t="s">
        <v>306</v>
      </c>
      <c r="L9" s="31">
        <v>229.12</v>
      </c>
      <c r="M9" s="31">
        <v>0</v>
      </c>
      <c r="N9" s="31">
        <v>0</v>
      </c>
      <c r="O9" s="31">
        <v>0</v>
      </c>
      <c r="P9" s="31" t="s">
        <v>45</v>
      </c>
      <c r="Q9" s="31">
        <v>16825.04</v>
      </c>
      <c r="R9" s="31">
        <v>1</v>
      </c>
      <c r="S9" s="31">
        <v>0</v>
      </c>
      <c r="T9" s="31">
        <v>229.12</v>
      </c>
      <c r="U9" s="31">
        <v>1</v>
      </c>
      <c r="V9" s="31">
        <v>0</v>
      </c>
      <c r="W9" s="31" t="s">
        <v>48</v>
      </c>
      <c r="X9" s="31" t="s">
        <v>307</v>
      </c>
      <c r="Y9" s="31" t="s">
        <v>308</v>
      </c>
      <c r="Z9" s="31">
        <v>0</v>
      </c>
      <c r="AA9" s="31">
        <v>0</v>
      </c>
      <c r="AB9" s="31">
        <v>0</v>
      </c>
      <c r="AC9" s="31" t="s">
        <v>96</v>
      </c>
      <c r="AD9" s="32">
        <v>45196.999490740738</v>
      </c>
      <c r="AE9" s="31" t="s">
        <v>8</v>
      </c>
      <c r="AF9" s="31" t="s">
        <v>8</v>
      </c>
      <c r="AG9" s="31" t="s">
        <v>8</v>
      </c>
      <c r="AH9" s="31" t="b">
        <v>0</v>
      </c>
      <c r="AI9" s="31">
        <v>0</v>
      </c>
      <c r="AJ9" s="31" t="s">
        <v>8</v>
      </c>
      <c r="AK9" s="31" t="s">
        <v>309</v>
      </c>
      <c r="AL9" s="31" t="s">
        <v>8</v>
      </c>
      <c r="AM9" s="31" t="s">
        <v>96</v>
      </c>
      <c r="AN9" s="31" t="b">
        <v>1</v>
      </c>
      <c r="AO9" s="31">
        <v>2</v>
      </c>
      <c r="AP9" s="31" t="s">
        <v>8</v>
      </c>
    </row>
    <row r="10" spans="1:42" ht="14.4" x14ac:dyDescent="0.3">
      <c r="A10" s="7" t="s">
        <v>563</v>
      </c>
      <c r="B10" s="13">
        <f>INDEX(发送模板!F:F,MATCH(A10,发送模板!A:A,0))</f>
        <v>0</v>
      </c>
      <c r="C10" s="14">
        <f t="shared" si="4"/>
        <v>-222.66</v>
      </c>
      <c r="D10" s="7" t="s">
        <v>563</v>
      </c>
      <c r="E10" s="13">
        <f t="shared" si="5"/>
        <v>222.66</v>
      </c>
      <c r="F10" s="31" t="s">
        <v>46</v>
      </c>
      <c r="G10" s="32">
        <v>45196.999490740738</v>
      </c>
      <c r="H10" s="31" t="s">
        <v>310</v>
      </c>
      <c r="I10" s="31" t="s">
        <v>47</v>
      </c>
      <c r="J10" s="31" t="s">
        <v>8</v>
      </c>
      <c r="K10" s="31" t="s">
        <v>311</v>
      </c>
      <c r="L10" s="31">
        <v>222.66</v>
      </c>
      <c r="M10" s="31">
        <v>0</v>
      </c>
      <c r="N10" s="31">
        <v>0</v>
      </c>
      <c r="O10" s="31">
        <v>0</v>
      </c>
      <c r="P10" s="31" t="s">
        <v>45</v>
      </c>
      <c r="Q10" s="31">
        <v>16595.919999999998</v>
      </c>
      <c r="R10" s="31">
        <v>1</v>
      </c>
      <c r="S10" s="31">
        <v>0</v>
      </c>
      <c r="T10" s="31">
        <v>222.66</v>
      </c>
      <c r="U10" s="31">
        <v>1</v>
      </c>
      <c r="V10" s="31">
        <v>0</v>
      </c>
      <c r="W10" s="31" t="s">
        <v>48</v>
      </c>
      <c r="X10" s="31" t="s">
        <v>111</v>
      </c>
      <c r="Y10" s="31" t="s">
        <v>112</v>
      </c>
      <c r="Z10" s="31">
        <v>0</v>
      </c>
      <c r="AA10" s="31">
        <v>0</v>
      </c>
      <c r="AB10" s="31">
        <v>0</v>
      </c>
      <c r="AC10" s="31" t="s">
        <v>96</v>
      </c>
      <c r="AD10" s="32">
        <v>45196.999490740738</v>
      </c>
      <c r="AE10" s="31" t="s">
        <v>8</v>
      </c>
      <c r="AF10" s="31" t="s">
        <v>8</v>
      </c>
      <c r="AG10" s="31" t="s">
        <v>8</v>
      </c>
      <c r="AH10" s="31" t="b">
        <v>0</v>
      </c>
      <c r="AI10" s="31">
        <v>0</v>
      </c>
      <c r="AJ10" s="31" t="s">
        <v>8</v>
      </c>
      <c r="AK10" s="31" t="s">
        <v>312</v>
      </c>
      <c r="AL10" s="31" t="s">
        <v>8</v>
      </c>
      <c r="AM10" s="31" t="s">
        <v>96</v>
      </c>
      <c r="AN10" s="31" t="b">
        <v>1</v>
      </c>
      <c r="AO10" s="31">
        <v>2</v>
      </c>
      <c r="AP10" s="31" t="s">
        <v>8</v>
      </c>
    </row>
    <row r="11" spans="1:42" ht="14.4" x14ac:dyDescent="0.3">
      <c r="A11" s="7">
        <v>1006</v>
      </c>
      <c r="B11" s="13">
        <f>INDEX(发送模板!F:F,MATCH(A11,发送模板!A:A,0))</f>
        <v>-92.61</v>
      </c>
      <c r="C11" s="14">
        <f t="shared" si="4"/>
        <v>0</v>
      </c>
      <c r="D11" s="7">
        <v>1006</v>
      </c>
      <c r="E11" s="13">
        <f t="shared" si="5"/>
        <v>-92.61</v>
      </c>
      <c r="F11" s="31" t="s">
        <v>46</v>
      </c>
      <c r="G11" s="32">
        <v>45195.999490740738</v>
      </c>
      <c r="H11" s="31" t="s">
        <v>313</v>
      </c>
      <c r="I11" s="31" t="s">
        <v>47</v>
      </c>
      <c r="J11" s="31" t="s">
        <v>8</v>
      </c>
      <c r="K11" s="31" t="s">
        <v>314</v>
      </c>
      <c r="L11" s="31">
        <v>0</v>
      </c>
      <c r="M11" s="31">
        <v>0</v>
      </c>
      <c r="N11" s="31">
        <v>92.61</v>
      </c>
      <c r="O11" s="31">
        <v>0</v>
      </c>
      <c r="P11" s="31" t="s">
        <v>45</v>
      </c>
      <c r="Q11" s="31">
        <v>16373.26</v>
      </c>
      <c r="R11" s="31">
        <v>1</v>
      </c>
      <c r="S11" s="31">
        <v>0</v>
      </c>
      <c r="T11" s="31">
        <v>-92.61</v>
      </c>
      <c r="U11" s="31">
        <v>1</v>
      </c>
      <c r="V11" s="31">
        <v>0</v>
      </c>
      <c r="W11" s="31" t="s">
        <v>51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 t="s">
        <v>96</v>
      </c>
      <c r="AD11" s="32">
        <v>45195.999490740738</v>
      </c>
      <c r="AE11" s="31" t="s">
        <v>8</v>
      </c>
      <c r="AF11" s="31" t="s">
        <v>8</v>
      </c>
      <c r="AG11" s="31" t="s">
        <v>8</v>
      </c>
      <c r="AH11" s="31" t="b">
        <v>0</v>
      </c>
      <c r="AI11" s="31">
        <v>0</v>
      </c>
      <c r="AJ11" s="31" t="s">
        <v>8</v>
      </c>
      <c r="AK11" s="31" t="s">
        <v>315</v>
      </c>
      <c r="AL11" s="31" t="s">
        <v>8</v>
      </c>
      <c r="AM11" s="31" t="s">
        <v>96</v>
      </c>
      <c r="AN11" s="31" t="b">
        <v>1</v>
      </c>
      <c r="AO11" s="31">
        <v>1</v>
      </c>
      <c r="AP11" s="31" t="s">
        <v>8</v>
      </c>
    </row>
    <row r="12" spans="1:42" ht="14.4" x14ac:dyDescent="0.3">
      <c r="A12" s="7">
        <v>1007</v>
      </c>
      <c r="B12" s="13">
        <f>INDEX(发送模板!F:F,MATCH(A12,发送模板!A:A,0))</f>
        <v>-2040.57</v>
      </c>
      <c r="C12" s="14">
        <f t="shared" si="4"/>
        <v>0</v>
      </c>
      <c r="D12" s="7">
        <v>1007</v>
      </c>
      <c r="E12" s="13">
        <f t="shared" si="5"/>
        <v>-2040.57</v>
      </c>
      <c r="F12" s="31" t="s">
        <v>46</v>
      </c>
      <c r="G12" s="32">
        <v>45195.999490740738</v>
      </c>
      <c r="H12" s="31" t="s">
        <v>316</v>
      </c>
      <c r="I12" s="31" t="s">
        <v>98</v>
      </c>
      <c r="J12" s="31" t="s">
        <v>317</v>
      </c>
      <c r="K12" s="31" t="s">
        <v>318</v>
      </c>
      <c r="L12" s="31">
        <v>0</v>
      </c>
      <c r="M12" s="31">
        <v>0</v>
      </c>
      <c r="N12" s="31">
        <v>2040.57</v>
      </c>
      <c r="O12" s="31">
        <v>0</v>
      </c>
      <c r="P12" s="31" t="s">
        <v>45</v>
      </c>
      <c r="Q12" s="31">
        <v>16465.87</v>
      </c>
      <c r="R12" s="31">
        <v>1</v>
      </c>
      <c r="S12" s="31">
        <v>0</v>
      </c>
      <c r="T12" s="31">
        <v>-2040.57</v>
      </c>
      <c r="U12" s="31">
        <v>1</v>
      </c>
      <c r="V12" s="31">
        <v>0</v>
      </c>
      <c r="W12" s="31" t="s">
        <v>48</v>
      </c>
      <c r="X12" s="31" t="s">
        <v>319</v>
      </c>
      <c r="Y12" s="31" t="s">
        <v>320</v>
      </c>
      <c r="Z12" s="31">
        <v>0</v>
      </c>
      <c r="AA12" s="31">
        <v>0</v>
      </c>
      <c r="AB12" s="31">
        <v>0</v>
      </c>
      <c r="AC12" s="31" t="s">
        <v>96</v>
      </c>
      <c r="AD12" s="32">
        <v>45193.999490740738</v>
      </c>
      <c r="AE12" s="31" t="s">
        <v>8</v>
      </c>
      <c r="AF12" s="31" t="s">
        <v>8</v>
      </c>
      <c r="AG12" s="31" t="s">
        <v>8</v>
      </c>
      <c r="AH12" s="31" t="b">
        <v>0</v>
      </c>
      <c r="AI12" s="31">
        <v>0</v>
      </c>
      <c r="AJ12" s="31" t="s">
        <v>8</v>
      </c>
      <c r="AK12" s="31" t="s">
        <v>321</v>
      </c>
      <c r="AL12" s="31" t="s">
        <v>8</v>
      </c>
      <c r="AM12" s="31" t="s">
        <v>96</v>
      </c>
      <c r="AN12" s="31" t="b">
        <v>1</v>
      </c>
      <c r="AO12" s="31">
        <v>1</v>
      </c>
      <c r="AP12" s="31" t="s">
        <v>8</v>
      </c>
    </row>
    <row r="13" spans="1:42" ht="14.4" x14ac:dyDescent="0.3">
      <c r="A13" s="7">
        <v>1008</v>
      </c>
      <c r="B13" s="13">
        <f>INDEX(发送模板!F:F,MATCH(A13,发送模板!A:A,0))</f>
        <v>-2662</v>
      </c>
      <c r="C13" s="14">
        <f t="shared" si="4"/>
        <v>0</v>
      </c>
      <c r="D13" s="7">
        <v>1008</v>
      </c>
      <c r="E13" s="13">
        <f t="shared" si="5"/>
        <v>-2662</v>
      </c>
      <c r="F13" s="31" t="s">
        <v>46</v>
      </c>
      <c r="G13" s="32">
        <v>45194.999490740738</v>
      </c>
      <c r="H13" s="31" t="s">
        <v>322</v>
      </c>
      <c r="I13" s="31" t="s">
        <v>47</v>
      </c>
      <c r="J13" s="31" t="s">
        <v>8</v>
      </c>
      <c r="K13" s="31" t="s">
        <v>323</v>
      </c>
      <c r="L13" s="31">
        <v>0</v>
      </c>
      <c r="M13" s="31">
        <v>0</v>
      </c>
      <c r="N13" s="31">
        <v>2662</v>
      </c>
      <c r="O13" s="31">
        <v>0</v>
      </c>
      <c r="P13" s="31" t="s">
        <v>45</v>
      </c>
      <c r="Q13" s="31">
        <v>18506.439999999999</v>
      </c>
      <c r="R13" s="31">
        <v>1</v>
      </c>
      <c r="S13" s="31">
        <v>0</v>
      </c>
      <c r="T13" s="31">
        <v>-2662</v>
      </c>
      <c r="U13" s="31">
        <v>1</v>
      </c>
      <c r="V13" s="31">
        <v>0</v>
      </c>
      <c r="W13" s="31" t="s">
        <v>49</v>
      </c>
      <c r="X13" s="31" t="s">
        <v>324</v>
      </c>
      <c r="Y13" s="31" t="s">
        <v>325</v>
      </c>
      <c r="Z13" s="31">
        <v>0</v>
      </c>
      <c r="AA13" s="31">
        <v>0</v>
      </c>
      <c r="AB13" s="31">
        <v>0</v>
      </c>
      <c r="AC13" s="31" t="s">
        <v>96</v>
      </c>
      <c r="AD13" s="32">
        <v>45195.999490740738</v>
      </c>
      <c r="AE13" s="31" t="s">
        <v>8</v>
      </c>
      <c r="AF13" s="31" t="s">
        <v>8</v>
      </c>
      <c r="AG13" s="31" t="s">
        <v>8</v>
      </c>
      <c r="AH13" s="31" t="b">
        <v>0</v>
      </c>
      <c r="AI13" s="31">
        <v>0</v>
      </c>
      <c r="AJ13" s="31" t="s">
        <v>8</v>
      </c>
      <c r="AK13" s="31" t="s">
        <v>326</v>
      </c>
      <c r="AL13" s="31" t="s">
        <v>8</v>
      </c>
      <c r="AM13" s="31" t="s">
        <v>96</v>
      </c>
      <c r="AN13" s="31" t="b">
        <v>1</v>
      </c>
      <c r="AO13" s="31">
        <v>1</v>
      </c>
      <c r="AP13" s="31" t="s">
        <v>8</v>
      </c>
    </row>
    <row r="14" spans="1:42" ht="14.4" x14ac:dyDescent="0.3">
      <c r="A14" s="7">
        <v>1009</v>
      </c>
      <c r="B14" s="13">
        <f>INDEX(发送模板!F:F,MATCH(A14,发送模板!A:A,0))</f>
        <v>-45.99</v>
      </c>
      <c r="C14" s="14">
        <f t="shared" si="4"/>
        <v>0</v>
      </c>
      <c r="D14" s="7">
        <v>1009</v>
      </c>
      <c r="E14" s="13">
        <f t="shared" si="5"/>
        <v>-45.99</v>
      </c>
      <c r="F14" s="31" t="s">
        <v>46</v>
      </c>
      <c r="G14" s="32">
        <v>45194.999490740738</v>
      </c>
      <c r="H14" s="31" t="s">
        <v>157</v>
      </c>
      <c r="I14" s="31" t="s">
        <v>47</v>
      </c>
      <c r="J14" s="31" t="s">
        <v>8</v>
      </c>
      <c r="K14" s="31" t="s">
        <v>327</v>
      </c>
      <c r="L14" s="31">
        <v>0</v>
      </c>
      <c r="M14" s="31">
        <v>0</v>
      </c>
      <c r="N14" s="31">
        <v>45.99</v>
      </c>
      <c r="O14" s="31">
        <v>0</v>
      </c>
      <c r="P14" s="31" t="s">
        <v>45</v>
      </c>
      <c r="Q14" s="31">
        <v>21168.44</v>
      </c>
      <c r="R14" s="31">
        <v>1</v>
      </c>
      <c r="S14" s="31">
        <v>0</v>
      </c>
      <c r="T14" s="31">
        <v>-45.99</v>
      </c>
      <c r="U14" s="31">
        <v>1</v>
      </c>
      <c r="V14" s="31">
        <v>0</v>
      </c>
      <c r="W14" s="31" t="s">
        <v>107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 t="s">
        <v>96</v>
      </c>
      <c r="AD14" s="32">
        <v>45195.999490740738</v>
      </c>
      <c r="AE14" s="31" t="s">
        <v>8</v>
      </c>
      <c r="AF14" s="31" t="s">
        <v>8</v>
      </c>
      <c r="AG14" s="31" t="s">
        <v>8</v>
      </c>
      <c r="AH14" s="31" t="b">
        <v>0</v>
      </c>
      <c r="AI14" s="31">
        <v>0</v>
      </c>
      <c r="AJ14" s="31" t="s">
        <v>8</v>
      </c>
      <c r="AK14" s="31" t="s">
        <v>328</v>
      </c>
      <c r="AL14" s="31" t="s">
        <v>8</v>
      </c>
      <c r="AM14" s="31" t="s">
        <v>96</v>
      </c>
      <c r="AN14" s="31" t="b">
        <v>1</v>
      </c>
      <c r="AO14" s="31">
        <v>1</v>
      </c>
      <c r="AP14" s="31" t="s">
        <v>8</v>
      </c>
    </row>
    <row r="15" spans="1:42" ht="14.4" x14ac:dyDescent="0.3">
      <c r="A15" s="7">
        <v>1010</v>
      </c>
      <c r="B15" s="13">
        <f>INDEX(发送模板!F:F,MATCH(A15,发送模板!A:A,0))</f>
        <v>8088.02</v>
      </c>
      <c r="C15" s="14">
        <f t="shared" si="4"/>
        <v>0</v>
      </c>
      <c r="D15" s="7">
        <v>1010</v>
      </c>
      <c r="E15" s="13">
        <f t="shared" si="5"/>
        <v>8088.02</v>
      </c>
      <c r="F15" s="31" t="s">
        <v>46</v>
      </c>
      <c r="G15" s="32">
        <v>45194.999490740738</v>
      </c>
      <c r="H15" s="31" t="s">
        <v>329</v>
      </c>
      <c r="I15" s="31" t="s">
        <v>47</v>
      </c>
      <c r="J15" s="31" t="s">
        <v>8</v>
      </c>
      <c r="K15" s="31" t="s">
        <v>330</v>
      </c>
      <c r="L15" s="31">
        <v>8088.02</v>
      </c>
      <c r="M15" s="31">
        <v>0</v>
      </c>
      <c r="N15" s="31">
        <v>0</v>
      </c>
      <c r="O15" s="31">
        <v>0</v>
      </c>
      <c r="P15" s="31" t="s">
        <v>45</v>
      </c>
      <c r="Q15" s="31">
        <v>21214.43</v>
      </c>
      <c r="R15" s="31">
        <v>1</v>
      </c>
      <c r="S15" s="31">
        <v>0</v>
      </c>
      <c r="T15" s="31">
        <v>8088.02</v>
      </c>
      <c r="U15" s="31">
        <v>1</v>
      </c>
      <c r="V15" s="31">
        <v>0</v>
      </c>
      <c r="W15" s="31" t="s">
        <v>48</v>
      </c>
      <c r="X15" s="31" t="s">
        <v>331</v>
      </c>
      <c r="Y15" s="31" t="s">
        <v>332</v>
      </c>
      <c r="Z15" s="31">
        <v>0</v>
      </c>
      <c r="AA15" s="31">
        <v>0</v>
      </c>
      <c r="AB15" s="31">
        <v>0</v>
      </c>
      <c r="AC15" s="31" t="s">
        <v>96</v>
      </c>
      <c r="AD15" s="32">
        <v>45195.999490740738</v>
      </c>
      <c r="AE15" s="31" t="s">
        <v>8</v>
      </c>
      <c r="AF15" s="31" t="s">
        <v>8</v>
      </c>
      <c r="AG15" s="31" t="s">
        <v>8</v>
      </c>
      <c r="AH15" s="31" t="b">
        <v>0</v>
      </c>
      <c r="AI15" s="31">
        <v>0</v>
      </c>
      <c r="AJ15" s="31" t="s">
        <v>8</v>
      </c>
      <c r="AK15" s="31" t="s">
        <v>333</v>
      </c>
      <c r="AL15" s="31" t="s">
        <v>8</v>
      </c>
      <c r="AM15" s="31" t="s">
        <v>96</v>
      </c>
      <c r="AN15" s="31" t="b">
        <v>1</v>
      </c>
      <c r="AO15" s="31">
        <v>1</v>
      </c>
      <c r="AP15" s="31" t="s">
        <v>8</v>
      </c>
    </row>
    <row r="16" spans="1:42" ht="14.4" x14ac:dyDescent="0.3">
      <c r="A16" s="7">
        <v>1011</v>
      </c>
      <c r="B16" s="13">
        <f>INDEX(发送模板!F:F,MATCH(A16,发送模板!A:A,0))</f>
        <v>75.56</v>
      </c>
      <c r="C16" s="14">
        <f t="shared" si="4"/>
        <v>0</v>
      </c>
      <c r="D16" s="7">
        <v>1011</v>
      </c>
      <c r="E16" s="13">
        <f t="shared" si="5"/>
        <v>75.56</v>
      </c>
      <c r="F16" s="31" t="s">
        <v>46</v>
      </c>
      <c r="G16" s="32">
        <v>45194.999490740738</v>
      </c>
      <c r="H16" s="31" t="s">
        <v>334</v>
      </c>
      <c r="I16" s="31" t="s">
        <v>47</v>
      </c>
      <c r="J16" s="31" t="s">
        <v>8</v>
      </c>
      <c r="K16" s="31" t="s">
        <v>335</v>
      </c>
      <c r="L16" s="31">
        <v>75.56</v>
      </c>
      <c r="M16" s="31">
        <v>0</v>
      </c>
      <c r="N16" s="31">
        <v>0</v>
      </c>
      <c r="O16" s="31">
        <v>0</v>
      </c>
      <c r="P16" s="31" t="s">
        <v>45</v>
      </c>
      <c r="Q16" s="31">
        <v>13126.41</v>
      </c>
      <c r="R16" s="31">
        <v>1</v>
      </c>
      <c r="S16" s="31">
        <v>0</v>
      </c>
      <c r="T16" s="31">
        <v>75.56</v>
      </c>
      <c r="U16" s="31">
        <v>1</v>
      </c>
      <c r="V16" s="31">
        <v>0</v>
      </c>
      <c r="W16" s="31" t="s">
        <v>48</v>
      </c>
      <c r="X16" s="31" t="s">
        <v>336</v>
      </c>
      <c r="Y16" s="31" t="s">
        <v>337</v>
      </c>
      <c r="Z16" s="31">
        <v>0</v>
      </c>
      <c r="AA16" s="31">
        <v>0</v>
      </c>
      <c r="AB16" s="31">
        <v>0</v>
      </c>
      <c r="AC16" s="31" t="s">
        <v>96</v>
      </c>
      <c r="AD16" s="32">
        <v>45195.999490740738</v>
      </c>
      <c r="AE16" s="31" t="s">
        <v>8</v>
      </c>
      <c r="AF16" s="31" t="s">
        <v>8</v>
      </c>
      <c r="AG16" s="31" t="s">
        <v>8</v>
      </c>
      <c r="AH16" s="31" t="b">
        <v>0</v>
      </c>
      <c r="AI16" s="31">
        <v>0</v>
      </c>
      <c r="AJ16" s="31" t="s">
        <v>8</v>
      </c>
      <c r="AK16" s="31" t="s">
        <v>338</v>
      </c>
      <c r="AL16" s="31" t="s">
        <v>8</v>
      </c>
      <c r="AM16" s="31" t="s">
        <v>96</v>
      </c>
      <c r="AN16" s="31" t="b">
        <v>1</v>
      </c>
      <c r="AO16" s="31">
        <v>2</v>
      </c>
      <c r="AP16" s="31" t="s">
        <v>8</v>
      </c>
    </row>
    <row r="17" spans="1:42" ht="14.4" x14ac:dyDescent="0.3">
      <c r="A17" s="7">
        <v>1012</v>
      </c>
      <c r="B17" s="13">
        <f>INDEX(发送模板!F:F,MATCH(A17,发送模板!A:A,0))</f>
        <v>-1435.46</v>
      </c>
      <c r="C17" s="14">
        <f t="shared" si="4"/>
        <v>0</v>
      </c>
      <c r="D17" s="7">
        <v>1012</v>
      </c>
      <c r="E17" s="13">
        <f t="shared" si="5"/>
        <v>-1435.46</v>
      </c>
      <c r="F17" s="31" t="s">
        <v>46</v>
      </c>
      <c r="G17" s="32">
        <v>45193.999490740738</v>
      </c>
      <c r="H17" s="31" t="s">
        <v>339</v>
      </c>
      <c r="I17" s="31" t="s">
        <v>47</v>
      </c>
      <c r="J17" s="31" t="s">
        <v>8</v>
      </c>
      <c r="K17" s="31" t="s">
        <v>340</v>
      </c>
      <c r="L17" s="31">
        <v>0</v>
      </c>
      <c r="M17" s="31">
        <v>0</v>
      </c>
      <c r="N17" s="31">
        <v>1435.46</v>
      </c>
      <c r="O17" s="31">
        <v>0</v>
      </c>
      <c r="P17" s="31" t="s">
        <v>45</v>
      </c>
      <c r="Q17" s="31">
        <v>13050.85</v>
      </c>
      <c r="R17" s="31">
        <v>1</v>
      </c>
      <c r="S17" s="31">
        <v>0</v>
      </c>
      <c r="T17" s="31">
        <v>-1435.46</v>
      </c>
      <c r="U17" s="31">
        <v>1</v>
      </c>
      <c r="V17" s="31">
        <v>0</v>
      </c>
      <c r="W17" s="31" t="s">
        <v>341</v>
      </c>
      <c r="X17" s="31" t="s">
        <v>342</v>
      </c>
      <c r="Y17" s="31" t="s">
        <v>343</v>
      </c>
      <c r="Z17" s="31">
        <v>0</v>
      </c>
      <c r="AA17" s="31">
        <v>0</v>
      </c>
      <c r="AB17" s="31">
        <v>0</v>
      </c>
      <c r="AC17" s="31" t="s">
        <v>96</v>
      </c>
      <c r="AD17" s="32">
        <v>45193.999490740738</v>
      </c>
      <c r="AE17" s="31" t="s">
        <v>8</v>
      </c>
      <c r="AF17" s="31" t="s">
        <v>8</v>
      </c>
      <c r="AG17" s="31" t="s">
        <v>8</v>
      </c>
      <c r="AH17" s="31" t="b">
        <v>0</v>
      </c>
      <c r="AI17" s="31">
        <v>0</v>
      </c>
      <c r="AJ17" s="31" t="s">
        <v>8</v>
      </c>
      <c r="AK17" s="31" t="s">
        <v>344</v>
      </c>
      <c r="AL17" s="31" t="s">
        <v>8</v>
      </c>
      <c r="AM17" s="31" t="s">
        <v>96</v>
      </c>
      <c r="AN17" s="31" t="b">
        <v>1</v>
      </c>
      <c r="AO17" s="31">
        <v>5</v>
      </c>
      <c r="AP17" s="31" t="s">
        <v>8</v>
      </c>
    </row>
    <row r="18" spans="1:42" ht="14.4" x14ac:dyDescent="0.3">
      <c r="A18" s="7">
        <v>1013</v>
      </c>
      <c r="B18" s="13">
        <f>INDEX(发送模板!F:F,MATCH(A18,发送模板!A:A,0))</f>
        <v>-15000</v>
      </c>
      <c r="C18" s="14">
        <f t="shared" si="4"/>
        <v>0</v>
      </c>
      <c r="D18" s="7">
        <v>1013</v>
      </c>
      <c r="E18" s="13">
        <f t="shared" si="5"/>
        <v>-15000</v>
      </c>
      <c r="F18" s="31" t="s">
        <v>46</v>
      </c>
      <c r="G18" s="32">
        <v>45193.999490740738</v>
      </c>
      <c r="H18" s="31" t="s">
        <v>345</v>
      </c>
      <c r="I18" s="31" t="s">
        <v>47</v>
      </c>
      <c r="J18" s="31" t="s">
        <v>8</v>
      </c>
      <c r="K18" s="31" t="s">
        <v>346</v>
      </c>
      <c r="L18" s="31">
        <v>0</v>
      </c>
      <c r="M18" s="31">
        <v>0</v>
      </c>
      <c r="N18" s="31">
        <v>15000</v>
      </c>
      <c r="O18" s="31">
        <v>0</v>
      </c>
      <c r="P18" s="31" t="s">
        <v>45</v>
      </c>
      <c r="Q18" s="31">
        <v>14486.31</v>
      </c>
      <c r="R18" s="31">
        <v>1</v>
      </c>
      <c r="S18" s="31">
        <v>0</v>
      </c>
      <c r="T18" s="31">
        <v>-15000</v>
      </c>
      <c r="U18" s="31">
        <v>1</v>
      </c>
      <c r="V18" s="31">
        <v>0</v>
      </c>
      <c r="W18" s="31" t="s">
        <v>347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 t="s">
        <v>96</v>
      </c>
      <c r="AD18" s="32">
        <v>45193.999490740738</v>
      </c>
      <c r="AE18" s="31" t="s">
        <v>8</v>
      </c>
      <c r="AF18" s="31" t="s">
        <v>8</v>
      </c>
      <c r="AG18" s="31" t="s">
        <v>8</v>
      </c>
      <c r="AH18" s="31" t="b">
        <v>0</v>
      </c>
      <c r="AI18" s="31">
        <v>0</v>
      </c>
      <c r="AJ18" s="31" t="s">
        <v>8</v>
      </c>
      <c r="AK18" s="31" t="s">
        <v>348</v>
      </c>
      <c r="AL18" s="31" t="s">
        <v>8</v>
      </c>
      <c r="AM18" s="31" t="s">
        <v>96</v>
      </c>
      <c r="AN18" s="31" t="b">
        <v>1</v>
      </c>
      <c r="AO18" s="31">
        <v>1</v>
      </c>
      <c r="AP18" s="31" t="s">
        <v>8</v>
      </c>
    </row>
    <row r="19" spans="1:42" ht="14.4" x14ac:dyDescent="0.3">
      <c r="A19" s="7">
        <v>1014</v>
      </c>
      <c r="B19" s="13">
        <f>INDEX(发送模板!F:F,MATCH(A19,发送模板!A:A,0))</f>
        <v>2040.57</v>
      </c>
      <c r="C19" s="14">
        <f t="shared" si="4"/>
        <v>0</v>
      </c>
      <c r="D19" s="7">
        <v>1014</v>
      </c>
      <c r="E19" s="13">
        <f t="shared" si="5"/>
        <v>2040.57</v>
      </c>
      <c r="F19" s="31" t="s">
        <v>46</v>
      </c>
      <c r="G19" s="32">
        <v>45193.999490740738</v>
      </c>
      <c r="H19" s="31" t="s">
        <v>349</v>
      </c>
      <c r="I19" s="31" t="s">
        <v>98</v>
      </c>
      <c r="J19" s="31" t="s">
        <v>317</v>
      </c>
      <c r="K19" s="31" t="s">
        <v>350</v>
      </c>
      <c r="L19" s="31">
        <v>2040.57</v>
      </c>
      <c r="M19" s="31">
        <v>0</v>
      </c>
      <c r="N19" s="31">
        <v>0</v>
      </c>
      <c r="O19" s="31">
        <v>0</v>
      </c>
      <c r="P19" s="31" t="s">
        <v>45</v>
      </c>
      <c r="Q19" s="31">
        <v>29486.31</v>
      </c>
      <c r="R19" s="31">
        <v>1</v>
      </c>
      <c r="S19" s="31">
        <v>0</v>
      </c>
      <c r="T19" s="31">
        <v>2040.57</v>
      </c>
      <c r="U19" s="31">
        <v>1</v>
      </c>
      <c r="V19" s="31">
        <v>0</v>
      </c>
      <c r="W19" s="31" t="s">
        <v>48</v>
      </c>
      <c r="X19" s="31" t="s">
        <v>319</v>
      </c>
      <c r="Y19" s="31" t="s">
        <v>320</v>
      </c>
      <c r="Z19" s="31">
        <v>0</v>
      </c>
      <c r="AA19" s="31">
        <v>0</v>
      </c>
      <c r="AB19" s="31">
        <v>0</v>
      </c>
      <c r="AC19" s="31" t="s">
        <v>96</v>
      </c>
      <c r="AD19" s="32">
        <v>45193.999490740738</v>
      </c>
      <c r="AE19" s="31" t="s">
        <v>8</v>
      </c>
      <c r="AF19" s="31" t="s">
        <v>8</v>
      </c>
      <c r="AG19" s="31" t="s">
        <v>8</v>
      </c>
      <c r="AH19" s="31" t="b">
        <v>0</v>
      </c>
      <c r="AI19" s="31">
        <v>0</v>
      </c>
      <c r="AJ19" s="31" t="s">
        <v>8</v>
      </c>
      <c r="AK19" s="31" t="s">
        <v>351</v>
      </c>
      <c r="AL19" s="31" t="s">
        <v>8</v>
      </c>
      <c r="AM19" s="31" t="s">
        <v>96</v>
      </c>
      <c r="AN19" s="31" t="b">
        <v>1</v>
      </c>
      <c r="AO19" s="31">
        <v>1</v>
      </c>
      <c r="AP19" s="31" t="s">
        <v>8</v>
      </c>
    </row>
    <row r="20" spans="1:42" ht="14.4" x14ac:dyDescent="0.3">
      <c r="A20" s="7">
        <v>1015</v>
      </c>
      <c r="B20" s="13">
        <f>INDEX(发送模板!F:F,MATCH(A20,发送模板!A:A,0))</f>
        <v>-64.349999999999994</v>
      </c>
      <c r="C20" s="14">
        <f t="shared" si="4"/>
        <v>0</v>
      </c>
      <c r="D20" s="7">
        <v>1015</v>
      </c>
      <c r="E20" s="13">
        <f t="shared" si="5"/>
        <v>-64.349999999999994</v>
      </c>
      <c r="F20" s="31" t="s">
        <v>46</v>
      </c>
      <c r="G20" s="32">
        <v>45193.999490740738</v>
      </c>
      <c r="H20" s="31" t="s">
        <v>352</v>
      </c>
      <c r="I20" s="31" t="s">
        <v>47</v>
      </c>
      <c r="J20" s="31" t="s">
        <v>8</v>
      </c>
      <c r="K20" s="31" t="s">
        <v>353</v>
      </c>
      <c r="L20" s="31">
        <v>0</v>
      </c>
      <c r="M20" s="31">
        <v>0</v>
      </c>
      <c r="N20" s="31">
        <v>64.349999999999994</v>
      </c>
      <c r="O20" s="31">
        <v>0</v>
      </c>
      <c r="P20" s="31" t="s">
        <v>45</v>
      </c>
      <c r="Q20" s="31">
        <v>27445.74</v>
      </c>
      <c r="R20" s="31">
        <v>1</v>
      </c>
      <c r="S20" s="31">
        <v>0</v>
      </c>
      <c r="T20" s="31">
        <v>-64.349999999999994</v>
      </c>
      <c r="U20" s="31">
        <v>1</v>
      </c>
      <c r="V20" s="31">
        <v>0</v>
      </c>
      <c r="W20" s="31" t="s">
        <v>51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 t="s">
        <v>96</v>
      </c>
      <c r="AD20" s="32">
        <v>45193.999490740738</v>
      </c>
      <c r="AE20" s="31" t="s">
        <v>8</v>
      </c>
      <c r="AF20" s="31" t="s">
        <v>8</v>
      </c>
      <c r="AG20" s="31" t="s">
        <v>8</v>
      </c>
      <c r="AH20" s="31" t="b">
        <v>0</v>
      </c>
      <c r="AI20" s="31">
        <v>0</v>
      </c>
      <c r="AJ20" s="31" t="s">
        <v>8</v>
      </c>
      <c r="AK20" s="31" t="s">
        <v>354</v>
      </c>
      <c r="AL20" s="31" t="s">
        <v>8</v>
      </c>
      <c r="AM20" s="31" t="s">
        <v>96</v>
      </c>
      <c r="AN20" s="31" t="b">
        <v>1</v>
      </c>
      <c r="AO20" s="31">
        <v>1</v>
      </c>
      <c r="AP20" s="31" t="s">
        <v>8</v>
      </c>
    </row>
    <row r="21" spans="1:42" ht="14.4" x14ac:dyDescent="0.3">
      <c r="A21" s="7">
        <v>1016</v>
      </c>
      <c r="B21" s="13">
        <f>INDEX(发送模板!F:F,MATCH(A21,发送模板!A:A,0))</f>
        <v>-1412.64</v>
      </c>
      <c r="C21" s="14">
        <f t="shared" si="4"/>
        <v>0</v>
      </c>
      <c r="D21" s="7">
        <v>1016</v>
      </c>
      <c r="E21" s="13">
        <f t="shared" si="5"/>
        <v>-1412.64</v>
      </c>
      <c r="F21" s="31" t="s">
        <v>46</v>
      </c>
      <c r="G21" s="32">
        <v>45193.999490740738</v>
      </c>
      <c r="H21" s="31" t="s">
        <v>355</v>
      </c>
      <c r="I21" s="31" t="s">
        <v>98</v>
      </c>
      <c r="J21" s="31" t="s">
        <v>356</v>
      </c>
      <c r="K21" s="31" t="s">
        <v>357</v>
      </c>
      <c r="L21" s="31">
        <v>0</v>
      </c>
      <c r="M21" s="31">
        <v>0</v>
      </c>
      <c r="N21" s="31">
        <v>1412.64</v>
      </c>
      <c r="O21" s="31">
        <v>0</v>
      </c>
      <c r="P21" s="31" t="s">
        <v>45</v>
      </c>
      <c r="Q21" s="31">
        <v>27510.09</v>
      </c>
      <c r="R21" s="31">
        <v>1</v>
      </c>
      <c r="S21" s="31">
        <v>0</v>
      </c>
      <c r="T21" s="31">
        <v>-1412.64</v>
      </c>
      <c r="U21" s="31">
        <v>1</v>
      </c>
      <c r="V21" s="31">
        <v>0</v>
      </c>
      <c r="W21" s="31" t="s">
        <v>48</v>
      </c>
      <c r="X21" s="31" t="s">
        <v>143</v>
      </c>
      <c r="Y21" s="31" t="s">
        <v>144</v>
      </c>
      <c r="Z21" s="31">
        <v>0</v>
      </c>
      <c r="AA21" s="31">
        <v>0</v>
      </c>
      <c r="AB21" s="31">
        <v>0</v>
      </c>
      <c r="AC21" s="31" t="s">
        <v>96</v>
      </c>
      <c r="AD21" s="32">
        <v>45189.999490740738</v>
      </c>
      <c r="AE21" s="31" t="s">
        <v>8</v>
      </c>
      <c r="AF21" s="31" t="s">
        <v>8</v>
      </c>
      <c r="AG21" s="31" t="s">
        <v>8</v>
      </c>
      <c r="AH21" s="31" t="b">
        <v>0</v>
      </c>
      <c r="AI21" s="31">
        <v>0</v>
      </c>
      <c r="AJ21" s="31" t="s">
        <v>8</v>
      </c>
      <c r="AK21" s="31" t="s">
        <v>358</v>
      </c>
      <c r="AL21" s="31" t="s">
        <v>8</v>
      </c>
      <c r="AM21" s="31" t="s">
        <v>96</v>
      </c>
      <c r="AN21" s="31" t="b">
        <v>1</v>
      </c>
      <c r="AO21" s="31">
        <v>1</v>
      </c>
      <c r="AP21" s="31" t="s">
        <v>8</v>
      </c>
    </row>
    <row r="22" spans="1:42" ht="14.4" x14ac:dyDescent="0.3">
      <c r="A22" s="7">
        <v>1017</v>
      </c>
      <c r="B22" s="13">
        <f>INDEX(发送模板!F:F,MATCH(A22,发送模板!A:A,0))</f>
        <v>5360</v>
      </c>
      <c r="C22" s="14">
        <f t="shared" si="4"/>
        <v>0</v>
      </c>
      <c r="D22" s="7">
        <v>1017</v>
      </c>
      <c r="E22" s="13">
        <f t="shared" si="5"/>
        <v>5360</v>
      </c>
      <c r="F22" s="31" t="s">
        <v>46</v>
      </c>
      <c r="G22" s="32">
        <v>45193.999490740738</v>
      </c>
      <c r="H22" s="31" t="s">
        <v>359</v>
      </c>
      <c r="I22" s="31" t="s">
        <v>47</v>
      </c>
      <c r="J22" s="31" t="s">
        <v>8</v>
      </c>
      <c r="K22" s="31" t="s">
        <v>139</v>
      </c>
      <c r="L22" s="31">
        <v>5360</v>
      </c>
      <c r="M22" s="31">
        <v>0</v>
      </c>
      <c r="N22" s="31">
        <v>0</v>
      </c>
      <c r="O22" s="31">
        <v>0</v>
      </c>
      <c r="P22" s="31" t="s">
        <v>45</v>
      </c>
      <c r="Q22" s="31">
        <v>28922.73</v>
      </c>
      <c r="R22" s="31">
        <v>1</v>
      </c>
      <c r="S22" s="31">
        <v>0</v>
      </c>
      <c r="T22" s="31">
        <v>5360</v>
      </c>
      <c r="U22" s="31">
        <v>1</v>
      </c>
      <c r="V22" s="31">
        <v>0</v>
      </c>
      <c r="W22" s="31" t="s">
        <v>50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 t="s">
        <v>96</v>
      </c>
      <c r="AD22" s="32">
        <v>45193.999490740738</v>
      </c>
      <c r="AE22" s="31" t="s">
        <v>8</v>
      </c>
      <c r="AF22" s="31" t="s">
        <v>8</v>
      </c>
      <c r="AG22" s="31" t="s">
        <v>8</v>
      </c>
      <c r="AH22" s="31" t="b">
        <v>0</v>
      </c>
      <c r="AI22" s="31">
        <v>0</v>
      </c>
      <c r="AJ22" s="31" t="s">
        <v>8</v>
      </c>
      <c r="AK22" s="31" t="s">
        <v>360</v>
      </c>
      <c r="AL22" s="31" t="s">
        <v>8</v>
      </c>
      <c r="AM22" s="31" t="s">
        <v>96</v>
      </c>
      <c r="AN22" s="31" t="b">
        <v>1</v>
      </c>
      <c r="AO22" s="31">
        <v>1</v>
      </c>
      <c r="AP22" s="31" t="s">
        <v>8</v>
      </c>
    </row>
    <row r="23" spans="1:42" ht="14.4" x14ac:dyDescent="0.3">
      <c r="A23" s="7">
        <v>1018</v>
      </c>
      <c r="B23" s="13">
        <f>INDEX(发送模板!F:F,MATCH(A23,发送模板!A:A,0))</f>
        <v>-20000</v>
      </c>
      <c r="C23" s="14">
        <f t="shared" si="4"/>
        <v>0</v>
      </c>
      <c r="D23" s="7">
        <v>1018</v>
      </c>
      <c r="E23" s="13">
        <f t="shared" si="5"/>
        <v>-20000</v>
      </c>
      <c r="F23" s="31" t="s">
        <v>46</v>
      </c>
      <c r="G23" s="32">
        <v>45190.999490740738</v>
      </c>
      <c r="H23" s="31" t="s">
        <v>361</v>
      </c>
      <c r="I23" s="31" t="s">
        <v>47</v>
      </c>
      <c r="J23" s="31" t="s">
        <v>8</v>
      </c>
      <c r="K23" s="31" t="s">
        <v>362</v>
      </c>
      <c r="L23" s="31">
        <v>0</v>
      </c>
      <c r="M23" s="31">
        <v>0</v>
      </c>
      <c r="N23" s="31">
        <v>20000</v>
      </c>
      <c r="O23" s="31">
        <v>0</v>
      </c>
      <c r="P23" s="31" t="s">
        <v>45</v>
      </c>
      <c r="Q23" s="31">
        <v>23562.73</v>
      </c>
      <c r="R23" s="31">
        <v>1</v>
      </c>
      <c r="S23" s="31">
        <v>0</v>
      </c>
      <c r="T23" s="31">
        <v>-20000</v>
      </c>
      <c r="U23" s="31">
        <v>1</v>
      </c>
      <c r="V23" s="31">
        <v>0</v>
      </c>
      <c r="W23" s="31" t="s">
        <v>50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 t="s">
        <v>96</v>
      </c>
      <c r="AD23" s="32">
        <v>45190.999490740738</v>
      </c>
      <c r="AE23" s="31" t="s">
        <v>8</v>
      </c>
      <c r="AF23" s="31" t="s">
        <v>8</v>
      </c>
      <c r="AG23" s="31" t="s">
        <v>8</v>
      </c>
      <c r="AH23" s="31" t="b">
        <v>0</v>
      </c>
      <c r="AI23" s="31">
        <v>0</v>
      </c>
      <c r="AJ23" s="31" t="s">
        <v>8</v>
      </c>
      <c r="AK23" s="31" t="s">
        <v>363</v>
      </c>
      <c r="AL23" s="31" t="s">
        <v>8</v>
      </c>
      <c r="AM23" s="31" t="s">
        <v>96</v>
      </c>
      <c r="AN23" s="31" t="b">
        <v>1</v>
      </c>
      <c r="AO23" s="31">
        <v>1</v>
      </c>
      <c r="AP23" s="31" t="s">
        <v>8</v>
      </c>
    </row>
    <row r="24" spans="1:42" ht="14.4" x14ac:dyDescent="0.3">
      <c r="A24" s="7">
        <v>1019</v>
      </c>
      <c r="B24" s="13">
        <f>INDEX(发送模板!F:F,MATCH(A24,发送模板!A:A,0))</f>
        <v>-20000</v>
      </c>
      <c r="C24" s="14">
        <f t="shared" si="4"/>
        <v>0</v>
      </c>
      <c r="D24" s="7">
        <v>1019</v>
      </c>
      <c r="E24" s="13">
        <f t="shared" si="5"/>
        <v>-20000</v>
      </c>
      <c r="F24" s="31" t="s">
        <v>46</v>
      </c>
      <c r="G24" s="32">
        <v>45190.999490740738</v>
      </c>
      <c r="H24" s="31" t="s">
        <v>364</v>
      </c>
      <c r="I24" s="31" t="s">
        <v>47</v>
      </c>
      <c r="J24" s="31" t="s">
        <v>8</v>
      </c>
      <c r="K24" s="31" t="s">
        <v>365</v>
      </c>
      <c r="L24" s="31">
        <v>0</v>
      </c>
      <c r="M24" s="31">
        <v>0</v>
      </c>
      <c r="N24" s="31">
        <v>20000</v>
      </c>
      <c r="O24" s="31">
        <v>0</v>
      </c>
      <c r="P24" s="31" t="s">
        <v>45</v>
      </c>
      <c r="Q24" s="31">
        <v>43562.73</v>
      </c>
      <c r="R24" s="31">
        <v>1</v>
      </c>
      <c r="S24" s="31">
        <v>0</v>
      </c>
      <c r="T24" s="31">
        <v>-20000</v>
      </c>
      <c r="U24" s="31">
        <v>1</v>
      </c>
      <c r="V24" s="31">
        <v>0</v>
      </c>
      <c r="W24" s="31" t="s">
        <v>347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 t="s">
        <v>96</v>
      </c>
      <c r="AD24" s="32">
        <v>45190.999490740738</v>
      </c>
      <c r="AE24" s="31" t="s">
        <v>8</v>
      </c>
      <c r="AF24" s="31" t="s">
        <v>8</v>
      </c>
      <c r="AG24" s="31" t="s">
        <v>8</v>
      </c>
      <c r="AH24" s="31" t="b">
        <v>0</v>
      </c>
      <c r="AI24" s="31">
        <v>0</v>
      </c>
      <c r="AJ24" s="31" t="s">
        <v>8</v>
      </c>
      <c r="AK24" s="31" t="s">
        <v>366</v>
      </c>
      <c r="AL24" s="31" t="s">
        <v>8</v>
      </c>
      <c r="AM24" s="31" t="s">
        <v>96</v>
      </c>
      <c r="AN24" s="31" t="b">
        <v>1</v>
      </c>
      <c r="AO24" s="31">
        <v>2</v>
      </c>
      <c r="AP24" s="31" t="s">
        <v>8</v>
      </c>
    </row>
    <row r="25" spans="1:42" ht="14.4" x14ac:dyDescent="0.3">
      <c r="A25" s="7">
        <v>1020</v>
      </c>
      <c r="B25" s="13">
        <f>INDEX(发送模板!F:F,MATCH(A25,发送模板!A:A,0))</f>
        <v>615.97</v>
      </c>
      <c r="C25" s="14">
        <f t="shared" si="4"/>
        <v>0</v>
      </c>
      <c r="D25" s="7">
        <v>1020</v>
      </c>
      <c r="E25" s="13">
        <f t="shared" si="5"/>
        <v>615.97</v>
      </c>
      <c r="F25" s="31" t="s">
        <v>46</v>
      </c>
      <c r="G25" s="32">
        <v>45190.999490740738</v>
      </c>
      <c r="H25" s="31" t="s">
        <v>367</v>
      </c>
      <c r="I25" s="31" t="s">
        <v>47</v>
      </c>
      <c r="J25" s="31" t="s">
        <v>8</v>
      </c>
      <c r="K25" s="31" t="s">
        <v>368</v>
      </c>
      <c r="L25" s="31">
        <v>615.97</v>
      </c>
      <c r="M25" s="31">
        <v>0</v>
      </c>
      <c r="N25" s="31">
        <v>0</v>
      </c>
      <c r="O25" s="31">
        <v>0</v>
      </c>
      <c r="P25" s="31" t="s">
        <v>45</v>
      </c>
      <c r="Q25" s="31">
        <v>63562.73</v>
      </c>
      <c r="R25" s="31">
        <v>1</v>
      </c>
      <c r="S25" s="31">
        <v>0</v>
      </c>
      <c r="T25" s="31">
        <v>615.97</v>
      </c>
      <c r="U25" s="31">
        <v>1</v>
      </c>
      <c r="V25" s="31">
        <v>0</v>
      </c>
      <c r="W25" s="31" t="s">
        <v>48</v>
      </c>
      <c r="X25" s="31" t="s">
        <v>369</v>
      </c>
      <c r="Y25" s="31" t="s">
        <v>370</v>
      </c>
      <c r="Z25" s="31">
        <v>0</v>
      </c>
      <c r="AA25" s="31">
        <v>0</v>
      </c>
      <c r="AB25" s="31">
        <v>0</v>
      </c>
      <c r="AC25" s="31" t="s">
        <v>96</v>
      </c>
      <c r="AD25" s="32">
        <v>45190.999490740738</v>
      </c>
      <c r="AE25" s="31" t="s">
        <v>8</v>
      </c>
      <c r="AF25" s="31" t="s">
        <v>8</v>
      </c>
      <c r="AG25" s="31" t="s">
        <v>8</v>
      </c>
      <c r="AH25" s="31" t="b">
        <v>0</v>
      </c>
      <c r="AI25" s="31">
        <v>0</v>
      </c>
      <c r="AJ25" s="31" t="s">
        <v>8</v>
      </c>
      <c r="AK25" s="31" t="s">
        <v>371</v>
      </c>
      <c r="AL25" s="31" t="s">
        <v>8</v>
      </c>
      <c r="AM25" s="31" t="s">
        <v>96</v>
      </c>
      <c r="AN25" s="31" t="b">
        <v>1</v>
      </c>
      <c r="AO25" s="31">
        <v>2</v>
      </c>
      <c r="AP25" s="31" t="s">
        <v>8</v>
      </c>
    </row>
    <row r="26" spans="1:42" ht="14.4" x14ac:dyDescent="0.3">
      <c r="A26" s="7">
        <v>1021</v>
      </c>
      <c r="B26" s="13">
        <f>INDEX(发送模板!F:F,MATCH(A26,发送模板!A:A,0))</f>
        <v>-20110.919999999998</v>
      </c>
      <c r="C26" s="14">
        <f t="shared" si="4"/>
        <v>0</v>
      </c>
      <c r="D26" s="7">
        <v>1021</v>
      </c>
      <c r="E26" s="13">
        <f t="shared" si="5"/>
        <v>-20110.919999999998</v>
      </c>
      <c r="F26" s="31" t="s">
        <v>46</v>
      </c>
      <c r="G26" s="32">
        <v>45189.999490740738</v>
      </c>
      <c r="H26" s="31" t="s">
        <v>156</v>
      </c>
      <c r="I26" s="31" t="s">
        <v>47</v>
      </c>
      <c r="J26" s="31" t="s">
        <v>8</v>
      </c>
      <c r="K26" s="31" t="s">
        <v>372</v>
      </c>
      <c r="L26" s="31">
        <v>0</v>
      </c>
      <c r="M26" s="31">
        <v>0</v>
      </c>
      <c r="N26" s="31">
        <v>20110.919999999998</v>
      </c>
      <c r="O26" s="31">
        <v>0</v>
      </c>
      <c r="P26" s="31" t="s">
        <v>45</v>
      </c>
      <c r="Q26" s="31">
        <v>62946.76</v>
      </c>
      <c r="R26" s="31">
        <v>1</v>
      </c>
      <c r="S26" s="31">
        <v>0</v>
      </c>
      <c r="T26" s="31">
        <v>-20110.919999999998</v>
      </c>
      <c r="U26" s="31">
        <v>1</v>
      </c>
      <c r="V26" s="31">
        <v>0</v>
      </c>
      <c r="W26" s="31" t="s">
        <v>347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 t="s">
        <v>96</v>
      </c>
      <c r="AD26" s="32">
        <v>45190.999490740738</v>
      </c>
      <c r="AE26" s="31" t="s">
        <v>8</v>
      </c>
      <c r="AF26" s="31" t="s">
        <v>8</v>
      </c>
      <c r="AG26" s="31" t="s">
        <v>8</v>
      </c>
      <c r="AH26" s="31" t="b">
        <v>0</v>
      </c>
      <c r="AI26" s="31">
        <v>0</v>
      </c>
      <c r="AJ26" s="31" t="s">
        <v>8</v>
      </c>
      <c r="AK26" s="31" t="s">
        <v>373</v>
      </c>
      <c r="AL26" s="31" t="s">
        <v>8</v>
      </c>
      <c r="AM26" s="31" t="s">
        <v>96</v>
      </c>
      <c r="AN26" s="31" t="b">
        <v>1</v>
      </c>
      <c r="AO26" s="31">
        <v>2</v>
      </c>
      <c r="AP26" s="31" t="s">
        <v>8</v>
      </c>
    </row>
    <row r="27" spans="1:42" ht="14.4" x14ac:dyDescent="0.3">
      <c r="A27" s="7">
        <v>1022</v>
      </c>
      <c r="B27" s="13">
        <f>INDEX(发送模板!F:F,MATCH(A27,发送模板!A:A,0))</f>
        <v>-6664.68</v>
      </c>
      <c r="C27" s="14">
        <f t="shared" si="4"/>
        <v>0</v>
      </c>
      <c r="D27" s="7">
        <v>1022</v>
      </c>
      <c r="E27" s="13">
        <f t="shared" si="5"/>
        <v>-6664.68</v>
      </c>
      <c r="F27" s="31" t="s">
        <v>46</v>
      </c>
      <c r="G27" s="32">
        <v>45189.999490740738</v>
      </c>
      <c r="H27" s="31" t="s">
        <v>153</v>
      </c>
      <c r="I27" s="31" t="s">
        <v>47</v>
      </c>
      <c r="J27" s="31" t="s">
        <v>8</v>
      </c>
      <c r="K27" s="31" t="s">
        <v>374</v>
      </c>
      <c r="L27" s="31">
        <v>0</v>
      </c>
      <c r="M27" s="31">
        <v>0</v>
      </c>
      <c r="N27" s="31">
        <v>6664.68</v>
      </c>
      <c r="O27" s="31">
        <v>0</v>
      </c>
      <c r="P27" s="31" t="s">
        <v>45</v>
      </c>
      <c r="Q27" s="31">
        <v>83057.679999999993</v>
      </c>
      <c r="R27" s="31">
        <v>1</v>
      </c>
      <c r="S27" s="31">
        <v>0</v>
      </c>
      <c r="T27" s="31">
        <v>-6664.68</v>
      </c>
      <c r="U27" s="31">
        <v>1</v>
      </c>
      <c r="V27" s="31">
        <v>0</v>
      </c>
      <c r="W27" s="31" t="s">
        <v>49</v>
      </c>
      <c r="X27" s="31" t="s">
        <v>108</v>
      </c>
      <c r="Y27" s="31" t="s">
        <v>109</v>
      </c>
      <c r="Z27" s="31">
        <v>0</v>
      </c>
      <c r="AA27" s="31">
        <v>0</v>
      </c>
      <c r="AB27" s="31">
        <v>0</v>
      </c>
      <c r="AC27" s="31" t="s">
        <v>96</v>
      </c>
      <c r="AD27" s="32">
        <v>45190.999490740738</v>
      </c>
      <c r="AE27" s="31" t="s">
        <v>8</v>
      </c>
      <c r="AF27" s="31" t="s">
        <v>8</v>
      </c>
      <c r="AG27" s="31" t="s">
        <v>8</v>
      </c>
      <c r="AH27" s="31" t="b">
        <v>0</v>
      </c>
      <c r="AI27" s="31">
        <v>0</v>
      </c>
      <c r="AJ27" s="31" t="s">
        <v>8</v>
      </c>
      <c r="AK27" s="31" t="s">
        <v>375</v>
      </c>
      <c r="AL27" s="31" t="s">
        <v>8</v>
      </c>
      <c r="AM27" s="31" t="s">
        <v>96</v>
      </c>
      <c r="AN27" s="31" t="b">
        <v>1</v>
      </c>
      <c r="AO27" s="31">
        <v>1</v>
      </c>
      <c r="AP27" s="31" t="s">
        <v>8</v>
      </c>
    </row>
    <row r="28" spans="1:42" ht="14.4" x14ac:dyDescent="0.3">
      <c r="A28" s="7">
        <v>1023</v>
      </c>
      <c r="B28" s="13">
        <f>INDEX(发送模板!F:F,MATCH(A28,发送模板!A:A,0))</f>
        <v>1412.64</v>
      </c>
      <c r="C28" s="14">
        <f t="shared" si="4"/>
        <v>0</v>
      </c>
      <c r="D28" s="7">
        <v>1023</v>
      </c>
      <c r="E28" s="13">
        <f t="shared" si="5"/>
        <v>1412.64</v>
      </c>
      <c r="F28" s="31" t="s">
        <v>46</v>
      </c>
      <c r="G28" s="32">
        <v>45189.999490740738</v>
      </c>
      <c r="H28" s="31" t="s">
        <v>376</v>
      </c>
      <c r="I28" s="31" t="s">
        <v>98</v>
      </c>
      <c r="J28" s="31" t="s">
        <v>356</v>
      </c>
      <c r="K28" s="31" t="s">
        <v>377</v>
      </c>
      <c r="L28" s="31">
        <v>1412.64</v>
      </c>
      <c r="M28" s="31">
        <v>0</v>
      </c>
      <c r="N28" s="31">
        <v>0</v>
      </c>
      <c r="O28" s="31">
        <v>0</v>
      </c>
      <c r="P28" s="31" t="s">
        <v>45</v>
      </c>
      <c r="Q28" s="31">
        <v>89722.36</v>
      </c>
      <c r="R28" s="31">
        <v>1</v>
      </c>
      <c r="S28" s="31">
        <v>0</v>
      </c>
      <c r="T28" s="31">
        <v>1412.64</v>
      </c>
      <c r="U28" s="31">
        <v>1</v>
      </c>
      <c r="V28" s="31">
        <v>0</v>
      </c>
      <c r="W28" s="31" t="s">
        <v>48</v>
      </c>
      <c r="X28" s="31" t="s">
        <v>143</v>
      </c>
      <c r="Y28" s="31" t="s">
        <v>144</v>
      </c>
      <c r="Z28" s="31">
        <v>0</v>
      </c>
      <c r="AA28" s="31">
        <v>0</v>
      </c>
      <c r="AB28" s="31">
        <v>0</v>
      </c>
      <c r="AC28" s="31" t="s">
        <v>96</v>
      </c>
      <c r="AD28" s="32">
        <v>45189.999490740738</v>
      </c>
      <c r="AE28" s="31" t="s">
        <v>8</v>
      </c>
      <c r="AF28" s="31" t="s">
        <v>8</v>
      </c>
      <c r="AG28" s="31" t="s">
        <v>8</v>
      </c>
      <c r="AH28" s="31" t="b">
        <v>0</v>
      </c>
      <c r="AI28" s="31">
        <v>0</v>
      </c>
      <c r="AJ28" s="31" t="s">
        <v>8</v>
      </c>
      <c r="AK28" s="31" t="s">
        <v>378</v>
      </c>
      <c r="AL28" s="31" t="s">
        <v>8</v>
      </c>
      <c r="AM28" s="31" t="s">
        <v>96</v>
      </c>
      <c r="AN28" s="31" t="b">
        <v>1</v>
      </c>
      <c r="AO28" s="31">
        <v>1</v>
      </c>
      <c r="AP28" s="31" t="s">
        <v>8</v>
      </c>
    </row>
    <row r="29" spans="1:42" ht="14.4" x14ac:dyDescent="0.3">
      <c r="A29" s="7">
        <v>1024</v>
      </c>
      <c r="B29" s="13">
        <f>INDEX(发送模板!F:F,MATCH(A29,发送模板!A:A,0))</f>
        <v>55000</v>
      </c>
      <c r="C29" s="14">
        <f t="shared" si="4"/>
        <v>0</v>
      </c>
      <c r="D29" s="7">
        <v>1024</v>
      </c>
      <c r="E29" s="13">
        <f t="shared" si="5"/>
        <v>55000</v>
      </c>
      <c r="F29" s="31" t="s">
        <v>46</v>
      </c>
      <c r="G29" s="32">
        <v>45189.999490740738</v>
      </c>
      <c r="H29" s="31" t="s">
        <v>379</v>
      </c>
      <c r="I29" s="31" t="s">
        <v>47</v>
      </c>
      <c r="J29" s="31" t="s">
        <v>8</v>
      </c>
      <c r="K29" s="31" t="s">
        <v>380</v>
      </c>
      <c r="L29" s="31">
        <v>55000</v>
      </c>
      <c r="M29" s="31">
        <v>0</v>
      </c>
      <c r="N29" s="31">
        <v>0</v>
      </c>
      <c r="O29" s="31">
        <v>0</v>
      </c>
      <c r="P29" s="31" t="s">
        <v>45</v>
      </c>
      <c r="Q29" s="31">
        <v>88309.72</v>
      </c>
      <c r="R29" s="31">
        <v>1</v>
      </c>
      <c r="S29" s="31">
        <v>0</v>
      </c>
      <c r="T29" s="31">
        <v>55000</v>
      </c>
      <c r="U29" s="31">
        <v>1</v>
      </c>
      <c r="V29" s="31">
        <v>0</v>
      </c>
      <c r="W29" s="31" t="s">
        <v>381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 t="s">
        <v>96</v>
      </c>
      <c r="AD29" s="32">
        <v>45189.999490740738</v>
      </c>
      <c r="AE29" s="31" t="s">
        <v>8</v>
      </c>
      <c r="AF29" s="31" t="s">
        <v>8</v>
      </c>
      <c r="AG29" s="31" t="s">
        <v>8</v>
      </c>
      <c r="AH29" s="31" t="b">
        <v>0</v>
      </c>
      <c r="AI29" s="31">
        <v>0</v>
      </c>
      <c r="AJ29" s="31" t="s">
        <v>8</v>
      </c>
      <c r="AK29" s="31" t="s">
        <v>382</v>
      </c>
      <c r="AL29" s="31" t="s">
        <v>8</v>
      </c>
      <c r="AM29" s="31" t="s">
        <v>96</v>
      </c>
      <c r="AN29" s="31" t="b">
        <v>1</v>
      </c>
      <c r="AO29" s="31">
        <v>1</v>
      </c>
      <c r="AP29" s="31" t="s">
        <v>8</v>
      </c>
    </row>
    <row r="30" spans="1:42" ht="14.4" x14ac:dyDescent="0.3">
      <c r="A30" s="7">
        <v>1025</v>
      </c>
      <c r="B30" s="13">
        <f>INDEX(发送模板!F:F,MATCH(A30,发送模板!A:A,0))</f>
        <v>8</v>
      </c>
      <c r="C30" s="14">
        <f t="shared" si="4"/>
        <v>0</v>
      </c>
      <c r="D30" s="7">
        <v>1025</v>
      </c>
      <c r="E30" s="13">
        <f t="shared" si="5"/>
        <v>8</v>
      </c>
      <c r="F30" s="31" t="s">
        <v>46</v>
      </c>
      <c r="G30" s="32">
        <v>45189.999490740738</v>
      </c>
      <c r="H30" s="31" t="s">
        <v>383</v>
      </c>
      <c r="I30" s="31" t="s">
        <v>47</v>
      </c>
      <c r="J30" s="31" t="s">
        <v>8</v>
      </c>
      <c r="K30" s="31" t="s">
        <v>384</v>
      </c>
      <c r="L30" s="31">
        <v>8</v>
      </c>
      <c r="M30" s="31">
        <v>0</v>
      </c>
      <c r="N30" s="31">
        <v>0</v>
      </c>
      <c r="O30" s="31">
        <v>0</v>
      </c>
      <c r="P30" s="31" t="s">
        <v>45</v>
      </c>
      <c r="Q30" s="31">
        <v>33309.72</v>
      </c>
      <c r="R30" s="31">
        <v>1</v>
      </c>
      <c r="S30" s="31">
        <v>0</v>
      </c>
      <c r="T30" s="31">
        <v>8</v>
      </c>
      <c r="U30" s="31">
        <v>1</v>
      </c>
      <c r="V30" s="31">
        <v>0</v>
      </c>
      <c r="W30" s="31" t="s">
        <v>51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 t="s">
        <v>96</v>
      </c>
      <c r="AD30" s="32">
        <v>45189.999490740738</v>
      </c>
      <c r="AE30" s="31" t="s">
        <v>8</v>
      </c>
      <c r="AF30" s="31" t="s">
        <v>8</v>
      </c>
      <c r="AG30" s="31" t="s">
        <v>8</v>
      </c>
      <c r="AH30" s="31" t="b">
        <v>0</v>
      </c>
      <c r="AI30" s="31">
        <v>0</v>
      </c>
      <c r="AJ30" s="31" t="s">
        <v>8</v>
      </c>
      <c r="AK30" s="31" t="s">
        <v>385</v>
      </c>
      <c r="AL30" s="31" t="s">
        <v>8</v>
      </c>
      <c r="AM30" s="31" t="s">
        <v>96</v>
      </c>
      <c r="AN30" s="31" t="b">
        <v>1</v>
      </c>
      <c r="AO30" s="31">
        <v>1</v>
      </c>
      <c r="AP30" s="31" t="s">
        <v>8</v>
      </c>
    </row>
    <row r="31" spans="1:42" ht="14.4" x14ac:dyDescent="0.3">
      <c r="A31" s="7">
        <v>1026</v>
      </c>
      <c r="B31" s="13">
        <f>INDEX(发送模板!F:F,MATCH(A31,发送模板!A:A,0))</f>
        <v>-141.9</v>
      </c>
      <c r="C31" s="14">
        <f t="shared" si="4"/>
        <v>0</v>
      </c>
      <c r="D31" s="7">
        <v>1026</v>
      </c>
      <c r="E31" s="13">
        <f t="shared" si="5"/>
        <v>-141.9</v>
      </c>
      <c r="F31" s="31" t="s">
        <v>46</v>
      </c>
      <c r="G31" s="32">
        <v>45189.999490740738</v>
      </c>
      <c r="H31" s="31" t="s">
        <v>386</v>
      </c>
      <c r="I31" s="31" t="s">
        <v>47</v>
      </c>
      <c r="J31" s="31" t="s">
        <v>8</v>
      </c>
      <c r="K31" s="31" t="s">
        <v>158</v>
      </c>
      <c r="L31" s="31">
        <v>0</v>
      </c>
      <c r="M31" s="31">
        <v>0</v>
      </c>
      <c r="N31" s="31">
        <v>141.9</v>
      </c>
      <c r="O31" s="31">
        <v>0</v>
      </c>
      <c r="P31" s="31" t="s">
        <v>45</v>
      </c>
      <c r="Q31" s="31">
        <v>33301.72</v>
      </c>
      <c r="R31" s="31">
        <v>1</v>
      </c>
      <c r="S31" s="31">
        <v>0</v>
      </c>
      <c r="T31" s="31">
        <v>-141.9</v>
      </c>
      <c r="U31" s="31">
        <v>1</v>
      </c>
      <c r="V31" s="31">
        <v>0</v>
      </c>
      <c r="W31" s="31" t="s">
        <v>107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 t="s">
        <v>96</v>
      </c>
      <c r="AD31" s="32">
        <v>45189.999490740738</v>
      </c>
      <c r="AE31" s="31" t="s">
        <v>8</v>
      </c>
      <c r="AF31" s="31" t="s">
        <v>8</v>
      </c>
      <c r="AG31" s="31" t="s">
        <v>8</v>
      </c>
      <c r="AH31" s="31" t="b">
        <v>0</v>
      </c>
      <c r="AI31" s="31">
        <v>0</v>
      </c>
      <c r="AJ31" s="31" t="s">
        <v>8</v>
      </c>
      <c r="AK31" s="31" t="s">
        <v>387</v>
      </c>
      <c r="AL31" s="31" t="s">
        <v>8</v>
      </c>
      <c r="AM31" s="31" t="s">
        <v>96</v>
      </c>
      <c r="AN31" s="31" t="b">
        <v>1</v>
      </c>
      <c r="AO31" s="31">
        <v>1</v>
      </c>
      <c r="AP31" s="31" t="s">
        <v>8</v>
      </c>
    </row>
    <row r="32" spans="1:42" ht="14.4" x14ac:dyDescent="0.3">
      <c r="A32" s="7">
        <v>1027</v>
      </c>
      <c r="B32" s="13">
        <f>INDEX(发送模板!F:F,MATCH(A32,发送模板!A:A,0))</f>
        <v>1014.62</v>
      </c>
      <c r="C32" s="14">
        <f t="shared" si="4"/>
        <v>0</v>
      </c>
      <c r="D32" s="7">
        <v>1027</v>
      </c>
      <c r="E32" s="13">
        <f t="shared" si="5"/>
        <v>1014.62</v>
      </c>
      <c r="F32" s="31" t="s">
        <v>46</v>
      </c>
      <c r="G32" s="32">
        <v>45189.999490740738</v>
      </c>
      <c r="H32" s="31" t="s">
        <v>152</v>
      </c>
      <c r="I32" s="31" t="s">
        <v>47</v>
      </c>
      <c r="J32" s="31" t="s">
        <v>8</v>
      </c>
      <c r="K32" s="31" t="s">
        <v>388</v>
      </c>
      <c r="L32" s="31">
        <v>1014.62</v>
      </c>
      <c r="M32" s="31">
        <v>0</v>
      </c>
      <c r="N32" s="31">
        <v>0</v>
      </c>
      <c r="O32" s="31">
        <v>0</v>
      </c>
      <c r="P32" s="31" t="s">
        <v>45</v>
      </c>
      <c r="Q32" s="31">
        <v>33443.620000000003</v>
      </c>
      <c r="R32" s="31">
        <v>1</v>
      </c>
      <c r="S32" s="31">
        <v>0</v>
      </c>
      <c r="T32" s="31">
        <v>1014.62</v>
      </c>
      <c r="U32" s="31">
        <v>1</v>
      </c>
      <c r="V32" s="31">
        <v>0</v>
      </c>
      <c r="W32" s="31" t="s">
        <v>48</v>
      </c>
      <c r="X32" s="31" t="s">
        <v>154</v>
      </c>
      <c r="Y32" s="31" t="s">
        <v>155</v>
      </c>
      <c r="Z32" s="31">
        <v>0</v>
      </c>
      <c r="AA32" s="31">
        <v>0</v>
      </c>
      <c r="AB32" s="31">
        <v>0</v>
      </c>
      <c r="AC32" s="31" t="s">
        <v>96</v>
      </c>
      <c r="AD32" s="32">
        <v>45189.999490740738</v>
      </c>
      <c r="AE32" s="31" t="s">
        <v>8</v>
      </c>
      <c r="AF32" s="31" t="s">
        <v>8</v>
      </c>
      <c r="AG32" s="31" t="s">
        <v>8</v>
      </c>
      <c r="AH32" s="31" t="b">
        <v>0</v>
      </c>
      <c r="AI32" s="31">
        <v>0</v>
      </c>
      <c r="AJ32" s="31" t="s">
        <v>8</v>
      </c>
      <c r="AK32" s="31" t="s">
        <v>389</v>
      </c>
      <c r="AL32" s="31" t="s">
        <v>8</v>
      </c>
      <c r="AM32" s="31" t="s">
        <v>96</v>
      </c>
      <c r="AN32" s="31" t="b">
        <v>1</v>
      </c>
      <c r="AO32" s="31">
        <v>1</v>
      </c>
      <c r="AP32" s="31" t="s">
        <v>8</v>
      </c>
    </row>
    <row r="33" spans="1:42" ht="14.4" x14ac:dyDescent="0.3">
      <c r="A33" s="7">
        <v>1028</v>
      </c>
      <c r="B33" s="13">
        <f>INDEX(发送模板!F:F,MATCH(A33,发送模板!A:A,0))</f>
        <v>-8</v>
      </c>
      <c r="C33" s="14">
        <f t="shared" si="4"/>
        <v>0</v>
      </c>
      <c r="D33" s="7">
        <v>1028</v>
      </c>
      <c r="E33" s="13">
        <f t="shared" si="5"/>
        <v>-8</v>
      </c>
      <c r="F33" s="31" t="s">
        <v>46</v>
      </c>
      <c r="G33" s="32">
        <v>45188.999490740738</v>
      </c>
      <c r="H33" s="31" t="s">
        <v>151</v>
      </c>
      <c r="I33" s="31" t="s">
        <v>47</v>
      </c>
      <c r="J33" s="31" t="s">
        <v>8</v>
      </c>
      <c r="K33" s="31" t="s">
        <v>384</v>
      </c>
      <c r="L33" s="31">
        <v>0</v>
      </c>
      <c r="M33" s="31">
        <v>0</v>
      </c>
      <c r="N33" s="31">
        <v>8</v>
      </c>
      <c r="O33" s="31">
        <v>0</v>
      </c>
      <c r="P33" s="31" t="s">
        <v>45</v>
      </c>
      <c r="Q33" s="31">
        <v>32429</v>
      </c>
      <c r="R33" s="31">
        <v>1</v>
      </c>
      <c r="S33" s="31">
        <v>0</v>
      </c>
      <c r="T33" s="31">
        <v>-8</v>
      </c>
      <c r="U33" s="31">
        <v>1</v>
      </c>
      <c r="V33" s="31">
        <v>0</v>
      </c>
      <c r="W33" s="31" t="s">
        <v>51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 t="s">
        <v>96</v>
      </c>
      <c r="AD33" s="32">
        <v>45188.999490740738</v>
      </c>
      <c r="AE33" s="31" t="s">
        <v>8</v>
      </c>
      <c r="AF33" s="31" t="s">
        <v>8</v>
      </c>
      <c r="AG33" s="31" t="s">
        <v>8</v>
      </c>
      <c r="AH33" s="31" t="b">
        <v>0</v>
      </c>
      <c r="AI33" s="31">
        <v>0</v>
      </c>
      <c r="AJ33" s="31" t="s">
        <v>8</v>
      </c>
      <c r="AK33" s="31" t="s">
        <v>390</v>
      </c>
      <c r="AL33" s="31" t="s">
        <v>8</v>
      </c>
      <c r="AM33" s="31" t="s">
        <v>96</v>
      </c>
      <c r="AN33" s="31" t="b">
        <v>1</v>
      </c>
      <c r="AO33" s="31">
        <v>1</v>
      </c>
      <c r="AP33" s="31" t="s">
        <v>8</v>
      </c>
    </row>
    <row r="34" spans="1:42" ht="14.4" x14ac:dyDescent="0.3">
      <c r="A34" s="7">
        <v>1029</v>
      </c>
      <c r="B34" s="13">
        <f>INDEX(发送模板!F:F,MATCH(A34,发送模板!A:A,0))</f>
        <v>-142.15</v>
      </c>
      <c r="C34" s="14">
        <f t="shared" si="4"/>
        <v>0</v>
      </c>
      <c r="D34" s="7">
        <v>1029</v>
      </c>
      <c r="E34" s="13">
        <f t="shared" si="5"/>
        <v>-142.15</v>
      </c>
      <c r="F34" s="31" t="s">
        <v>46</v>
      </c>
      <c r="G34" s="32">
        <v>45188.999490740738</v>
      </c>
      <c r="H34" s="31" t="s">
        <v>122</v>
      </c>
      <c r="I34" s="31" t="s">
        <v>47</v>
      </c>
      <c r="J34" s="31" t="s">
        <v>8</v>
      </c>
      <c r="K34" s="31" t="s">
        <v>391</v>
      </c>
      <c r="L34" s="31">
        <v>0</v>
      </c>
      <c r="M34" s="31">
        <v>0</v>
      </c>
      <c r="N34" s="31">
        <v>142.15</v>
      </c>
      <c r="O34" s="31">
        <v>0</v>
      </c>
      <c r="P34" s="31" t="s">
        <v>45</v>
      </c>
      <c r="Q34" s="31">
        <v>32437</v>
      </c>
      <c r="R34" s="31">
        <v>1</v>
      </c>
      <c r="S34" s="31">
        <v>0</v>
      </c>
      <c r="T34" s="31">
        <v>-142.15</v>
      </c>
      <c r="U34" s="31">
        <v>1</v>
      </c>
      <c r="V34" s="31">
        <v>0</v>
      </c>
      <c r="W34" s="31" t="s">
        <v>110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 t="s">
        <v>96</v>
      </c>
      <c r="AD34" s="32">
        <v>45188.999490740738</v>
      </c>
      <c r="AE34" s="31" t="s">
        <v>8</v>
      </c>
      <c r="AF34" s="31" t="s">
        <v>8</v>
      </c>
      <c r="AG34" s="31" t="s">
        <v>8</v>
      </c>
      <c r="AH34" s="31" t="b">
        <v>0</v>
      </c>
      <c r="AI34" s="31">
        <v>0</v>
      </c>
      <c r="AJ34" s="31" t="s">
        <v>8</v>
      </c>
      <c r="AK34" s="31" t="s">
        <v>392</v>
      </c>
      <c r="AL34" s="31" t="s">
        <v>8</v>
      </c>
      <c r="AM34" s="31" t="s">
        <v>96</v>
      </c>
      <c r="AN34" s="31" t="b">
        <v>1</v>
      </c>
      <c r="AO34" s="31">
        <v>1</v>
      </c>
      <c r="AP34" s="31" t="s">
        <v>8</v>
      </c>
    </row>
    <row r="35" spans="1:42" ht="14.4" x14ac:dyDescent="0.3">
      <c r="A35" s="7">
        <v>1030</v>
      </c>
      <c r="B35" s="13">
        <f>INDEX(发送模板!F:F,MATCH(A35,发送模板!A:A,0))</f>
        <v>5600</v>
      </c>
      <c r="C35" s="14">
        <f t="shared" si="4"/>
        <v>0</v>
      </c>
      <c r="D35" s="7">
        <v>1030</v>
      </c>
      <c r="E35" s="13">
        <f t="shared" si="5"/>
        <v>5600</v>
      </c>
      <c r="F35" s="31" t="s">
        <v>46</v>
      </c>
      <c r="G35" s="32">
        <v>45188.999490740738</v>
      </c>
      <c r="H35" s="31" t="s">
        <v>393</v>
      </c>
      <c r="I35" s="31" t="s">
        <v>47</v>
      </c>
      <c r="J35" s="31" t="s">
        <v>8</v>
      </c>
      <c r="K35" s="31" t="s">
        <v>159</v>
      </c>
      <c r="L35" s="31">
        <v>5600</v>
      </c>
      <c r="M35" s="31">
        <v>0</v>
      </c>
      <c r="N35" s="31">
        <v>0</v>
      </c>
      <c r="O35" s="31">
        <v>0</v>
      </c>
      <c r="P35" s="31" t="s">
        <v>45</v>
      </c>
      <c r="Q35" s="31">
        <v>32579.15</v>
      </c>
      <c r="R35" s="31">
        <v>1</v>
      </c>
      <c r="S35" s="31">
        <v>0</v>
      </c>
      <c r="T35" s="31">
        <v>5600</v>
      </c>
      <c r="U35" s="31">
        <v>1</v>
      </c>
      <c r="V35" s="31">
        <v>0</v>
      </c>
      <c r="W35" s="31" t="s">
        <v>50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 t="s">
        <v>96</v>
      </c>
      <c r="AD35" s="32">
        <v>45188.999490740738</v>
      </c>
      <c r="AE35" s="31" t="s">
        <v>8</v>
      </c>
      <c r="AF35" s="31" t="s">
        <v>8</v>
      </c>
      <c r="AG35" s="31" t="s">
        <v>8</v>
      </c>
      <c r="AH35" s="31" t="b">
        <v>0</v>
      </c>
      <c r="AI35" s="31">
        <v>0</v>
      </c>
      <c r="AJ35" s="31" t="s">
        <v>8</v>
      </c>
      <c r="AK35" s="31" t="s">
        <v>394</v>
      </c>
      <c r="AL35" s="31" t="s">
        <v>8</v>
      </c>
      <c r="AM35" s="31" t="s">
        <v>96</v>
      </c>
      <c r="AN35" s="31" t="b">
        <v>1</v>
      </c>
      <c r="AO35" s="31">
        <v>1</v>
      </c>
      <c r="AP35" s="31" t="s">
        <v>8</v>
      </c>
    </row>
    <row r="36" spans="1:42" ht="14.4" x14ac:dyDescent="0.3">
      <c r="A36" s="7">
        <v>1031</v>
      </c>
      <c r="B36" s="13">
        <f>INDEX(发送模板!F:F,MATCH(A36,发送模板!A:A,0))</f>
        <v>1500</v>
      </c>
      <c r="C36" s="14">
        <f t="shared" si="4"/>
        <v>0</v>
      </c>
      <c r="D36" s="7">
        <v>1031</v>
      </c>
      <c r="E36" s="13">
        <f t="shared" si="5"/>
        <v>1500</v>
      </c>
      <c r="F36" s="31" t="s">
        <v>46</v>
      </c>
      <c r="G36" s="32">
        <v>45188.999490740738</v>
      </c>
      <c r="H36" s="31" t="s">
        <v>395</v>
      </c>
      <c r="I36" s="31" t="s">
        <v>47</v>
      </c>
      <c r="J36" s="31" t="s">
        <v>8</v>
      </c>
      <c r="K36" s="31" t="s">
        <v>396</v>
      </c>
      <c r="L36" s="31">
        <v>1500</v>
      </c>
      <c r="M36" s="31">
        <v>0</v>
      </c>
      <c r="N36" s="31">
        <v>0</v>
      </c>
      <c r="O36" s="31">
        <v>0</v>
      </c>
      <c r="P36" s="31" t="s">
        <v>45</v>
      </c>
      <c r="Q36" s="31">
        <v>26979.15</v>
      </c>
      <c r="R36" s="31">
        <v>1</v>
      </c>
      <c r="S36" s="31">
        <v>0</v>
      </c>
      <c r="T36" s="31">
        <v>1500</v>
      </c>
      <c r="U36" s="31">
        <v>1</v>
      </c>
      <c r="V36" s="31">
        <v>0</v>
      </c>
      <c r="W36" s="31" t="s">
        <v>48</v>
      </c>
      <c r="X36" s="31" t="s">
        <v>397</v>
      </c>
      <c r="Y36" s="31" t="s">
        <v>398</v>
      </c>
      <c r="Z36" s="31">
        <v>0</v>
      </c>
      <c r="AA36" s="31">
        <v>0</v>
      </c>
      <c r="AB36" s="31">
        <v>0</v>
      </c>
      <c r="AC36" s="31" t="s">
        <v>96</v>
      </c>
      <c r="AD36" s="32">
        <v>45188.999490740738</v>
      </c>
      <c r="AE36" s="31" t="s">
        <v>8</v>
      </c>
      <c r="AF36" s="31" t="s">
        <v>8</v>
      </c>
      <c r="AG36" s="31" t="s">
        <v>8</v>
      </c>
      <c r="AH36" s="31" t="b">
        <v>0</v>
      </c>
      <c r="AI36" s="31">
        <v>0</v>
      </c>
      <c r="AJ36" s="31" t="s">
        <v>8</v>
      </c>
      <c r="AK36" s="31" t="s">
        <v>399</v>
      </c>
      <c r="AL36" s="31" t="s">
        <v>8</v>
      </c>
      <c r="AM36" s="31" t="s">
        <v>96</v>
      </c>
      <c r="AN36" s="31" t="b">
        <v>1</v>
      </c>
      <c r="AO36" s="31">
        <v>1</v>
      </c>
      <c r="AP36" s="31" t="s">
        <v>8</v>
      </c>
    </row>
    <row r="37" spans="1:42" ht="14.4" x14ac:dyDescent="0.3">
      <c r="A37" s="7" t="s">
        <v>566</v>
      </c>
      <c r="B37" s="13">
        <f>INDEX(发送模板!F:F,MATCH(A37,发送模板!A:A,0))</f>
        <v>-1718.38</v>
      </c>
      <c r="C37" s="14">
        <f t="shared" si="4"/>
        <v>-1703.3600000000001</v>
      </c>
      <c r="D37" s="7" t="s">
        <v>566</v>
      </c>
      <c r="E37" s="13">
        <f t="shared" si="5"/>
        <v>-15.02</v>
      </c>
      <c r="F37" s="31" t="s">
        <v>46</v>
      </c>
      <c r="G37" s="32">
        <v>45187.999490740738</v>
      </c>
      <c r="H37" s="31" t="s">
        <v>121</v>
      </c>
      <c r="I37" s="31" t="s">
        <v>47</v>
      </c>
      <c r="J37" s="31" t="s">
        <v>8</v>
      </c>
      <c r="K37" s="31" t="s">
        <v>400</v>
      </c>
      <c r="L37" s="31">
        <v>0</v>
      </c>
      <c r="M37" s="31">
        <v>0</v>
      </c>
      <c r="N37" s="31">
        <v>15.02</v>
      </c>
      <c r="O37" s="31">
        <v>0</v>
      </c>
      <c r="P37" s="31" t="s">
        <v>45</v>
      </c>
      <c r="Q37" s="31">
        <v>25479.15</v>
      </c>
      <c r="R37" s="31">
        <v>1</v>
      </c>
      <c r="S37" s="31">
        <v>0</v>
      </c>
      <c r="T37" s="31">
        <v>-15.02</v>
      </c>
      <c r="U37" s="31">
        <v>1</v>
      </c>
      <c r="V37" s="31">
        <v>0</v>
      </c>
      <c r="W37" s="31" t="s">
        <v>51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 t="s">
        <v>96</v>
      </c>
      <c r="AD37" s="32">
        <v>45188.999490740738</v>
      </c>
      <c r="AE37" s="31" t="s">
        <v>8</v>
      </c>
      <c r="AF37" s="31" t="s">
        <v>8</v>
      </c>
      <c r="AG37" s="31" t="s">
        <v>8</v>
      </c>
      <c r="AH37" s="31" t="b">
        <v>0</v>
      </c>
      <c r="AI37" s="31">
        <v>0</v>
      </c>
      <c r="AJ37" s="31" t="s">
        <v>8</v>
      </c>
      <c r="AK37" s="31" t="s">
        <v>401</v>
      </c>
      <c r="AL37" s="31" t="s">
        <v>8</v>
      </c>
      <c r="AM37" s="31" t="s">
        <v>96</v>
      </c>
      <c r="AN37" s="31" t="b">
        <v>1</v>
      </c>
      <c r="AO37" s="31">
        <v>1</v>
      </c>
      <c r="AP37" s="31" t="s">
        <v>8</v>
      </c>
    </row>
    <row r="38" spans="1:42" ht="14.4" x14ac:dyDescent="0.3">
      <c r="A38" s="7" t="s">
        <v>567</v>
      </c>
      <c r="C38" s="14"/>
      <c r="D38" s="7" t="s">
        <v>567</v>
      </c>
      <c r="E38" s="13">
        <f t="shared" si="5"/>
        <v>-1703.36</v>
      </c>
      <c r="F38" s="31" t="s">
        <v>46</v>
      </c>
      <c r="G38" s="32">
        <v>45187.999490740738</v>
      </c>
      <c r="H38" s="31" t="s">
        <v>402</v>
      </c>
      <c r="I38" s="31" t="s">
        <v>47</v>
      </c>
      <c r="J38" s="31" t="s">
        <v>8</v>
      </c>
      <c r="K38" s="31" t="s">
        <v>403</v>
      </c>
      <c r="L38" s="31">
        <v>0</v>
      </c>
      <c r="M38" s="31">
        <v>0</v>
      </c>
      <c r="N38" s="31">
        <v>1703.36</v>
      </c>
      <c r="O38" s="31">
        <v>0</v>
      </c>
      <c r="P38" s="31" t="s">
        <v>45</v>
      </c>
      <c r="Q38" s="31">
        <v>25494.17</v>
      </c>
      <c r="R38" s="31">
        <v>1</v>
      </c>
      <c r="S38" s="31">
        <v>0</v>
      </c>
      <c r="T38" s="31">
        <v>-1703.36</v>
      </c>
      <c r="U38" s="31">
        <v>1</v>
      </c>
      <c r="V38" s="31">
        <v>0</v>
      </c>
      <c r="W38" s="31" t="s">
        <v>49</v>
      </c>
      <c r="X38" s="31" t="s">
        <v>404</v>
      </c>
      <c r="Y38" s="31" t="s">
        <v>405</v>
      </c>
      <c r="Z38" s="31">
        <v>0</v>
      </c>
      <c r="AA38" s="31">
        <v>0</v>
      </c>
      <c r="AB38" s="31">
        <v>0</v>
      </c>
      <c r="AC38" s="31" t="s">
        <v>96</v>
      </c>
      <c r="AD38" s="32">
        <v>45188.999490740738</v>
      </c>
      <c r="AE38" s="31" t="s">
        <v>8</v>
      </c>
      <c r="AF38" s="31" t="s">
        <v>8</v>
      </c>
      <c r="AG38" s="31" t="s">
        <v>8</v>
      </c>
      <c r="AH38" s="31" t="b">
        <v>0</v>
      </c>
      <c r="AI38" s="31">
        <v>0</v>
      </c>
      <c r="AJ38" s="31" t="s">
        <v>8</v>
      </c>
      <c r="AK38" s="31" t="s">
        <v>406</v>
      </c>
      <c r="AL38" s="31" t="s">
        <v>8</v>
      </c>
      <c r="AM38" s="31" t="s">
        <v>96</v>
      </c>
      <c r="AN38" s="31" t="b">
        <v>1</v>
      </c>
      <c r="AO38" s="31">
        <v>1</v>
      </c>
      <c r="AP38" s="31" t="s">
        <v>8</v>
      </c>
    </row>
    <row r="39" spans="1:42" ht="14.4" x14ac:dyDescent="0.3">
      <c r="A39" s="7">
        <v>1033</v>
      </c>
      <c r="B39" s="13">
        <f>INDEX(发送模板!F:F,MATCH(A39,发送模板!A:A,0))</f>
        <v>1530.5</v>
      </c>
      <c r="C39" s="14">
        <f t="shared" si="4"/>
        <v>0</v>
      </c>
      <c r="D39" s="7">
        <v>1033</v>
      </c>
      <c r="E39" s="13">
        <f t="shared" si="5"/>
        <v>1530.5</v>
      </c>
      <c r="F39" s="31" t="s">
        <v>46</v>
      </c>
      <c r="G39" s="32">
        <v>45187.999490740738</v>
      </c>
      <c r="H39" s="31" t="s">
        <v>407</v>
      </c>
      <c r="I39" s="31" t="s">
        <v>98</v>
      </c>
      <c r="J39" s="31" t="s">
        <v>408</v>
      </c>
      <c r="K39" s="31" t="s">
        <v>409</v>
      </c>
      <c r="L39" s="31">
        <v>1530.5</v>
      </c>
      <c r="M39" s="31">
        <v>0</v>
      </c>
      <c r="N39" s="31">
        <v>0</v>
      </c>
      <c r="O39" s="31">
        <v>0</v>
      </c>
      <c r="P39" s="31" t="s">
        <v>45</v>
      </c>
      <c r="Q39" s="31">
        <v>27197.53</v>
      </c>
      <c r="R39" s="31">
        <v>1</v>
      </c>
      <c r="S39" s="31">
        <v>0</v>
      </c>
      <c r="T39" s="31">
        <v>1530.5</v>
      </c>
      <c r="U39" s="31">
        <v>1</v>
      </c>
      <c r="V39" s="31">
        <v>0</v>
      </c>
      <c r="W39" s="31" t="s">
        <v>48</v>
      </c>
      <c r="X39" s="31" t="s">
        <v>410</v>
      </c>
      <c r="Y39" s="31" t="s">
        <v>411</v>
      </c>
      <c r="Z39" s="31">
        <v>0</v>
      </c>
      <c r="AA39" s="31">
        <v>0</v>
      </c>
      <c r="AB39" s="31">
        <v>0</v>
      </c>
      <c r="AC39" s="31" t="s">
        <v>96</v>
      </c>
      <c r="AD39" s="32">
        <v>45187.999490740738</v>
      </c>
      <c r="AE39" s="31" t="s">
        <v>8</v>
      </c>
      <c r="AF39" s="31" t="s">
        <v>8</v>
      </c>
      <c r="AG39" s="31" t="s">
        <v>8</v>
      </c>
      <c r="AH39" s="31" t="b">
        <v>0</v>
      </c>
      <c r="AI39" s="31">
        <v>0</v>
      </c>
      <c r="AJ39" s="31" t="s">
        <v>8</v>
      </c>
      <c r="AK39" s="31" t="s">
        <v>412</v>
      </c>
      <c r="AL39" s="31" t="s">
        <v>8</v>
      </c>
      <c r="AM39" s="31" t="s">
        <v>96</v>
      </c>
      <c r="AN39" s="31" t="b">
        <v>1</v>
      </c>
      <c r="AO39" s="31">
        <v>1</v>
      </c>
      <c r="AP39" s="31" t="s">
        <v>8</v>
      </c>
    </row>
    <row r="40" spans="1:42" ht="14.4" x14ac:dyDescent="0.3">
      <c r="A40" s="7">
        <v>1034</v>
      </c>
      <c r="B40" s="13">
        <f>INDEX(发送模板!F:F,MATCH(A40,发送模板!A:A,0))</f>
        <v>2362.54</v>
      </c>
      <c r="C40" s="14">
        <f t="shared" si="4"/>
        <v>0</v>
      </c>
      <c r="D40" s="7">
        <v>1034</v>
      </c>
      <c r="E40" s="13">
        <f t="shared" si="5"/>
        <v>2362.54</v>
      </c>
      <c r="F40" s="31" t="s">
        <v>46</v>
      </c>
      <c r="G40" s="32">
        <v>45187.999490740738</v>
      </c>
      <c r="H40" s="31" t="s">
        <v>413</v>
      </c>
      <c r="I40" s="31" t="s">
        <v>98</v>
      </c>
      <c r="J40" s="31" t="s">
        <v>414</v>
      </c>
      <c r="K40" s="31" t="s">
        <v>415</v>
      </c>
      <c r="L40" s="31">
        <v>2362.54</v>
      </c>
      <c r="M40" s="31">
        <v>0</v>
      </c>
      <c r="N40" s="31">
        <v>0</v>
      </c>
      <c r="O40" s="31">
        <v>0</v>
      </c>
      <c r="P40" s="31" t="s">
        <v>45</v>
      </c>
      <c r="Q40" s="31">
        <v>25667.03</v>
      </c>
      <c r="R40" s="31">
        <v>1</v>
      </c>
      <c r="S40" s="31">
        <v>0</v>
      </c>
      <c r="T40" s="31">
        <v>2362.54</v>
      </c>
      <c r="U40" s="31">
        <v>1</v>
      </c>
      <c r="V40" s="31">
        <v>0</v>
      </c>
      <c r="W40" s="31" t="s">
        <v>48</v>
      </c>
      <c r="X40" s="31" t="s">
        <v>416</v>
      </c>
      <c r="Y40" s="31" t="s">
        <v>417</v>
      </c>
      <c r="Z40" s="31">
        <v>0</v>
      </c>
      <c r="AA40" s="31">
        <v>0</v>
      </c>
      <c r="AB40" s="31">
        <v>0</v>
      </c>
      <c r="AC40" s="31" t="s">
        <v>96</v>
      </c>
      <c r="AD40" s="32">
        <v>45187.999490740738</v>
      </c>
      <c r="AE40" s="31" t="s">
        <v>8</v>
      </c>
      <c r="AF40" s="31" t="s">
        <v>8</v>
      </c>
      <c r="AG40" s="31" t="s">
        <v>8</v>
      </c>
      <c r="AH40" s="31" t="b">
        <v>0</v>
      </c>
      <c r="AI40" s="31">
        <v>0</v>
      </c>
      <c r="AJ40" s="31" t="s">
        <v>8</v>
      </c>
      <c r="AK40" s="31" t="s">
        <v>418</v>
      </c>
      <c r="AL40" s="31" t="s">
        <v>8</v>
      </c>
      <c r="AM40" s="31" t="s">
        <v>96</v>
      </c>
      <c r="AN40" s="31" t="b">
        <v>1</v>
      </c>
      <c r="AO40" s="31">
        <v>1</v>
      </c>
      <c r="AP40" s="31" t="s">
        <v>8</v>
      </c>
    </row>
    <row r="41" spans="1:42" ht="14.4" x14ac:dyDescent="0.3">
      <c r="A41" s="7">
        <v>1035</v>
      </c>
      <c r="B41" s="13">
        <f>INDEX(发送模板!F:F,MATCH(A41,发送模板!A:A,0))</f>
        <v>2919.56</v>
      </c>
      <c r="C41" s="14">
        <f t="shared" si="4"/>
        <v>0</v>
      </c>
      <c r="D41" s="7">
        <v>1035</v>
      </c>
      <c r="E41" s="13">
        <f t="shared" si="5"/>
        <v>2919.56</v>
      </c>
      <c r="F41" s="31" t="s">
        <v>46</v>
      </c>
      <c r="G41" s="32">
        <v>45187.999490740738</v>
      </c>
      <c r="H41" s="31" t="s">
        <v>419</v>
      </c>
      <c r="I41" s="31" t="s">
        <v>47</v>
      </c>
      <c r="J41" s="31" t="s">
        <v>420</v>
      </c>
      <c r="K41" s="31" t="s">
        <v>421</v>
      </c>
      <c r="L41" s="31">
        <v>2919.56</v>
      </c>
      <c r="M41" s="31">
        <v>0</v>
      </c>
      <c r="N41" s="31">
        <v>0</v>
      </c>
      <c r="O41" s="31">
        <v>0</v>
      </c>
      <c r="P41" s="31" t="s">
        <v>45</v>
      </c>
      <c r="Q41" s="31">
        <v>23304.49</v>
      </c>
      <c r="R41" s="31">
        <v>1</v>
      </c>
      <c r="S41" s="31">
        <v>0</v>
      </c>
      <c r="T41" s="31">
        <v>2919.56</v>
      </c>
      <c r="U41" s="31">
        <v>1</v>
      </c>
      <c r="V41" s="31">
        <v>0</v>
      </c>
      <c r="W41" s="31" t="s">
        <v>48</v>
      </c>
      <c r="X41" s="31" t="s">
        <v>422</v>
      </c>
      <c r="Y41" s="31" t="s">
        <v>423</v>
      </c>
      <c r="Z41" s="31">
        <v>0</v>
      </c>
      <c r="AA41" s="31">
        <v>0</v>
      </c>
      <c r="AB41" s="31">
        <v>0</v>
      </c>
      <c r="AC41" s="31" t="s">
        <v>96</v>
      </c>
      <c r="AD41" s="32">
        <v>45187.999490740738</v>
      </c>
      <c r="AE41" s="31" t="s">
        <v>8</v>
      </c>
      <c r="AF41" s="31" t="s">
        <v>8</v>
      </c>
      <c r="AG41" s="31" t="s">
        <v>8</v>
      </c>
      <c r="AH41" s="31" t="b">
        <v>0</v>
      </c>
      <c r="AI41" s="31">
        <v>0</v>
      </c>
      <c r="AJ41" s="31" t="s">
        <v>8</v>
      </c>
      <c r="AK41" s="31" t="s">
        <v>424</v>
      </c>
      <c r="AL41" s="31" t="s">
        <v>8</v>
      </c>
      <c r="AM41" s="31" t="s">
        <v>96</v>
      </c>
      <c r="AN41" s="31" t="b">
        <v>1</v>
      </c>
      <c r="AO41" s="31">
        <v>1</v>
      </c>
      <c r="AP41" s="31" t="s">
        <v>8</v>
      </c>
    </row>
    <row r="42" spans="1:42" ht="14.4" x14ac:dyDescent="0.3">
      <c r="A42" s="7">
        <v>1036</v>
      </c>
      <c r="B42" s="13">
        <f>INDEX(发送模板!F:F,MATCH(A42,发送模板!A:A,0))</f>
        <v>2044.49</v>
      </c>
      <c r="C42" s="14">
        <f t="shared" si="4"/>
        <v>0</v>
      </c>
      <c r="D42" s="7">
        <v>1036</v>
      </c>
      <c r="E42" s="13">
        <f t="shared" si="5"/>
        <v>2044.49</v>
      </c>
      <c r="F42" s="31" t="s">
        <v>46</v>
      </c>
      <c r="G42" s="32">
        <v>45187.999490740738</v>
      </c>
      <c r="H42" s="31" t="s">
        <v>425</v>
      </c>
      <c r="I42" s="31" t="s">
        <v>98</v>
      </c>
      <c r="J42" s="31" t="s">
        <v>426</v>
      </c>
      <c r="K42" s="31" t="s">
        <v>427</v>
      </c>
      <c r="L42" s="31">
        <v>2044.49</v>
      </c>
      <c r="M42" s="31">
        <v>0</v>
      </c>
      <c r="N42" s="31">
        <v>0</v>
      </c>
      <c r="O42" s="31">
        <v>0</v>
      </c>
      <c r="P42" s="31" t="s">
        <v>45</v>
      </c>
      <c r="Q42" s="31">
        <v>20384.93</v>
      </c>
      <c r="R42" s="31">
        <v>1</v>
      </c>
      <c r="S42" s="31">
        <v>0</v>
      </c>
      <c r="T42" s="31">
        <v>2044.49</v>
      </c>
      <c r="U42" s="31">
        <v>1</v>
      </c>
      <c r="V42" s="31">
        <v>0</v>
      </c>
      <c r="W42" s="31" t="s">
        <v>48</v>
      </c>
      <c r="X42" s="31" t="s">
        <v>422</v>
      </c>
      <c r="Y42" s="31" t="s">
        <v>423</v>
      </c>
      <c r="Z42" s="31">
        <v>0</v>
      </c>
      <c r="AA42" s="31">
        <v>0</v>
      </c>
      <c r="AB42" s="31">
        <v>0</v>
      </c>
      <c r="AC42" s="31" t="s">
        <v>96</v>
      </c>
      <c r="AD42" s="32">
        <v>45187.999490740738</v>
      </c>
      <c r="AE42" s="31" t="s">
        <v>8</v>
      </c>
      <c r="AF42" s="31" t="s">
        <v>8</v>
      </c>
      <c r="AG42" s="31" t="s">
        <v>8</v>
      </c>
      <c r="AH42" s="31" t="b">
        <v>0</v>
      </c>
      <c r="AI42" s="31">
        <v>0</v>
      </c>
      <c r="AJ42" s="31" t="s">
        <v>8</v>
      </c>
      <c r="AK42" s="31" t="s">
        <v>428</v>
      </c>
      <c r="AL42" s="31" t="s">
        <v>8</v>
      </c>
      <c r="AM42" s="31" t="s">
        <v>96</v>
      </c>
      <c r="AN42" s="31" t="b">
        <v>1</v>
      </c>
      <c r="AO42" s="31">
        <v>1</v>
      </c>
      <c r="AP42" s="31" t="s">
        <v>8</v>
      </c>
    </row>
    <row r="43" spans="1:42" ht="14.4" x14ac:dyDescent="0.3">
      <c r="A43" s="7">
        <v>1037</v>
      </c>
      <c r="B43" s="13">
        <f>INDEX(发送模板!F:F,MATCH(A43,发送模板!A:A,0))</f>
        <v>10999.69</v>
      </c>
      <c r="C43" s="14">
        <f t="shared" si="4"/>
        <v>0</v>
      </c>
      <c r="D43" s="7">
        <v>1037</v>
      </c>
      <c r="E43" s="13">
        <f t="shared" si="5"/>
        <v>10999.69</v>
      </c>
      <c r="F43" s="31" t="s">
        <v>46</v>
      </c>
      <c r="G43" s="32">
        <v>45187.999490740738</v>
      </c>
      <c r="H43" s="31" t="s">
        <v>149</v>
      </c>
      <c r="I43" s="31" t="s">
        <v>98</v>
      </c>
      <c r="J43" s="31" t="s">
        <v>429</v>
      </c>
      <c r="K43" s="31" t="s">
        <v>430</v>
      </c>
      <c r="L43" s="31">
        <v>10999.69</v>
      </c>
      <c r="M43" s="31">
        <v>0</v>
      </c>
      <c r="N43" s="31">
        <v>0</v>
      </c>
      <c r="O43" s="31">
        <v>0</v>
      </c>
      <c r="P43" s="31" t="s">
        <v>45</v>
      </c>
      <c r="Q43" s="31">
        <v>18340.439999999999</v>
      </c>
      <c r="R43" s="31">
        <v>1</v>
      </c>
      <c r="S43" s="31">
        <v>0</v>
      </c>
      <c r="T43" s="31">
        <v>10999.69</v>
      </c>
      <c r="U43" s="31">
        <v>1</v>
      </c>
      <c r="V43" s="31">
        <v>0</v>
      </c>
      <c r="W43" s="31" t="s">
        <v>48</v>
      </c>
      <c r="X43" s="31" t="s">
        <v>422</v>
      </c>
      <c r="Y43" s="31" t="s">
        <v>423</v>
      </c>
      <c r="Z43" s="31">
        <v>0</v>
      </c>
      <c r="AA43" s="31">
        <v>0</v>
      </c>
      <c r="AB43" s="31">
        <v>0</v>
      </c>
      <c r="AC43" s="31" t="s">
        <v>96</v>
      </c>
      <c r="AD43" s="32">
        <v>45187.999490740738</v>
      </c>
      <c r="AE43" s="31" t="s">
        <v>8</v>
      </c>
      <c r="AF43" s="31" t="s">
        <v>8</v>
      </c>
      <c r="AG43" s="31" t="s">
        <v>8</v>
      </c>
      <c r="AH43" s="31" t="b">
        <v>0</v>
      </c>
      <c r="AI43" s="31">
        <v>0</v>
      </c>
      <c r="AJ43" s="31" t="s">
        <v>8</v>
      </c>
      <c r="AK43" s="31" t="s">
        <v>431</v>
      </c>
      <c r="AL43" s="31" t="s">
        <v>8</v>
      </c>
      <c r="AM43" s="31" t="s">
        <v>96</v>
      </c>
      <c r="AN43" s="31" t="b">
        <v>1</v>
      </c>
      <c r="AO43" s="31">
        <v>1</v>
      </c>
      <c r="AP43" s="31" t="s">
        <v>8</v>
      </c>
    </row>
    <row r="44" spans="1:42" ht="14.4" x14ac:dyDescent="0.3">
      <c r="A44" s="7" t="s">
        <v>568</v>
      </c>
      <c r="B44" s="13">
        <f>INDEX(发送模板!F:F,MATCH(A44,发送模板!A:A,0))</f>
        <v>-1500</v>
      </c>
      <c r="C44" s="14">
        <f t="shared" si="4"/>
        <v>-1712.26</v>
      </c>
      <c r="D44" s="7" t="s">
        <v>568</v>
      </c>
      <c r="E44" s="13">
        <f t="shared" si="5"/>
        <v>212.26</v>
      </c>
      <c r="F44" s="31" t="s">
        <v>46</v>
      </c>
      <c r="G44" s="32">
        <v>45187.999490740738</v>
      </c>
      <c r="H44" s="31" t="s">
        <v>432</v>
      </c>
      <c r="I44" s="31" t="s">
        <v>47</v>
      </c>
      <c r="J44" s="31" t="s">
        <v>8</v>
      </c>
      <c r="K44" s="31" t="s">
        <v>433</v>
      </c>
      <c r="L44" s="31">
        <v>212.26</v>
      </c>
      <c r="M44" s="31">
        <v>0</v>
      </c>
      <c r="N44" s="31">
        <v>0</v>
      </c>
      <c r="O44" s="31">
        <v>0</v>
      </c>
      <c r="P44" s="31" t="s">
        <v>45</v>
      </c>
      <c r="Q44" s="31">
        <v>7340.75</v>
      </c>
      <c r="R44" s="31">
        <v>1</v>
      </c>
      <c r="S44" s="31">
        <v>0</v>
      </c>
      <c r="T44" s="31">
        <v>212.26</v>
      </c>
      <c r="U44" s="31">
        <v>1</v>
      </c>
      <c r="V44" s="31">
        <v>0</v>
      </c>
      <c r="W44" s="31" t="s">
        <v>60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 t="s">
        <v>96</v>
      </c>
      <c r="AD44" s="32">
        <v>45187.999490740738</v>
      </c>
      <c r="AE44" s="31" t="s">
        <v>8</v>
      </c>
      <c r="AF44" s="31" t="s">
        <v>8</v>
      </c>
      <c r="AG44" s="31" t="s">
        <v>8</v>
      </c>
      <c r="AH44" s="31" t="b">
        <v>0</v>
      </c>
      <c r="AI44" s="31">
        <v>0</v>
      </c>
      <c r="AJ44" s="31" t="s">
        <v>8</v>
      </c>
      <c r="AK44" s="31" t="s">
        <v>434</v>
      </c>
      <c r="AL44" s="31" t="s">
        <v>8</v>
      </c>
      <c r="AM44" s="31" t="s">
        <v>96</v>
      </c>
      <c r="AN44" s="31" t="b">
        <v>1</v>
      </c>
      <c r="AO44" s="31">
        <v>2</v>
      </c>
      <c r="AP44" s="31" t="s">
        <v>8</v>
      </c>
    </row>
    <row r="45" spans="1:42" ht="14.4" x14ac:dyDescent="0.3">
      <c r="A45" s="7" t="s">
        <v>569</v>
      </c>
      <c r="C45" s="14"/>
      <c r="D45" s="7" t="s">
        <v>569</v>
      </c>
      <c r="E45" s="13">
        <f t="shared" si="5"/>
        <v>-1712.26</v>
      </c>
      <c r="F45" s="31" t="s">
        <v>46</v>
      </c>
      <c r="G45" s="32">
        <v>45187.999490740738</v>
      </c>
      <c r="H45" s="31" t="s">
        <v>435</v>
      </c>
      <c r="I45" s="31" t="s">
        <v>47</v>
      </c>
      <c r="J45" s="31" t="s">
        <v>8</v>
      </c>
      <c r="K45" s="31" t="s">
        <v>436</v>
      </c>
      <c r="L45" s="31">
        <v>0</v>
      </c>
      <c r="M45" s="31">
        <v>0</v>
      </c>
      <c r="N45" s="31">
        <v>1712.26</v>
      </c>
      <c r="O45" s="31">
        <v>0</v>
      </c>
      <c r="P45" s="31" t="s">
        <v>45</v>
      </c>
      <c r="Q45" s="31">
        <v>7128.49</v>
      </c>
      <c r="R45" s="31">
        <v>1</v>
      </c>
      <c r="S45" s="31">
        <v>0</v>
      </c>
      <c r="T45" s="31">
        <v>-1712.26</v>
      </c>
      <c r="U45" s="31">
        <v>1</v>
      </c>
      <c r="V45" s="31">
        <v>0</v>
      </c>
      <c r="W45" s="31" t="s">
        <v>115</v>
      </c>
      <c r="X45" s="31">
        <v>0</v>
      </c>
      <c r="Y45" s="31">
        <v>0</v>
      </c>
      <c r="Z45" s="31">
        <v>0</v>
      </c>
      <c r="AA45" s="31" t="s">
        <v>116</v>
      </c>
      <c r="AB45" s="31">
        <v>0</v>
      </c>
      <c r="AC45" s="31" t="s">
        <v>96</v>
      </c>
      <c r="AD45" s="32">
        <v>45187.999490740738</v>
      </c>
      <c r="AE45" s="31" t="s">
        <v>8</v>
      </c>
      <c r="AF45" s="31" t="s">
        <v>8</v>
      </c>
      <c r="AG45" s="31" t="s">
        <v>8</v>
      </c>
      <c r="AH45" s="31" t="b">
        <v>0</v>
      </c>
      <c r="AI45" s="31">
        <v>0</v>
      </c>
      <c r="AJ45" s="31" t="s">
        <v>8</v>
      </c>
      <c r="AK45" s="31" t="s">
        <v>437</v>
      </c>
      <c r="AL45" s="31" t="s">
        <v>8</v>
      </c>
      <c r="AM45" s="31" t="s">
        <v>96</v>
      </c>
      <c r="AN45" s="31" t="b">
        <v>1</v>
      </c>
      <c r="AO45" s="31">
        <v>2</v>
      </c>
      <c r="AP45" s="31" t="s">
        <v>8</v>
      </c>
    </row>
    <row r="46" spans="1:42" ht="14.4" x14ac:dyDescent="0.3">
      <c r="A46" s="7">
        <v>1039</v>
      </c>
      <c r="B46" s="13">
        <f>INDEX(发送模板!F:F,MATCH(A46,发送模板!A:A,0))</f>
        <v>593.63</v>
      </c>
      <c r="C46" s="14">
        <f t="shared" si="4"/>
        <v>0</v>
      </c>
      <c r="D46" s="7">
        <v>1039</v>
      </c>
      <c r="E46" s="13">
        <f t="shared" si="5"/>
        <v>593.63</v>
      </c>
      <c r="F46" s="31" t="s">
        <v>46</v>
      </c>
      <c r="G46" s="32">
        <v>45187.999490740738</v>
      </c>
      <c r="H46" s="31" t="s">
        <v>438</v>
      </c>
      <c r="I46" s="31" t="s">
        <v>47</v>
      </c>
      <c r="J46" s="31" t="s">
        <v>8</v>
      </c>
      <c r="K46" s="31" t="s">
        <v>439</v>
      </c>
      <c r="L46" s="31">
        <v>593.63</v>
      </c>
      <c r="M46" s="31">
        <v>0</v>
      </c>
      <c r="N46" s="31">
        <v>0</v>
      </c>
      <c r="O46" s="31">
        <v>0</v>
      </c>
      <c r="P46" s="31" t="s">
        <v>45</v>
      </c>
      <c r="Q46" s="31">
        <v>8840.75</v>
      </c>
      <c r="R46" s="31">
        <v>1</v>
      </c>
      <c r="S46" s="31">
        <v>0</v>
      </c>
      <c r="T46" s="31">
        <v>593.63</v>
      </c>
      <c r="U46" s="31">
        <v>1</v>
      </c>
      <c r="V46" s="31">
        <v>0</v>
      </c>
      <c r="W46" s="31" t="s">
        <v>48</v>
      </c>
      <c r="X46" s="31" t="s">
        <v>440</v>
      </c>
      <c r="Y46" s="31" t="s">
        <v>441</v>
      </c>
      <c r="Z46" s="31">
        <v>0</v>
      </c>
      <c r="AA46" s="31">
        <v>0</v>
      </c>
      <c r="AB46" s="31">
        <v>0</v>
      </c>
      <c r="AC46" s="31" t="s">
        <v>96</v>
      </c>
      <c r="AD46" s="32">
        <v>45187.999490740738</v>
      </c>
      <c r="AE46" s="31" t="s">
        <v>8</v>
      </c>
      <c r="AF46" s="31" t="s">
        <v>8</v>
      </c>
      <c r="AG46" s="31" t="s">
        <v>8</v>
      </c>
      <c r="AH46" s="31" t="b">
        <v>0</v>
      </c>
      <c r="AI46" s="31">
        <v>0</v>
      </c>
      <c r="AJ46" s="31" t="s">
        <v>8</v>
      </c>
      <c r="AK46" s="31" t="s">
        <v>442</v>
      </c>
      <c r="AL46" s="31" t="s">
        <v>8</v>
      </c>
      <c r="AM46" s="31" t="s">
        <v>96</v>
      </c>
      <c r="AN46" s="31" t="b">
        <v>1</v>
      </c>
      <c r="AO46" s="31">
        <v>1</v>
      </c>
      <c r="AP46" s="31" t="s">
        <v>8</v>
      </c>
    </row>
    <row r="47" spans="1:42" ht="14.4" x14ac:dyDescent="0.3">
      <c r="A47" s="7">
        <v>1040</v>
      </c>
      <c r="B47" s="13">
        <f>INDEX(发送模板!F:F,MATCH(A47,发送模板!A:A,0))</f>
        <v>213.33</v>
      </c>
      <c r="C47" s="14">
        <f t="shared" si="4"/>
        <v>0</v>
      </c>
      <c r="D47" s="7">
        <v>1040</v>
      </c>
      <c r="E47" s="13">
        <f t="shared" si="5"/>
        <v>213.33</v>
      </c>
      <c r="F47" s="31" t="s">
        <v>46</v>
      </c>
      <c r="G47" s="32">
        <v>45187.999490740738</v>
      </c>
      <c r="H47" s="31" t="s">
        <v>443</v>
      </c>
      <c r="I47" s="31" t="s">
        <v>47</v>
      </c>
      <c r="J47" s="31" t="s">
        <v>8</v>
      </c>
      <c r="K47" s="31" t="s">
        <v>444</v>
      </c>
      <c r="L47" s="31">
        <v>213.33</v>
      </c>
      <c r="M47" s="31">
        <v>0</v>
      </c>
      <c r="N47" s="31">
        <v>0</v>
      </c>
      <c r="O47" s="31">
        <v>0</v>
      </c>
      <c r="P47" s="31" t="s">
        <v>45</v>
      </c>
      <c r="Q47" s="31">
        <v>8247.1200000000008</v>
      </c>
      <c r="R47" s="31">
        <v>1</v>
      </c>
      <c r="S47" s="31">
        <v>0</v>
      </c>
      <c r="T47" s="31">
        <v>213.33</v>
      </c>
      <c r="U47" s="31">
        <v>1</v>
      </c>
      <c r="V47" s="31">
        <v>0</v>
      </c>
      <c r="W47" s="31" t="s">
        <v>48</v>
      </c>
      <c r="X47" s="31" t="s">
        <v>137</v>
      </c>
      <c r="Y47" s="31" t="s">
        <v>138</v>
      </c>
      <c r="Z47" s="31">
        <v>0</v>
      </c>
      <c r="AA47" s="31">
        <v>0</v>
      </c>
      <c r="AB47" s="31">
        <v>0</v>
      </c>
      <c r="AC47" s="31" t="s">
        <v>96</v>
      </c>
      <c r="AD47" s="32">
        <v>45187.999490740738</v>
      </c>
      <c r="AE47" s="31" t="s">
        <v>8</v>
      </c>
      <c r="AF47" s="31" t="s">
        <v>8</v>
      </c>
      <c r="AG47" s="31" t="s">
        <v>8</v>
      </c>
      <c r="AH47" s="31" t="b">
        <v>0</v>
      </c>
      <c r="AI47" s="31">
        <v>0</v>
      </c>
      <c r="AJ47" s="31" t="s">
        <v>8</v>
      </c>
      <c r="AK47" s="31" t="s">
        <v>445</v>
      </c>
      <c r="AL47" s="31" t="s">
        <v>8</v>
      </c>
      <c r="AM47" s="31" t="s">
        <v>96</v>
      </c>
      <c r="AN47" s="31" t="b">
        <v>1</v>
      </c>
      <c r="AO47" s="31">
        <v>2</v>
      </c>
      <c r="AP47" s="31" t="s">
        <v>8</v>
      </c>
    </row>
    <row r="48" spans="1:42" ht="14.4" x14ac:dyDescent="0.3">
      <c r="A48" s="7">
        <v>1041</v>
      </c>
      <c r="B48" s="13">
        <f>INDEX(发送模板!F:F,MATCH(A48,发送模板!A:A,0))</f>
        <v>-24700</v>
      </c>
      <c r="C48" s="14">
        <f t="shared" si="4"/>
        <v>0</v>
      </c>
      <c r="D48" s="7">
        <v>1041</v>
      </c>
      <c r="E48" s="13">
        <f t="shared" si="5"/>
        <v>-24700</v>
      </c>
      <c r="F48" s="31" t="s">
        <v>46</v>
      </c>
      <c r="G48" s="32">
        <v>45186.999490740738</v>
      </c>
      <c r="H48" s="31" t="s">
        <v>446</v>
      </c>
      <c r="I48" s="31" t="s">
        <v>47</v>
      </c>
      <c r="J48" s="31" t="s">
        <v>8</v>
      </c>
      <c r="K48" s="31" t="s">
        <v>120</v>
      </c>
      <c r="L48" s="31">
        <v>0</v>
      </c>
      <c r="M48" s="31">
        <v>0</v>
      </c>
      <c r="N48" s="31">
        <v>24700</v>
      </c>
      <c r="O48" s="31">
        <v>0</v>
      </c>
      <c r="P48" s="31" t="s">
        <v>45</v>
      </c>
      <c r="Q48" s="31">
        <v>8033.79</v>
      </c>
      <c r="R48" s="31">
        <v>1</v>
      </c>
      <c r="S48" s="31">
        <v>0</v>
      </c>
      <c r="T48" s="31">
        <v>-24700</v>
      </c>
      <c r="U48" s="31">
        <v>1.1274900000000001</v>
      </c>
      <c r="V48" s="31">
        <v>-3149</v>
      </c>
      <c r="W48" s="31" t="s">
        <v>118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 t="s">
        <v>96</v>
      </c>
      <c r="AD48" s="32">
        <v>45186.999490740738</v>
      </c>
      <c r="AE48" s="31" t="s">
        <v>8</v>
      </c>
      <c r="AF48" s="31" t="s">
        <v>8</v>
      </c>
      <c r="AG48" s="31" t="s">
        <v>8</v>
      </c>
      <c r="AH48" s="31" t="b">
        <v>0</v>
      </c>
      <c r="AI48" s="31">
        <v>0</v>
      </c>
      <c r="AJ48" s="31" t="s">
        <v>8</v>
      </c>
      <c r="AK48" s="31" t="s">
        <v>447</v>
      </c>
      <c r="AL48" s="31" t="s">
        <v>8</v>
      </c>
      <c r="AM48" s="31" t="s">
        <v>96</v>
      </c>
      <c r="AN48" s="31" t="b">
        <v>1</v>
      </c>
      <c r="AO48" s="31">
        <v>1</v>
      </c>
      <c r="AP48" s="31" t="s">
        <v>8</v>
      </c>
    </row>
    <row r="49" spans="1:42" ht="14.4" x14ac:dyDescent="0.3">
      <c r="A49" s="7">
        <v>1042</v>
      </c>
      <c r="B49" s="13">
        <f>INDEX(发送模板!F:F,MATCH(A49,发送模板!A:A,0))</f>
        <v>20000</v>
      </c>
      <c r="C49" s="14">
        <f t="shared" si="4"/>
        <v>0</v>
      </c>
      <c r="D49" s="7">
        <v>1042</v>
      </c>
      <c r="E49" s="13">
        <f t="shared" si="5"/>
        <v>20000</v>
      </c>
      <c r="F49" s="31" t="s">
        <v>46</v>
      </c>
      <c r="G49" s="32">
        <v>45186.999490740738</v>
      </c>
      <c r="H49" s="31" t="s">
        <v>448</v>
      </c>
      <c r="I49" s="31" t="s">
        <v>47</v>
      </c>
      <c r="J49" s="31" t="s">
        <v>8</v>
      </c>
      <c r="K49" s="31" t="s">
        <v>449</v>
      </c>
      <c r="L49" s="31">
        <v>20000</v>
      </c>
      <c r="M49" s="31">
        <v>0</v>
      </c>
      <c r="N49" s="31">
        <v>0</v>
      </c>
      <c r="O49" s="31">
        <v>0</v>
      </c>
      <c r="P49" s="31" t="s">
        <v>45</v>
      </c>
      <c r="Q49" s="31">
        <v>32733.79</v>
      </c>
      <c r="R49" s="31">
        <v>1</v>
      </c>
      <c r="S49" s="31">
        <v>0</v>
      </c>
      <c r="T49" s="31">
        <v>20000</v>
      </c>
      <c r="U49" s="31">
        <v>1</v>
      </c>
      <c r="V49" s="31">
        <v>0</v>
      </c>
      <c r="W49" s="31" t="s">
        <v>50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 t="s">
        <v>96</v>
      </c>
      <c r="AD49" s="32">
        <v>45186.999490740738</v>
      </c>
      <c r="AE49" s="31" t="s">
        <v>8</v>
      </c>
      <c r="AF49" s="31" t="s">
        <v>8</v>
      </c>
      <c r="AG49" s="31" t="s">
        <v>8</v>
      </c>
      <c r="AH49" s="31" t="b">
        <v>0</v>
      </c>
      <c r="AI49" s="31">
        <v>0</v>
      </c>
      <c r="AJ49" s="31" t="s">
        <v>8</v>
      </c>
      <c r="AK49" s="31" t="s">
        <v>450</v>
      </c>
      <c r="AL49" s="31" t="s">
        <v>8</v>
      </c>
      <c r="AM49" s="31" t="s">
        <v>96</v>
      </c>
      <c r="AN49" s="31" t="b">
        <v>1</v>
      </c>
      <c r="AO49" s="31">
        <v>1</v>
      </c>
      <c r="AP49" s="31" t="s">
        <v>8</v>
      </c>
    </row>
    <row r="50" spans="1:42" ht="14.4" x14ac:dyDescent="0.3">
      <c r="A50" s="7">
        <v>1043</v>
      </c>
      <c r="B50" s="13">
        <f>INDEX(发送模板!F:F,MATCH(A50,发送模板!A:A,0))</f>
        <v>5000</v>
      </c>
      <c r="C50" s="14">
        <f t="shared" si="4"/>
        <v>0</v>
      </c>
      <c r="D50" s="7">
        <v>1043</v>
      </c>
      <c r="E50" s="13">
        <f t="shared" si="5"/>
        <v>5000</v>
      </c>
      <c r="F50" s="31" t="s">
        <v>46</v>
      </c>
      <c r="G50" s="32">
        <v>45186.999490740738</v>
      </c>
      <c r="H50" s="31" t="s">
        <v>451</v>
      </c>
      <c r="I50" s="31" t="s">
        <v>47</v>
      </c>
      <c r="J50" s="31" t="s">
        <v>8</v>
      </c>
      <c r="K50" s="31" t="s">
        <v>452</v>
      </c>
      <c r="L50" s="31">
        <v>5000</v>
      </c>
      <c r="M50" s="31">
        <v>0</v>
      </c>
      <c r="N50" s="31">
        <v>0</v>
      </c>
      <c r="O50" s="31">
        <v>0</v>
      </c>
      <c r="P50" s="31" t="s">
        <v>45</v>
      </c>
      <c r="Q50" s="31">
        <v>12733.79</v>
      </c>
      <c r="R50" s="31">
        <v>1</v>
      </c>
      <c r="S50" s="31">
        <v>0</v>
      </c>
      <c r="T50" s="31">
        <v>5000</v>
      </c>
      <c r="U50" s="31">
        <v>1</v>
      </c>
      <c r="V50" s="31">
        <v>0</v>
      </c>
      <c r="W50" s="31" t="s">
        <v>50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 t="s">
        <v>96</v>
      </c>
      <c r="AD50" s="32">
        <v>45186.999490740738</v>
      </c>
      <c r="AE50" s="31" t="s">
        <v>8</v>
      </c>
      <c r="AF50" s="31" t="s">
        <v>8</v>
      </c>
      <c r="AG50" s="31" t="s">
        <v>8</v>
      </c>
      <c r="AH50" s="31" t="b">
        <v>0</v>
      </c>
      <c r="AI50" s="31">
        <v>0</v>
      </c>
      <c r="AJ50" s="31" t="s">
        <v>8</v>
      </c>
      <c r="AK50" s="31" t="s">
        <v>453</v>
      </c>
      <c r="AL50" s="31" t="s">
        <v>8</v>
      </c>
      <c r="AM50" s="31" t="s">
        <v>96</v>
      </c>
      <c r="AN50" s="31" t="b">
        <v>1</v>
      </c>
      <c r="AO50" s="31">
        <v>1</v>
      </c>
      <c r="AP50" s="31" t="s">
        <v>8</v>
      </c>
    </row>
    <row r="51" spans="1:42" ht="14.4" x14ac:dyDescent="0.3">
      <c r="A51" s="7">
        <v>1044</v>
      </c>
      <c r="B51" s="13">
        <f>INDEX(发送模板!F:F,MATCH(A51,发送模板!A:A,0))</f>
        <v>2208.65</v>
      </c>
      <c r="C51" s="14">
        <f t="shared" si="4"/>
        <v>0</v>
      </c>
      <c r="D51" s="7">
        <v>1044</v>
      </c>
      <c r="E51" s="13">
        <f t="shared" si="5"/>
        <v>2208.65</v>
      </c>
      <c r="F51" s="31" t="s">
        <v>46</v>
      </c>
      <c r="G51" s="32">
        <v>45183.999490740738</v>
      </c>
      <c r="H51" s="31" t="s">
        <v>146</v>
      </c>
      <c r="I51" s="31" t="s">
        <v>98</v>
      </c>
      <c r="J51" s="31" t="s">
        <v>454</v>
      </c>
      <c r="K51" s="31" t="s">
        <v>455</v>
      </c>
      <c r="L51" s="31">
        <v>2208.65</v>
      </c>
      <c r="M51" s="31">
        <v>0</v>
      </c>
      <c r="N51" s="31">
        <v>0</v>
      </c>
      <c r="O51" s="31">
        <v>0</v>
      </c>
      <c r="P51" s="31" t="s">
        <v>45</v>
      </c>
      <c r="Q51" s="31">
        <v>7733.79</v>
      </c>
      <c r="R51" s="31">
        <v>1</v>
      </c>
      <c r="S51" s="31">
        <v>0</v>
      </c>
      <c r="T51" s="31">
        <v>2208.65</v>
      </c>
      <c r="U51" s="31">
        <v>1</v>
      </c>
      <c r="V51" s="31">
        <v>0</v>
      </c>
      <c r="W51" s="31" t="s">
        <v>48</v>
      </c>
      <c r="X51" s="31" t="s">
        <v>456</v>
      </c>
      <c r="Y51" s="31" t="s">
        <v>457</v>
      </c>
      <c r="Z51" s="31">
        <v>0</v>
      </c>
      <c r="AA51" s="31">
        <v>0</v>
      </c>
      <c r="AB51" s="31">
        <v>0</v>
      </c>
      <c r="AC51" s="31" t="s">
        <v>96</v>
      </c>
      <c r="AD51" s="32">
        <v>45186.999490740738</v>
      </c>
      <c r="AE51" s="31" t="s">
        <v>8</v>
      </c>
      <c r="AF51" s="31" t="s">
        <v>8</v>
      </c>
      <c r="AG51" s="31" t="s">
        <v>8</v>
      </c>
      <c r="AH51" s="31" t="b">
        <v>0</v>
      </c>
      <c r="AI51" s="31">
        <v>0</v>
      </c>
      <c r="AJ51" s="31" t="s">
        <v>8</v>
      </c>
      <c r="AK51" s="31" t="s">
        <v>458</v>
      </c>
      <c r="AL51" s="31" t="s">
        <v>8</v>
      </c>
      <c r="AM51" s="31" t="s">
        <v>96</v>
      </c>
      <c r="AN51" s="31" t="b">
        <v>1</v>
      </c>
      <c r="AO51" s="31">
        <v>1</v>
      </c>
      <c r="AP51" s="31" t="s">
        <v>8</v>
      </c>
    </row>
    <row r="52" spans="1:42" ht="14.4" x14ac:dyDescent="0.3">
      <c r="A52" s="7">
        <v>1045</v>
      </c>
      <c r="B52" s="13">
        <f>INDEX(发送模板!F:F,MATCH(A52,发送模板!A:A,0))</f>
        <v>900</v>
      </c>
      <c r="C52" s="14">
        <f t="shared" si="4"/>
        <v>0</v>
      </c>
      <c r="D52" s="7">
        <v>1045</v>
      </c>
      <c r="E52" s="13">
        <f t="shared" si="5"/>
        <v>900</v>
      </c>
      <c r="F52" s="31" t="s">
        <v>46</v>
      </c>
      <c r="G52" s="32">
        <v>45183.999490740738</v>
      </c>
      <c r="H52" s="31" t="s">
        <v>145</v>
      </c>
      <c r="I52" s="31" t="s">
        <v>98</v>
      </c>
      <c r="J52" s="31" t="s">
        <v>459</v>
      </c>
      <c r="K52" s="31" t="s">
        <v>460</v>
      </c>
      <c r="L52" s="31">
        <v>900</v>
      </c>
      <c r="M52" s="31">
        <v>0</v>
      </c>
      <c r="N52" s="31">
        <v>0</v>
      </c>
      <c r="O52" s="31">
        <v>0</v>
      </c>
      <c r="P52" s="31" t="s">
        <v>45</v>
      </c>
      <c r="Q52" s="31">
        <v>5525.14</v>
      </c>
      <c r="R52" s="31">
        <v>1</v>
      </c>
      <c r="S52" s="31">
        <v>0</v>
      </c>
      <c r="T52" s="31">
        <v>900</v>
      </c>
      <c r="U52" s="31">
        <v>1</v>
      </c>
      <c r="V52" s="31">
        <v>0</v>
      </c>
      <c r="W52" s="31" t="s">
        <v>48</v>
      </c>
      <c r="X52" s="31" t="s">
        <v>113</v>
      </c>
      <c r="Y52" s="31" t="s">
        <v>114</v>
      </c>
      <c r="Z52" s="31">
        <v>0</v>
      </c>
      <c r="AA52" s="31">
        <v>0</v>
      </c>
      <c r="AB52" s="31">
        <v>0</v>
      </c>
      <c r="AC52" s="31" t="s">
        <v>96</v>
      </c>
      <c r="AD52" s="32">
        <v>45186.999490740738</v>
      </c>
      <c r="AE52" s="31" t="s">
        <v>8</v>
      </c>
      <c r="AF52" s="31" t="s">
        <v>8</v>
      </c>
      <c r="AG52" s="31" t="s">
        <v>8</v>
      </c>
      <c r="AH52" s="31" t="b">
        <v>0</v>
      </c>
      <c r="AI52" s="31">
        <v>0</v>
      </c>
      <c r="AJ52" s="31" t="s">
        <v>8</v>
      </c>
      <c r="AK52" s="31" t="s">
        <v>461</v>
      </c>
      <c r="AL52" s="31" t="s">
        <v>8</v>
      </c>
      <c r="AM52" s="31" t="s">
        <v>96</v>
      </c>
      <c r="AN52" s="31" t="b">
        <v>1</v>
      </c>
      <c r="AO52" s="31">
        <v>1</v>
      </c>
      <c r="AP52" s="31" t="s">
        <v>8</v>
      </c>
    </row>
    <row r="53" spans="1:42" ht="14.4" x14ac:dyDescent="0.3">
      <c r="A53" s="7">
        <v>1046</v>
      </c>
      <c r="B53" s="13">
        <f>INDEX(发送模板!F:F,MATCH(A53,发送模板!A:A,0))</f>
        <v>1274.68</v>
      </c>
      <c r="C53" s="14">
        <f t="shared" si="4"/>
        <v>0</v>
      </c>
      <c r="D53" s="7">
        <v>1046</v>
      </c>
      <c r="E53" s="13">
        <f t="shared" si="5"/>
        <v>1274.68</v>
      </c>
      <c r="F53" s="31" t="s">
        <v>46</v>
      </c>
      <c r="G53" s="32">
        <v>45183.999490740738</v>
      </c>
      <c r="H53" s="31" t="s">
        <v>462</v>
      </c>
      <c r="I53" s="31" t="s">
        <v>98</v>
      </c>
      <c r="J53" s="31" t="s">
        <v>463</v>
      </c>
      <c r="K53" s="31" t="s">
        <v>464</v>
      </c>
      <c r="L53" s="31">
        <v>1274.68</v>
      </c>
      <c r="M53" s="31">
        <v>0</v>
      </c>
      <c r="N53" s="31">
        <v>0</v>
      </c>
      <c r="O53" s="31">
        <v>0</v>
      </c>
      <c r="P53" s="31" t="s">
        <v>45</v>
      </c>
      <c r="Q53" s="31">
        <v>4625.1400000000003</v>
      </c>
      <c r="R53" s="31">
        <v>1</v>
      </c>
      <c r="S53" s="31">
        <v>0</v>
      </c>
      <c r="T53" s="31">
        <v>1274.68</v>
      </c>
      <c r="U53" s="31">
        <v>1</v>
      </c>
      <c r="V53" s="31">
        <v>0</v>
      </c>
      <c r="W53" s="31" t="s">
        <v>48</v>
      </c>
      <c r="X53" s="31" t="s">
        <v>99</v>
      </c>
      <c r="Y53" s="31" t="s">
        <v>100</v>
      </c>
      <c r="Z53" s="31">
        <v>0</v>
      </c>
      <c r="AA53" s="31">
        <v>0</v>
      </c>
      <c r="AB53" s="31">
        <v>0</v>
      </c>
      <c r="AC53" s="31" t="s">
        <v>96</v>
      </c>
      <c r="AD53" s="32">
        <v>45186.999490740738</v>
      </c>
      <c r="AE53" s="31" t="s">
        <v>8</v>
      </c>
      <c r="AF53" s="31" t="s">
        <v>8</v>
      </c>
      <c r="AG53" s="31" t="s">
        <v>8</v>
      </c>
      <c r="AH53" s="31" t="b">
        <v>0</v>
      </c>
      <c r="AI53" s="31">
        <v>0</v>
      </c>
      <c r="AJ53" s="31" t="s">
        <v>8</v>
      </c>
      <c r="AK53" s="31" t="s">
        <v>465</v>
      </c>
      <c r="AL53" s="31" t="s">
        <v>8</v>
      </c>
      <c r="AM53" s="31" t="s">
        <v>96</v>
      </c>
      <c r="AN53" s="31" t="b">
        <v>1</v>
      </c>
      <c r="AO53" s="31">
        <v>1</v>
      </c>
      <c r="AP53" s="31" t="s">
        <v>8</v>
      </c>
    </row>
    <row r="54" spans="1:42" ht="14.4" x14ac:dyDescent="0.3">
      <c r="A54" s="7">
        <v>1047</v>
      </c>
      <c r="B54" s="13">
        <f>INDEX(发送模板!F:F,MATCH(A54,发送模板!A:A,0))</f>
        <v>-733.26</v>
      </c>
      <c r="C54" s="14">
        <f t="shared" si="4"/>
        <v>0</v>
      </c>
      <c r="D54" s="7">
        <v>1047</v>
      </c>
      <c r="E54" s="13">
        <f t="shared" si="5"/>
        <v>-733.26</v>
      </c>
      <c r="F54" s="31" t="s">
        <v>46</v>
      </c>
      <c r="G54" s="32">
        <v>45183.999490740738</v>
      </c>
      <c r="H54" s="31" t="s">
        <v>466</v>
      </c>
      <c r="I54" s="31" t="s">
        <v>47</v>
      </c>
      <c r="J54" s="31" t="s">
        <v>8</v>
      </c>
      <c r="K54" s="31" t="s">
        <v>467</v>
      </c>
      <c r="L54" s="31">
        <v>0</v>
      </c>
      <c r="M54" s="31">
        <v>0</v>
      </c>
      <c r="N54" s="31">
        <v>733.26</v>
      </c>
      <c r="O54" s="31">
        <v>0</v>
      </c>
      <c r="P54" s="31" t="s">
        <v>45</v>
      </c>
      <c r="Q54" s="31">
        <v>3350.46</v>
      </c>
      <c r="R54" s="31">
        <v>1</v>
      </c>
      <c r="S54" s="31">
        <v>0</v>
      </c>
      <c r="T54" s="31">
        <v>-733.26</v>
      </c>
      <c r="U54" s="31">
        <v>1</v>
      </c>
      <c r="V54" s="31">
        <v>0</v>
      </c>
      <c r="W54" s="31" t="s">
        <v>49</v>
      </c>
      <c r="X54" s="31" t="s">
        <v>58</v>
      </c>
      <c r="Y54" s="31" t="s">
        <v>59</v>
      </c>
      <c r="Z54" s="31">
        <v>0</v>
      </c>
      <c r="AA54" s="31">
        <v>0</v>
      </c>
      <c r="AB54" s="31">
        <v>0</v>
      </c>
      <c r="AC54" s="31" t="s">
        <v>96</v>
      </c>
      <c r="AD54" s="32">
        <v>45183.999490740738</v>
      </c>
      <c r="AE54" s="31" t="s">
        <v>8</v>
      </c>
      <c r="AF54" s="31" t="s">
        <v>8</v>
      </c>
      <c r="AG54" s="31" t="s">
        <v>8</v>
      </c>
      <c r="AH54" s="31" t="b">
        <v>0</v>
      </c>
      <c r="AI54" s="31">
        <v>0</v>
      </c>
      <c r="AJ54" s="31" t="s">
        <v>8</v>
      </c>
      <c r="AK54" s="31" t="s">
        <v>468</v>
      </c>
      <c r="AL54" s="31" t="s">
        <v>8</v>
      </c>
      <c r="AM54" s="31" t="s">
        <v>96</v>
      </c>
      <c r="AN54" s="31" t="b">
        <v>1</v>
      </c>
      <c r="AO54" s="31">
        <v>1</v>
      </c>
      <c r="AP54" s="31" t="s">
        <v>8</v>
      </c>
    </row>
    <row r="55" spans="1:42" ht="14.4" x14ac:dyDescent="0.3">
      <c r="A55" s="7">
        <v>1048</v>
      </c>
      <c r="B55" s="13">
        <f>INDEX(发送模板!F:F,MATCH(A55,发送模板!A:A,0))</f>
        <v>-496.46</v>
      </c>
      <c r="C55" s="14">
        <f t="shared" si="4"/>
        <v>0</v>
      </c>
      <c r="D55" s="7">
        <v>1048</v>
      </c>
      <c r="E55" s="13">
        <f t="shared" si="5"/>
        <v>-496.46</v>
      </c>
      <c r="F55" s="31" t="s">
        <v>46</v>
      </c>
      <c r="G55" s="32">
        <v>45183.999490740738</v>
      </c>
      <c r="H55" s="31" t="s">
        <v>469</v>
      </c>
      <c r="I55" s="31" t="s">
        <v>47</v>
      </c>
      <c r="J55" s="31" t="s">
        <v>8</v>
      </c>
      <c r="K55" s="31" t="s">
        <v>470</v>
      </c>
      <c r="L55" s="31">
        <v>0</v>
      </c>
      <c r="M55" s="31">
        <v>0</v>
      </c>
      <c r="N55" s="31">
        <v>496.46</v>
      </c>
      <c r="O55" s="31">
        <v>0</v>
      </c>
      <c r="P55" s="31" t="s">
        <v>45</v>
      </c>
      <c r="Q55" s="31">
        <v>4083.72</v>
      </c>
      <c r="R55" s="31">
        <v>1</v>
      </c>
      <c r="S55" s="31">
        <v>0</v>
      </c>
      <c r="T55" s="31">
        <v>-496.46</v>
      </c>
      <c r="U55" s="31">
        <v>1</v>
      </c>
      <c r="V55" s="31">
        <v>0</v>
      </c>
      <c r="W55" s="31" t="s">
        <v>49</v>
      </c>
      <c r="X55" s="31" t="s">
        <v>147</v>
      </c>
      <c r="Y55" s="31" t="s">
        <v>148</v>
      </c>
      <c r="Z55" s="31">
        <v>0</v>
      </c>
      <c r="AA55" s="31">
        <v>0</v>
      </c>
      <c r="AB55" s="31">
        <v>0</v>
      </c>
      <c r="AC55" s="31" t="s">
        <v>96</v>
      </c>
      <c r="AD55" s="32">
        <v>45183.999490740738</v>
      </c>
      <c r="AE55" s="31" t="s">
        <v>8</v>
      </c>
      <c r="AF55" s="31" t="s">
        <v>8</v>
      </c>
      <c r="AG55" s="31" t="s">
        <v>8</v>
      </c>
      <c r="AH55" s="31" t="b">
        <v>0</v>
      </c>
      <c r="AI55" s="31">
        <v>0</v>
      </c>
      <c r="AJ55" s="31" t="s">
        <v>8</v>
      </c>
      <c r="AK55" s="31" t="s">
        <v>471</v>
      </c>
      <c r="AL55" s="31" t="s">
        <v>8</v>
      </c>
      <c r="AM55" s="31" t="s">
        <v>96</v>
      </c>
      <c r="AN55" s="31" t="b">
        <v>1</v>
      </c>
      <c r="AO55" s="31">
        <v>1</v>
      </c>
      <c r="AP55" s="31" t="s">
        <v>8</v>
      </c>
    </row>
    <row r="56" spans="1:42" ht="14.4" x14ac:dyDescent="0.3">
      <c r="A56" s="7">
        <v>1049</v>
      </c>
      <c r="B56" s="13">
        <f>INDEX(发送模板!F:F,MATCH(A56,发送模板!A:A,0))</f>
        <v>1950</v>
      </c>
      <c r="C56" s="14">
        <f t="shared" si="4"/>
        <v>0</v>
      </c>
      <c r="D56" s="7">
        <v>1049</v>
      </c>
      <c r="E56" s="13">
        <f t="shared" si="5"/>
        <v>1950</v>
      </c>
      <c r="F56" s="31" t="s">
        <v>46</v>
      </c>
      <c r="G56" s="32">
        <v>45183.999490740738</v>
      </c>
      <c r="H56" s="31" t="s">
        <v>472</v>
      </c>
      <c r="I56" s="31" t="s">
        <v>47</v>
      </c>
      <c r="J56" s="31" t="s">
        <v>8</v>
      </c>
      <c r="K56" s="31" t="s">
        <v>473</v>
      </c>
      <c r="L56" s="31">
        <v>1950</v>
      </c>
      <c r="M56" s="31">
        <v>0</v>
      </c>
      <c r="N56" s="31">
        <v>0</v>
      </c>
      <c r="O56" s="31">
        <v>0</v>
      </c>
      <c r="P56" s="31" t="s">
        <v>45</v>
      </c>
      <c r="Q56" s="31">
        <v>4580.18</v>
      </c>
      <c r="R56" s="31">
        <v>1</v>
      </c>
      <c r="S56" s="31">
        <v>0</v>
      </c>
      <c r="T56" s="31">
        <v>1950</v>
      </c>
      <c r="U56" s="31">
        <v>1</v>
      </c>
      <c r="V56" s="31">
        <v>0</v>
      </c>
      <c r="W56" s="31" t="s">
        <v>50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 t="s">
        <v>96</v>
      </c>
      <c r="AD56" s="32">
        <v>45183.999490740738</v>
      </c>
      <c r="AE56" s="31" t="s">
        <v>8</v>
      </c>
      <c r="AF56" s="31" t="s">
        <v>8</v>
      </c>
      <c r="AG56" s="31" t="s">
        <v>8</v>
      </c>
      <c r="AH56" s="31" t="b">
        <v>0</v>
      </c>
      <c r="AI56" s="31">
        <v>0</v>
      </c>
      <c r="AJ56" s="31" t="s">
        <v>8</v>
      </c>
      <c r="AK56" s="31" t="s">
        <v>474</v>
      </c>
      <c r="AL56" s="31" t="s">
        <v>8</v>
      </c>
      <c r="AM56" s="31" t="s">
        <v>96</v>
      </c>
      <c r="AN56" s="31" t="b">
        <v>1</v>
      </c>
      <c r="AO56" s="31">
        <v>1</v>
      </c>
      <c r="AP56" s="31" t="s">
        <v>8</v>
      </c>
    </row>
    <row r="57" spans="1:42" ht="14.4" x14ac:dyDescent="0.3">
      <c r="A57" s="7">
        <v>1050</v>
      </c>
      <c r="B57" s="13">
        <f>INDEX(发送模板!F:F,MATCH(A57,发送模板!A:A,0))</f>
        <v>485.4</v>
      </c>
      <c r="C57" s="14">
        <f t="shared" si="4"/>
        <v>0</v>
      </c>
      <c r="D57" s="7">
        <v>1050</v>
      </c>
      <c r="E57" s="13">
        <f t="shared" si="5"/>
        <v>485.4</v>
      </c>
      <c r="F57" s="31" t="s">
        <v>46</v>
      </c>
      <c r="G57" s="32">
        <v>45183.999490740738</v>
      </c>
      <c r="H57" s="31" t="s">
        <v>475</v>
      </c>
      <c r="I57" s="31" t="s">
        <v>47</v>
      </c>
      <c r="J57" s="31" t="s">
        <v>8</v>
      </c>
      <c r="K57" s="31" t="s">
        <v>476</v>
      </c>
      <c r="L57" s="31">
        <v>485.4</v>
      </c>
      <c r="M57" s="31">
        <v>0</v>
      </c>
      <c r="N57" s="31">
        <v>0</v>
      </c>
      <c r="O57" s="31">
        <v>0</v>
      </c>
      <c r="P57" s="31" t="s">
        <v>45</v>
      </c>
      <c r="Q57" s="31">
        <v>2630.18</v>
      </c>
      <c r="R57" s="31">
        <v>1</v>
      </c>
      <c r="S57" s="31">
        <v>0</v>
      </c>
      <c r="T57" s="31">
        <v>485.4</v>
      </c>
      <c r="U57" s="31">
        <v>1</v>
      </c>
      <c r="V57" s="31">
        <v>0</v>
      </c>
      <c r="W57" s="31" t="s">
        <v>48</v>
      </c>
      <c r="X57" s="31" t="s">
        <v>477</v>
      </c>
      <c r="Y57" s="31" t="s">
        <v>478</v>
      </c>
      <c r="Z57" s="31">
        <v>0</v>
      </c>
      <c r="AA57" s="31">
        <v>0</v>
      </c>
      <c r="AB57" s="31">
        <v>0</v>
      </c>
      <c r="AC57" s="31" t="s">
        <v>96</v>
      </c>
      <c r="AD57" s="32">
        <v>45183.999490740738</v>
      </c>
      <c r="AE57" s="31" t="s">
        <v>8</v>
      </c>
      <c r="AF57" s="31" t="s">
        <v>8</v>
      </c>
      <c r="AG57" s="31" t="s">
        <v>8</v>
      </c>
      <c r="AH57" s="31" t="b">
        <v>0</v>
      </c>
      <c r="AI57" s="31">
        <v>0</v>
      </c>
      <c r="AJ57" s="31" t="s">
        <v>8</v>
      </c>
      <c r="AK57" s="31" t="s">
        <v>479</v>
      </c>
      <c r="AL57" s="31" t="s">
        <v>8</v>
      </c>
      <c r="AM57" s="31" t="s">
        <v>96</v>
      </c>
      <c r="AN57" s="31" t="b">
        <v>1</v>
      </c>
      <c r="AO57" s="31">
        <v>2</v>
      </c>
      <c r="AP57" s="31" t="s">
        <v>8</v>
      </c>
    </row>
    <row r="58" spans="1:42" ht="14.4" x14ac:dyDescent="0.3">
      <c r="A58" s="7">
        <v>1051</v>
      </c>
      <c r="B58" s="13">
        <f>INDEX(发送模板!F:F,MATCH(A58,发送模板!A:A,0))</f>
        <v>359.06</v>
      </c>
      <c r="C58" s="14">
        <f t="shared" si="4"/>
        <v>0</v>
      </c>
      <c r="D58" s="7">
        <v>1051</v>
      </c>
      <c r="E58" s="13">
        <f t="shared" si="5"/>
        <v>359.06</v>
      </c>
      <c r="F58" s="31" t="s">
        <v>46</v>
      </c>
      <c r="G58" s="32">
        <v>45183.999490740738</v>
      </c>
      <c r="H58" s="31" t="s">
        <v>480</v>
      </c>
      <c r="I58" s="31" t="s">
        <v>47</v>
      </c>
      <c r="J58" s="31" t="s">
        <v>8</v>
      </c>
      <c r="K58" s="31" t="s">
        <v>481</v>
      </c>
      <c r="L58" s="31">
        <v>359.06</v>
      </c>
      <c r="M58" s="31">
        <v>0</v>
      </c>
      <c r="N58" s="31">
        <v>0</v>
      </c>
      <c r="O58" s="31">
        <v>0</v>
      </c>
      <c r="P58" s="31" t="s">
        <v>45</v>
      </c>
      <c r="Q58" s="31">
        <v>2144.7800000000002</v>
      </c>
      <c r="R58" s="31">
        <v>1</v>
      </c>
      <c r="S58" s="31">
        <v>0</v>
      </c>
      <c r="T58" s="31">
        <v>359.06</v>
      </c>
      <c r="U58" s="31">
        <v>1</v>
      </c>
      <c r="V58" s="31">
        <v>0</v>
      </c>
      <c r="W58" s="31" t="s">
        <v>48</v>
      </c>
      <c r="X58" s="31" t="s">
        <v>482</v>
      </c>
      <c r="Y58" s="31" t="s">
        <v>483</v>
      </c>
      <c r="Z58" s="31">
        <v>0</v>
      </c>
      <c r="AA58" s="31">
        <v>0</v>
      </c>
      <c r="AB58" s="31">
        <v>0</v>
      </c>
      <c r="AC58" s="31" t="s">
        <v>96</v>
      </c>
      <c r="AD58" s="32">
        <v>45183.999490740738</v>
      </c>
      <c r="AE58" s="31" t="s">
        <v>8</v>
      </c>
      <c r="AF58" s="31" t="s">
        <v>8</v>
      </c>
      <c r="AG58" s="31" t="s">
        <v>8</v>
      </c>
      <c r="AH58" s="31" t="b">
        <v>0</v>
      </c>
      <c r="AI58" s="31">
        <v>0</v>
      </c>
      <c r="AJ58" s="31" t="s">
        <v>8</v>
      </c>
      <c r="AK58" s="31" t="s">
        <v>484</v>
      </c>
      <c r="AL58" s="31" t="s">
        <v>8</v>
      </c>
      <c r="AM58" s="31" t="s">
        <v>96</v>
      </c>
      <c r="AN58" s="31" t="b">
        <v>1</v>
      </c>
      <c r="AO58" s="31">
        <v>2</v>
      </c>
      <c r="AP58" s="31" t="s">
        <v>8</v>
      </c>
    </row>
    <row r="59" spans="1:42" ht="14.4" x14ac:dyDescent="0.3">
      <c r="A59" s="7">
        <v>1052</v>
      </c>
      <c r="B59" s="13">
        <f>INDEX(发送模板!F:F,MATCH(A59,发送模板!A:A,0))</f>
        <v>239.41</v>
      </c>
      <c r="C59" s="14">
        <f t="shared" si="4"/>
        <v>0</v>
      </c>
      <c r="D59" s="7">
        <v>1052</v>
      </c>
      <c r="E59" s="13">
        <f t="shared" si="5"/>
        <v>239.41</v>
      </c>
      <c r="F59" s="31" t="s">
        <v>46</v>
      </c>
      <c r="G59" s="32">
        <v>45183.999490740738</v>
      </c>
      <c r="H59" s="31" t="s">
        <v>485</v>
      </c>
      <c r="I59" s="31" t="s">
        <v>47</v>
      </c>
      <c r="J59" s="31" t="s">
        <v>8</v>
      </c>
      <c r="K59" s="31" t="s">
        <v>486</v>
      </c>
      <c r="L59" s="31">
        <v>239.41</v>
      </c>
      <c r="M59" s="31">
        <v>0</v>
      </c>
      <c r="N59" s="31">
        <v>0</v>
      </c>
      <c r="O59" s="31">
        <v>0</v>
      </c>
      <c r="P59" s="31" t="s">
        <v>45</v>
      </c>
      <c r="Q59" s="31">
        <v>1785.72</v>
      </c>
      <c r="R59" s="31">
        <v>1</v>
      </c>
      <c r="S59" s="31">
        <v>0</v>
      </c>
      <c r="T59" s="31">
        <v>239.41</v>
      </c>
      <c r="U59" s="31">
        <v>1</v>
      </c>
      <c r="V59" s="31">
        <v>0</v>
      </c>
      <c r="W59" s="31" t="s">
        <v>48</v>
      </c>
      <c r="X59" s="31" t="s">
        <v>487</v>
      </c>
      <c r="Y59" s="31" t="s">
        <v>488</v>
      </c>
      <c r="Z59" s="31">
        <v>0</v>
      </c>
      <c r="AA59" s="31">
        <v>0</v>
      </c>
      <c r="AB59" s="31">
        <v>0</v>
      </c>
      <c r="AC59" s="31" t="s">
        <v>96</v>
      </c>
      <c r="AD59" s="32">
        <v>45183.999490740738</v>
      </c>
      <c r="AE59" s="31" t="s">
        <v>8</v>
      </c>
      <c r="AF59" s="31" t="s">
        <v>8</v>
      </c>
      <c r="AG59" s="31" t="s">
        <v>8</v>
      </c>
      <c r="AH59" s="31" t="b">
        <v>0</v>
      </c>
      <c r="AI59" s="31">
        <v>0</v>
      </c>
      <c r="AJ59" s="31" t="s">
        <v>8</v>
      </c>
      <c r="AK59" s="31" t="s">
        <v>489</v>
      </c>
      <c r="AL59" s="31" t="s">
        <v>8</v>
      </c>
      <c r="AM59" s="31" t="s">
        <v>96</v>
      </c>
      <c r="AN59" s="31" t="b">
        <v>1</v>
      </c>
      <c r="AO59" s="31">
        <v>2</v>
      </c>
      <c r="AP59" s="31" t="s">
        <v>8</v>
      </c>
    </row>
    <row r="60" spans="1:42" ht="14.4" x14ac:dyDescent="0.3">
      <c r="A60" s="7">
        <v>1053</v>
      </c>
      <c r="B60" s="13">
        <f>INDEX(发送模板!F:F,MATCH(A60,发送模板!A:A,0))</f>
        <v>533.58000000000004</v>
      </c>
      <c r="C60" s="14">
        <f t="shared" si="4"/>
        <v>0</v>
      </c>
      <c r="D60" s="7">
        <v>1053</v>
      </c>
      <c r="E60" s="13">
        <f t="shared" si="5"/>
        <v>533.58000000000004</v>
      </c>
      <c r="F60" s="31" t="s">
        <v>46</v>
      </c>
      <c r="G60" s="32">
        <v>45182.999490740738</v>
      </c>
      <c r="H60" s="31" t="s">
        <v>490</v>
      </c>
      <c r="I60" s="31" t="s">
        <v>47</v>
      </c>
      <c r="J60" s="31" t="s">
        <v>8</v>
      </c>
      <c r="K60" s="31" t="s">
        <v>491</v>
      </c>
      <c r="L60" s="31">
        <v>533.58000000000004</v>
      </c>
      <c r="M60" s="31">
        <v>0</v>
      </c>
      <c r="N60" s="31">
        <v>0</v>
      </c>
      <c r="O60" s="31">
        <v>0</v>
      </c>
      <c r="P60" s="31" t="s">
        <v>45</v>
      </c>
      <c r="Q60" s="31">
        <v>1546.31</v>
      </c>
      <c r="R60" s="31">
        <v>1</v>
      </c>
      <c r="S60" s="31">
        <v>0</v>
      </c>
      <c r="T60" s="31">
        <v>533.58000000000004</v>
      </c>
      <c r="U60" s="31">
        <v>1</v>
      </c>
      <c r="V60" s="31">
        <v>0</v>
      </c>
      <c r="W60" s="31" t="s">
        <v>48</v>
      </c>
      <c r="X60" s="31" t="s">
        <v>492</v>
      </c>
      <c r="Y60" s="31" t="s">
        <v>493</v>
      </c>
      <c r="Z60" s="31">
        <v>0</v>
      </c>
      <c r="AA60" s="31">
        <v>0</v>
      </c>
      <c r="AB60" s="31">
        <v>0</v>
      </c>
      <c r="AC60" s="31" t="s">
        <v>96</v>
      </c>
      <c r="AD60" s="32">
        <v>45182.999490740738</v>
      </c>
      <c r="AE60" s="31" t="s">
        <v>8</v>
      </c>
      <c r="AF60" s="31" t="s">
        <v>8</v>
      </c>
      <c r="AG60" s="31" t="s">
        <v>8</v>
      </c>
      <c r="AH60" s="31" t="b">
        <v>0</v>
      </c>
      <c r="AI60" s="31">
        <v>0</v>
      </c>
      <c r="AJ60" s="31" t="s">
        <v>8</v>
      </c>
      <c r="AK60" s="31" t="s">
        <v>494</v>
      </c>
      <c r="AL60" s="31" t="s">
        <v>8</v>
      </c>
      <c r="AM60" s="31" t="s">
        <v>96</v>
      </c>
      <c r="AN60" s="31" t="b">
        <v>1</v>
      </c>
      <c r="AO60" s="31">
        <v>2</v>
      </c>
      <c r="AP60" s="31" t="s">
        <v>8</v>
      </c>
    </row>
    <row r="61" spans="1:42" ht="14.4" x14ac:dyDescent="0.3">
      <c r="A61" s="7">
        <v>1054</v>
      </c>
      <c r="B61" s="13">
        <f>INDEX(发送模板!F:F,MATCH(A61,发送模板!A:A,0))</f>
        <v>-194.97</v>
      </c>
      <c r="C61" s="14">
        <f t="shared" si="4"/>
        <v>0</v>
      </c>
      <c r="D61" s="7">
        <v>1054</v>
      </c>
      <c r="E61" s="13">
        <f t="shared" si="5"/>
        <v>-194.97</v>
      </c>
      <c r="F61" s="31" t="s">
        <v>46</v>
      </c>
      <c r="G61" s="32">
        <v>45181.999490740738</v>
      </c>
      <c r="H61" s="31" t="s">
        <v>495</v>
      </c>
      <c r="I61" s="31" t="s">
        <v>47</v>
      </c>
      <c r="J61" s="31" t="s">
        <v>8</v>
      </c>
      <c r="K61" s="31" t="s">
        <v>496</v>
      </c>
      <c r="L61" s="31">
        <v>0</v>
      </c>
      <c r="M61" s="31">
        <v>0</v>
      </c>
      <c r="N61" s="31">
        <v>194.97</v>
      </c>
      <c r="O61" s="31">
        <v>0</v>
      </c>
      <c r="P61" s="31" t="s">
        <v>45</v>
      </c>
      <c r="Q61" s="31">
        <v>1012.73</v>
      </c>
      <c r="R61" s="31">
        <v>1</v>
      </c>
      <c r="S61" s="31">
        <v>0</v>
      </c>
      <c r="T61" s="31">
        <v>-194.97</v>
      </c>
      <c r="U61" s="31">
        <v>1</v>
      </c>
      <c r="V61" s="31">
        <v>0</v>
      </c>
      <c r="W61" s="31" t="s">
        <v>150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 t="s">
        <v>96</v>
      </c>
      <c r="AD61" s="32">
        <v>45182.999490740738</v>
      </c>
      <c r="AE61" s="31" t="s">
        <v>8</v>
      </c>
      <c r="AF61" s="31" t="s">
        <v>8</v>
      </c>
      <c r="AG61" s="31" t="s">
        <v>8</v>
      </c>
      <c r="AH61" s="31" t="b">
        <v>0</v>
      </c>
      <c r="AI61" s="31">
        <v>0</v>
      </c>
      <c r="AJ61" s="31" t="s">
        <v>8</v>
      </c>
      <c r="AK61" s="31" t="s">
        <v>497</v>
      </c>
      <c r="AL61" s="31" t="s">
        <v>8</v>
      </c>
      <c r="AM61" s="31" t="s">
        <v>96</v>
      </c>
      <c r="AN61" s="31" t="b">
        <v>1</v>
      </c>
      <c r="AO61" s="31">
        <v>3</v>
      </c>
      <c r="AP61" s="31" t="s">
        <v>8</v>
      </c>
    </row>
    <row r="62" spans="1:42" ht="14.4" x14ac:dyDescent="0.3">
      <c r="A62" s="7">
        <v>1055</v>
      </c>
      <c r="B62" s="13">
        <f>INDEX(发送模板!F:F,MATCH(A62,发送模板!A:A,0))</f>
        <v>-531.61</v>
      </c>
      <c r="C62" s="14">
        <f t="shared" si="4"/>
        <v>0</v>
      </c>
      <c r="D62" s="7">
        <v>1055</v>
      </c>
      <c r="E62" s="13">
        <f t="shared" si="5"/>
        <v>-531.61</v>
      </c>
      <c r="F62" s="31" t="s">
        <v>46</v>
      </c>
      <c r="G62" s="32">
        <v>45181.999490740738</v>
      </c>
      <c r="H62" s="31" t="s">
        <v>498</v>
      </c>
      <c r="I62" s="31" t="s">
        <v>47</v>
      </c>
      <c r="J62" s="31" t="s">
        <v>8</v>
      </c>
      <c r="K62" s="31" t="s">
        <v>499</v>
      </c>
      <c r="L62" s="31">
        <v>0</v>
      </c>
      <c r="M62" s="31">
        <v>0</v>
      </c>
      <c r="N62" s="31">
        <v>531.61</v>
      </c>
      <c r="O62" s="31">
        <v>0</v>
      </c>
      <c r="P62" s="31" t="s">
        <v>45</v>
      </c>
      <c r="Q62" s="31">
        <v>1207.7</v>
      </c>
      <c r="R62" s="31">
        <v>1</v>
      </c>
      <c r="S62" s="31">
        <v>0</v>
      </c>
      <c r="T62" s="31">
        <v>-531.61</v>
      </c>
      <c r="U62" s="31">
        <v>1</v>
      </c>
      <c r="V62" s="31">
        <v>0</v>
      </c>
      <c r="W62" s="31" t="s">
        <v>107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 t="s">
        <v>96</v>
      </c>
      <c r="AD62" s="32">
        <v>45182.999490740738</v>
      </c>
      <c r="AE62" s="31" t="s">
        <v>8</v>
      </c>
      <c r="AF62" s="31" t="s">
        <v>8</v>
      </c>
      <c r="AG62" s="31" t="s">
        <v>8</v>
      </c>
      <c r="AH62" s="31" t="b">
        <v>0</v>
      </c>
      <c r="AI62" s="31">
        <v>0</v>
      </c>
      <c r="AJ62" s="31" t="s">
        <v>8</v>
      </c>
      <c r="AK62" s="31" t="s">
        <v>500</v>
      </c>
      <c r="AL62" s="31" t="s">
        <v>8</v>
      </c>
      <c r="AM62" s="31" t="s">
        <v>96</v>
      </c>
      <c r="AN62" s="31" t="b">
        <v>1</v>
      </c>
      <c r="AO62" s="31">
        <v>1</v>
      </c>
      <c r="AP62" s="31" t="s">
        <v>8</v>
      </c>
    </row>
    <row r="63" spans="1:42" ht="14.4" x14ac:dyDescent="0.3">
      <c r="A63" s="7">
        <v>1056</v>
      </c>
      <c r="B63" s="13">
        <f>INDEX(发送模板!F:F,MATCH(A63,发送模板!A:A,0))</f>
        <v>1600</v>
      </c>
      <c r="C63" s="14">
        <f t="shared" si="4"/>
        <v>0</v>
      </c>
      <c r="D63" s="7">
        <v>1056</v>
      </c>
      <c r="E63" s="13">
        <f t="shared" si="5"/>
        <v>1600</v>
      </c>
      <c r="F63" s="31" t="s">
        <v>46</v>
      </c>
      <c r="G63" s="32">
        <v>45180.999490740738</v>
      </c>
      <c r="H63" s="31" t="s">
        <v>140</v>
      </c>
      <c r="I63" s="31" t="s">
        <v>47</v>
      </c>
      <c r="J63" s="31" t="s">
        <v>8</v>
      </c>
      <c r="K63" s="31" t="s">
        <v>159</v>
      </c>
      <c r="L63" s="31">
        <v>1600</v>
      </c>
      <c r="M63" s="31">
        <v>0</v>
      </c>
      <c r="N63" s="31">
        <v>0</v>
      </c>
      <c r="O63" s="31">
        <v>0</v>
      </c>
      <c r="P63" s="31" t="s">
        <v>45</v>
      </c>
      <c r="Q63" s="31">
        <v>1739.31</v>
      </c>
      <c r="R63" s="31">
        <v>1</v>
      </c>
      <c r="S63" s="31">
        <v>0</v>
      </c>
      <c r="T63" s="31">
        <v>1600</v>
      </c>
      <c r="U63" s="31">
        <v>1</v>
      </c>
      <c r="V63" s="31">
        <v>0</v>
      </c>
      <c r="W63" s="31" t="s">
        <v>50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 t="s">
        <v>96</v>
      </c>
      <c r="AD63" s="32">
        <v>45180.999490740738</v>
      </c>
      <c r="AE63" s="31" t="s">
        <v>8</v>
      </c>
      <c r="AF63" s="31" t="s">
        <v>8</v>
      </c>
      <c r="AG63" s="31" t="s">
        <v>8</v>
      </c>
      <c r="AH63" s="31" t="b">
        <v>0</v>
      </c>
      <c r="AI63" s="31">
        <v>0</v>
      </c>
      <c r="AJ63" s="31" t="s">
        <v>8</v>
      </c>
      <c r="AK63" s="31" t="s">
        <v>501</v>
      </c>
      <c r="AL63" s="31" t="s">
        <v>8</v>
      </c>
      <c r="AM63" s="31" t="s">
        <v>96</v>
      </c>
      <c r="AN63" s="31" t="b">
        <v>1</v>
      </c>
      <c r="AO63" s="31">
        <v>1</v>
      </c>
      <c r="AP63" s="31" t="s">
        <v>8</v>
      </c>
    </row>
    <row r="64" spans="1:42" ht="14.4" x14ac:dyDescent="0.3">
      <c r="A64" s="7">
        <v>1057</v>
      </c>
      <c r="B64" s="13">
        <f>INDEX(发送模板!F:F,MATCH(A64,发送模板!A:A,0))</f>
        <v>-940.17</v>
      </c>
      <c r="C64" s="14">
        <f t="shared" si="4"/>
        <v>0</v>
      </c>
      <c r="D64" s="7">
        <v>1057</v>
      </c>
      <c r="E64" s="13">
        <f t="shared" si="5"/>
        <v>-940.17</v>
      </c>
      <c r="F64" s="31" t="s">
        <v>46</v>
      </c>
      <c r="G64" s="32">
        <v>45179.999490740738</v>
      </c>
      <c r="H64" s="31" t="s">
        <v>142</v>
      </c>
      <c r="I64" s="31" t="s">
        <v>47</v>
      </c>
      <c r="J64" s="31" t="s">
        <v>8</v>
      </c>
      <c r="K64" s="31" t="s">
        <v>502</v>
      </c>
      <c r="L64" s="31">
        <v>0</v>
      </c>
      <c r="M64" s="31">
        <v>0</v>
      </c>
      <c r="N64" s="31">
        <v>940.17</v>
      </c>
      <c r="O64" s="31">
        <v>0</v>
      </c>
      <c r="P64" s="31" t="s">
        <v>45</v>
      </c>
      <c r="Q64" s="31">
        <v>139.31</v>
      </c>
      <c r="R64" s="31">
        <v>1</v>
      </c>
      <c r="S64" s="31">
        <v>0</v>
      </c>
      <c r="T64" s="31">
        <v>-940.17</v>
      </c>
      <c r="U64" s="31">
        <v>1</v>
      </c>
      <c r="V64" s="31">
        <v>0</v>
      </c>
      <c r="W64" s="31" t="s">
        <v>150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 t="s">
        <v>96</v>
      </c>
      <c r="AD64" s="32">
        <v>45180.999490740738</v>
      </c>
      <c r="AE64" s="31" t="s">
        <v>8</v>
      </c>
      <c r="AF64" s="31" t="s">
        <v>8</v>
      </c>
      <c r="AG64" s="31" t="s">
        <v>8</v>
      </c>
      <c r="AH64" s="31" t="b">
        <v>0</v>
      </c>
      <c r="AI64" s="31">
        <v>0</v>
      </c>
      <c r="AJ64" s="31" t="s">
        <v>8</v>
      </c>
      <c r="AK64" s="31" t="s">
        <v>503</v>
      </c>
      <c r="AL64" s="31" t="s">
        <v>8</v>
      </c>
      <c r="AM64" s="31" t="s">
        <v>96</v>
      </c>
      <c r="AN64" s="31" t="b">
        <v>1</v>
      </c>
      <c r="AO64" s="31">
        <v>1</v>
      </c>
      <c r="AP64" s="31" t="s">
        <v>8</v>
      </c>
    </row>
    <row r="65" spans="1:42" ht="14.4" x14ac:dyDescent="0.3">
      <c r="A65" s="7">
        <v>1058</v>
      </c>
      <c r="B65" s="13">
        <f>INDEX(发送模板!F:F,MATCH(A65,发送模板!A:A,0))</f>
        <v>-71.25</v>
      </c>
      <c r="C65" s="14">
        <f t="shared" si="4"/>
        <v>0</v>
      </c>
      <c r="D65" s="7">
        <v>1058</v>
      </c>
      <c r="E65" s="13">
        <f t="shared" si="5"/>
        <v>-71.25</v>
      </c>
      <c r="F65" s="31" t="s">
        <v>46</v>
      </c>
      <c r="G65" s="32">
        <v>45179.999490740738</v>
      </c>
      <c r="H65" s="31" t="s">
        <v>504</v>
      </c>
      <c r="I65" s="31" t="s">
        <v>47</v>
      </c>
      <c r="J65" s="31" t="s">
        <v>8</v>
      </c>
      <c r="K65" s="31" t="s">
        <v>505</v>
      </c>
      <c r="L65" s="31">
        <v>0</v>
      </c>
      <c r="M65" s="31">
        <v>0</v>
      </c>
      <c r="N65" s="31">
        <v>71.25</v>
      </c>
      <c r="O65" s="31">
        <v>0</v>
      </c>
      <c r="P65" s="31" t="s">
        <v>45</v>
      </c>
      <c r="Q65" s="31">
        <v>1079.48</v>
      </c>
      <c r="R65" s="31">
        <v>1</v>
      </c>
      <c r="S65" s="31">
        <v>0</v>
      </c>
      <c r="T65" s="31">
        <v>-71.25</v>
      </c>
      <c r="U65" s="31">
        <v>1</v>
      </c>
      <c r="V65" s="31">
        <v>0</v>
      </c>
      <c r="W65" s="31" t="s">
        <v>107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 t="s">
        <v>96</v>
      </c>
      <c r="AD65" s="32">
        <v>45180.999490740738</v>
      </c>
      <c r="AE65" s="31" t="s">
        <v>8</v>
      </c>
      <c r="AF65" s="31" t="s">
        <v>8</v>
      </c>
      <c r="AG65" s="31" t="s">
        <v>8</v>
      </c>
      <c r="AH65" s="31" t="b">
        <v>0</v>
      </c>
      <c r="AI65" s="31">
        <v>0</v>
      </c>
      <c r="AJ65" s="31" t="s">
        <v>8</v>
      </c>
      <c r="AK65" s="31" t="s">
        <v>506</v>
      </c>
      <c r="AL65" s="31" t="s">
        <v>8</v>
      </c>
      <c r="AM65" s="31" t="s">
        <v>96</v>
      </c>
      <c r="AN65" s="31" t="b">
        <v>1</v>
      </c>
      <c r="AO65" s="31">
        <v>1</v>
      </c>
      <c r="AP65" s="31" t="s">
        <v>8</v>
      </c>
    </row>
    <row r="66" spans="1:42" ht="14.4" x14ac:dyDescent="0.3">
      <c r="A66" s="7">
        <v>1059</v>
      </c>
      <c r="B66" s="13">
        <f>INDEX(发送模板!F:F,MATCH(A66,发送模板!A:A,0))</f>
        <v>-56.53</v>
      </c>
      <c r="C66" s="14">
        <f t="shared" si="4"/>
        <v>0</v>
      </c>
      <c r="D66" s="7">
        <v>1059</v>
      </c>
      <c r="E66" s="13">
        <f t="shared" si="5"/>
        <v>-56.53</v>
      </c>
      <c r="F66" s="31" t="s">
        <v>46</v>
      </c>
      <c r="G66" s="32">
        <v>45179.999490740738</v>
      </c>
      <c r="H66" s="31" t="s">
        <v>507</v>
      </c>
      <c r="I66" s="31" t="s">
        <v>47</v>
      </c>
      <c r="J66" s="31" t="s">
        <v>8</v>
      </c>
      <c r="K66" s="31" t="s">
        <v>508</v>
      </c>
      <c r="L66" s="31">
        <v>0</v>
      </c>
      <c r="M66" s="31">
        <v>0</v>
      </c>
      <c r="N66" s="31">
        <v>56.53</v>
      </c>
      <c r="O66" s="31">
        <v>0</v>
      </c>
      <c r="P66" s="31" t="s">
        <v>45</v>
      </c>
      <c r="Q66" s="31">
        <v>1150.73</v>
      </c>
      <c r="R66" s="31">
        <v>1</v>
      </c>
      <c r="S66" s="31">
        <v>0</v>
      </c>
      <c r="T66" s="31">
        <v>-56.53</v>
      </c>
      <c r="U66" s="31">
        <v>1</v>
      </c>
      <c r="V66" s="31">
        <v>0</v>
      </c>
      <c r="W66" s="31" t="s">
        <v>107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 t="s">
        <v>96</v>
      </c>
      <c r="AD66" s="32">
        <v>45180.999490740738</v>
      </c>
      <c r="AE66" s="31" t="s">
        <v>8</v>
      </c>
      <c r="AF66" s="31" t="s">
        <v>8</v>
      </c>
      <c r="AG66" s="31" t="s">
        <v>8</v>
      </c>
      <c r="AH66" s="31" t="b">
        <v>0</v>
      </c>
      <c r="AI66" s="31">
        <v>0</v>
      </c>
      <c r="AJ66" s="31" t="s">
        <v>8</v>
      </c>
      <c r="AK66" s="31" t="s">
        <v>509</v>
      </c>
      <c r="AL66" s="31" t="s">
        <v>8</v>
      </c>
      <c r="AM66" s="31" t="s">
        <v>96</v>
      </c>
      <c r="AN66" s="31" t="b">
        <v>1</v>
      </c>
      <c r="AO66" s="31">
        <v>1</v>
      </c>
      <c r="AP66" s="31" t="s">
        <v>8</v>
      </c>
    </row>
    <row r="67" spans="1:42" ht="14.4" x14ac:dyDescent="0.3">
      <c r="A67" s="7">
        <v>1060</v>
      </c>
      <c r="B67" s="13">
        <f>INDEX(发送模板!F:F,MATCH(A67,发送模板!A:A,0))</f>
        <v>-5000</v>
      </c>
      <c r="C67" s="14">
        <f t="shared" si="4"/>
        <v>0</v>
      </c>
      <c r="D67" s="7">
        <v>1060</v>
      </c>
      <c r="E67" s="13">
        <f t="shared" si="5"/>
        <v>-5000</v>
      </c>
      <c r="F67" s="31" t="s">
        <v>46</v>
      </c>
      <c r="G67" s="32">
        <v>45176.999490740738</v>
      </c>
      <c r="H67" s="31" t="s">
        <v>141</v>
      </c>
      <c r="I67" s="31" t="s">
        <v>47</v>
      </c>
      <c r="J67" s="31" t="s">
        <v>8</v>
      </c>
      <c r="K67" s="31" t="s">
        <v>510</v>
      </c>
      <c r="L67" s="31">
        <v>0</v>
      </c>
      <c r="M67" s="31">
        <v>0</v>
      </c>
      <c r="N67" s="31">
        <v>5000</v>
      </c>
      <c r="O67" s="31">
        <v>0</v>
      </c>
      <c r="P67" s="31" t="s">
        <v>45</v>
      </c>
      <c r="Q67" s="31">
        <v>1207.26</v>
      </c>
      <c r="R67" s="31">
        <v>1</v>
      </c>
      <c r="S67" s="31">
        <v>0</v>
      </c>
      <c r="T67" s="31">
        <v>-5000</v>
      </c>
      <c r="U67" s="31">
        <v>1</v>
      </c>
      <c r="V67" s="31">
        <v>0</v>
      </c>
      <c r="W67" s="31" t="s">
        <v>50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 t="s">
        <v>96</v>
      </c>
      <c r="AD67" s="32">
        <v>45180.999490740738</v>
      </c>
      <c r="AE67" s="31" t="s">
        <v>8</v>
      </c>
      <c r="AF67" s="31" t="s">
        <v>8</v>
      </c>
      <c r="AG67" s="31" t="s">
        <v>8</v>
      </c>
      <c r="AH67" s="31" t="b">
        <v>0</v>
      </c>
      <c r="AI67" s="31">
        <v>0</v>
      </c>
      <c r="AJ67" s="31" t="s">
        <v>8</v>
      </c>
      <c r="AK67" s="31" t="s">
        <v>511</v>
      </c>
      <c r="AL67" s="31" t="s">
        <v>8</v>
      </c>
      <c r="AM67" s="31" t="s">
        <v>96</v>
      </c>
      <c r="AN67" s="31" t="b">
        <v>1</v>
      </c>
      <c r="AO67" s="31">
        <v>1</v>
      </c>
      <c r="AP67" s="31" t="s">
        <v>8</v>
      </c>
    </row>
    <row r="68" spans="1:42" ht="14.4" x14ac:dyDescent="0.3">
      <c r="A68" s="7">
        <v>1061</v>
      </c>
      <c r="B68" s="13">
        <f>INDEX(发送模板!F:F,MATCH(A68,发送模板!A:A,0))</f>
        <v>-1237.56</v>
      </c>
      <c r="C68" s="14">
        <f t="shared" si="4"/>
        <v>0</v>
      </c>
      <c r="D68" s="7">
        <v>1061</v>
      </c>
      <c r="E68" s="13">
        <f t="shared" si="5"/>
        <v>-1237.56</v>
      </c>
      <c r="F68" s="31" t="s">
        <v>46</v>
      </c>
      <c r="G68" s="32">
        <v>45173.999490740738</v>
      </c>
      <c r="H68" s="31" t="s">
        <v>136</v>
      </c>
      <c r="I68" s="31" t="s">
        <v>47</v>
      </c>
      <c r="J68" s="31" t="s">
        <v>8</v>
      </c>
      <c r="K68" s="31" t="s">
        <v>512</v>
      </c>
      <c r="L68" s="31">
        <v>0</v>
      </c>
      <c r="M68" s="31">
        <v>0</v>
      </c>
      <c r="N68" s="31">
        <v>1237.56</v>
      </c>
      <c r="O68" s="31">
        <v>0</v>
      </c>
      <c r="P68" s="31" t="s">
        <v>45</v>
      </c>
      <c r="Q68" s="31">
        <v>6207.26</v>
      </c>
      <c r="R68" s="31">
        <v>1</v>
      </c>
      <c r="S68" s="31">
        <v>0</v>
      </c>
      <c r="T68" s="31">
        <v>-1237.56</v>
      </c>
      <c r="U68" s="31">
        <v>1</v>
      </c>
      <c r="V68" s="31">
        <v>0</v>
      </c>
      <c r="W68" s="31" t="s">
        <v>101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 t="s">
        <v>96</v>
      </c>
      <c r="AD68" s="32">
        <v>45174.999490740738</v>
      </c>
      <c r="AE68" s="31" t="s">
        <v>8</v>
      </c>
      <c r="AF68" s="31" t="s">
        <v>8</v>
      </c>
      <c r="AG68" s="31" t="s">
        <v>8</v>
      </c>
      <c r="AH68" s="31" t="b">
        <v>0</v>
      </c>
      <c r="AI68" s="31">
        <v>0</v>
      </c>
      <c r="AJ68" s="31" t="s">
        <v>8</v>
      </c>
      <c r="AK68" s="31" t="s">
        <v>513</v>
      </c>
      <c r="AL68" s="31" t="s">
        <v>8</v>
      </c>
      <c r="AM68" s="31" t="s">
        <v>96</v>
      </c>
      <c r="AN68" s="31" t="b">
        <v>1</v>
      </c>
      <c r="AO68" s="31">
        <v>2</v>
      </c>
      <c r="AP68" s="31" t="s">
        <v>8</v>
      </c>
    </row>
    <row r="69" spans="1:42" ht="14.4" x14ac:dyDescent="0.3">
      <c r="A69" s="7">
        <v>1062</v>
      </c>
      <c r="B69" s="13">
        <f>INDEX(发送模板!F:F,MATCH(A69,发送模板!A:A,0))</f>
        <v>-1214.01</v>
      </c>
      <c r="C69" s="14">
        <f t="shared" si="4"/>
        <v>0</v>
      </c>
      <c r="D69" s="7">
        <v>1062</v>
      </c>
      <c r="E69" s="13">
        <f t="shared" si="5"/>
        <v>-1214.01</v>
      </c>
      <c r="F69" s="31" t="s">
        <v>46</v>
      </c>
      <c r="G69" s="32">
        <v>45173.999490740738</v>
      </c>
      <c r="H69" s="31" t="s">
        <v>135</v>
      </c>
      <c r="I69" s="31" t="s">
        <v>47</v>
      </c>
      <c r="J69" s="31" t="s">
        <v>8</v>
      </c>
      <c r="K69" s="31" t="s">
        <v>514</v>
      </c>
      <c r="L69" s="31">
        <v>0</v>
      </c>
      <c r="M69" s="31">
        <v>0</v>
      </c>
      <c r="N69" s="31">
        <v>1214.01</v>
      </c>
      <c r="O69" s="31">
        <v>0</v>
      </c>
      <c r="P69" s="31" t="s">
        <v>45</v>
      </c>
      <c r="Q69" s="31">
        <v>7444.82</v>
      </c>
      <c r="R69" s="31">
        <v>1</v>
      </c>
      <c r="S69" s="31">
        <v>0</v>
      </c>
      <c r="T69" s="31">
        <v>-1214.01</v>
      </c>
      <c r="U69" s="31">
        <v>1</v>
      </c>
      <c r="V69" s="31">
        <v>0</v>
      </c>
      <c r="W69" s="31" t="s">
        <v>101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 t="s">
        <v>96</v>
      </c>
      <c r="AD69" s="32">
        <v>45174.999490740738</v>
      </c>
      <c r="AE69" s="31" t="s">
        <v>8</v>
      </c>
      <c r="AF69" s="31" t="s">
        <v>8</v>
      </c>
      <c r="AG69" s="31" t="s">
        <v>8</v>
      </c>
      <c r="AH69" s="31" t="b">
        <v>0</v>
      </c>
      <c r="AI69" s="31">
        <v>0</v>
      </c>
      <c r="AJ69" s="31" t="s">
        <v>8</v>
      </c>
      <c r="AK69" s="31" t="s">
        <v>515</v>
      </c>
      <c r="AL69" s="31" t="s">
        <v>8</v>
      </c>
      <c r="AM69" s="31" t="s">
        <v>96</v>
      </c>
      <c r="AN69" s="31" t="b">
        <v>1</v>
      </c>
      <c r="AO69" s="31">
        <v>2</v>
      </c>
      <c r="AP69" s="31" t="s">
        <v>8</v>
      </c>
    </row>
    <row r="70" spans="1:42" ht="14.4" x14ac:dyDescent="0.3">
      <c r="A70" s="7">
        <v>1063</v>
      </c>
      <c r="B70" s="13">
        <f>INDEX(发送模板!F:F,MATCH(A70,发送模板!A:A,0))</f>
        <v>-1214.01</v>
      </c>
      <c r="C70" s="14">
        <f t="shared" ref="C70:C85" si="6">B70-E70</f>
        <v>0</v>
      </c>
      <c r="D70" s="7">
        <v>1063</v>
      </c>
      <c r="E70" s="13">
        <f t="shared" ref="E70:E85" si="7">T70</f>
        <v>-1214.01</v>
      </c>
      <c r="F70" s="31" t="s">
        <v>46</v>
      </c>
      <c r="G70" s="32">
        <v>45173.999490740738</v>
      </c>
      <c r="H70" s="31" t="s">
        <v>134</v>
      </c>
      <c r="I70" s="31" t="s">
        <v>47</v>
      </c>
      <c r="J70" s="31" t="s">
        <v>8</v>
      </c>
      <c r="K70" s="31" t="s">
        <v>516</v>
      </c>
      <c r="L70" s="31">
        <v>0</v>
      </c>
      <c r="M70" s="31">
        <v>0</v>
      </c>
      <c r="N70" s="31">
        <v>1214.01</v>
      </c>
      <c r="O70" s="31">
        <v>0</v>
      </c>
      <c r="P70" s="31" t="s">
        <v>45</v>
      </c>
      <c r="Q70" s="31">
        <v>8658.83</v>
      </c>
      <c r="R70" s="31">
        <v>1</v>
      </c>
      <c r="S70" s="31">
        <v>0</v>
      </c>
      <c r="T70" s="31">
        <v>-1214.01</v>
      </c>
      <c r="U70" s="31">
        <v>1</v>
      </c>
      <c r="V70" s="31">
        <v>0</v>
      </c>
      <c r="W70" s="31" t="s">
        <v>101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 t="s">
        <v>96</v>
      </c>
      <c r="AD70" s="32">
        <v>45174.999490740738</v>
      </c>
      <c r="AE70" s="31" t="s">
        <v>8</v>
      </c>
      <c r="AF70" s="31" t="s">
        <v>8</v>
      </c>
      <c r="AG70" s="31" t="s">
        <v>8</v>
      </c>
      <c r="AH70" s="31" t="b">
        <v>0</v>
      </c>
      <c r="AI70" s="31">
        <v>0</v>
      </c>
      <c r="AJ70" s="31" t="s">
        <v>8</v>
      </c>
      <c r="AK70" s="31" t="s">
        <v>517</v>
      </c>
      <c r="AL70" s="31" t="s">
        <v>8</v>
      </c>
      <c r="AM70" s="31" t="s">
        <v>96</v>
      </c>
      <c r="AN70" s="31" t="b">
        <v>1</v>
      </c>
      <c r="AO70" s="31">
        <v>2</v>
      </c>
      <c r="AP70" s="31" t="s">
        <v>8</v>
      </c>
    </row>
    <row r="71" spans="1:42" ht="14.4" x14ac:dyDescent="0.3">
      <c r="A71" s="7">
        <v>1064</v>
      </c>
      <c r="B71" s="13">
        <f>INDEX(发送模板!F:F,MATCH(A71,发送模板!A:A,0))</f>
        <v>-1211.08</v>
      </c>
      <c r="C71" s="14">
        <f t="shared" si="6"/>
        <v>0</v>
      </c>
      <c r="D71" s="7">
        <v>1064</v>
      </c>
      <c r="E71" s="13">
        <f t="shared" si="7"/>
        <v>-1211.08</v>
      </c>
      <c r="F71" s="31" t="s">
        <v>46</v>
      </c>
      <c r="G71" s="32">
        <v>45173.999490740738</v>
      </c>
      <c r="H71" s="31" t="s">
        <v>133</v>
      </c>
      <c r="I71" s="31" t="s">
        <v>47</v>
      </c>
      <c r="J71" s="31" t="s">
        <v>8</v>
      </c>
      <c r="K71" s="31" t="s">
        <v>518</v>
      </c>
      <c r="L71" s="31">
        <v>0</v>
      </c>
      <c r="M71" s="31">
        <v>0</v>
      </c>
      <c r="N71" s="31">
        <v>1211.08</v>
      </c>
      <c r="O71" s="31">
        <v>0</v>
      </c>
      <c r="P71" s="31" t="s">
        <v>45</v>
      </c>
      <c r="Q71" s="31">
        <v>9872.84</v>
      </c>
      <c r="R71" s="31">
        <v>1</v>
      </c>
      <c r="S71" s="31">
        <v>0</v>
      </c>
      <c r="T71" s="31">
        <v>-1211.08</v>
      </c>
      <c r="U71" s="31">
        <v>1</v>
      </c>
      <c r="V71" s="31">
        <v>0</v>
      </c>
      <c r="W71" s="31" t="s">
        <v>101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 t="s">
        <v>96</v>
      </c>
      <c r="AD71" s="32">
        <v>45174.999490740738</v>
      </c>
      <c r="AE71" s="31" t="s">
        <v>8</v>
      </c>
      <c r="AF71" s="31" t="s">
        <v>8</v>
      </c>
      <c r="AG71" s="31" t="s">
        <v>8</v>
      </c>
      <c r="AH71" s="31" t="b">
        <v>0</v>
      </c>
      <c r="AI71" s="31">
        <v>0</v>
      </c>
      <c r="AJ71" s="31" t="s">
        <v>8</v>
      </c>
      <c r="AK71" s="31" t="s">
        <v>519</v>
      </c>
      <c r="AL71" s="31" t="s">
        <v>8</v>
      </c>
      <c r="AM71" s="31" t="s">
        <v>96</v>
      </c>
      <c r="AN71" s="31" t="b">
        <v>1</v>
      </c>
      <c r="AO71" s="31">
        <v>2</v>
      </c>
      <c r="AP71" s="31" t="s">
        <v>8</v>
      </c>
    </row>
    <row r="72" spans="1:42" ht="14.4" x14ac:dyDescent="0.3">
      <c r="A72" s="7">
        <v>1065</v>
      </c>
      <c r="B72" s="13">
        <f>INDEX(发送模板!F:F,MATCH(A72,发送模板!A:A,0))</f>
        <v>-1210.43</v>
      </c>
      <c r="C72" s="14">
        <f t="shared" si="6"/>
        <v>0</v>
      </c>
      <c r="D72" s="7">
        <v>1065</v>
      </c>
      <c r="E72" s="13">
        <f t="shared" si="7"/>
        <v>-1210.43</v>
      </c>
      <c r="F72" s="31" t="s">
        <v>46</v>
      </c>
      <c r="G72" s="32">
        <v>45173.999490740738</v>
      </c>
      <c r="H72" s="31" t="s">
        <v>132</v>
      </c>
      <c r="I72" s="31" t="s">
        <v>47</v>
      </c>
      <c r="J72" s="31" t="s">
        <v>8</v>
      </c>
      <c r="K72" s="31" t="s">
        <v>520</v>
      </c>
      <c r="L72" s="31">
        <v>0</v>
      </c>
      <c r="M72" s="31">
        <v>0</v>
      </c>
      <c r="N72" s="31">
        <v>1210.43</v>
      </c>
      <c r="O72" s="31">
        <v>0</v>
      </c>
      <c r="P72" s="31" t="s">
        <v>45</v>
      </c>
      <c r="Q72" s="31">
        <v>11083.92</v>
      </c>
      <c r="R72" s="31">
        <v>1</v>
      </c>
      <c r="S72" s="31">
        <v>0</v>
      </c>
      <c r="T72" s="31">
        <v>-1210.43</v>
      </c>
      <c r="U72" s="31">
        <v>1</v>
      </c>
      <c r="V72" s="31">
        <v>0</v>
      </c>
      <c r="W72" s="31" t="s">
        <v>101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 t="s">
        <v>96</v>
      </c>
      <c r="AD72" s="32">
        <v>45174.999490740738</v>
      </c>
      <c r="AE72" s="31" t="s">
        <v>8</v>
      </c>
      <c r="AF72" s="31" t="s">
        <v>8</v>
      </c>
      <c r="AG72" s="31" t="s">
        <v>8</v>
      </c>
      <c r="AH72" s="31" t="b">
        <v>0</v>
      </c>
      <c r="AI72" s="31">
        <v>0</v>
      </c>
      <c r="AJ72" s="31" t="s">
        <v>8</v>
      </c>
      <c r="AK72" s="31" t="s">
        <v>521</v>
      </c>
      <c r="AL72" s="31" t="s">
        <v>8</v>
      </c>
      <c r="AM72" s="31" t="s">
        <v>96</v>
      </c>
      <c r="AN72" s="31" t="b">
        <v>1</v>
      </c>
      <c r="AO72" s="31">
        <v>2</v>
      </c>
      <c r="AP72" s="31" t="s">
        <v>8</v>
      </c>
    </row>
    <row r="73" spans="1:42" ht="14.4" x14ac:dyDescent="0.3">
      <c r="A73" s="7">
        <v>1066</v>
      </c>
      <c r="B73" s="13">
        <f>INDEX(发送模板!F:F,MATCH(A73,发送模板!A:A,0))</f>
        <v>-1160.44</v>
      </c>
      <c r="C73" s="14">
        <f t="shared" si="6"/>
        <v>0</v>
      </c>
      <c r="D73" s="7">
        <v>1066</v>
      </c>
      <c r="E73" s="13">
        <f t="shared" si="7"/>
        <v>-1160.44</v>
      </c>
      <c r="F73" s="31" t="s">
        <v>46</v>
      </c>
      <c r="G73" s="32">
        <v>45173.999490740738</v>
      </c>
      <c r="H73" s="31" t="s">
        <v>131</v>
      </c>
      <c r="I73" s="31" t="s">
        <v>47</v>
      </c>
      <c r="J73" s="31" t="s">
        <v>8</v>
      </c>
      <c r="K73" s="31" t="s">
        <v>522</v>
      </c>
      <c r="L73" s="31">
        <v>0</v>
      </c>
      <c r="M73" s="31">
        <v>0</v>
      </c>
      <c r="N73" s="31">
        <v>1160.44</v>
      </c>
      <c r="O73" s="31">
        <v>0</v>
      </c>
      <c r="P73" s="31" t="s">
        <v>45</v>
      </c>
      <c r="Q73" s="31">
        <v>12294.35</v>
      </c>
      <c r="R73" s="31">
        <v>1</v>
      </c>
      <c r="S73" s="31">
        <v>0</v>
      </c>
      <c r="T73" s="31">
        <v>-1160.44</v>
      </c>
      <c r="U73" s="31">
        <v>1</v>
      </c>
      <c r="V73" s="31">
        <v>0</v>
      </c>
      <c r="W73" s="31" t="s">
        <v>101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 t="s">
        <v>96</v>
      </c>
      <c r="AD73" s="32">
        <v>45174.999490740738</v>
      </c>
      <c r="AE73" s="31" t="s">
        <v>8</v>
      </c>
      <c r="AF73" s="31" t="s">
        <v>8</v>
      </c>
      <c r="AG73" s="31" t="s">
        <v>8</v>
      </c>
      <c r="AH73" s="31" t="b">
        <v>0</v>
      </c>
      <c r="AI73" s="31">
        <v>0</v>
      </c>
      <c r="AJ73" s="31" t="s">
        <v>8</v>
      </c>
      <c r="AK73" s="31" t="s">
        <v>523</v>
      </c>
      <c r="AL73" s="31" t="s">
        <v>8</v>
      </c>
      <c r="AM73" s="31" t="s">
        <v>96</v>
      </c>
      <c r="AN73" s="31" t="b">
        <v>1</v>
      </c>
      <c r="AO73" s="31">
        <v>2</v>
      </c>
      <c r="AP73" s="31" t="s">
        <v>8</v>
      </c>
    </row>
    <row r="74" spans="1:42" ht="14.4" x14ac:dyDescent="0.3">
      <c r="A74" s="7">
        <v>1067</v>
      </c>
      <c r="B74" s="13">
        <f>INDEX(发送模板!F:F,MATCH(A74,发送模板!A:A,0))</f>
        <v>-945.66</v>
      </c>
      <c r="C74" s="14">
        <f t="shared" si="6"/>
        <v>0</v>
      </c>
      <c r="D74" s="7">
        <v>1067</v>
      </c>
      <c r="E74" s="13">
        <f t="shared" si="7"/>
        <v>-945.66</v>
      </c>
      <c r="F74" s="31" t="s">
        <v>46</v>
      </c>
      <c r="G74" s="32">
        <v>45173.999490740738</v>
      </c>
      <c r="H74" s="31" t="s">
        <v>130</v>
      </c>
      <c r="I74" s="31" t="s">
        <v>47</v>
      </c>
      <c r="J74" s="31" t="s">
        <v>8</v>
      </c>
      <c r="K74" s="31" t="s">
        <v>524</v>
      </c>
      <c r="L74" s="31">
        <v>0</v>
      </c>
      <c r="M74" s="31">
        <v>0</v>
      </c>
      <c r="N74" s="31">
        <v>945.66</v>
      </c>
      <c r="O74" s="31">
        <v>0</v>
      </c>
      <c r="P74" s="31" t="s">
        <v>45</v>
      </c>
      <c r="Q74" s="31">
        <v>13454.79</v>
      </c>
      <c r="R74" s="31">
        <v>1</v>
      </c>
      <c r="S74" s="31">
        <v>0</v>
      </c>
      <c r="T74" s="31">
        <v>-945.66</v>
      </c>
      <c r="U74" s="31">
        <v>1</v>
      </c>
      <c r="V74" s="31">
        <v>0</v>
      </c>
      <c r="W74" s="31" t="s">
        <v>101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 t="s">
        <v>96</v>
      </c>
      <c r="AD74" s="32">
        <v>45174.999490740738</v>
      </c>
      <c r="AE74" s="31" t="s">
        <v>8</v>
      </c>
      <c r="AF74" s="31" t="s">
        <v>8</v>
      </c>
      <c r="AG74" s="31" t="s">
        <v>8</v>
      </c>
      <c r="AH74" s="31" t="b">
        <v>0</v>
      </c>
      <c r="AI74" s="31">
        <v>0</v>
      </c>
      <c r="AJ74" s="31" t="s">
        <v>8</v>
      </c>
      <c r="AK74" s="31" t="s">
        <v>525</v>
      </c>
      <c r="AL74" s="31" t="s">
        <v>8</v>
      </c>
      <c r="AM74" s="31" t="s">
        <v>96</v>
      </c>
      <c r="AN74" s="31" t="b">
        <v>1</v>
      </c>
      <c r="AO74" s="31">
        <v>2</v>
      </c>
      <c r="AP74" s="31" t="s">
        <v>8</v>
      </c>
    </row>
    <row r="75" spans="1:42" ht="14.4" x14ac:dyDescent="0.3">
      <c r="A75" s="7">
        <v>1068</v>
      </c>
      <c r="B75" s="13">
        <f>INDEX(发送模板!F:F,MATCH(A75,发送模板!A:A,0))</f>
        <v>-927.54</v>
      </c>
      <c r="C75" s="14">
        <f t="shared" si="6"/>
        <v>0</v>
      </c>
      <c r="D75" s="7">
        <v>1068</v>
      </c>
      <c r="E75" s="13">
        <f t="shared" si="7"/>
        <v>-927.54</v>
      </c>
      <c r="F75" s="31" t="s">
        <v>46</v>
      </c>
      <c r="G75" s="32">
        <v>45173.999490740738</v>
      </c>
      <c r="H75" s="31" t="s">
        <v>129</v>
      </c>
      <c r="I75" s="31" t="s">
        <v>47</v>
      </c>
      <c r="J75" s="31" t="s">
        <v>8</v>
      </c>
      <c r="K75" s="31" t="s">
        <v>526</v>
      </c>
      <c r="L75" s="31">
        <v>0</v>
      </c>
      <c r="M75" s="31">
        <v>0</v>
      </c>
      <c r="N75" s="31">
        <v>927.54</v>
      </c>
      <c r="O75" s="31">
        <v>0</v>
      </c>
      <c r="P75" s="31" t="s">
        <v>45</v>
      </c>
      <c r="Q75" s="31">
        <v>14400.45</v>
      </c>
      <c r="R75" s="31">
        <v>1</v>
      </c>
      <c r="S75" s="31">
        <v>0</v>
      </c>
      <c r="T75" s="31">
        <v>-927.54</v>
      </c>
      <c r="U75" s="31">
        <v>1</v>
      </c>
      <c r="V75" s="31">
        <v>0</v>
      </c>
      <c r="W75" s="31" t="s">
        <v>101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 t="s">
        <v>96</v>
      </c>
      <c r="AD75" s="32">
        <v>45174.999490740738</v>
      </c>
      <c r="AE75" s="31" t="s">
        <v>8</v>
      </c>
      <c r="AF75" s="31" t="s">
        <v>8</v>
      </c>
      <c r="AG75" s="31" t="s">
        <v>8</v>
      </c>
      <c r="AH75" s="31" t="b">
        <v>0</v>
      </c>
      <c r="AI75" s="31">
        <v>0</v>
      </c>
      <c r="AJ75" s="31" t="s">
        <v>8</v>
      </c>
      <c r="AK75" s="31" t="s">
        <v>527</v>
      </c>
      <c r="AL75" s="31" t="s">
        <v>8</v>
      </c>
      <c r="AM75" s="31" t="s">
        <v>96</v>
      </c>
      <c r="AN75" s="31" t="b">
        <v>1</v>
      </c>
      <c r="AO75" s="31">
        <v>2</v>
      </c>
      <c r="AP75" s="31" t="s">
        <v>8</v>
      </c>
    </row>
    <row r="76" spans="1:42" ht="14.4" x14ac:dyDescent="0.3">
      <c r="A76" s="7">
        <v>1069</v>
      </c>
      <c r="B76" s="13">
        <f>INDEX(发送模板!F:F,MATCH(A76,发送模板!A:A,0))</f>
        <v>-924.94</v>
      </c>
      <c r="C76" s="14">
        <f t="shared" si="6"/>
        <v>0</v>
      </c>
      <c r="D76" s="7">
        <v>1069</v>
      </c>
      <c r="E76" s="13">
        <f t="shared" si="7"/>
        <v>-924.94</v>
      </c>
      <c r="F76" s="31" t="s">
        <v>46</v>
      </c>
      <c r="G76" s="32">
        <v>45173.999490740738</v>
      </c>
      <c r="H76" s="31" t="s">
        <v>106</v>
      </c>
      <c r="I76" s="31" t="s">
        <v>47</v>
      </c>
      <c r="J76" s="31" t="s">
        <v>8</v>
      </c>
      <c r="K76" s="31" t="s">
        <v>528</v>
      </c>
      <c r="L76" s="31">
        <v>0</v>
      </c>
      <c r="M76" s="31">
        <v>0</v>
      </c>
      <c r="N76" s="31">
        <v>924.94</v>
      </c>
      <c r="O76" s="31">
        <v>0</v>
      </c>
      <c r="P76" s="31" t="s">
        <v>45</v>
      </c>
      <c r="Q76" s="31">
        <v>15327.99</v>
      </c>
      <c r="R76" s="31">
        <v>1</v>
      </c>
      <c r="S76" s="31">
        <v>0</v>
      </c>
      <c r="T76" s="31">
        <v>-924.94</v>
      </c>
      <c r="U76" s="31">
        <v>1</v>
      </c>
      <c r="V76" s="31">
        <v>0</v>
      </c>
      <c r="W76" s="31" t="s">
        <v>101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 t="s">
        <v>96</v>
      </c>
      <c r="AD76" s="32">
        <v>45174.999490740738</v>
      </c>
      <c r="AE76" s="31" t="s">
        <v>8</v>
      </c>
      <c r="AF76" s="31" t="s">
        <v>8</v>
      </c>
      <c r="AG76" s="31" t="s">
        <v>8</v>
      </c>
      <c r="AH76" s="31" t="b">
        <v>0</v>
      </c>
      <c r="AI76" s="31">
        <v>0</v>
      </c>
      <c r="AJ76" s="31" t="s">
        <v>8</v>
      </c>
      <c r="AK76" s="31" t="s">
        <v>529</v>
      </c>
      <c r="AL76" s="31" t="s">
        <v>8</v>
      </c>
      <c r="AM76" s="31" t="s">
        <v>96</v>
      </c>
      <c r="AN76" s="31" t="b">
        <v>1</v>
      </c>
      <c r="AO76" s="31">
        <v>2</v>
      </c>
      <c r="AP76" s="31" t="s">
        <v>8</v>
      </c>
    </row>
    <row r="77" spans="1:42" ht="14.4" x14ac:dyDescent="0.3">
      <c r="A77" s="7">
        <v>1070</v>
      </c>
      <c r="B77" s="13">
        <f>INDEX(发送模板!F:F,MATCH(A77,发送模板!A:A,0))</f>
        <v>-666.06</v>
      </c>
      <c r="C77" s="14">
        <f t="shared" si="6"/>
        <v>0</v>
      </c>
      <c r="D77" s="7">
        <v>1070</v>
      </c>
      <c r="E77" s="13">
        <f t="shared" si="7"/>
        <v>-666.06</v>
      </c>
      <c r="F77" s="31" t="s">
        <v>46</v>
      </c>
      <c r="G77" s="32">
        <v>45173.999490740738</v>
      </c>
      <c r="H77" s="31" t="s">
        <v>105</v>
      </c>
      <c r="I77" s="31" t="s">
        <v>47</v>
      </c>
      <c r="J77" s="31" t="s">
        <v>8</v>
      </c>
      <c r="K77" s="31" t="s">
        <v>530</v>
      </c>
      <c r="L77" s="31">
        <v>0</v>
      </c>
      <c r="M77" s="31">
        <v>0</v>
      </c>
      <c r="N77" s="31">
        <v>666.06</v>
      </c>
      <c r="O77" s="31">
        <v>0</v>
      </c>
      <c r="P77" s="31" t="s">
        <v>45</v>
      </c>
      <c r="Q77" s="31">
        <v>16252.93</v>
      </c>
      <c r="R77" s="31">
        <v>1</v>
      </c>
      <c r="S77" s="31">
        <v>0</v>
      </c>
      <c r="T77" s="31">
        <v>-666.06</v>
      </c>
      <c r="U77" s="31">
        <v>1</v>
      </c>
      <c r="V77" s="31">
        <v>0</v>
      </c>
      <c r="W77" s="31" t="s">
        <v>101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 t="s">
        <v>96</v>
      </c>
      <c r="AD77" s="32">
        <v>45174.999490740738</v>
      </c>
      <c r="AE77" s="31" t="s">
        <v>8</v>
      </c>
      <c r="AF77" s="31" t="s">
        <v>8</v>
      </c>
      <c r="AG77" s="31" t="s">
        <v>8</v>
      </c>
      <c r="AH77" s="31" t="b">
        <v>0</v>
      </c>
      <c r="AI77" s="31">
        <v>0</v>
      </c>
      <c r="AJ77" s="31" t="s">
        <v>8</v>
      </c>
      <c r="AK77" s="31" t="s">
        <v>531</v>
      </c>
      <c r="AL77" s="31" t="s">
        <v>8</v>
      </c>
      <c r="AM77" s="31" t="s">
        <v>96</v>
      </c>
      <c r="AN77" s="31" t="b">
        <v>1</v>
      </c>
      <c r="AO77" s="31">
        <v>2</v>
      </c>
      <c r="AP77" s="31" t="s">
        <v>8</v>
      </c>
    </row>
    <row r="78" spans="1:42" ht="14.4" x14ac:dyDescent="0.3">
      <c r="A78" s="7">
        <v>1071</v>
      </c>
      <c r="B78" s="13">
        <f>INDEX(发送模板!F:F,MATCH(A78,发送模板!A:A,0))</f>
        <v>-639.42999999999995</v>
      </c>
      <c r="C78" s="14">
        <f t="shared" si="6"/>
        <v>0</v>
      </c>
      <c r="D78" s="7">
        <v>1071</v>
      </c>
      <c r="E78" s="13">
        <f t="shared" si="7"/>
        <v>-639.42999999999995</v>
      </c>
      <c r="F78" s="31" t="s">
        <v>46</v>
      </c>
      <c r="G78" s="32">
        <v>45173.999490740738</v>
      </c>
      <c r="H78" s="31" t="s">
        <v>104</v>
      </c>
      <c r="I78" s="31" t="s">
        <v>47</v>
      </c>
      <c r="J78" s="31" t="s">
        <v>8</v>
      </c>
      <c r="K78" s="31" t="s">
        <v>532</v>
      </c>
      <c r="L78" s="31">
        <v>0</v>
      </c>
      <c r="M78" s="31">
        <v>0</v>
      </c>
      <c r="N78" s="31">
        <v>639.42999999999995</v>
      </c>
      <c r="O78" s="31">
        <v>0</v>
      </c>
      <c r="P78" s="31" t="s">
        <v>45</v>
      </c>
      <c r="Q78" s="31">
        <v>16918.990000000002</v>
      </c>
      <c r="R78" s="31">
        <v>1</v>
      </c>
      <c r="S78" s="31">
        <v>0</v>
      </c>
      <c r="T78" s="31">
        <v>-639.42999999999995</v>
      </c>
      <c r="U78" s="31">
        <v>1</v>
      </c>
      <c r="V78" s="31">
        <v>0</v>
      </c>
      <c r="W78" s="31" t="s">
        <v>101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 t="s">
        <v>96</v>
      </c>
      <c r="AD78" s="32">
        <v>45174.999490740738</v>
      </c>
      <c r="AE78" s="31" t="s">
        <v>8</v>
      </c>
      <c r="AF78" s="31" t="s">
        <v>8</v>
      </c>
      <c r="AG78" s="31" t="s">
        <v>8</v>
      </c>
      <c r="AH78" s="31" t="b">
        <v>0</v>
      </c>
      <c r="AI78" s="31">
        <v>0</v>
      </c>
      <c r="AJ78" s="31" t="s">
        <v>8</v>
      </c>
      <c r="AK78" s="31" t="s">
        <v>533</v>
      </c>
      <c r="AL78" s="31" t="s">
        <v>8</v>
      </c>
      <c r="AM78" s="31" t="s">
        <v>96</v>
      </c>
      <c r="AN78" s="31" t="b">
        <v>1</v>
      </c>
      <c r="AO78" s="31">
        <v>2</v>
      </c>
      <c r="AP78" s="31" t="s">
        <v>8</v>
      </c>
    </row>
    <row r="79" spans="1:42" ht="14.4" x14ac:dyDescent="0.3">
      <c r="A79" s="7">
        <v>1072</v>
      </c>
      <c r="B79" s="13">
        <f>INDEX(发送模板!F:F,MATCH(A79,发送模板!A:A,0))</f>
        <v>-443.82</v>
      </c>
      <c r="C79" s="14">
        <f t="shared" si="6"/>
        <v>0</v>
      </c>
      <c r="D79" s="7">
        <v>1072</v>
      </c>
      <c r="E79" s="13">
        <f t="shared" si="7"/>
        <v>-443.82</v>
      </c>
      <c r="F79" s="31" t="s">
        <v>46</v>
      </c>
      <c r="G79" s="32">
        <v>45173.999490740738</v>
      </c>
      <c r="H79" s="31" t="s">
        <v>103</v>
      </c>
      <c r="I79" s="31" t="s">
        <v>534</v>
      </c>
      <c r="J79" s="31" t="s">
        <v>8</v>
      </c>
      <c r="K79" s="31" t="s">
        <v>535</v>
      </c>
      <c r="L79" s="31">
        <v>0</v>
      </c>
      <c r="M79" s="31">
        <v>0</v>
      </c>
      <c r="N79" s="31">
        <v>443.82</v>
      </c>
      <c r="O79" s="31">
        <v>0</v>
      </c>
      <c r="P79" s="31" t="s">
        <v>45</v>
      </c>
      <c r="Q79" s="31">
        <v>17558.419999999998</v>
      </c>
      <c r="R79" s="31">
        <v>1</v>
      </c>
      <c r="S79" s="31">
        <v>0</v>
      </c>
      <c r="T79" s="31">
        <v>-443.82</v>
      </c>
      <c r="U79" s="31">
        <v>1</v>
      </c>
      <c r="V79" s="31">
        <v>0</v>
      </c>
      <c r="W79" s="31" t="s">
        <v>101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 t="s">
        <v>96</v>
      </c>
      <c r="AD79" s="32">
        <v>45174.999490740738</v>
      </c>
      <c r="AE79" s="31" t="s">
        <v>8</v>
      </c>
      <c r="AF79" s="31" t="s">
        <v>8</v>
      </c>
      <c r="AG79" s="31" t="s">
        <v>8</v>
      </c>
      <c r="AH79" s="31" t="b">
        <v>0</v>
      </c>
      <c r="AI79" s="31">
        <v>0</v>
      </c>
      <c r="AJ79" s="31" t="s">
        <v>8</v>
      </c>
      <c r="AK79" s="31" t="s">
        <v>536</v>
      </c>
      <c r="AL79" s="31" t="s">
        <v>8</v>
      </c>
      <c r="AM79" s="31" t="s">
        <v>96</v>
      </c>
      <c r="AN79" s="31" t="b">
        <v>1</v>
      </c>
      <c r="AO79" s="31">
        <v>2</v>
      </c>
      <c r="AP79" s="31" t="s">
        <v>8</v>
      </c>
    </row>
    <row r="80" spans="1:42" ht="14.4" x14ac:dyDescent="0.3">
      <c r="A80" s="7">
        <v>1073</v>
      </c>
      <c r="B80" s="13">
        <f>INDEX(发送模板!F:F,MATCH(A80,发送模板!A:A,0))</f>
        <v>-373.42</v>
      </c>
      <c r="C80" s="14">
        <f t="shared" si="6"/>
        <v>0</v>
      </c>
      <c r="D80" s="7">
        <v>1073</v>
      </c>
      <c r="E80" s="13">
        <f t="shared" si="7"/>
        <v>-373.42</v>
      </c>
      <c r="F80" s="31" t="s">
        <v>46</v>
      </c>
      <c r="G80" s="32">
        <v>45173.999490740738</v>
      </c>
      <c r="H80" s="31" t="s">
        <v>102</v>
      </c>
      <c r="I80" s="31" t="s">
        <v>47</v>
      </c>
      <c r="J80" s="31" t="s">
        <v>8</v>
      </c>
      <c r="K80" s="31" t="s">
        <v>537</v>
      </c>
      <c r="L80" s="31">
        <v>0</v>
      </c>
      <c r="M80" s="31">
        <v>0</v>
      </c>
      <c r="N80" s="31">
        <v>373.42</v>
      </c>
      <c r="O80" s="31">
        <v>0</v>
      </c>
      <c r="P80" s="31" t="s">
        <v>45</v>
      </c>
      <c r="Q80" s="31">
        <v>18002.240000000002</v>
      </c>
      <c r="R80" s="31">
        <v>1</v>
      </c>
      <c r="S80" s="31">
        <v>0</v>
      </c>
      <c r="T80" s="31">
        <v>-373.42</v>
      </c>
      <c r="U80" s="31">
        <v>1</v>
      </c>
      <c r="V80" s="31">
        <v>0</v>
      </c>
      <c r="W80" s="31" t="s">
        <v>101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 t="s">
        <v>96</v>
      </c>
      <c r="AD80" s="32">
        <v>45174.999490740738</v>
      </c>
      <c r="AE80" s="31" t="s">
        <v>8</v>
      </c>
      <c r="AF80" s="31" t="s">
        <v>8</v>
      </c>
      <c r="AG80" s="31" t="s">
        <v>8</v>
      </c>
      <c r="AH80" s="31" t="b">
        <v>0</v>
      </c>
      <c r="AI80" s="31">
        <v>0</v>
      </c>
      <c r="AJ80" s="31" t="s">
        <v>8</v>
      </c>
      <c r="AK80" s="31" t="s">
        <v>538</v>
      </c>
      <c r="AL80" s="31" t="s">
        <v>8</v>
      </c>
      <c r="AM80" s="31" t="s">
        <v>96</v>
      </c>
      <c r="AN80" s="31" t="b">
        <v>1</v>
      </c>
      <c r="AO80" s="31">
        <v>2</v>
      </c>
      <c r="AP80" s="31" t="s">
        <v>8</v>
      </c>
    </row>
    <row r="81" spans="1:42" ht="14.4" x14ac:dyDescent="0.3">
      <c r="A81" s="7">
        <v>1074</v>
      </c>
      <c r="B81" s="13">
        <f>INDEX(发送模板!F:F,MATCH(A81,发送模板!A:A,0))</f>
        <v>2200</v>
      </c>
      <c r="C81" s="14">
        <f t="shared" si="6"/>
        <v>0</v>
      </c>
      <c r="D81" s="7">
        <v>1074</v>
      </c>
      <c r="E81" s="13">
        <f t="shared" si="7"/>
        <v>2200</v>
      </c>
      <c r="F81" s="31" t="s">
        <v>46</v>
      </c>
      <c r="G81" s="32">
        <v>45173.999490740738</v>
      </c>
      <c r="H81" s="31" t="s">
        <v>539</v>
      </c>
      <c r="I81" s="31" t="s">
        <v>47</v>
      </c>
      <c r="J81" s="31" t="s">
        <v>8</v>
      </c>
      <c r="K81" s="31" t="s">
        <v>139</v>
      </c>
      <c r="L81" s="31">
        <v>2200</v>
      </c>
      <c r="M81" s="31">
        <v>0</v>
      </c>
      <c r="N81" s="31">
        <v>0</v>
      </c>
      <c r="O81" s="31">
        <v>0</v>
      </c>
      <c r="P81" s="31" t="s">
        <v>45</v>
      </c>
      <c r="Q81" s="31">
        <v>18375.66</v>
      </c>
      <c r="R81" s="31">
        <v>1</v>
      </c>
      <c r="S81" s="31">
        <v>0</v>
      </c>
      <c r="T81" s="31">
        <v>2200</v>
      </c>
      <c r="U81" s="31">
        <v>1</v>
      </c>
      <c r="V81" s="31">
        <v>0</v>
      </c>
      <c r="W81" s="31" t="s">
        <v>50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 t="s">
        <v>96</v>
      </c>
      <c r="AD81" s="32">
        <v>45173.999490740738</v>
      </c>
      <c r="AE81" s="31" t="s">
        <v>8</v>
      </c>
      <c r="AF81" s="31" t="s">
        <v>8</v>
      </c>
      <c r="AG81" s="31" t="s">
        <v>8</v>
      </c>
      <c r="AH81" s="31" t="b">
        <v>0</v>
      </c>
      <c r="AI81" s="31">
        <v>0</v>
      </c>
      <c r="AJ81" s="31" t="s">
        <v>8</v>
      </c>
      <c r="AK81" s="31" t="s">
        <v>540</v>
      </c>
      <c r="AL81" s="31" t="s">
        <v>8</v>
      </c>
      <c r="AM81" s="31" t="s">
        <v>96</v>
      </c>
      <c r="AN81" s="31" t="b">
        <v>1</v>
      </c>
      <c r="AO81" s="31">
        <v>1</v>
      </c>
      <c r="AP81" s="31" t="s">
        <v>8</v>
      </c>
    </row>
    <row r="82" spans="1:42" ht="14.4" x14ac:dyDescent="0.3">
      <c r="A82" s="7">
        <v>1075</v>
      </c>
      <c r="B82" s="13">
        <f>INDEX(发送模板!F:F,MATCH(A82,发送模板!A:A,0))</f>
        <v>668.31</v>
      </c>
      <c r="C82" s="14">
        <f t="shared" si="6"/>
        <v>0</v>
      </c>
      <c r="D82" s="7">
        <v>1075</v>
      </c>
      <c r="E82" s="13">
        <f t="shared" si="7"/>
        <v>668.31</v>
      </c>
      <c r="F82" s="31" t="s">
        <v>46</v>
      </c>
      <c r="G82" s="32">
        <v>45173.999490740738</v>
      </c>
      <c r="H82" s="31" t="s">
        <v>541</v>
      </c>
      <c r="I82" s="31" t="s">
        <v>47</v>
      </c>
      <c r="J82" s="31" t="s">
        <v>8</v>
      </c>
      <c r="K82" s="31" t="s">
        <v>542</v>
      </c>
      <c r="L82" s="31">
        <v>668.31</v>
      </c>
      <c r="M82" s="31">
        <v>0</v>
      </c>
      <c r="N82" s="31">
        <v>0</v>
      </c>
      <c r="O82" s="31">
        <v>0</v>
      </c>
      <c r="P82" s="31" t="s">
        <v>45</v>
      </c>
      <c r="Q82" s="31">
        <v>16175.66</v>
      </c>
      <c r="R82" s="31">
        <v>1</v>
      </c>
      <c r="S82" s="31">
        <v>0</v>
      </c>
      <c r="T82" s="31">
        <v>668.31</v>
      </c>
      <c r="U82" s="31">
        <v>1</v>
      </c>
      <c r="V82" s="31">
        <v>0</v>
      </c>
      <c r="W82" s="31" t="s">
        <v>48</v>
      </c>
      <c r="X82" s="31" t="s">
        <v>543</v>
      </c>
      <c r="Y82" s="31" t="s">
        <v>544</v>
      </c>
      <c r="Z82" s="31">
        <v>0</v>
      </c>
      <c r="AA82" s="31">
        <v>0</v>
      </c>
      <c r="AB82" s="31">
        <v>0</v>
      </c>
      <c r="AC82" s="31" t="s">
        <v>96</v>
      </c>
      <c r="AD82" s="32">
        <v>45173.999490740738</v>
      </c>
      <c r="AE82" s="31" t="s">
        <v>8</v>
      </c>
      <c r="AF82" s="31" t="s">
        <v>8</v>
      </c>
      <c r="AG82" s="31" t="s">
        <v>8</v>
      </c>
      <c r="AH82" s="31" t="b">
        <v>0</v>
      </c>
      <c r="AI82" s="31">
        <v>0</v>
      </c>
      <c r="AJ82" s="31" t="s">
        <v>8</v>
      </c>
      <c r="AK82" s="31" t="s">
        <v>545</v>
      </c>
      <c r="AL82" s="31" t="s">
        <v>8</v>
      </c>
      <c r="AM82" s="31" t="s">
        <v>96</v>
      </c>
      <c r="AN82" s="31" t="b">
        <v>1</v>
      </c>
      <c r="AO82" s="31">
        <v>1</v>
      </c>
      <c r="AP82" s="31" t="s">
        <v>8</v>
      </c>
    </row>
    <row r="83" spans="1:42" ht="14.4" x14ac:dyDescent="0.3">
      <c r="A83" s="7">
        <v>1076</v>
      </c>
      <c r="B83" s="13">
        <f>INDEX(发送模板!F:F,MATCH(A83,发送模板!A:A,0))</f>
        <v>642.74</v>
      </c>
      <c r="C83" s="14">
        <f t="shared" si="6"/>
        <v>0</v>
      </c>
      <c r="D83" s="7">
        <v>1076</v>
      </c>
      <c r="E83" s="13">
        <f t="shared" si="7"/>
        <v>642.74</v>
      </c>
      <c r="F83" s="31" t="s">
        <v>46</v>
      </c>
      <c r="G83" s="32">
        <v>45172.999490740738</v>
      </c>
      <c r="H83" s="31" t="s">
        <v>546</v>
      </c>
      <c r="I83" s="31" t="s">
        <v>98</v>
      </c>
      <c r="J83" s="31" t="s">
        <v>547</v>
      </c>
      <c r="K83" s="31" t="s">
        <v>548</v>
      </c>
      <c r="L83" s="31">
        <v>642.74</v>
      </c>
      <c r="M83" s="31">
        <v>0</v>
      </c>
      <c r="N83" s="31">
        <v>0</v>
      </c>
      <c r="O83" s="31">
        <v>0</v>
      </c>
      <c r="P83" s="31" t="s">
        <v>45</v>
      </c>
      <c r="Q83" s="31">
        <v>15507.35</v>
      </c>
      <c r="R83" s="31">
        <v>1</v>
      </c>
      <c r="S83" s="31">
        <v>0</v>
      </c>
      <c r="T83" s="31">
        <v>642.74</v>
      </c>
      <c r="U83" s="31">
        <v>1</v>
      </c>
      <c r="V83" s="31">
        <v>0</v>
      </c>
      <c r="W83" s="31" t="s">
        <v>48</v>
      </c>
      <c r="X83" s="31" t="s">
        <v>549</v>
      </c>
      <c r="Y83" s="31" t="s">
        <v>550</v>
      </c>
      <c r="Z83" s="31">
        <v>0</v>
      </c>
      <c r="AA83" s="31">
        <v>0</v>
      </c>
      <c r="AB83" s="31">
        <v>0</v>
      </c>
      <c r="AC83" s="31" t="s">
        <v>96</v>
      </c>
      <c r="AD83" s="32">
        <v>45173.999490740738</v>
      </c>
      <c r="AE83" s="31" t="s">
        <v>8</v>
      </c>
      <c r="AF83" s="31" t="s">
        <v>8</v>
      </c>
      <c r="AG83" s="31" t="s">
        <v>8</v>
      </c>
      <c r="AH83" s="31" t="b">
        <v>0</v>
      </c>
      <c r="AI83" s="31">
        <v>0</v>
      </c>
      <c r="AJ83" s="31" t="s">
        <v>8</v>
      </c>
      <c r="AK83" s="31" t="s">
        <v>551</v>
      </c>
      <c r="AL83" s="31" t="s">
        <v>8</v>
      </c>
      <c r="AM83" s="31" t="s">
        <v>96</v>
      </c>
      <c r="AN83" s="31" t="b">
        <v>1</v>
      </c>
      <c r="AO83" s="31">
        <v>1</v>
      </c>
      <c r="AP83" s="31" t="s">
        <v>8</v>
      </c>
    </row>
    <row r="84" spans="1:42" ht="14.4" x14ac:dyDescent="0.3">
      <c r="A84" s="7">
        <v>1077</v>
      </c>
      <c r="B84" s="13">
        <f>INDEX(发送模板!F:F,MATCH(A84,发送模板!A:A,0))</f>
        <v>-1592.2</v>
      </c>
      <c r="C84" s="14">
        <f t="shared" si="6"/>
        <v>0</v>
      </c>
      <c r="D84" s="7">
        <v>1077</v>
      </c>
      <c r="E84" s="13">
        <f t="shared" si="7"/>
        <v>-1592.2</v>
      </c>
      <c r="F84" s="31" t="s">
        <v>46</v>
      </c>
      <c r="G84" s="32">
        <v>45169.999490740738</v>
      </c>
      <c r="H84" s="31" t="s">
        <v>128</v>
      </c>
      <c r="I84" s="31" t="s">
        <v>47</v>
      </c>
      <c r="J84" s="31" t="s">
        <v>8</v>
      </c>
      <c r="K84" s="31" t="s">
        <v>552</v>
      </c>
      <c r="L84" s="31">
        <v>0</v>
      </c>
      <c r="M84" s="31">
        <v>0</v>
      </c>
      <c r="N84" s="31">
        <v>1592.2</v>
      </c>
      <c r="O84" s="31">
        <v>0</v>
      </c>
      <c r="P84" s="31" t="s">
        <v>45</v>
      </c>
      <c r="Q84" s="31">
        <v>14864.61</v>
      </c>
      <c r="R84" s="31">
        <v>1</v>
      </c>
      <c r="S84" s="31">
        <v>0</v>
      </c>
      <c r="T84" s="31">
        <v>-1592.2</v>
      </c>
      <c r="U84" s="31">
        <v>1</v>
      </c>
      <c r="V84" s="31">
        <v>0</v>
      </c>
      <c r="W84" s="31" t="s">
        <v>97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 t="s">
        <v>96</v>
      </c>
      <c r="AD84" s="32">
        <v>45169.999490740738</v>
      </c>
      <c r="AE84" s="31" t="s">
        <v>8</v>
      </c>
      <c r="AF84" s="31" t="s">
        <v>8</v>
      </c>
      <c r="AG84" s="31" t="s">
        <v>8</v>
      </c>
      <c r="AH84" s="31" t="b">
        <v>0</v>
      </c>
      <c r="AI84" s="31">
        <v>0</v>
      </c>
      <c r="AJ84" s="31" t="s">
        <v>8</v>
      </c>
      <c r="AK84" s="31" t="s">
        <v>553</v>
      </c>
      <c r="AL84" s="31" t="s">
        <v>8</v>
      </c>
      <c r="AM84" s="31" t="s">
        <v>96</v>
      </c>
      <c r="AN84" s="31" t="b">
        <v>1</v>
      </c>
      <c r="AO84" s="31">
        <v>1</v>
      </c>
      <c r="AP84" s="31" t="s">
        <v>8</v>
      </c>
    </row>
    <row r="85" spans="1:42" ht="14.4" x14ac:dyDescent="0.3">
      <c r="A85" s="7">
        <v>1078</v>
      </c>
      <c r="B85" s="13">
        <f>INDEX(发送模板!F:F,MATCH(A85,发送模板!A:A,0))</f>
        <v>-45.15</v>
      </c>
      <c r="C85" s="14">
        <f t="shared" si="6"/>
        <v>0</v>
      </c>
      <c r="D85" s="7">
        <v>1078</v>
      </c>
      <c r="E85" s="13">
        <f t="shared" si="7"/>
        <v>-45.15</v>
      </c>
      <c r="F85" s="31" t="s">
        <v>46</v>
      </c>
      <c r="G85" s="32">
        <v>45169.999490740738</v>
      </c>
      <c r="H85" s="31" t="s">
        <v>127</v>
      </c>
      <c r="I85" s="31" t="s">
        <v>47</v>
      </c>
      <c r="J85" s="31" t="s">
        <v>8</v>
      </c>
      <c r="K85" s="31" t="s">
        <v>554</v>
      </c>
      <c r="L85" s="31">
        <v>0</v>
      </c>
      <c r="M85" s="31">
        <v>0</v>
      </c>
      <c r="N85" s="31">
        <v>45.15</v>
      </c>
      <c r="O85" s="31">
        <v>0</v>
      </c>
      <c r="P85" s="31" t="s">
        <v>45</v>
      </c>
      <c r="Q85" s="31">
        <v>16456.810000000001</v>
      </c>
      <c r="R85" s="31">
        <v>1</v>
      </c>
      <c r="S85" s="31">
        <v>0</v>
      </c>
      <c r="T85" s="31">
        <v>-45.15</v>
      </c>
      <c r="U85" s="31">
        <v>1</v>
      </c>
      <c r="V85" s="31">
        <v>0</v>
      </c>
      <c r="W85" s="31" t="s">
        <v>61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 t="s">
        <v>96</v>
      </c>
      <c r="AD85" s="32">
        <v>45169.999490740738</v>
      </c>
      <c r="AE85" s="31" t="s">
        <v>8</v>
      </c>
      <c r="AF85" s="31" t="s">
        <v>8</v>
      </c>
      <c r="AG85" s="31" t="s">
        <v>8</v>
      </c>
      <c r="AH85" s="31" t="b">
        <v>0</v>
      </c>
      <c r="AI85" s="31">
        <v>0</v>
      </c>
      <c r="AJ85" s="31" t="s">
        <v>8</v>
      </c>
      <c r="AK85" s="31" t="s">
        <v>555</v>
      </c>
      <c r="AL85" s="31" t="s">
        <v>8</v>
      </c>
      <c r="AM85" s="31" t="s">
        <v>96</v>
      </c>
      <c r="AN85" s="31" t="b">
        <v>1</v>
      </c>
      <c r="AO85" s="31">
        <v>1</v>
      </c>
      <c r="AP85" s="31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83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85"/>
  <sheetViews>
    <sheetView tabSelected="1" workbookViewId="0">
      <pane xSplit="1" ySplit="2" topLeftCell="E56" activePane="bottomRight" state="frozen"/>
      <selection pane="topRight" activeCell="B1" sqref="B1"/>
      <selection pane="bottomLeft" activeCell="A3" sqref="A3"/>
      <selection pane="bottomRight" activeCell="B3" sqref="B3:L85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71" customWidth="1"/>
    <col min="12" max="12" width="45.5546875" customWidth="1"/>
  </cols>
  <sheetData>
    <row r="2" spans="1:13" ht="19.2" customHeight="1" x14ac:dyDescent="0.25">
      <c r="A2" s="8" t="s">
        <v>52</v>
      </c>
      <c r="B2" s="2" t="s">
        <v>0</v>
      </c>
      <c r="C2" s="2" t="s">
        <v>1</v>
      </c>
      <c r="D2" s="1" t="s">
        <v>93</v>
      </c>
      <c r="E2" s="1" t="s">
        <v>95</v>
      </c>
      <c r="F2" s="4" t="s">
        <v>2</v>
      </c>
      <c r="G2" s="4" t="s">
        <v>3</v>
      </c>
      <c r="H2" s="15" t="s">
        <v>4</v>
      </c>
      <c r="I2" s="16" t="s">
        <v>5</v>
      </c>
      <c r="J2" s="16" t="s">
        <v>6</v>
      </c>
      <c r="K2" s="16" t="s">
        <v>57</v>
      </c>
      <c r="L2" s="16" t="s">
        <v>7</v>
      </c>
      <c r="M2" s="8" t="s">
        <v>62</v>
      </c>
    </row>
    <row r="3" spans="1:13" x14ac:dyDescent="0.25">
      <c r="A3" s="7">
        <v>1001</v>
      </c>
      <c r="B3" s="3" t="str">
        <f>INDEX(银行流水!B:B,MATCH(A3,银行流水!A:A,0))</f>
        <v>29-09-2023</v>
      </c>
      <c r="C3" s="3" t="str">
        <f>INDEX(银行流水!C:C,MATCH(A3,银行流水!A:A,0))</f>
        <v>29-09-2023</v>
      </c>
      <c r="D3" t="str">
        <f>INDEX(银行流水!D:D,MATCH(A3,银行流水!A:A,0))</f>
        <v>TRANSFERENCIA OTRA ENTIDAD</v>
      </c>
      <c r="E3" t="str">
        <f>INDEX(银行流水!E:E,MATCH(A3,银行流水!A:A,0))</f>
        <v>QUICK&amp;MORE   2024 E RAGIONE SOCIALE ESPO SITORE</v>
      </c>
      <c r="F3" s="5">
        <f>INDEX(银行流水!G:G,MATCH(A3,银行流水!A:A,0))</f>
        <v>-7750</v>
      </c>
      <c r="G3" s="5">
        <f>INDEX(银行流水!H:H,MATCH(A3,银行流水!A:A,0))</f>
        <v>7571.56</v>
      </c>
      <c r="H3" s="5">
        <f>INDEX(银行日记账明细!T:T,MATCH(A3,银行日记账明细!D:D,0))</f>
        <v>-7750</v>
      </c>
      <c r="I3">
        <f>INDEX(银行日记账明细!X:X,MATCH(A3,银行日记账明细!D:D,0))</f>
        <v>0</v>
      </c>
      <c r="J3">
        <f>INDEX(银行日记账明细!Y:Y,MATCH(A3,银行日记账明细!D:D,0))</f>
        <v>0</v>
      </c>
      <c r="K3" t="str">
        <f>INDEX(银行日记账明细!K:K,MATCH(A3,银行日记账明细!D:D,0))</f>
        <v>PAGA   QUICK&amp;MORE 2024 E RAGIONE SOCIALE ESPO SITORE  展会费第2次付款付清  发票后补</v>
      </c>
      <c r="L3" s="22" t="e">
        <f t="shared" ref="L3:L4" si="0">RIGHT(K3,LEN(K3)+1-FIND("UE23",K3))</f>
        <v>#VALUE!</v>
      </c>
      <c r="M3" t="str">
        <f>INDEX(银行日记账明细!W:W,MATCH(A3,银行日记账明细!D:D,0))</f>
        <v>55012010            营业费用-运输费用</v>
      </c>
    </row>
    <row r="4" spans="1:13" x14ac:dyDescent="0.25">
      <c r="A4" s="7" t="s">
        <v>556</v>
      </c>
      <c r="B4" s="3" t="str">
        <f>INDEX(银行流水!B:B,MATCH(A4,银行流水!A:A,0))</f>
        <v>29-09-2023</v>
      </c>
      <c r="C4" s="3" t="str">
        <f>INDEX(银行流水!C:C,MATCH(A4,银行流水!A:A,0))</f>
        <v>29-09-2023</v>
      </c>
      <c r="D4" t="str">
        <f>INDEX(银行流水!D:D,MATCH(A4,银行流水!A:A,0))</f>
        <v>OPERACION IMPORT-EXPORT</v>
      </c>
      <c r="E4" t="str">
        <f>INDEX(银行流水!E:E,MATCH(A4,银行流水!A:A,0))</f>
        <v>FINANC. IMPORTACION</v>
      </c>
      <c r="F4" s="5">
        <f>INDEX(银行流水!G:G,MATCH(A4,银行流水!A:A,0))</f>
        <v>4928.1000000000004</v>
      </c>
      <c r="G4" s="5">
        <f>INDEX(银行流水!H:H,MATCH(A4,银行流水!A:A,0))</f>
        <v>15321.56</v>
      </c>
      <c r="H4" s="5">
        <f>INDEX(银行日记账明细!T:T,MATCH(A4,银行日记账明细!D:D,0))</f>
        <v>-5</v>
      </c>
      <c r="I4">
        <f>INDEX(银行日记账明细!X:X,MATCH(A4,银行日记账明细!D:D,0))</f>
        <v>0</v>
      </c>
      <c r="J4">
        <f>INDEX(银行日记账明细!Y:Y,MATCH(A4,银行日记账明细!D:D,0))</f>
        <v>0</v>
      </c>
      <c r="K4" t="str">
        <f>INDEX(银行日记账明细!K:K,MATCH(A4,银行日记账明细!D:D,0))</f>
        <v>短期借款 手续费</v>
      </c>
      <c r="L4" t="e">
        <f t="shared" si="0"/>
        <v>#VALUE!</v>
      </c>
      <c r="M4" t="str">
        <f>INDEX(银行日记账明细!W:W,MATCH(A4,银行日记账明细!D:D,0))</f>
        <v>55030001            手续费</v>
      </c>
    </row>
    <row r="5" spans="1:13" s="23" customFormat="1" x14ac:dyDescent="0.25">
      <c r="A5" s="7" t="s">
        <v>557</v>
      </c>
      <c r="B5" s="3"/>
      <c r="C5" s="3"/>
      <c r="F5" s="5"/>
      <c r="G5" s="5"/>
      <c r="H5" s="5">
        <f>INDEX(银行日记账明细!T:T,MATCH(A5,银行日记账明细!D:D,0))</f>
        <v>-66.900000000000006</v>
      </c>
      <c r="I5" s="23">
        <f>INDEX(银行日记账明细!X:X,MATCH(A5,银行日记账明细!D:D,0))</f>
        <v>0</v>
      </c>
      <c r="J5" s="23">
        <f>INDEX(银行日记账明细!Y:Y,MATCH(A5,银行日记账明细!D:D,0))</f>
        <v>0</v>
      </c>
      <c r="K5" s="23" t="str">
        <f>INDEX(银行日记账明细!K:K,MATCH(A5,银行日记账明细!D:D,0))</f>
        <v>短期借款 利息</v>
      </c>
      <c r="L5" s="23" t="e">
        <f t="shared" ref="L5:L6" si="1">RIGHT(K5,LEN(K5)+1-FIND("UE23",K5))</f>
        <v>#VALUE!</v>
      </c>
    </row>
    <row r="6" spans="1:13" s="23" customFormat="1" x14ac:dyDescent="0.25">
      <c r="A6" s="7" t="s">
        <v>558</v>
      </c>
      <c r="B6" s="3"/>
      <c r="C6" s="3"/>
      <c r="F6" s="5"/>
      <c r="G6" s="5"/>
      <c r="H6" s="5">
        <f>INDEX(银行日记账明细!T:T,MATCH(A6,银行日记账明细!D:D,0))</f>
        <v>5000</v>
      </c>
      <c r="I6" s="23">
        <f>INDEX(银行日记账明细!X:X,MATCH(A6,银行日记账明细!D:D,0))</f>
        <v>0</v>
      </c>
      <c r="J6" s="23">
        <f>INDEX(银行日记账明细!Y:Y,MATCH(A6,银行日记账明细!D:D,0))</f>
        <v>0</v>
      </c>
      <c r="K6" s="23" t="str">
        <f>INDEX(银行日记账明细!K:K,MATCH(A6,银行日记账明细!D:D,0))</f>
        <v>短期借款</v>
      </c>
      <c r="L6" s="23" t="e">
        <f t="shared" si="1"/>
        <v>#VALUE!</v>
      </c>
    </row>
    <row r="7" spans="1:13" x14ac:dyDescent="0.25">
      <c r="A7" s="7">
        <v>1003</v>
      </c>
      <c r="B7" s="3" t="str">
        <f>INDEX(银行流水!B:B,MATCH(A7,银行流水!A:A,0))</f>
        <v>29-09-2023</v>
      </c>
      <c r="C7" s="3" t="str">
        <f>INDEX(银行流水!C:C,MATCH(A7,银行流水!A:A,0))</f>
        <v>29-09-2023</v>
      </c>
      <c r="D7" s="23" t="str">
        <f>INDEX(银行流水!D:D,MATCH(A7,银行流水!A:A,0))</f>
        <v>OPERACION SEGURIDAD SOCIAL</v>
      </c>
      <c r="E7" s="23" t="str">
        <f>INDEX(银行流水!E:E,MATCH(A7,银行流水!A:A,0))</f>
        <v>TGSS  COTIZACION 00 000002710000SDD000118037</v>
      </c>
      <c r="F7" s="5">
        <f>INDEX(银行流水!G:G,MATCH(A7,银行流水!A:A,0))</f>
        <v>-6277.4</v>
      </c>
      <c r="G7" s="5">
        <f>INDEX(银行流水!H:H,MATCH(A7,银行流水!A:A,0))</f>
        <v>10393.459999999999</v>
      </c>
      <c r="H7" s="5">
        <f>INDEX(银行日记账明细!T:T,MATCH(A7,银行日记账明细!D:D,0))</f>
        <v>-6277.4</v>
      </c>
      <c r="I7" s="23">
        <f>INDEX(银行日记账明细!X:X,MATCH(A7,银行日记账明细!D:D,0))</f>
        <v>0</v>
      </c>
      <c r="J7" s="23">
        <f>INDEX(银行日记账明细!Y:Y,MATCH(A7,银行日记账明细!D:D,0))</f>
        <v>0</v>
      </c>
      <c r="K7" s="23" t="str">
        <f>INDEX(银行日记账明细!K:K,MATCH(A7,银行日记账明细!D:D,0))</f>
        <v>公司社保</v>
      </c>
      <c r="L7" s="23" t="e">
        <f t="shared" ref="L7:L73" si="2">RIGHT(K7,LEN(K7)+1-FIND("UE23",K7))</f>
        <v>#VALUE!</v>
      </c>
      <c r="M7" s="23" t="str">
        <f>INDEX(银行日记账明细!W:W,MATCH(A7,银行日记账明细!D:D,0))</f>
        <v>21710015            应交税金-应交个人所得税保险费</v>
      </c>
    </row>
    <row r="8" spans="1:13" x14ac:dyDescent="0.25">
      <c r="A8" s="7">
        <v>1004</v>
      </c>
      <c r="B8" s="3" t="str">
        <f>INDEX(银行流水!B:B,MATCH(A8,银行流水!A:A,0))</f>
        <v>29-09-2023</v>
      </c>
      <c r="C8" s="3" t="str">
        <f>INDEX(银行流水!C:C,MATCH(A8,银行流水!A:A,0))</f>
        <v>29-09-2023</v>
      </c>
      <c r="D8" s="23" t="str">
        <f>INDEX(银行流水!D:D,MATCH(A8,银行流水!A:A,0))</f>
        <v>OPERACION SEGURIDAD SOCIAL</v>
      </c>
      <c r="E8" s="23" t="str">
        <f>INDEX(银行流水!E:E,MATCH(A8,银行流水!A:A,0))</f>
        <v>TGSS  COTIZACION 00 000002800000SDD000157638</v>
      </c>
      <c r="F8" s="5">
        <f>INDEX(银行流水!G:G,MATCH(A8,银行流水!A:A,0))</f>
        <v>-154.18</v>
      </c>
      <c r="G8" s="5">
        <f>INDEX(银行流水!H:H,MATCH(A8,银行流水!A:A,0))</f>
        <v>16670.86</v>
      </c>
      <c r="H8" s="5">
        <f>INDEX(银行日记账明细!T:T,MATCH(A8,银行日记账明细!D:D,0))</f>
        <v>-154.18</v>
      </c>
      <c r="I8" s="23">
        <f>INDEX(银行日记账明细!X:X,MATCH(A8,银行日记账明细!D:D,0))</f>
        <v>0</v>
      </c>
      <c r="J8" s="23">
        <f>INDEX(银行日记账明细!Y:Y,MATCH(A8,银行日记账明细!D:D,0))</f>
        <v>0</v>
      </c>
      <c r="K8" s="23" t="str">
        <f>INDEX(银行日记账明细!K:K,MATCH(A8,银行日记账明细!D:D,0))</f>
        <v>法人社保</v>
      </c>
      <c r="L8" s="23" t="e">
        <f t="shared" si="2"/>
        <v>#VALUE!</v>
      </c>
      <c r="M8" s="23" t="str">
        <f>INDEX(银行日记账明细!W:W,MATCH(A8,银行日记账明细!D:D,0))</f>
        <v>550220030002        管理费用-董事会费用-福利费</v>
      </c>
    </row>
    <row r="9" spans="1:13" x14ac:dyDescent="0.25">
      <c r="A9" s="7" t="s">
        <v>562</v>
      </c>
      <c r="B9" s="3" t="str">
        <f>INDEX(银行流水!B:B,MATCH(A9,银行流水!A:A,0))</f>
        <v>28-09-2023</v>
      </c>
      <c r="C9" s="3" t="str">
        <f>INDEX(银行流水!C:C,MATCH(A9,银行流水!A:A,0))</f>
        <v>28-09-2023</v>
      </c>
      <c r="D9" s="23" t="str">
        <f>INDEX(银行流水!D:D,MATCH(A9,银行流水!A:A,0))</f>
        <v>TRANSFERENCIA OTRA ENTIDAD</v>
      </c>
      <c r="E9" s="23" t="str">
        <f>INDEX(银行流水!E:E,MATCH(A9,银行流水!A:A,0))</f>
        <v>CAVE BILBAINOS LOGISTICA ESPANA S.L B46211132 Fra:16196 - Fecha:27-09-2023 - Imp:451.78 UNICO STAR EUROPA S.L.</v>
      </c>
      <c r="F9" s="5">
        <f>INDEX(银行流水!G:G,MATCH(A9,银行流水!A:A,0))</f>
        <v>451.78</v>
      </c>
      <c r="G9" s="5">
        <f>INDEX(银行流水!H:H,MATCH(A9,银行流水!A:A,0))</f>
        <v>16825.04</v>
      </c>
      <c r="H9" s="5">
        <f>INDEX(银行日记账明细!T:T,MATCH(A9,银行日记账明细!D:D,0))</f>
        <v>229.12</v>
      </c>
      <c r="I9" s="23" t="str">
        <f>INDEX(银行日记账明细!X:X,MATCH(A9,银行日记账明细!D:D,0))</f>
        <v>HUAQING XUE</v>
      </c>
      <c r="J9" s="23" t="str">
        <f>INDEX(银行日记账明细!Y:Y,MATCH(A9,银行日记账明细!D:D,0))</f>
        <v>Y1456176Z</v>
      </c>
      <c r="K9" s="23" t="str">
        <f>INDEX(银行日记账明细!K:K,MATCH(A9,银行日记账明细!D:D,0))</f>
        <v>CBL托收 HUAQING XUE  UE23/1462</v>
      </c>
      <c r="L9" s="23" t="str">
        <f t="shared" si="2"/>
        <v>UE23/1462</v>
      </c>
      <c r="M9" s="23" t="str">
        <f>INDEX(银行日记账明细!W:W,MATCH(A9,银行日记账明细!D:D,0))</f>
        <v>1131                应收账款</v>
      </c>
    </row>
    <row r="10" spans="1:13" s="23" customFormat="1" x14ac:dyDescent="0.25">
      <c r="A10" s="7" t="s">
        <v>563</v>
      </c>
      <c r="B10" s="3"/>
      <c r="C10" s="3"/>
      <c r="F10" s="5"/>
      <c r="G10" s="5"/>
      <c r="H10" s="5">
        <f>INDEX(银行日记账明细!T:T,MATCH(A10,银行日记账明细!D:D,0))</f>
        <v>222.66</v>
      </c>
      <c r="I10" s="23" t="str">
        <f>INDEX(银行日记账明细!X:X,MATCH(A10,银行日记账明细!D:D,0))</f>
        <v>BAZAR ASIATICO FENGYUANG S.L.U</v>
      </c>
      <c r="J10" s="23" t="str">
        <f>INDEX(银行日记账明细!Y:Y,MATCH(A10,银行日记账明细!D:D,0))</f>
        <v>B54555834</v>
      </c>
      <c r="K10" s="23" t="str">
        <f>INDEX(银行日记账明细!K:K,MATCH(A10,银行日记账明细!D:D,0))</f>
        <v>CBL托收 BAZAR ASIATICO FENGYUANG S.L.U  UE23/1453  UE23/1252  UE23/1499</v>
      </c>
      <c r="L10" s="23" t="str">
        <f t="shared" ref="L10" si="3">RIGHT(K10,LEN(K10)+1-FIND("UE23",K10))</f>
        <v>UE23/1453  UE23/1252  UE23/1499</v>
      </c>
      <c r="M10" s="23" t="str">
        <f>INDEX(银行日记账明细!W:W,MATCH(A10,银行日记账明细!D:D,0))</f>
        <v>1131                应收账款</v>
      </c>
    </row>
    <row r="11" spans="1:13" x14ac:dyDescent="0.25">
      <c r="A11" s="7">
        <v>1006</v>
      </c>
      <c r="B11" s="3" t="str">
        <f>INDEX(银行流水!B:B,MATCH(A11,银行流水!A:A,0))</f>
        <v>27-09-2023</v>
      </c>
      <c r="C11" s="3" t="str">
        <f>INDEX(银行流水!C:C,MATCH(A11,银行流水!A:A,0))</f>
        <v>27-09-2023</v>
      </c>
      <c r="D11" s="23" t="str">
        <f>INDEX(银行流水!D:D,MATCH(A11,银行流水!A:A,0))</f>
        <v>COMISIONES Y GASTOS VARIOS</v>
      </c>
      <c r="E11" s="23" t="str">
        <f>INDEX(银行流水!E:E,MATCH(A11,银行流水!A:A,0))</f>
        <v/>
      </c>
      <c r="F11" s="5">
        <f>INDEX(银行流水!G:G,MATCH(A11,银行流水!A:A,0))</f>
        <v>-92.61</v>
      </c>
      <c r="G11" s="5">
        <f>INDEX(银行流水!H:H,MATCH(A11,银行流水!A:A,0))</f>
        <v>16373.26</v>
      </c>
      <c r="H11" s="5">
        <f>INDEX(银行日记账明细!T:T,MATCH(A11,银行日记账明细!D:D,0))</f>
        <v>-92.61</v>
      </c>
      <c r="I11" s="23">
        <f>INDEX(银行日记账明细!X:X,MATCH(A11,银行日记账明细!D:D,0))</f>
        <v>0</v>
      </c>
      <c r="J11" s="23">
        <f>INDEX(银行日记账明细!Y:Y,MATCH(A11,银行日记账明细!D:D,0))</f>
        <v>0</v>
      </c>
      <c r="K11" s="23" t="str">
        <f>INDEX(银行日记账明细!K:K,MATCH(A11,银行日记账明细!D:D,0))</f>
        <v>CHEQUE NUM. 1519301 HIPER LIU S.L UE23/846  跳票费</v>
      </c>
      <c r="L11" s="23" t="str">
        <f t="shared" si="2"/>
        <v>UE23/846  跳票费</v>
      </c>
      <c r="M11" s="23" t="str">
        <f>INDEX(银行日记账明细!W:W,MATCH(A11,银行日记账明细!D:D,0))</f>
        <v>55030001            手续费</v>
      </c>
    </row>
    <row r="12" spans="1:13" x14ac:dyDescent="0.25">
      <c r="A12" s="7">
        <v>1007</v>
      </c>
      <c r="B12" s="3" t="str">
        <f>INDEX(银行流水!B:B,MATCH(A12,银行流水!A:A,0))</f>
        <v>27-09-2023</v>
      </c>
      <c r="C12" s="3" t="str">
        <f>INDEX(银行流水!C:C,MATCH(A12,银行流水!A:A,0))</f>
        <v>27-09-2023</v>
      </c>
      <c r="D12" s="23" t="str">
        <f>INDEX(银行流水!D:D,MATCH(A12,银行流水!A:A,0))</f>
        <v>DEVOLUCION DOCUMENTO</v>
      </c>
      <c r="E12" s="23" t="str">
        <f>INDEX(银行流水!E:E,MATCH(A12,银行流水!A:A,0))</f>
        <v/>
      </c>
      <c r="F12" s="5">
        <f>INDEX(银行流水!G:G,MATCH(A12,银行流水!A:A,0))</f>
        <v>-2040.57</v>
      </c>
      <c r="G12" s="5">
        <f>INDEX(银行流水!H:H,MATCH(A12,银行流水!A:A,0))</f>
        <v>16465.87</v>
      </c>
      <c r="H12" s="5">
        <f>INDEX(银行日记账明细!T:T,MATCH(A12,银行日记账明细!D:D,0))</f>
        <v>-2040.57</v>
      </c>
      <c r="I12" s="23" t="str">
        <f>INDEX(银行日记账明细!X:X,MATCH(A12,银行日记账明细!D:D,0))</f>
        <v>HIPER LIU S.L</v>
      </c>
      <c r="J12" s="23" t="str">
        <f>INDEX(银行日记账明细!Y:Y,MATCH(A12,银行日记账明细!D:D,0))</f>
        <v>B67763631</v>
      </c>
      <c r="K12" s="23" t="str">
        <f>INDEX(银行日记账明细!K:K,MATCH(A12,银行日记账明细!D:D,0))</f>
        <v>CHEQUE NUM. 1519301   HIPER LIU S.L  UE23/846 (冲红.原单:YHDK000018131)  跳票</v>
      </c>
      <c r="L12" s="23" t="str">
        <f t="shared" si="2"/>
        <v>UE23/846 (冲红.原单:YHDK000018131)  跳票</v>
      </c>
      <c r="M12" s="23" t="str">
        <f>INDEX(银行日记账明细!W:W,MATCH(A12,银行日记账明细!D:D,0))</f>
        <v>1131                应收账款</v>
      </c>
    </row>
    <row r="13" spans="1:13" x14ac:dyDescent="0.25">
      <c r="A13" s="7">
        <v>1008</v>
      </c>
      <c r="B13" s="3" t="str">
        <f>INDEX(银行流水!B:B,MATCH(A13,银行流水!A:A,0))</f>
        <v>26-09-2023</v>
      </c>
      <c r="C13" s="3" t="str">
        <f>INDEX(银行流水!C:C,MATCH(A13,银行流水!A:A,0))</f>
        <v>26-09-2023</v>
      </c>
      <c r="D13" s="23" t="str">
        <f>INDEX(银行流水!D:D,MATCH(A13,银行流水!A:A,0))</f>
        <v>TRANSFERENCIA OTRA ENTIDAD</v>
      </c>
      <c r="E13" s="23" t="str">
        <f>INDEX(银行流水!E:E,MATCH(A13,银行流水!A:A,0))</f>
        <v>FRA N.175 11Ñ09Ñ2023</v>
      </c>
      <c r="F13" s="5">
        <f>INDEX(银行流水!G:G,MATCH(A13,银行流水!A:A,0))</f>
        <v>-2662</v>
      </c>
      <c r="G13" s="5">
        <f>INDEX(银行流水!H:H,MATCH(A13,银行流水!A:A,0))</f>
        <v>18506.439999999999</v>
      </c>
      <c r="H13" s="5">
        <f>INDEX(银行日记账明细!T:T,MATCH(A13,银行日记账明细!D:D,0))</f>
        <v>-2662</v>
      </c>
      <c r="I13" s="23" t="str">
        <f>INDEX(银行日记账明细!X:X,MATCH(A13,银行日记账明细!D:D,0))</f>
        <v>MABER CONSULTORES SL</v>
      </c>
      <c r="J13" s="23" t="str">
        <f>INDEX(银行日记账明细!Y:Y,MATCH(A13,银行日记账明细!D:D,0))</f>
        <v>B80168321</v>
      </c>
      <c r="K13" s="23" t="str">
        <f>INDEX(银行日记账明细!K:K,MATCH(A13,银行日记账明细!D:D,0))</f>
        <v>FRA N.175 11?09?2023  55000.00赔偿款已收，MABER CONSULTORES SL MC trinter 支付律师费,7月4日支付第1笔</v>
      </c>
      <c r="L13" s="23" t="e">
        <f t="shared" si="2"/>
        <v>#VALUE!</v>
      </c>
      <c r="M13" s="23" t="str">
        <f>INDEX(银行日记账明细!W:W,MATCH(A13,银行日记账明细!D:D,0))</f>
        <v>2121                应付账款</v>
      </c>
    </row>
    <row r="14" spans="1:13" x14ac:dyDescent="0.25">
      <c r="A14" s="7">
        <v>1009</v>
      </c>
      <c r="B14" s="3" t="str">
        <f>INDEX(银行流水!B:B,MATCH(A14,银行流水!A:A,0))</f>
        <v>26-09-2023</v>
      </c>
      <c r="C14" s="3" t="str">
        <f>INDEX(银行流水!C:C,MATCH(A14,银行流水!A:A,0))</f>
        <v>26-09-2023</v>
      </c>
      <c r="D14" s="23" t="str">
        <f>INDEX(银行流水!D:D,MATCH(A14,银行流水!A:A,0))</f>
        <v>RECIBO ENERGIA</v>
      </c>
      <c r="E14" s="23" t="str">
        <f>INDEX(银行流水!E:E,MATCH(A14,银行流水!A:A,0))</f>
        <v>IBERDROLA CLIENTES, 003602520000SDD000145031</v>
      </c>
      <c r="F14" s="5">
        <f>INDEX(银行流水!G:G,MATCH(A14,银行流水!A:A,0))</f>
        <v>-45.99</v>
      </c>
      <c r="G14" s="5">
        <f>INDEX(银行流水!H:H,MATCH(A14,银行流水!A:A,0))</f>
        <v>21168.44</v>
      </c>
      <c r="H14" s="5">
        <f>INDEX(银行日记账明细!T:T,MATCH(A14,银行日记账明细!D:D,0))</f>
        <v>-45.99</v>
      </c>
      <c r="I14" s="23">
        <f>INDEX(银行日记账明细!X:X,MATCH(A14,银行日记账明细!D:D,0))</f>
        <v>0</v>
      </c>
      <c r="J14" s="23">
        <f>INDEX(银行日记账明细!Y:Y,MATCH(A14,银行日记账明细!D:D,0))</f>
        <v>0</v>
      </c>
      <c r="K14" s="23" t="str">
        <f>INDEX(银行日记账明细!K:K,MATCH(A14,银行日记账明细!D:D,0))</f>
        <v>IBERDROLA CLIENTES  电费</v>
      </c>
      <c r="L14" s="23" t="e">
        <f t="shared" si="2"/>
        <v>#VALUE!</v>
      </c>
      <c r="M14" s="23" t="str">
        <f>INDEX(银行日记账明细!W:W,MATCH(A14,银行日记账明细!D:D,0))</f>
        <v>55012018            营业费用-仓库水电费</v>
      </c>
    </row>
    <row r="15" spans="1:13" x14ac:dyDescent="0.25">
      <c r="A15" s="7">
        <v>1010</v>
      </c>
      <c r="B15" s="3" t="str">
        <f>INDEX(银行流水!B:B,MATCH(A15,银行流水!A:A,0))</f>
        <v>26-09-2023</v>
      </c>
      <c r="C15" s="3" t="str">
        <f>INDEX(银行流水!C:C,MATCH(A15,银行流水!A:A,0))</f>
        <v>26-09-2023</v>
      </c>
      <c r="D15" s="23" t="str">
        <f>INDEX(银行流水!D:D,MATCH(A15,银行流水!A:A,0))</f>
        <v>TRANSFERENCIA OTRA ENTIDAD</v>
      </c>
      <c r="E15" s="23" t="str">
        <f>INDEX(银行流水!E:E,MATCH(A15,银行流水!A:A,0))</f>
        <v>FANGZHENG S.L.  FTS23 0001999 UNICO STAR EUROPA S.L</v>
      </c>
      <c r="F15" s="5">
        <f>INDEX(银行流水!G:G,MATCH(A15,银行流水!A:A,0))</f>
        <v>8088.02</v>
      </c>
      <c r="G15" s="5">
        <f>INDEX(银行流水!H:H,MATCH(A15,银行流水!A:A,0))</f>
        <v>21214.43</v>
      </c>
      <c r="H15" s="5">
        <f>INDEX(银行日记账明细!T:T,MATCH(A15,银行日记账明细!D:D,0))</f>
        <v>8088.02</v>
      </c>
      <c r="I15" s="23" t="str">
        <f>INDEX(银行日记账明细!X:X,MATCH(A15,银行日记账明细!D:D,0))</f>
        <v>FANGZHENG S.L 方正电子</v>
      </c>
      <c r="J15" s="23" t="str">
        <f>INDEX(银行日记账明细!Y:Y,MATCH(A15,银行日记账明细!D:D,0))</f>
        <v>B02751113</v>
      </c>
      <c r="K15" s="23" t="str">
        <f>INDEX(银行日记账明细!K:K,MATCH(A15,银行日记账明细!D:D,0))</f>
        <v>FANGZHENG S.L  UE23/1489 从前往后核销</v>
      </c>
      <c r="L15" s="23" t="str">
        <f t="shared" si="2"/>
        <v>UE23/1489 从前往后核销</v>
      </c>
      <c r="M15" s="23" t="str">
        <f>INDEX(银行日记账明细!W:W,MATCH(A15,银行日记账明细!D:D,0))</f>
        <v>1131                应收账款</v>
      </c>
    </row>
    <row r="16" spans="1:13" x14ac:dyDescent="0.25">
      <c r="A16" s="7">
        <v>1011</v>
      </c>
      <c r="B16" s="3" t="str">
        <f>INDEX(银行流水!B:B,MATCH(A16,银行流水!A:A,0))</f>
        <v>26-09-2023</v>
      </c>
      <c r="C16" s="3" t="str">
        <f>INDEX(银行流水!C:C,MATCH(A16,银行流水!A:A,0))</f>
        <v>26-09-2023</v>
      </c>
      <c r="D16" s="23" t="str">
        <f>INDEX(银行流水!D:D,MATCH(A16,银行流水!A:A,0))</f>
        <v>TRANSFERENCIA OTRA ENTIDAD</v>
      </c>
      <c r="E16" s="23" t="str">
        <f>INDEX(银行流水!E:E,MATCH(A16,银行流水!A:A,0))</f>
        <v>CAVE BILBAINOS LOGISTICA ESPANA S.L B46211132 Fra:16151 - Fecha:25-09-2023 - Imp:75.56 UNICO STAR EUROPA S.L.</v>
      </c>
      <c r="F16" s="5">
        <f>INDEX(银行流水!G:G,MATCH(A16,银行流水!A:A,0))</f>
        <v>75.56</v>
      </c>
      <c r="G16" s="5">
        <f>INDEX(银行流水!H:H,MATCH(A16,银行流水!A:A,0))</f>
        <v>13126.41</v>
      </c>
      <c r="H16" s="5">
        <f>INDEX(银行日记账明细!T:T,MATCH(A16,银行日记账明细!D:D,0))</f>
        <v>75.56</v>
      </c>
      <c r="I16" s="23" t="str">
        <f>INDEX(银行日记账明细!X:X,MATCH(A16,银行日记账明细!D:D,0))</f>
        <v>WEI CHEN</v>
      </c>
      <c r="J16" s="23" t="str">
        <f>INDEX(银行日记账明细!Y:Y,MATCH(A16,银行日记账明细!D:D,0))</f>
        <v>X5274582S</v>
      </c>
      <c r="K16" s="23" t="str">
        <f>INDEX(银行日记账明细!K:K,MATCH(A16,银行日记账明细!D:D,0))</f>
        <v>CBL托收  WEI CHEN  UE23/1441  UE23/1300  UE23/1486</v>
      </c>
      <c r="L16" s="23" t="str">
        <f t="shared" si="2"/>
        <v>UE23/1441  UE23/1300  UE23/1486</v>
      </c>
      <c r="M16" s="23" t="str">
        <f>INDEX(银行日记账明细!W:W,MATCH(A16,银行日记账明细!D:D,0))</f>
        <v>1131                应收账款</v>
      </c>
    </row>
    <row r="17" spans="1:13" x14ac:dyDescent="0.25">
      <c r="A17" s="7">
        <v>1012</v>
      </c>
      <c r="B17" s="3" t="str">
        <f>INDEX(银行流水!B:B,MATCH(A17,银行流水!A:A,0))</f>
        <v>25-09-2023</v>
      </c>
      <c r="C17" s="3" t="str">
        <f>INDEX(银行流水!C:C,MATCH(A17,银行流水!A:A,0))</f>
        <v>25-09-2023</v>
      </c>
      <c r="D17" s="23" t="str">
        <f>INDEX(银行流水!D:D,MATCH(A17,银行流水!A:A,0))</f>
        <v>TRANSFERENCIA OTRA ENTIDAD</v>
      </c>
      <c r="E17" s="23" t="str">
        <f>INDEX(银行流水!E:E,MATCH(A17,银行流水!A:A,0))</f>
        <v>DEVOLUCION DE ERROR PAGADO</v>
      </c>
      <c r="F17" s="5">
        <f>INDEX(银行流水!G:G,MATCH(A17,银行流水!A:A,0))</f>
        <v>-1435.46</v>
      </c>
      <c r="G17" s="5">
        <f>INDEX(银行流水!H:H,MATCH(A17,银行流水!A:A,0))</f>
        <v>13050.85</v>
      </c>
      <c r="H17" s="5">
        <f>INDEX(银行日记账明细!T:T,MATCH(A17,银行日记账明细!D:D,0))</f>
        <v>-1435.46</v>
      </c>
      <c r="I17" s="23" t="str">
        <f>INDEX(银行日记账明细!X:X,MATCH(A17,银行日记账明细!D:D,0))</f>
        <v>ANDIMA ESPIN S.L</v>
      </c>
      <c r="J17" s="23" t="str">
        <f>INDEX(银行日记账明细!Y:Y,MATCH(A17,银行日记账明细!D:D,0))</f>
        <v>B09644881</v>
      </c>
      <c r="K17" s="23" t="str">
        <f>INDEX(银行日记账明细!K:K,MATCH(A17,银行日记账明细!D:D,0))</f>
        <v>2023.09.19  SABADELL银行  ANDIMA ESPIN S.L 客户汇错款 ，汇款人 ANTONIO ,业务员已确认，需退回</v>
      </c>
      <c r="L17" s="23" t="e">
        <f t="shared" si="2"/>
        <v>#VALUE!</v>
      </c>
      <c r="M17" s="23" t="str">
        <f>INDEX(银行日记账明细!W:W,MATCH(A17,银行日记账明细!D:D,0))</f>
        <v>2131                预收账款</v>
      </c>
    </row>
    <row r="18" spans="1:13" x14ac:dyDescent="0.25">
      <c r="A18" s="7">
        <v>1013</v>
      </c>
      <c r="B18" s="3" t="str">
        <f>INDEX(银行流水!B:B,MATCH(A18,银行流水!A:A,0))</f>
        <v>25-09-2023</v>
      </c>
      <c r="C18" s="3" t="str">
        <f>INDEX(银行流水!C:C,MATCH(A18,银行流水!A:A,0))</f>
        <v>25-09-2023</v>
      </c>
      <c r="D18" s="23" t="str">
        <f>INDEX(银行流水!D:D,MATCH(A18,银行流水!A:A,0))</f>
        <v>TRANSFERENCIA OTRA ENTIDAD</v>
      </c>
      <c r="E18" s="23" t="str">
        <f>INDEX(银行流水!E:E,MATCH(A18,银行流水!A:A,0))</f>
        <v>FRA N.DI23-0005079 DEL 19.07.2023 3RDND</v>
      </c>
      <c r="F18" s="5">
        <f>INDEX(银行流水!G:G,MATCH(A18,银行流水!A:A,0))</f>
        <v>-15000</v>
      </c>
      <c r="G18" s="5">
        <f>INDEX(银行流水!H:H,MATCH(A18,银行流水!A:A,0))</f>
        <v>14486.31</v>
      </c>
      <c r="H18" s="5">
        <f>INDEX(银行日记账明细!T:T,MATCH(A18,银行日记账明细!D:D,0))</f>
        <v>-15000</v>
      </c>
      <c r="I18" s="23">
        <f>INDEX(银行日记账明细!X:X,MATCH(A18,银行日记账明细!D:D,0))</f>
        <v>0</v>
      </c>
      <c r="J18" s="23">
        <f>INDEX(银行日记账明细!Y:Y,MATCH(A18,银行日记账明细!D:D,0))</f>
        <v>0</v>
      </c>
      <c r="K18" s="23" t="str">
        <f>INDEX(银行日记账明细!K:K,MATCH(A18,银行日记账明细!D:D,0))</f>
        <v>paga  DIGITAL ITALIA SRL    FRA N.DI23-0005079 DEL 19.07.2023 3RDND</v>
      </c>
      <c r="L18" s="23" t="e">
        <f t="shared" si="2"/>
        <v>#VALUE!</v>
      </c>
      <c r="M18" s="23" t="str">
        <f>INDEX(银行日记账明细!W:W,MATCH(A18,银行日记账明细!D:D,0))</f>
        <v>21810003            其他应付款-UNICO（意大利公司）</v>
      </c>
    </row>
    <row r="19" spans="1:13" x14ac:dyDescent="0.25">
      <c r="A19" s="7">
        <v>1014</v>
      </c>
      <c r="B19" s="3" t="str">
        <f>INDEX(银行流水!B:B,MATCH(A19,银行流水!A:A,0))</f>
        <v>25-09-2023</v>
      </c>
      <c r="C19" s="3" t="str">
        <f>INDEX(银行流水!C:C,MATCH(A19,银行流水!A:A,0))</f>
        <v>27-09-2023</v>
      </c>
      <c r="D19" s="23" t="str">
        <f>INDEX(银行流水!D:D,MATCH(A19,银行流水!A:A,0))</f>
        <v>OPERACION CON CHEQUE</v>
      </c>
      <c r="E19" s="23" t="str">
        <f>INDEX(银行流水!E:E,MATCH(A19,银行流水!A:A,0))</f>
        <v>CHEQUE NUM. 1519301</v>
      </c>
      <c r="F19" s="5">
        <f>INDEX(银行流水!G:G,MATCH(A19,银行流水!A:A,0))</f>
        <v>2040.57</v>
      </c>
      <c r="G19" s="5">
        <f>INDEX(银行流水!H:H,MATCH(A19,银行流水!A:A,0))</f>
        <v>29486.31</v>
      </c>
      <c r="H19" s="5">
        <f>INDEX(银行日记账明细!T:T,MATCH(A19,银行日记账明细!D:D,0))</f>
        <v>2040.57</v>
      </c>
      <c r="I19" s="23" t="str">
        <f>INDEX(银行日记账明细!X:X,MATCH(A19,银行日记账明细!D:D,0))</f>
        <v>HIPER LIU S.L</v>
      </c>
      <c r="J19" s="23" t="str">
        <f>INDEX(银行日记账明细!Y:Y,MATCH(A19,银行日记账明细!D:D,0))</f>
        <v>B67763631</v>
      </c>
      <c r="K19" s="23" t="str">
        <f>INDEX(银行日记账明细!K:K,MATCH(A19,银行日记账明细!D:D,0))</f>
        <v>CHEQUE NUM. 1519301   HIPER LIU S.L  UE23/846</v>
      </c>
      <c r="L19" s="23" t="str">
        <f t="shared" si="2"/>
        <v>UE23/846</v>
      </c>
      <c r="M19" s="23" t="str">
        <f>INDEX(银行日记账明细!W:W,MATCH(A19,银行日记账明细!D:D,0))</f>
        <v>1131                应收账款</v>
      </c>
    </row>
    <row r="20" spans="1:13" x14ac:dyDescent="0.25">
      <c r="A20" s="7">
        <v>1015</v>
      </c>
      <c r="B20" s="3" t="str">
        <f>INDEX(银行流水!B:B,MATCH(A20,银行流水!A:A,0))</f>
        <v>25-09-2023</v>
      </c>
      <c r="C20" s="3" t="str">
        <f>INDEX(银行流水!C:C,MATCH(A20,银行流水!A:A,0))</f>
        <v>25-09-2023</v>
      </c>
      <c r="D20" s="23" t="str">
        <f>INDEX(银行流水!D:D,MATCH(A20,银行流水!A:A,0))</f>
        <v>COMISIONES Y GASTOS VARIOS</v>
      </c>
      <c r="E20" s="23" t="str">
        <f>INDEX(银行流水!E:E,MATCH(A20,银行流水!A:A,0))</f>
        <v/>
      </c>
      <c r="F20" s="5">
        <f>INDEX(银行流水!G:G,MATCH(A20,银行流水!A:A,0))</f>
        <v>-64.349999999999994</v>
      </c>
      <c r="G20" s="5">
        <f>INDEX(银行流水!H:H,MATCH(A20,银行流水!A:A,0))</f>
        <v>27445.74</v>
      </c>
      <c r="H20" s="5">
        <f>INDEX(银行日记账明细!T:T,MATCH(A20,银行日记账明细!D:D,0))</f>
        <v>-64.349999999999994</v>
      </c>
      <c r="I20" s="23">
        <f>INDEX(银行日记账明细!X:X,MATCH(A20,银行日记账明细!D:D,0))</f>
        <v>0</v>
      </c>
      <c r="J20" s="23">
        <f>INDEX(银行日记账明细!Y:Y,MATCH(A20,银行日记账明细!D:D,0))</f>
        <v>0</v>
      </c>
      <c r="K20" s="23" t="str">
        <f>INDEX(银行日记账明细!K:K,MATCH(A20,银行日记账明细!D:D,0))</f>
        <v>2023.09.25 BRICOLAJES Y DECORACION SEVILLA S.L UE23/1446 支票1412.64跳票费</v>
      </c>
      <c r="L20" s="23" t="str">
        <f t="shared" si="2"/>
        <v>UE23/1446 支票1412.64跳票费</v>
      </c>
      <c r="M20" s="23" t="str">
        <f>INDEX(银行日记账明细!W:W,MATCH(A20,银行日记账明细!D:D,0))</f>
        <v>55030001            手续费</v>
      </c>
    </row>
    <row r="21" spans="1:13" x14ac:dyDescent="0.25">
      <c r="A21" s="7">
        <v>1016</v>
      </c>
      <c r="B21" s="3" t="str">
        <f>INDEX(银行流水!B:B,MATCH(A21,银行流水!A:A,0))</f>
        <v>25-09-2023</v>
      </c>
      <c r="C21" s="3" t="str">
        <f>INDEX(银行流水!C:C,MATCH(A21,银行流水!A:A,0))</f>
        <v>25-09-2023</v>
      </c>
      <c r="D21" s="23" t="str">
        <f>INDEX(银行流水!D:D,MATCH(A21,银行流水!A:A,0))</f>
        <v>DEVOLUCION DOCUMENTO</v>
      </c>
      <c r="E21" s="23" t="str">
        <f>INDEX(银行流水!E:E,MATCH(A21,银行流水!A:A,0))</f>
        <v/>
      </c>
      <c r="F21" s="5">
        <f>INDEX(银行流水!G:G,MATCH(A21,银行流水!A:A,0))</f>
        <v>-1412.64</v>
      </c>
      <c r="G21" s="5">
        <f>INDEX(银行流水!H:H,MATCH(A21,银行流水!A:A,0))</f>
        <v>27510.09</v>
      </c>
      <c r="H21" s="5">
        <f>INDEX(银行日记账明细!T:T,MATCH(A21,银行日记账明细!D:D,0))</f>
        <v>-1412.64</v>
      </c>
      <c r="I21" s="23" t="str">
        <f>INDEX(银行日记账明细!X:X,MATCH(A21,银行日记账明细!D:D,0))</f>
        <v>BRICOLAJES Y DECORACION SEVILLA S.L</v>
      </c>
      <c r="J21" s="23" t="str">
        <f>INDEX(银行日记账明细!Y:Y,MATCH(A21,银行日记账明细!D:D,0))</f>
        <v>B90466178</v>
      </c>
      <c r="K21" s="23" t="str">
        <f>INDEX(银行日记账明细!K:K,MATCH(A21,银行日记账明细!D:D,0))</f>
        <v>CHEQUE NUM. 6104059  BRICOLAJES Y DECORACION SEVILLA S.L  UE23/1446 (冲红.原单:YHDK000018080) 跳票</v>
      </c>
      <c r="L21" s="23" t="str">
        <f t="shared" si="2"/>
        <v>UE23/1446 (冲红.原单:YHDK000018080) 跳票</v>
      </c>
      <c r="M21" s="23" t="str">
        <f>INDEX(银行日记账明细!W:W,MATCH(A21,银行日记账明细!D:D,0))</f>
        <v>1131                应收账款</v>
      </c>
    </row>
    <row r="22" spans="1:13" x14ac:dyDescent="0.25">
      <c r="A22" s="7">
        <v>1017</v>
      </c>
      <c r="B22" s="3" t="str">
        <f>INDEX(银行流水!B:B,MATCH(A22,银行流水!A:A,0))</f>
        <v>25-09-2023</v>
      </c>
      <c r="C22" s="3" t="str">
        <f>INDEX(银行流水!C:C,MATCH(A22,银行流水!A:A,0))</f>
        <v>25-09-2023</v>
      </c>
      <c r="D22" s="23" t="str">
        <f>INDEX(银行流水!D:D,MATCH(A22,银行流水!A:A,0))</f>
        <v>TRANSFERENCIA OTRA ENTIDAD</v>
      </c>
      <c r="E22" s="23" t="str">
        <f>INDEX(银行流水!E:E,MATCH(A22,银行流水!A:A,0))</f>
        <v>UNICO STAR EUROPA SL  INTERAL TRANSFERENCIA UNICO IBERCAJA UNICO STAR EUROPA S.L</v>
      </c>
      <c r="F22" s="5">
        <f>INDEX(银行流水!G:G,MATCH(A22,银行流水!A:A,0))</f>
        <v>5360</v>
      </c>
      <c r="G22" s="5">
        <f>INDEX(银行流水!H:H,MATCH(A22,银行流水!A:A,0))</f>
        <v>28922.73</v>
      </c>
      <c r="H22" s="5">
        <f>INDEX(银行日记账明细!T:T,MATCH(A22,银行日记账明细!D:D,0))</f>
        <v>5360</v>
      </c>
      <c r="I22" s="23">
        <f>INDEX(银行日记账明细!X:X,MATCH(A22,银行日记账明细!D:D,0))</f>
        <v>0</v>
      </c>
      <c r="J22" s="23">
        <f>INDEX(银行日记账明细!Y:Y,MATCH(A22,银行日记账明细!D:D,0))</f>
        <v>0</v>
      </c>
      <c r="K22" s="23" t="str">
        <f>INDEX(银行日记账明细!K:K,MATCH(A22,银行日记账明细!D:D,0))</f>
        <v>内部转账 SABADELL</v>
      </c>
      <c r="L22" s="23" t="e">
        <f t="shared" si="2"/>
        <v>#VALUE!</v>
      </c>
      <c r="M22" s="23" t="str">
        <f>INDEX(银行日记账明细!W:W,MATCH(A22,银行日记账明细!D:D,0))</f>
        <v>10090008            在途存款</v>
      </c>
    </row>
    <row r="23" spans="1:13" x14ac:dyDescent="0.25">
      <c r="A23" s="7">
        <v>1018</v>
      </c>
      <c r="B23" s="3" t="str">
        <f>INDEX(银行流水!B:B,MATCH(A23,银行流水!A:A,0))</f>
        <v>22-09-2023</v>
      </c>
      <c r="C23" s="3" t="str">
        <f>INDEX(银行流水!C:C,MATCH(A23,银行流水!A:A,0))</f>
        <v>22-09-2023</v>
      </c>
      <c r="D23" s="23" t="str">
        <f>INDEX(银行流水!D:D,MATCH(A23,银行流水!A:A,0))</f>
        <v>TRANSFERENCIA OTRA ENTIDAD</v>
      </c>
      <c r="E23" s="23" t="str">
        <f>INDEX(银行流水!E:E,MATCH(A23,银行流水!A:A,0))</f>
        <v>FTS23Ñ0000646</v>
      </c>
      <c r="F23" s="5">
        <f>INDEX(银行流水!G:G,MATCH(A23,银行流水!A:A,0))</f>
        <v>-20000</v>
      </c>
      <c r="G23" s="5">
        <f>INDEX(银行流水!H:H,MATCH(A23,银行流水!A:A,0))</f>
        <v>23562.73</v>
      </c>
      <c r="H23" s="5">
        <f>INDEX(银行日记账明细!T:T,MATCH(A23,银行日记账明细!D:D,0))</f>
        <v>-20000</v>
      </c>
      <c r="I23" s="23">
        <f>INDEX(银行日记账明细!X:X,MATCH(A23,银行日记账明细!D:D,0))</f>
        <v>0</v>
      </c>
      <c r="J23" s="23">
        <f>INDEX(银行日记账明细!Y:Y,MATCH(A23,银行日记账明细!D:D,0))</f>
        <v>0</v>
      </c>
      <c r="K23" s="23" t="str">
        <f>INDEX(银行日记账明细!K:K,MATCH(A23,银行日记账明细!D:D,0))</f>
        <v>PAGA  FUTURE  FTS23?0000646</v>
      </c>
      <c r="L23" s="23" t="e">
        <f t="shared" si="2"/>
        <v>#VALUE!</v>
      </c>
      <c r="M23" s="23" t="str">
        <f>INDEX(银行日记账明细!W:W,MATCH(A23,银行日记账明细!D:D,0))</f>
        <v>10090008            在途存款</v>
      </c>
    </row>
    <row r="24" spans="1:13" x14ac:dyDescent="0.25">
      <c r="A24" s="7">
        <v>1019</v>
      </c>
      <c r="B24" s="3" t="str">
        <f>INDEX(银行流水!B:B,MATCH(A24,银行流水!A:A,0))</f>
        <v>22-09-2023</v>
      </c>
      <c r="C24" s="3" t="str">
        <f>INDEX(银行流水!C:C,MATCH(A24,银行流水!A:A,0))</f>
        <v>22-09-2023</v>
      </c>
      <c r="D24" s="23" t="str">
        <f>INDEX(银行流水!D:D,MATCH(A24,银行流水!A:A,0))</f>
        <v>TRANSFERENCIA OTRA ENTIDAD</v>
      </c>
      <c r="E24" s="23" t="str">
        <f>INDEX(银行流水!E:E,MATCH(A24,银行流水!A:A,0))</f>
        <v>FRA N.DI23-0005079 DEL 19.07.2023 2ND</v>
      </c>
      <c r="F24" s="5">
        <f>INDEX(银行流水!G:G,MATCH(A24,银行流水!A:A,0))</f>
        <v>-20000</v>
      </c>
      <c r="G24" s="5">
        <f>INDEX(银行流水!H:H,MATCH(A24,银行流水!A:A,0))</f>
        <v>43562.73</v>
      </c>
      <c r="H24" s="5">
        <f>INDEX(银行日记账明细!T:T,MATCH(A24,银行日记账明细!D:D,0))</f>
        <v>-20000</v>
      </c>
      <c r="I24" s="23">
        <f>INDEX(银行日记账明细!X:X,MATCH(A24,银行日记账明细!D:D,0))</f>
        <v>0</v>
      </c>
      <c r="J24" s="23">
        <f>INDEX(银行日记账明细!Y:Y,MATCH(A24,银行日记账明细!D:D,0))</f>
        <v>0</v>
      </c>
      <c r="K24" s="23" t="str">
        <f>INDEX(银行日记账明细!K:K,MATCH(A24,银行日记账明细!D:D,0))</f>
        <v>paga  DIGITAL ITALIA SRL  FRA N.DI23-0005079 DEL 19.07.2023 2ND</v>
      </c>
      <c r="L24" s="23" t="e">
        <f t="shared" si="2"/>
        <v>#VALUE!</v>
      </c>
      <c r="M24" s="23" t="str">
        <f>INDEX(银行日记账明细!W:W,MATCH(A24,银行日记账明细!D:D,0))</f>
        <v>21810003            其他应付款-UNICO（意大利公司）</v>
      </c>
    </row>
    <row r="25" spans="1:13" x14ac:dyDescent="0.25">
      <c r="A25" s="7">
        <v>1020</v>
      </c>
      <c r="B25" s="3" t="str">
        <f>INDEX(银行流水!B:B,MATCH(A25,银行流水!A:A,0))</f>
        <v>22-09-2023</v>
      </c>
      <c r="C25" s="3" t="str">
        <f>INDEX(银行流水!C:C,MATCH(A25,银行流水!A:A,0))</f>
        <v>22-09-2023</v>
      </c>
      <c r="D25" s="23" t="str">
        <f>INDEX(银行流水!D:D,MATCH(A25,银行流水!A:A,0))</f>
        <v>TRANSFERENCIA OTRA ENTIDAD</v>
      </c>
      <c r="E25" s="23" t="str">
        <f>INDEX(银行流水!E:E,MATCH(A25,银行流水!A:A,0))</f>
        <v>CAVE BILBAINOS LOGISTICA ESPANA S.L B46211132 Fra:16096 - Fecha:21-09-2023 - Imp:615.97 UNICO STAR EUROPA S.L.</v>
      </c>
      <c r="F25" s="5">
        <f>INDEX(银行流水!G:G,MATCH(A25,银行流水!A:A,0))</f>
        <v>615.97</v>
      </c>
      <c r="G25" s="5">
        <f>INDEX(银行流水!H:H,MATCH(A25,银行流水!A:A,0))</f>
        <v>63562.73</v>
      </c>
      <c r="H25" s="5">
        <f>INDEX(银行日记账明细!T:T,MATCH(A25,银行日记账明细!D:D,0))</f>
        <v>615.97</v>
      </c>
      <c r="I25" s="23" t="str">
        <f>INDEX(银行日记账明细!X:X,MATCH(A25,银行日记账明细!D:D,0))</f>
        <v>XUEYUN KE</v>
      </c>
      <c r="J25" s="23" t="str">
        <f>INDEX(银行日记账明细!Y:Y,MATCH(A25,银行日记账明细!D:D,0))</f>
        <v>X8741188S</v>
      </c>
      <c r="K25" s="23" t="str">
        <f>INDEX(银行日记账明细!K:K,MATCH(A25,银行日记账明细!D:D,0))</f>
        <v>CBL托收 XUEYUN KE  UE23/1421</v>
      </c>
      <c r="L25" s="23" t="str">
        <f t="shared" si="2"/>
        <v>UE23/1421</v>
      </c>
      <c r="M25" s="23" t="str">
        <f>INDEX(银行日记账明细!W:W,MATCH(A25,银行日记账明细!D:D,0))</f>
        <v>1131                应收账款</v>
      </c>
    </row>
    <row r="26" spans="1:13" x14ac:dyDescent="0.25">
      <c r="A26" s="7">
        <v>1021</v>
      </c>
      <c r="B26" s="3" t="str">
        <f>INDEX(银行流水!B:B,MATCH(A26,银行流水!A:A,0))</f>
        <v>21-09-2023</v>
      </c>
      <c r="C26" s="3" t="str">
        <f>INDEX(银行流水!C:C,MATCH(A26,银行流水!A:A,0))</f>
        <v>21-09-2023</v>
      </c>
      <c r="D26" s="23" t="str">
        <f>INDEX(银行流水!D:D,MATCH(A26,银行流水!A:A,0))</f>
        <v>TRANSFERENCIA OTRA ENTIDAD</v>
      </c>
      <c r="E26" s="23" t="str">
        <f>INDEX(银行流水!E:E,MATCH(A26,银行流水!A:A,0))</f>
        <v>FRA N. DI23Ñ5079 DEL 19.07.2023</v>
      </c>
      <c r="F26" s="5">
        <f>INDEX(银行流水!G:G,MATCH(A26,银行流水!A:A,0))</f>
        <v>-20110.919999999998</v>
      </c>
      <c r="G26" s="5">
        <f>INDEX(银行流水!H:H,MATCH(A26,银行流水!A:A,0))</f>
        <v>62946.76</v>
      </c>
      <c r="H26" s="5">
        <f>INDEX(银行日记账明细!T:T,MATCH(A26,银行日记账明细!D:D,0))</f>
        <v>-20110.919999999998</v>
      </c>
      <c r="I26" s="23">
        <f>INDEX(银行日记账明细!X:X,MATCH(A26,银行日记账明细!D:D,0))</f>
        <v>0</v>
      </c>
      <c r="J26" s="23">
        <f>INDEX(银行日记账明细!Y:Y,MATCH(A26,银行日记账明细!D:D,0))</f>
        <v>0</v>
      </c>
      <c r="K26" s="23" t="str">
        <f>INDEX(银行日记账明细!K:K,MATCH(A26,银行日记账明细!D:D,0))</f>
        <v>PAGA  DIGITAL ITALIA SRL    DI23/0005079 del 19/07/2023 – TD01</v>
      </c>
      <c r="L26" s="23" t="e">
        <f t="shared" si="2"/>
        <v>#VALUE!</v>
      </c>
      <c r="M26" s="23" t="str">
        <f>INDEX(银行日记账明细!W:W,MATCH(A26,银行日记账明细!D:D,0))</f>
        <v>21810003            其他应付款-UNICO（意大利公司）</v>
      </c>
    </row>
    <row r="27" spans="1:13" x14ac:dyDescent="0.25">
      <c r="A27" s="7">
        <v>1022</v>
      </c>
      <c r="B27" s="3" t="str">
        <f>INDEX(银行流水!B:B,MATCH(A27,银行流水!A:A,0))</f>
        <v>21-09-2023</v>
      </c>
      <c r="C27" s="3" t="str">
        <f>INDEX(银行流水!C:C,MATCH(A27,银行流水!A:A,0))</f>
        <v>21-09-2023</v>
      </c>
      <c r="D27" s="23" t="str">
        <f>INDEX(银行流水!D:D,MATCH(A27,银行流水!A:A,0))</f>
        <v>TRANSFERENCIA OTRA ENTIDAD</v>
      </c>
      <c r="E27" s="23" t="str">
        <f>INDEX(银行流水!E:E,MATCH(A27,银行流水!A:A,0))</f>
        <v>FRA 23Ñ9 DEL 01.09.2023</v>
      </c>
      <c r="F27" s="5">
        <f>INDEX(银行流水!G:G,MATCH(A27,银行流水!A:A,0))</f>
        <v>-6664.68</v>
      </c>
      <c r="G27" s="5">
        <f>INDEX(银行流水!H:H,MATCH(A27,银行流水!A:A,0))</f>
        <v>83057.679999999993</v>
      </c>
      <c r="H27" s="5">
        <f>INDEX(银行日记账明细!T:T,MATCH(A27,银行日记账明细!D:D,0))</f>
        <v>-6664.68</v>
      </c>
      <c r="I27" s="23" t="str">
        <f>INDEX(银行日记账明细!X:X,MATCH(A27,银行日记账明细!D:D,0))</f>
        <v>EMPOLIME S.A.</v>
      </c>
      <c r="J27" s="23" t="str">
        <f>INDEX(银行日记账明细!Y:Y,MATCH(A27,银行日记账明细!D:D,0))</f>
        <v>A78492378</v>
      </c>
      <c r="K27" s="23" t="str">
        <f>INDEX(银行日记账明细!K:K,MATCH(A27,银行日记账明细!D:D,0))</f>
        <v>EMPOLIME  9月仓库租金</v>
      </c>
      <c r="L27" s="23" t="e">
        <f t="shared" si="2"/>
        <v>#VALUE!</v>
      </c>
      <c r="M27" s="23" t="str">
        <f>INDEX(银行日记账明细!W:W,MATCH(A27,银行日记账明细!D:D,0))</f>
        <v>2121                应付账款</v>
      </c>
    </row>
    <row r="28" spans="1:13" x14ac:dyDescent="0.25">
      <c r="A28" s="7">
        <v>1023</v>
      </c>
      <c r="B28" s="3" t="str">
        <f>INDEX(银行流水!B:B,MATCH(A28,银行流水!A:A,0))</f>
        <v>21-09-2023</v>
      </c>
      <c r="C28" s="3" t="str">
        <f>INDEX(银行流水!C:C,MATCH(A28,银行流水!A:A,0))</f>
        <v>25-09-2023</v>
      </c>
      <c r="D28" s="23" t="str">
        <f>INDEX(银行流水!D:D,MATCH(A28,银行流水!A:A,0))</f>
        <v>OPERACION CON CHEQUE</v>
      </c>
      <c r="E28" s="23" t="str">
        <f>INDEX(银行流水!E:E,MATCH(A28,银行流水!A:A,0))</f>
        <v>CHEQUE NUM. 6104059</v>
      </c>
      <c r="F28" s="5">
        <f>INDEX(银行流水!G:G,MATCH(A28,银行流水!A:A,0))</f>
        <v>1412.64</v>
      </c>
      <c r="G28" s="5">
        <f>INDEX(银行流水!H:H,MATCH(A28,银行流水!A:A,0))</f>
        <v>89722.36</v>
      </c>
      <c r="H28" s="5">
        <f>INDEX(银行日记账明细!T:T,MATCH(A28,银行日记账明细!D:D,0))</f>
        <v>1412.64</v>
      </c>
      <c r="I28" s="23" t="str">
        <f>INDEX(银行日记账明细!X:X,MATCH(A28,银行日记账明细!D:D,0))</f>
        <v>BRICOLAJES Y DECORACION SEVILLA S.L</v>
      </c>
      <c r="J28" s="23" t="str">
        <f>INDEX(银行日记账明细!Y:Y,MATCH(A28,银行日记账明细!D:D,0))</f>
        <v>B90466178</v>
      </c>
      <c r="K28" s="23" t="str">
        <f>INDEX(银行日记账明细!K:K,MATCH(A28,银行日记账明细!D:D,0))</f>
        <v>CHEQUE NUM. 6104059  BRICOLAJES Y DECORACION SEVILLA S.L  UE23/1446</v>
      </c>
      <c r="L28" s="23" t="str">
        <f t="shared" si="2"/>
        <v>UE23/1446</v>
      </c>
      <c r="M28" s="23" t="str">
        <f>INDEX(银行日记账明细!W:W,MATCH(A28,银行日记账明细!D:D,0))</f>
        <v>1131                应收账款</v>
      </c>
    </row>
    <row r="29" spans="1:13" x14ac:dyDescent="0.25">
      <c r="A29" s="7">
        <v>1024</v>
      </c>
      <c r="B29" s="3" t="str">
        <f>INDEX(银行流水!B:B,MATCH(A29,银行流水!A:A,0))</f>
        <v>21-09-2023</v>
      </c>
      <c r="C29" s="3" t="str">
        <f>INDEX(银行流水!C:C,MATCH(A29,银行流水!A:A,0))</f>
        <v>21-09-2023</v>
      </c>
      <c r="D29" s="23" t="str">
        <f>INDEX(银行流水!D:D,MATCH(A29,银行流水!A:A,0))</f>
        <v>TRANSFERENCIA OTRA ENTIDAD</v>
      </c>
      <c r="E29" s="23" t="str">
        <f>INDEX(银行流水!E:E,MATCH(A29,银行流水!A:A,0))</f>
        <v>TRANSPORTES LARA CEA S.L.  FACTURA UE23-0001413 UNICO STAR EUROPA, S.L.</v>
      </c>
      <c r="F29" s="5">
        <f>INDEX(银行流水!G:G,MATCH(A29,银行流水!A:A,0))</f>
        <v>55000</v>
      </c>
      <c r="G29" s="5">
        <f>INDEX(银行流水!H:H,MATCH(A29,银行流水!A:A,0))</f>
        <v>88309.72</v>
      </c>
      <c r="H29" s="5">
        <f>INDEX(银行日记账明细!T:T,MATCH(A29,银行日记账明细!D:D,0))</f>
        <v>55000</v>
      </c>
      <c r="I29" s="23">
        <f>INDEX(银行日记账明细!X:X,MATCH(A29,银行日记账明细!D:D,0))</f>
        <v>0</v>
      </c>
      <c r="J29" s="23">
        <f>INDEX(银行日记账明细!Y:Y,MATCH(A29,银行日记账明细!D:D,0))</f>
        <v>0</v>
      </c>
      <c r="K29" s="23" t="str">
        <f>INDEX(银行日记账明细!K:K,MATCH(A29,银行日记账明细!D:D,0))</f>
        <v>TRANSPORTES LARA CEA S.L.     UE23-1413</v>
      </c>
      <c r="L29" s="23" t="str">
        <f t="shared" si="2"/>
        <v>UE23-1413</v>
      </c>
      <c r="M29" s="23" t="str">
        <f>INDEX(银行日记账明细!W:W,MATCH(A29,银行日记账明细!D:D,0))</f>
        <v>5301                营业外收入</v>
      </c>
    </row>
    <row r="30" spans="1:13" x14ac:dyDescent="0.25">
      <c r="A30" s="7">
        <v>1025</v>
      </c>
      <c r="B30" s="3" t="str">
        <f>INDEX(银行流水!B:B,MATCH(A30,银行流水!A:A,0))</f>
        <v>21-09-2023</v>
      </c>
      <c r="C30" s="3" t="str">
        <f>INDEX(银行流水!C:C,MATCH(A30,银行流水!A:A,0))</f>
        <v>20-09-2023</v>
      </c>
      <c r="D30" s="23" t="str">
        <f>INDEX(银行流水!D:D,MATCH(A30,银行流水!A:A,0))</f>
        <v>RETROCESION DE APUNTE</v>
      </c>
      <c r="E30" s="23" t="str">
        <f>INDEX(银行流水!E:E,MATCH(A30,银行流水!A:A,0))</f>
        <v/>
      </c>
      <c r="F30" s="5">
        <f>INDEX(银行流水!G:G,MATCH(A30,银行流水!A:A,0))</f>
        <v>8</v>
      </c>
      <c r="G30" s="5">
        <f>INDEX(银行流水!H:H,MATCH(A30,银行流水!A:A,0))</f>
        <v>33309.72</v>
      </c>
      <c r="H30" s="5">
        <f>INDEX(银行日记账明细!T:T,MATCH(A30,银行日记账明细!D:D,0))</f>
        <v>8</v>
      </c>
      <c r="I30" s="23">
        <f>INDEX(银行日记账明细!X:X,MATCH(A30,银行日记账明细!D:D,0))</f>
        <v>0</v>
      </c>
      <c r="J30" s="23">
        <f>INDEX(银行日记账明细!Y:Y,MATCH(A30,银行日记账明细!D:D,0))</f>
        <v>0</v>
      </c>
      <c r="K30" s="23" t="str">
        <f>INDEX(银行日记账明细!K:K,MATCH(A30,银行日记账明细!D:D,0))</f>
        <v>账户手续费</v>
      </c>
      <c r="L30" s="23" t="e">
        <f t="shared" si="2"/>
        <v>#VALUE!</v>
      </c>
      <c r="M30" s="23" t="str">
        <f>INDEX(银行日记账明细!W:W,MATCH(A30,银行日记账明细!D:D,0))</f>
        <v>55030001            手续费</v>
      </c>
    </row>
    <row r="31" spans="1:13" x14ac:dyDescent="0.25">
      <c r="A31" s="7">
        <v>1026</v>
      </c>
      <c r="B31" s="3" t="str">
        <f>INDEX(银行流水!B:B,MATCH(A31,银行流水!A:A,0))</f>
        <v>21-09-2023</v>
      </c>
      <c r="C31" s="3" t="str">
        <f>INDEX(银行流水!C:C,MATCH(A31,银行流水!A:A,0))</f>
        <v>21-09-2023</v>
      </c>
      <c r="D31" s="23" t="str">
        <f>INDEX(银行流水!D:D,MATCH(A31,银行流水!A:A,0))</f>
        <v>RECIBO</v>
      </c>
      <c r="E31" s="23" t="str">
        <f>INDEX(银行流水!E:E,MATCH(A31,银行流水!A:A,0))</f>
        <v>VIVA AQUA SERVICE S 009938210000SDD000005387</v>
      </c>
      <c r="F31" s="5">
        <f>INDEX(银行流水!G:G,MATCH(A31,银行流水!A:A,0))</f>
        <v>-141.9</v>
      </c>
      <c r="G31" s="5">
        <f>INDEX(银行流水!H:H,MATCH(A31,银行流水!A:A,0))</f>
        <v>33301.72</v>
      </c>
      <c r="H31" s="5">
        <f>INDEX(银行日记账明细!T:T,MATCH(A31,银行日记账明细!D:D,0))</f>
        <v>-141.9</v>
      </c>
      <c r="I31" s="23">
        <f>INDEX(银行日记账明细!X:X,MATCH(A31,银行日记账明细!D:D,0))</f>
        <v>0</v>
      </c>
      <c r="J31" s="23">
        <f>INDEX(银行日记账明细!Y:Y,MATCH(A31,银行日记账明细!D:D,0))</f>
        <v>0</v>
      </c>
      <c r="K31" s="23" t="str">
        <f>INDEX(银行日记账明细!K:K,MATCH(A31,银行日记账明细!D:D,0))</f>
        <v>VIVA AQUA SERVICE  饮水费</v>
      </c>
      <c r="L31" s="23" t="e">
        <f t="shared" si="2"/>
        <v>#VALUE!</v>
      </c>
      <c r="M31" s="23" t="str">
        <f>INDEX(银行日记账明细!W:W,MATCH(A31,银行日记账明细!D:D,0))</f>
        <v>55012018            营业费用-仓库水电费</v>
      </c>
    </row>
    <row r="32" spans="1:13" x14ac:dyDescent="0.25">
      <c r="A32" s="7">
        <v>1027</v>
      </c>
      <c r="B32" s="3" t="str">
        <f>INDEX(银行流水!B:B,MATCH(A32,银行流水!A:A,0))</f>
        <v>21-09-2023</v>
      </c>
      <c r="C32" s="3" t="str">
        <f>INDEX(银行流水!C:C,MATCH(A32,银行流水!A:A,0))</f>
        <v>21-09-2023</v>
      </c>
      <c r="D32" s="23" t="str">
        <f>INDEX(银行流水!D:D,MATCH(A32,银行流水!A:A,0))</f>
        <v>TRANSFERENCIA OTRA ENTIDAD</v>
      </c>
      <c r="E32" s="23" t="str">
        <f>INDEX(银行流水!E:E,MATCH(A32,银行流水!A:A,0))</f>
        <v>RONGJU XU  Factura UE 23-0001305 rongju xu UNICO STAR EUROPA S,L</v>
      </c>
      <c r="F32" s="5">
        <f>INDEX(银行流水!G:G,MATCH(A32,银行流水!A:A,0))</f>
        <v>1014.62</v>
      </c>
      <c r="G32" s="5">
        <f>INDEX(银行流水!H:H,MATCH(A32,银行流水!A:A,0))</f>
        <v>33443.620000000003</v>
      </c>
      <c r="H32" s="5">
        <f>INDEX(银行日记账明细!T:T,MATCH(A32,银行日记账明细!D:D,0))</f>
        <v>1014.62</v>
      </c>
      <c r="I32" s="23" t="str">
        <f>INDEX(银行日记账明细!X:X,MATCH(A32,银行日记账明细!D:D,0))</f>
        <v>RONGJU XU 徐荣菊</v>
      </c>
      <c r="J32" s="23" t="str">
        <f>INDEX(银行日记账明细!Y:Y,MATCH(A32,银行日记账明细!D:D,0))</f>
        <v>X2564681C</v>
      </c>
      <c r="K32" s="23" t="str">
        <f>INDEX(银行日记账明细!K:K,MATCH(A32,银行日记账明细!D:D,0))</f>
        <v>RONGJU XU  UE23/1205</v>
      </c>
      <c r="L32" s="23" t="str">
        <f t="shared" si="2"/>
        <v>UE23/1205</v>
      </c>
      <c r="M32" s="23" t="str">
        <f>INDEX(银行日记账明细!W:W,MATCH(A32,银行日记账明细!D:D,0))</f>
        <v>1131                应收账款</v>
      </c>
    </row>
    <row r="33" spans="1:13" x14ac:dyDescent="0.25">
      <c r="A33" s="7">
        <v>1028</v>
      </c>
      <c r="B33" s="3" t="str">
        <f>INDEX(银行流水!B:B,MATCH(A33,银行流水!A:A,0))</f>
        <v>20-09-2023</v>
      </c>
      <c r="C33" s="3" t="str">
        <f>INDEX(银行流水!C:C,MATCH(A33,银行流水!A:A,0))</f>
        <v>20-09-2023</v>
      </c>
      <c r="D33" s="23" t="str">
        <f>INDEX(银行流水!D:D,MATCH(A33,银行流水!A:A,0))</f>
        <v>COMISIONES Y GASTOS VARIOS</v>
      </c>
      <c r="E33" s="23" t="str">
        <f>INDEX(银行流水!E:E,MATCH(A33,银行流水!A:A,0))</f>
        <v>TAR.PLANA CTA.NEGO.</v>
      </c>
      <c r="F33" s="5">
        <f>INDEX(银行流水!G:G,MATCH(A33,银行流水!A:A,0))</f>
        <v>-8</v>
      </c>
      <c r="G33" s="5">
        <f>INDEX(银行流水!H:H,MATCH(A33,银行流水!A:A,0))</f>
        <v>32429</v>
      </c>
      <c r="H33" s="5">
        <f>INDEX(银行日记账明细!T:T,MATCH(A33,银行日记账明细!D:D,0))</f>
        <v>-8</v>
      </c>
      <c r="I33" s="23">
        <f>INDEX(银行日记账明细!X:X,MATCH(A33,银行日记账明细!D:D,0))</f>
        <v>0</v>
      </c>
      <c r="J33" s="23">
        <f>INDEX(银行日记账明细!Y:Y,MATCH(A33,银行日记账明细!D:D,0))</f>
        <v>0</v>
      </c>
      <c r="K33" s="23" t="str">
        <f>INDEX(银行日记账明细!K:K,MATCH(A33,银行日记账明细!D:D,0))</f>
        <v>账户手续费</v>
      </c>
      <c r="L33" s="23" t="e">
        <f t="shared" si="2"/>
        <v>#VALUE!</v>
      </c>
      <c r="M33" s="23" t="str">
        <f>INDEX(银行日记账明细!W:W,MATCH(A33,银行日记账明细!D:D,0))</f>
        <v>55030001            手续费</v>
      </c>
    </row>
    <row r="34" spans="1:13" x14ac:dyDescent="0.25">
      <c r="A34" s="7">
        <v>1029</v>
      </c>
      <c r="B34" s="3" t="str">
        <f>INDEX(银行流水!B:B,MATCH(A34,银行流水!A:A,0))</f>
        <v>20-09-2023</v>
      </c>
      <c r="C34" s="3" t="str">
        <f>INDEX(银行流水!C:C,MATCH(A34,银行流水!A:A,0))</f>
        <v>20-09-2023</v>
      </c>
      <c r="D34" s="23" t="str">
        <f>INDEX(银行流水!D:D,MATCH(A34,银行流水!A:A,0))</f>
        <v>RECIBO TELEFONO</v>
      </c>
      <c r="E34" s="23" t="str">
        <f>INDEX(银行流水!E:E,MATCH(A34,银行流水!A:A,0))</f>
        <v>VODAFONE ESPANA S.A 001872080000SDD004284671</v>
      </c>
      <c r="F34" s="5">
        <f>INDEX(银行流水!G:G,MATCH(A34,银行流水!A:A,0))</f>
        <v>-142.15</v>
      </c>
      <c r="G34" s="5">
        <f>INDEX(银行流水!H:H,MATCH(A34,银行流水!A:A,0))</f>
        <v>32437</v>
      </c>
      <c r="H34" s="5">
        <f>INDEX(银行日记账明细!T:T,MATCH(A34,银行日记账明细!D:D,0))</f>
        <v>-142.15</v>
      </c>
      <c r="I34" s="23">
        <f>INDEX(银行日记账明细!X:X,MATCH(A34,银行日记账明细!D:D,0))</f>
        <v>0</v>
      </c>
      <c r="J34" s="23">
        <f>INDEX(银行日记账明细!Y:Y,MATCH(A34,银行日记账明细!D:D,0))</f>
        <v>0</v>
      </c>
      <c r="K34" s="23" t="str">
        <f>INDEX(银行日记账明细!K:K,MATCH(A34,银行日记账明细!D:D,0))</f>
        <v>VODAFONE ESPANA S.A 电话费</v>
      </c>
      <c r="L34" s="23" t="e">
        <f t="shared" si="2"/>
        <v>#VALUE!</v>
      </c>
      <c r="M34" s="23" t="str">
        <f>INDEX(银行日记账明细!W:W,MATCH(A34,银行日记账明细!D:D,0))</f>
        <v>55022004            管理费用-办公费用</v>
      </c>
    </row>
    <row r="35" spans="1:13" x14ac:dyDescent="0.25">
      <c r="A35" s="7">
        <v>1030</v>
      </c>
      <c r="B35" s="3" t="str">
        <f>INDEX(银行流水!B:B,MATCH(A35,银行流水!A:A,0))</f>
        <v>20-09-2023</v>
      </c>
      <c r="C35" s="3" t="str">
        <f>INDEX(银行流水!C:C,MATCH(A35,银行流水!A:A,0))</f>
        <v>20-09-2023</v>
      </c>
      <c r="D35" s="23" t="str">
        <f>INDEX(银行流水!D:D,MATCH(A35,银行流水!A:A,0))</f>
        <v>TRANSFERENCIA OTRA ENTIDAD</v>
      </c>
      <c r="E35" s="23" t="str">
        <f>INDEX(银行流水!E:E,MATCH(A35,银行流水!A:A,0))</f>
        <v>UNICO STAR EUROPA SL  INTERAL TRANSFER A IBERCAJA UNICO UNICO STAR EUROPA S.L</v>
      </c>
      <c r="F35" s="5">
        <f>INDEX(银行流水!G:G,MATCH(A35,银行流水!A:A,0))</f>
        <v>5600</v>
      </c>
      <c r="G35" s="5">
        <f>INDEX(银行流水!H:H,MATCH(A35,银行流水!A:A,0))</f>
        <v>32579.15</v>
      </c>
      <c r="H35" s="5">
        <f>INDEX(银行日记账明细!T:T,MATCH(A35,银行日记账明细!D:D,0))</f>
        <v>5600</v>
      </c>
      <c r="I35" s="23">
        <f>INDEX(银行日记账明细!X:X,MATCH(A35,银行日记账明细!D:D,0))</f>
        <v>0</v>
      </c>
      <c r="J35" s="23">
        <f>INDEX(银行日记账明细!Y:Y,MATCH(A35,银行日记账明细!D:D,0))</f>
        <v>0</v>
      </c>
      <c r="K35" s="23" t="str">
        <f>INDEX(银行日记账明细!K:K,MATCH(A35,银行日记账明细!D:D,0))</f>
        <v>内部转账 CAJARUAL</v>
      </c>
      <c r="L35" s="23" t="e">
        <f t="shared" si="2"/>
        <v>#VALUE!</v>
      </c>
      <c r="M35" s="23" t="str">
        <f>INDEX(银行日记账明细!W:W,MATCH(A35,银行日记账明细!D:D,0))</f>
        <v>10090008            在途存款</v>
      </c>
    </row>
    <row r="36" spans="1:13" x14ac:dyDescent="0.25">
      <c r="A36" s="7">
        <v>1031</v>
      </c>
      <c r="B36" s="3" t="str">
        <f>INDEX(银行流水!B:B,MATCH(A36,银行流水!A:A,0))</f>
        <v>20-09-2023</v>
      </c>
      <c r="C36" s="3" t="str">
        <f>INDEX(银行流水!C:C,MATCH(A36,银行流水!A:A,0))</f>
        <v>20-09-2023</v>
      </c>
      <c r="D36" s="23" t="str">
        <f>INDEX(银行流水!D:D,MATCH(A36,银行流水!A:A,0))</f>
        <v>TRANSFERENCIA OTRA ENTIDAD</v>
      </c>
      <c r="E36" s="23" t="str">
        <f>INDEX(银行流水!E:E,MATCH(A36,银行流水!A:A,0))</f>
        <v>GRUPO MIN HAI SOCIEDAD LIMITADA  factura unico star europa sl</v>
      </c>
      <c r="F36" s="5">
        <f>INDEX(银行流水!G:G,MATCH(A36,银行流水!A:A,0))</f>
        <v>1500</v>
      </c>
      <c r="G36" s="5">
        <f>INDEX(银行流水!H:H,MATCH(A36,银行流水!A:A,0))</f>
        <v>26979.15</v>
      </c>
      <c r="H36" s="5">
        <f>INDEX(银行日记账明细!T:T,MATCH(A36,银行日记账明细!D:D,0))</f>
        <v>1500</v>
      </c>
      <c r="I36" s="23" t="str">
        <f>INDEX(银行日记账明细!X:X,MATCH(A36,银行日记账明细!D:D,0))</f>
        <v>GRUPO MIN HAI S.L</v>
      </c>
      <c r="J36" s="23" t="str">
        <f>INDEX(银行日记账明细!Y:Y,MATCH(A36,银行日记账明细!D:D,0))</f>
        <v>B56211428</v>
      </c>
      <c r="K36" s="23" t="str">
        <f>INDEX(银行日记账明细!K:K,MATCH(A36,银行日记账明细!D:D,0))</f>
        <v>GRUPO MIN HAI S.L  UE23/1454部分收款银行转账部分，其余收支票</v>
      </c>
      <c r="L36" s="23" t="str">
        <f t="shared" si="2"/>
        <v>UE23/1454部分收款银行转账部分，其余收支票</v>
      </c>
      <c r="M36" s="23" t="str">
        <f>INDEX(银行日记账明细!W:W,MATCH(A36,银行日记账明细!D:D,0))</f>
        <v>1131                应收账款</v>
      </c>
    </row>
    <row r="37" spans="1:13" x14ac:dyDescent="0.25">
      <c r="A37" s="7" t="s">
        <v>566</v>
      </c>
      <c r="B37" s="3" t="str">
        <f>INDEX(银行流水!B:B,MATCH(A37,银行流水!A:A,0))</f>
        <v>19-09-2023</v>
      </c>
      <c r="C37" s="3" t="str">
        <f>INDEX(银行流水!C:C,MATCH(A37,银行流水!A:A,0))</f>
        <v>19-09-2023</v>
      </c>
      <c r="D37" s="23" t="str">
        <f>INDEX(银行流水!D:D,MATCH(A37,银行流水!A:A,0))</f>
        <v>TRANSFERENCIA OTRA ENTIDAD</v>
      </c>
      <c r="E37" s="23" t="str">
        <f>INDEX(银行流水!E:E,MATCH(A37,银行流水!A:A,0))</f>
        <v>FRA JUNIO Y JULIO 2023</v>
      </c>
      <c r="F37" s="5">
        <f>INDEX(银行流水!G:G,MATCH(A37,银行流水!A:A,0))</f>
        <v>-1718.38</v>
      </c>
      <c r="G37" s="5">
        <f>INDEX(银行流水!H:H,MATCH(A37,银行流水!A:A,0))</f>
        <v>25479.15</v>
      </c>
      <c r="H37" s="5">
        <f>INDEX(银行日记账明细!T:T,MATCH(A37,银行日记账明细!D:D,0))</f>
        <v>-15.02</v>
      </c>
      <c r="I37" s="23">
        <f>INDEX(银行日记账明细!X:X,MATCH(A37,银行日记账明细!D:D,0))</f>
        <v>0</v>
      </c>
      <c r="J37" s="23">
        <f>INDEX(银行日记账明细!Y:Y,MATCH(A37,银行日记账明细!D:D,0))</f>
        <v>0</v>
      </c>
      <c r="K37" s="23" t="str">
        <f>INDEX(银行日记账明细!K:K,MATCH(A37,银行日记账明细!D:D,0))</f>
        <v>支付 MARESA maritn e hijos 运费  手续费</v>
      </c>
      <c r="L37" s="23" t="e">
        <f t="shared" si="2"/>
        <v>#VALUE!</v>
      </c>
      <c r="M37" s="23" t="str">
        <f>INDEX(银行日记账明细!W:W,MATCH(A37,银行日记账明细!D:D,0))</f>
        <v>55030001            手续费</v>
      </c>
    </row>
    <row r="38" spans="1:13" s="23" customFormat="1" x14ac:dyDescent="0.25">
      <c r="A38" s="7" t="s">
        <v>567</v>
      </c>
      <c r="B38" s="3"/>
      <c r="C38" s="3"/>
      <c r="F38" s="5"/>
      <c r="G38" s="5"/>
      <c r="H38" s="5">
        <f>INDEX(银行日记账明细!T:T,MATCH(A38,银行日记账明细!D:D,0))</f>
        <v>-1703.36</v>
      </c>
      <c r="I38" s="23" t="str">
        <f>INDEX(银行日记账明细!X:X,MATCH(A38,银行日记账明细!D:D,0))</f>
        <v>MARTIN E HIJOS S.L.</v>
      </c>
      <c r="J38" s="23" t="str">
        <f>INDEX(银行日记账明细!Y:Y,MATCH(A38,银行日记账明细!D:D,0))</f>
        <v>B35023068</v>
      </c>
      <c r="K38" s="23" t="str">
        <f>INDEX(银行日记账明细!K:K,MATCH(A38,银行日记账明细!D:D,0))</f>
        <v>MARESA  maritn e hijos  运费  6月发票 1130.79  7月发票  621.94+之前未支付成功对方银行手续费9.68+5.33  减abono 14.44+34.92</v>
      </c>
      <c r="L38" s="23" t="e">
        <f t="shared" ref="L38" si="4">RIGHT(K38,LEN(K38)+1-FIND("UE23",K38))</f>
        <v>#VALUE!</v>
      </c>
      <c r="M38" s="23" t="str">
        <f>INDEX(银行日记账明细!W:W,MATCH(A38,银行日记账明细!D:D,0))</f>
        <v>2121                应付账款</v>
      </c>
    </row>
    <row r="39" spans="1:13" x14ac:dyDescent="0.25">
      <c r="A39" s="7">
        <v>1033</v>
      </c>
      <c r="B39" s="3" t="str">
        <f>INDEX(银行流水!B:B,MATCH(A39,银行流水!A:A,0))</f>
        <v>19-09-2023</v>
      </c>
      <c r="C39" s="3" t="str">
        <f>INDEX(银行流水!C:C,MATCH(A39,银行流水!A:A,0))</f>
        <v>21-09-2023</v>
      </c>
      <c r="D39" s="23" t="str">
        <f>INDEX(银行流水!D:D,MATCH(A39,银行流水!A:A,0))</f>
        <v>OPERACION CON CHEQUE</v>
      </c>
      <c r="E39" s="23" t="str">
        <f>INDEX(银行流水!E:E,MATCH(A39,银行流水!A:A,0))</f>
        <v>CHEQUE NUM. 6305835</v>
      </c>
      <c r="F39" s="5">
        <f>INDEX(银行流水!G:G,MATCH(A39,银行流水!A:A,0))</f>
        <v>1530.5</v>
      </c>
      <c r="G39" s="5">
        <f>INDEX(银行流水!H:H,MATCH(A39,银行流水!A:A,0))</f>
        <v>27197.53</v>
      </c>
      <c r="H39" s="5">
        <f>INDEX(银行日记账明细!T:T,MATCH(A39,银行日记账明细!D:D,0))</f>
        <v>1530.5</v>
      </c>
      <c r="I39" s="23" t="str">
        <f>INDEX(银行日记账明细!X:X,MATCH(A39,银行日记账明细!D:D,0))</f>
        <v>LILI CHEN</v>
      </c>
      <c r="J39" s="23" t="str">
        <f>INDEX(银行日记账明细!Y:Y,MATCH(A39,银行日记账明细!D:D,0))</f>
        <v>X4608054G</v>
      </c>
      <c r="K39" s="23" t="str">
        <f>INDEX(银行日记账明细!K:K,MATCH(A39,银行日记账明细!D:D,0))</f>
        <v>CHEQUE NUM. 6305835  QIAOKANG DA S.L UE23/0737</v>
      </c>
      <c r="L39" s="23" t="str">
        <f t="shared" si="2"/>
        <v>UE23/0737</v>
      </c>
      <c r="M39" s="23" t="str">
        <f>INDEX(银行日记账明细!W:W,MATCH(A39,银行日记账明细!D:D,0))</f>
        <v>1131                应收账款</v>
      </c>
    </row>
    <row r="40" spans="1:13" x14ac:dyDescent="0.25">
      <c r="A40" s="7">
        <v>1034</v>
      </c>
      <c r="B40" s="3" t="str">
        <f>INDEX(银行流水!B:B,MATCH(A40,银行流水!A:A,0))</f>
        <v>19-09-2023</v>
      </c>
      <c r="C40" s="3" t="str">
        <f>INDEX(银行流水!C:C,MATCH(A40,银行流水!A:A,0))</f>
        <v>21-09-2023</v>
      </c>
      <c r="D40" s="23" t="str">
        <f>INDEX(银行流水!D:D,MATCH(A40,银行流水!A:A,0))</f>
        <v>OPERACION CON CHEQUE</v>
      </c>
      <c r="E40" s="23" t="str">
        <f>INDEX(银行流水!E:E,MATCH(A40,银行流水!A:A,0))</f>
        <v>CHEQUE NUM. 6671572</v>
      </c>
      <c r="F40" s="5">
        <f>INDEX(银行流水!G:G,MATCH(A40,银行流水!A:A,0))</f>
        <v>2362.54</v>
      </c>
      <c r="G40" s="5">
        <f>INDEX(银行流水!H:H,MATCH(A40,银行流水!A:A,0))</f>
        <v>25667.03</v>
      </c>
      <c r="H40" s="5">
        <f>INDEX(银行日记账明细!T:T,MATCH(A40,银行日记账明细!D:D,0))</f>
        <v>2362.54</v>
      </c>
      <c r="I40" s="23" t="str">
        <f>INDEX(银行日记账明细!X:X,MATCH(A40,银行日记账明细!D:D,0))</f>
        <v>MI PRIMERA CASA EUROPAS.L</v>
      </c>
      <c r="J40" s="23" t="str">
        <f>INDEX(银行日记账明细!Y:Y,MATCH(A40,银行日记账明细!D:D,0))</f>
        <v>B73677965</v>
      </c>
      <c r="K40" s="23" t="str">
        <f>INDEX(银行日记账明细!K:K,MATCH(A40,银行日记账明细!D:D,0))</f>
        <v>CHEQUE NUM. 6671572  MI PRIMERA CASA EUROPAS.L  UE23/1137</v>
      </c>
      <c r="L40" s="23" t="str">
        <f t="shared" si="2"/>
        <v>UE23/1137</v>
      </c>
      <c r="M40" s="23" t="str">
        <f>INDEX(银行日记账明细!W:W,MATCH(A40,银行日记账明细!D:D,0))</f>
        <v>1131                应收账款</v>
      </c>
    </row>
    <row r="41" spans="1:13" x14ac:dyDescent="0.25">
      <c r="A41" s="7">
        <v>1035</v>
      </c>
      <c r="B41" s="3" t="str">
        <f>INDEX(银行流水!B:B,MATCH(A41,银行流水!A:A,0))</f>
        <v>19-09-2023</v>
      </c>
      <c r="C41" s="3" t="str">
        <f>INDEX(银行流水!C:C,MATCH(A41,银行流水!A:A,0))</f>
        <v>21-09-2023</v>
      </c>
      <c r="D41" s="23" t="str">
        <f>INDEX(银行流水!D:D,MATCH(A41,银行流水!A:A,0))</f>
        <v>OPERACION CON CHEQUE</v>
      </c>
      <c r="E41" s="23" t="str">
        <f>INDEX(银行流水!E:E,MATCH(A41,银行流水!A:A,0))</f>
        <v>CHEQUE NUM. 0883267</v>
      </c>
      <c r="F41" s="5">
        <f>INDEX(银行流水!G:G,MATCH(A41,银行流水!A:A,0))</f>
        <v>2919.56</v>
      </c>
      <c r="G41" s="5">
        <f>INDEX(银行流水!H:H,MATCH(A41,银行流水!A:A,0))</f>
        <v>23304.49</v>
      </c>
      <c r="H41" s="5">
        <f>INDEX(银行日记账明细!T:T,MATCH(A41,银行日记账明细!D:D,0))</f>
        <v>2919.56</v>
      </c>
      <c r="I41" s="23" t="str">
        <f>INDEX(银行日记账明细!X:X,MATCH(A41,银行日记账明细!D:D,0))</f>
        <v>EASY PHONE CADIZ S.L</v>
      </c>
      <c r="J41" s="23" t="str">
        <f>INDEX(银行日记账明细!Y:Y,MATCH(A41,银行日记账明细!D:D,0))</f>
        <v>B02772879</v>
      </c>
      <c r="K41" s="23" t="str">
        <f>INDEX(银行日记账明细!K:K,MATCH(A41,银行日记账明细!D:D,0))</f>
        <v>CHEQUE NUM. 0883267  	 EASY PHONE CADIZ S.L  UE23/1082 UE23/1083 UE23/1447</v>
      </c>
      <c r="L41" s="23" t="str">
        <f t="shared" si="2"/>
        <v>UE23/1082 UE23/1083 UE23/1447</v>
      </c>
      <c r="M41" s="23" t="str">
        <f>INDEX(银行日记账明细!W:W,MATCH(A41,银行日记账明细!D:D,0))</f>
        <v>1131                应收账款</v>
      </c>
    </row>
    <row r="42" spans="1:13" x14ac:dyDescent="0.25">
      <c r="A42" s="7">
        <v>1036</v>
      </c>
      <c r="B42" s="3" t="str">
        <f>INDEX(银行流水!B:B,MATCH(A42,银行流水!A:A,0))</f>
        <v>19-09-2023</v>
      </c>
      <c r="C42" s="3" t="str">
        <f>INDEX(银行流水!C:C,MATCH(A42,银行流水!A:A,0))</f>
        <v>21-09-2023</v>
      </c>
      <c r="D42" s="23" t="str">
        <f>INDEX(银行流水!D:D,MATCH(A42,银行流水!A:A,0))</f>
        <v>OPERACION CON CHEQUE</v>
      </c>
      <c r="E42" s="23" t="str">
        <f>INDEX(银行流水!E:E,MATCH(A42,银行流水!A:A,0))</f>
        <v>CHEQUE NUM. 0883265</v>
      </c>
      <c r="F42" s="5">
        <f>INDEX(银行流水!G:G,MATCH(A42,银行流水!A:A,0))</f>
        <v>2044.49</v>
      </c>
      <c r="G42" s="5">
        <f>INDEX(银行流水!H:H,MATCH(A42,银行流水!A:A,0))</f>
        <v>20384.93</v>
      </c>
      <c r="H42" s="5">
        <f>INDEX(银行日记账明细!T:T,MATCH(A42,银行日记账明细!D:D,0))</f>
        <v>2044.49</v>
      </c>
      <c r="I42" s="23" t="str">
        <f>INDEX(银行日记账明细!X:X,MATCH(A42,银行日记账明细!D:D,0))</f>
        <v>EASY PHONE CADIZ S.L</v>
      </c>
      <c r="J42" s="23" t="str">
        <f>INDEX(银行日记账明细!Y:Y,MATCH(A42,银行日记账明细!D:D,0))</f>
        <v>B02772879</v>
      </c>
      <c r="K42" s="23" t="str">
        <f>INDEX(银行日记账明细!K:K,MATCH(A42,银行日记账明细!D:D,0))</f>
        <v>CHEQUE NUM. 0883265  EASY PHONE CADIZ S.L  UE23/1079</v>
      </c>
      <c r="L42" s="23" t="str">
        <f t="shared" si="2"/>
        <v>UE23/1079</v>
      </c>
      <c r="M42" s="23" t="str">
        <f>INDEX(银行日记账明细!W:W,MATCH(A42,银行日记账明细!D:D,0))</f>
        <v>1131                应收账款</v>
      </c>
    </row>
    <row r="43" spans="1:13" x14ac:dyDescent="0.25">
      <c r="A43" s="7">
        <v>1037</v>
      </c>
      <c r="B43" s="3" t="str">
        <f>INDEX(银行流水!B:B,MATCH(A43,银行流水!A:A,0))</f>
        <v>19-09-2023</v>
      </c>
      <c r="C43" s="3" t="str">
        <f>INDEX(银行流水!C:C,MATCH(A43,银行流水!A:A,0))</f>
        <v>21-09-2023</v>
      </c>
      <c r="D43" s="23" t="str">
        <f>INDEX(银行流水!D:D,MATCH(A43,银行流水!A:A,0))</f>
        <v>OPERACION CON CHEQUE</v>
      </c>
      <c r="E43" s="23" t="str">
        <f>INDEX(银行流水!E:E,MATCH(A43,银行流水!A:A,0))</f>
        <v>CHEQUE NUM. 0883266</v>
      </c>
      <c r="F43" s="5">
        <f>INDEX(银行流水!G:G,MATCH(A43,银行流水!A:A,0))</f>
        <v>10999.69</v>
      </c>
      <c r="G43" s="5">
        <f>INDEX(银行流水!H:H,MATCH(A43,银行流水!A:A,0))</f>
        <v>18340.439999999999</v>
      </c>
      <c r="H43" s="5">
        <f>INDEX(银行日记账明细!T:T,MATCH(A43,银行日记账明细!D:D,0))</f>
        <v>10999.69</v>
      </c>
      <c r="I43" s="23" t="str">
        <f>INDEX(银行日记账明细!X:X,MATCH(A43,银行日记账明细!D:D,0))</f>
        <v>EASY PHONE CADIZ S.L</v>
      </c>
      <c r="J43" s="23" t="str">
        <f>INDEX(银行日记账明细!Y:Y,MATCH(A43,银行日记账明细!D:D,0))</f>
        <v>B02772879</v>
      </c>
      <c r="K43" s="23" t="str">
        <f>INDEX(银行日记账明细!K:K,MATCH(A43,银行日记账明细!D:D,0))</f>
        <v>CHEQUE NUM. 0883266  EASY PHONE CADIZ S.L  UE23/1081</v>
      </c>
      <c r="L43" s="23" t="str">
        <f t="shared" si="2"/>
        <v>UE23/1081</v>
      </c>
      <c r="M43" s="23" t="str">
        <f>INDEX(银行日记账明细!W:W,MATCH(A43,银行日记账明细!D:D,0))</f>
        <v>1131                应收账款</v>
      </c>
    </row>
    <row r="44" spans="1:13" x14ac:dyDescent="0.25">
      <c r="A44" s="7" t="s">
        <v>568</v>
      </c>
      <c r="B44" s="3" t="str">
        <f>INDEX(银行流水!B:B,MATCH(A44,银行流水!A:A,0))</f>
        <v>19-09-2023</v>
      </c>
      <c r="C44" s="3" t="str">
        <f>INDEX(银行流水!C:C,MATCH(A44,银行流水!A:A,0))</f>
        <v>19-09-2023</v>
      </c>
      <c r="D44" s="23" t="str">
        <f>INDEX(银行流水!D:D,MATCH(A44,银行流水!A:A,0))</f>
        <v>TRANSFERENCIA OTRA ENTIDAD</v>
      </c>
      <c r="E44" s="23" t="str">
        <f>INDEX(银行流水!E:E,MATCH(A44,银行流水!A:A,0))</f>
        <v>FRA N. SX2023 005 DE 18.09.2023</v>
      </c>
      <c r="F44" s="5">
        <f>INDEX(银行流水!G:G,MATCH(A44,银行流水!A:A,0))</f>
        <v>-1500</v>
      </c>
      <c r="G44" s="5">
        <f>INDEX(银行流水!H:H,MATCH(A44,银行流水!A:A,0))</f>
        <v>7340.75</v>
      </c>
      <c r="H44" s="5">
        <f>INDEX(银行日记账明细!T:T,MATCH(A44,银行日记账明细!D:D,0))</f>
        <v>212.26</v>
      </c>
      <c r="I44" s="23">
        <f>INDEX(银行日记账明细!X:X,MATCH(A44,银行日记账明细!D:D,0))</f>
        <v>0</v>
      </c>
      <c r="J44" s="23">
        <f>INDEX(银行日记账明细!Y:Y,MATCH(A44,银行日记账明细!D:D,0))</f>
        <v>0</v>
      </c>
      <c r="K44" s="23" t="str">
        <f>INDEX(银行日记账明细!K:K,MATCH(A44,银行日记账明细!D:D,0))</f>
        <v>支付施小东佣金9月发票 1415 .09+IVA297.17   代扣个税</v>
      </c>
      <c r="L44" s="23" t="e">
        <f t="shared" si="2"/>
        <v>#VALUE!</v>
      </c>
      <c r="M44" s="23" t="str">
        <f>INDEX(银行日记账明细!W:W,MATCH(A44,银行日记账明细!D:D,0))</f>
        <v>21710015            应交税金-应交个人所得税保险费</v>
      </c>
    </row>
    <row r="45" spans="1:13" s="23" customFormat="1" x14ac:dyDescent="0.25">
      <c r="A45" s="7" t="s">
        <v>569</v>
      </c>
      <c r="B45" s="3"/>
      <c r="C45" s="3"/>
      <c r="F45" s="5"/>
      <c r="G45" s="5"/>
      <c r="H45" s="5">
        <f>INDEX(银行日记账明细!T:T,MATCH(A45,银行日记账明细!D:D,0))</f>
        <v>-1712.26</v>
      </c>
      <c r="I45" s="23">
        <f>INDEX(银行日记账明细!X:X,MATCH(A45,银行日记账明细!D:D,0))</f>
        <v>0</v>
      </c>
      <c r="J45" s="23">
        <f>INDEX(银行日记账明细!Y:Y,MATCH(A45,银行日记账明细!D:D,0))</f>
        <v>0</v>
      </c>
      <c r="K45" s="23" t="str">
        <f>INDEX(银行日记账明细!K:K,MATCH(A45,银行日记账明细!D:D,0))</f>
        <v>支付施小东佣金9月发票 1415 .09+IVA297.17</v>
      </c>
      <c r="L45" s="23" t="e">
        <f t="shared" ref="L45" si="5">RIGHT(K45,LEN(K45)+1-FIND("UE23",K45))</f>
        <v>#VALUE!</v>
      </c>
      <c r="M45" s="23" t="str">
        <f>INDEX(银行日记账明细!W:W,MATCH(A45,银行日记账明细!D:D,0))</f>
        <v>2152                应付佣金</v>
      </c>
    </row>
    <row r="46" spans="1:13" x14ac:dyDescent="0.25">
      <c r="A46" s="7">
        <v>1039</v>
      </c>
      <c r="B46" s="3" t="str">
        <f>INDEX(银行流水!B:B,MATCH(A46,银行流水!A:A,0))</f>
        <v>19-09-2023</v>
      </c>
      <c r="C46" s="3" t="str">
        <f>INDEX(银行流水!C:C,MATCH(A46,银行流水!A:A,0))</f>
        <v>19-09-2023</v>
      </c>
      <c r="D46" s="23" t="str">
        <f>INDEX(银行流水!D:D,MATCH(A46,银行流水!A:A,0))</f>
        <v>TRANSFERENCIA OTRA ENTIDAD</v>
      </c>
      <c r="E46" s="23" t="str">
        <f>INDEX(银行流水!E:E,MATCH(A46,银行流水!A:A,0))</f>
        <v>ZIQIANG WANG X6172235R UE23-0001435 UNICO STAR EUROPA S.L</v>
      </c>
      <c r="F46" s="5">
        <f>INDEX(银行流水!G:G,MATCH(A46,银行流水!A:A,0))</f>
        <v>593.63</v>
      </c>
      <c r="G46" s="5">
        <f>INDEX(银行流水!H:H,MATCH(A46,银行流水!A:A,0))</f>
        <v>8840.75</v>
      </c>
      <c r="H46" s="5">
        <f>INDEX(银行日记账明细!T:T,MATCH(A46,银行日记账明细!D:D,0))</f>
        <v>593.63</v>
      </c>
      <c r="I46" s="23" t="str">
        <f>INDEX(银行日记账明细!X:X,MATCH(A46,银行日记账明细!D:D,0))</f>
        <v>ZIQIANG WANG</v>
      </c>
      <c r="J46" s="23" t="str">
        <f>INDEX(银行日记账明细!Y:Y,MATCH(A46,银行日记账明细!D:D,0))</f>
        <v>X6434037V</v>
      </c>
      <c r="K46" s="23" t="str">
        <f>INDEX(银行日记账明细!K:K,MATCH(A46,银行日记账明细!D:D,0))</f>
        <v>ZIQIANG WANG UE23-1435  UE23/1435</v>
      </c>
      <c r="L46" s="23" t="str">
        <f t="shared" si="2"/>
        <v>UE23-1435  UE23/1435</v>
      </c>
      <c r="M46" s="23" t="str">
        <f>INDEX(银行日记账明细!W:W,MATCH(A46,银行日记账明细!D:D,0))</f>
        <v>1131                应收账款</v>
      </c>
    </row>
    <row r="47" spans="1:13" x14ac:dyDescent="0.25">
      <c r="A47" s="7">
        <v>1040</v>
      </c>
      <c r="B47" s="3" t="str">
        <f>INDEX(银行流水!B:B,MATCH(A47,银行流水!A:A,0))</f>
        <v>19-09-2023</v>
      </c>
      <c r="C47" s="3" t="str">
        <f>INDEX(银行流水!C:C,MATCH(A47,银行流水!A:A,0))</f>
        <v>19-09-2023</v>
      </c>
      <c r="D47" s="23" t="str">
        <f>INDEX(银行流水!D:D,MATCH(A47,银行流水!A:A,0))</f>
        <v>TRANSFERENCIA OTRA ENTIDAD</v>
      </c>
      <c r="E47" s="23" t="str">
        <f>INDEX(银行流水!E:E,MATCH(A47,银行流水!A:A,0))</f>
        <v>CAVE BILBAINOS LOGISTICA ESPANA S.L B46211132 Fra:15980 - Fecha:18-09-2023 - Imp:213.33 UNICO STAR EUROPA S.L.</v>
      </c>
      <c r="F47" s="5">
        <f>INDEX(银行流水!G:G,MATCH(A47,银行流水!A:A,0))</f>
        <v>213.33</v>
      </c>
      <c r="G47" s="5">
        <f>INDEX(银行流水!H:H,MATCH(A47,银行流水!A:A,0))</f>
        <v>8247.1200000000008</v>
      </c>
      <c r="H47" s="5">
        <f>INDEX(银行日记账明细!T:T,MATCH(A47,银行日记账明细!D:D,0))</f>
        <v>213.33</v>
      </c>
      <c r="I47" s="23" t="str">
        <f>INDEX(银行日记账明细!X:X,MATCH(A47,银行日记账明细!D:D,0))</f>
        <v>JINGHENG XIA</v>
      </c>
      <c r="J47" s="23" t="str">
        <f>INDEX(银行日记账明细!Y:Y,MATCH(A47,银行日记账明细!D:D,0))</f>
        <v>X9568333B</v>
      </c>
      <c r="K47" s="23" t="str">
        <f>INDEX(银行日记账明细!K:K,MATCH(A47,银行日记账明细!D:D,0))</f>
        <v>CBL托收  JINGHENG XIA  UE23/1411</v>
      </c>
      <c r="L47" s="23" t="str">
        <f t="shared" si="2"/>
        <v>UE23/1411</v>
      </c>
      <c r="M47" s="23" t="str">
        <f>INDEX(银行日记账明细!W:W,MATCH(A47,银行日记账明细!D:D,0))</f>
        <v>1131                应收账款</v>
      </c>
    </row>
    <row r="48" spans="1:13" x14ac:dyDescent="0.25">
      <c r="A48" s="7">
        <v>1041</v>
      </c>
      <c r="B48" s="3" t="str">
        <f>INDEX(银行流水!B:B,MATCH(A48,银行流水!A:A,0))</f>
        <v>18-09-2023</v>
      </c>
      <c r="C48" s="3" t="str">
        <f>INDEX(银行流水!C:C,MATCH(A48,银行流水!A:A,0))</f>
        <v>18-09-2023</v>
      </c>
      <c r="D48" s="23" t="str">
        <f>INDEX(银行流水!D:D,MATCH(A48,银行流水!A:A,0))</f>
        <v>OPERACION IMPORT-EXPORT</v>
      </c>
      <c r="E48" s="23" t="str">
        <f>INDEX(银行流水!E:E,MATCH(A48,银行流水!A:A,0))</f>
        <v>PAGO NACIONAL</v>
      </c>
      <c r="F48" s="5">
        <f>INDEX(银行流水!G:G,MATCH(A48,银行流水!A:A,0))</f>
        <v>-24700</v>
      </c>
      <c r="G48" s="5">
        <f>INDEX(银行流水!H:H,MATCH(A48,银行流水!A:A,0))</f>
        <v>8033.79</v>
      </c>
      <c r="H48" s="5">
        <f>INDEX(银行日记账明细!T:T,MATCH(A48,银行日记账明细!D:D,0))</f>
        <v>-24700</v>
      </c>
      <c r="I48" s="23">
        <f>INDEX(银行日记账明细!X:X,MATCH(A48,银行日记账明细!D:D,0))</f>
        <v>0</v>
      </c>
      <c r="J48" s="23">
        <f>INDEX(银行日记账明细!Y:Y,MATCH(A48,银行日记账明细!D:D,0))</f>
        <v>0</v>
      </c>
      <c r="K48" s="23" t="str">
        <f>INDEX(银行日记账明细!K:K,MATCH(A48,银行日记账明细!D:D,0))</f>
        <v>还短期借款</v>
      </c>
      <c r="L48" s="23" t="e">
        <f t="shared" si="2"/>
        <v>#VALUE!</v>
      </c>
      <c r="M48" s="23" t="str">
        <f>INDEX(银行日记账明细!W:W,MATCH(A48,银行日记账明细!D:D,0))</f>
        <v>2101                短期借款</v>
      </c>
    </row>
    <row r="49" spans="1:13" x14ac:dyDescent="0.25">
      <c r="A49" s="7">
        <v>1042</v>
      </c>
      <c r="B49" s="3" t="str">
        <f>INDEX(银行流水!B:B,MATCH(A49,银行流水!A:A,0))</f>
        <v>18-09-2023</v>
      </c>
      <c r="C49" s="3" t="str">
        <f>INDEX(银行流水!C:C,MATCH(A49,银行流水!A:A,0))</f>
        <v>18-09-2023</v>
      </c>
      <c r="D49" s="23" t="str">
        <f>INDEX(银行流水!D:D,MATCH(A49,银行流水!A:A,0))</f>
        <v>TRANSFERENCIA OTRA ENTIDAD</v>
      </c>
      <c r="E49" s="23" t="str">
        <f>INDEX(银行流水!E:E,MATCH(A49,银行流水!A:A,0))</f>
        <v>FUTURE TELECOM PLUS S.L.  PAGA FACTURA UE22-0002544 UNICO STAR EUROPA S.L</v>
      </c>
      <c r="F49" s="5">
        <f>INDEX(银行流水!G:G,MATCH(A49,银行流水!A:A,0))</f>
        <v>20000</v>
      </c>
      <c r="G49" s="5">
        <f>INDEX(银行流水!H:H,MATCH(A49,银行流水!A:A,0))</f>
        <v>32733.79</v>
      </c>
      <c r="H49" s="5">
        <f>INDEX(银行日记账明细!T:T,MATCH(A49,银行日记账明细!D:D,0))</f>
        <v>20000</v>
      </c>
      <c r="I49" s="23">
        <f>INDEX(银行日记账明细!X:X,MATCH(A49,银行日记账明细!D:D,0))</f>
        <v>0</v>
      </c>
      <c r="J49" s="23">
        <f>INDEX(银行日记账明细!Y:Y,MATCH(A49,银行日记账明细!D:D,0))</f>
        <v>0</v>
      </c>
      <c r="K49" s="23" t="str">
        <f>INDEX(银行日记账明细!K:K,MATCH(A49,银行日记账明细!D:D,0))</f>
        <v>FUTURE TELECOM PLUS S.L. PAGA FACTURA UE22-0002544</v>
      </c>
      <c r="L49" s="23" t="e">
        <f t="shared" si="2"/>
        <v>#VALUE!</v>
      </c>
      <c r="M49" s="23" t="str">
        <f>INDEX(银行日记账明细!W:W,MATCH(A49,银行日记账明细!D:D,0))</f>
        <v>10090008            在途存款</v>
      </c>
    </row>
    <row r="50" spans="1:13" x14ac:dyDescent="0.25">
      <c r="A50" s="7">
        <v>1043</v>
      </c>
      <c r="B50" s="3" t="str">
        <f>INDEX(银行流水!B:B,MATCH(A50,银行流水!A:A,0))</f>
        <v>18-09-2023</v>
      </c>
      <c r="C50" s="3" t="str">
        <f>INDEX(银行流水!C:C,MATCH(A50,银行流水!A:A,0))</f>
        <v>18-09-2023</v>
      </c>
      <c r="D50" s="23" t="str">
        <f>INDEX(银行流水!D:D,MATCH(A50,银行流水!A:A,0))</f>
        <v>TRANSFERENCIA OTRA ENTIDAD</v>
      </c>
      <c r="E50" s="23" t="str">
        <f>INDEX(银行流水!E:E,MATCH(A50,银行流水!A:A,0))</f>
        <v>FUTURE TELECOM PLUS S.L.  PAGA FACTURA UE22-0002544 UNICO STAR EUROPA S.L</v>
      </c>
      <c r="F50" s="5">
        <f>INDEX(银行流水!G:G,MATCH(A50,银行流水!A:A,0))</f>
        <v>5000</v>
      </c>
      <c r="G50" s="5">
        <f>INDEX(银行流水!H:H,MATCH(A50,银行流水!A:A,0))</f>
        <v>12733.79</v>
      </c>
      <c r="H50" s="5">
        <f>INDEX(银行日记账明细!T:T,MATCH(A50,银行日记账明细!D:D,0))</f>
        <v>5000</v>
      </c>
      <c r="I50" s="23">
        <f>INDEX(银行日记账明细!X:X,MATCH(A50,银行日记账明细!D:D,0))</f>
        <v>0</v>
      </c>
      <c r="J50" s="23">
        <f>INDEX(银行日记账明细!Y:Y,MATCH(A50,银行日记账明细!D:D,0))</f>
        <v>0</v>
      </c>
      <c r="K50" s="23" t="str">
        <f>INDEX(银行日记账明细!K:K,MATCH(A50,银行日记账明细!D:D,0))</f>
        <v>FUTURE TELECOM PLUS S.L     FACTURA UE22-0002544</v>
      </c>
      <c r="L50" s="23" t="e">
        <f t="shared" si="2"/>
        <v>#VALUE!</v>
      </c>
      <c r="M50" s="23" t="str">
        <f>INDEX(银行日记账明细!W:W,MATCH(A50,银行日记账明细!D:D,0))</f>
        <v>10090008            在途存款</v>
      </c>
    </row>
    <row r="51" spans="1:13" x14ac:dyDescent="0.25">
      <c r="A51" s="7">
        <v>1044</v>
      </c>
      <c r="B51" s="3" t="str">
        <f>INDEX(银行流水!B:B,MATCH(A51,银行流水!A:A,0))</f>
        <v>15-09-2023</v>
      </c>
      <c r="C51" s="3" t="str">
        <f>INDEX(银行流水!C:C,MATCH(A51,银行流水!A:A,0))</f>
        <v>19-09-2023</v>
      </c>
      <c r="D51" s="23" t="str">
        <f>INDEX(银行流水!D:D,MATCH(A51,银行流水!A:A,0))</f>
        <v>OPERACION CON CHEQUE</v>
      </c>
      <c r="E51" s="23" t="str">
        <f>INDEX(银行流水!E:E,MATCH(A51,银行流水!A:A,0))</f>
        <v>CHEQUE NUM. 4669226</v>
      </c>
      <c r="F51" s="5">
        <f>INDEX(银行流水!G:G,MATCH(A51,银行流水!A:A,0))</f>
        <v>2208.65</v>
      </c>
      <c r="G51" s="5">
        <f>INDEX(银行流水!H:H,MATCH(A51,银行流水!A:A,0))</f>
        <v>7733.79</v>
      </c>
      <c r="H51" s="5">
        <f>INDEX(银行日记账明细!T:T,MATCH(A51,银行日记账明细!D:D,0))</f>
        <v>2208.65</v>
      </c>
      <c r="I51" s="23" t="str">
        <f>INDEX(银行日记账明细!X:X,MATCH(A51,银行日记账明细!D:D,0))</f>
        <v>HAPPY FAMILY 888 S.L</v>
      </c>
      <c r="J51" s="23" t="str">
        <f>INDEX(银行日记账明细!Y:Y,MATCH(A51,银行日记账明细!D:D,0))</f>
        <v>B16856684</v>
      </c>
      <c r="K51" s="23" t="str">
        <f>INDEX(银行日记账明细!K:K,MATCH(A51,银行日记账明细!D:D,0))</f>
        <v>CHEQUE NUM. 4669226  HAPPY FAMILY 888 S.L  UE23/0001091</v>
      </c>
      <c r="L51" s="23" t="str">
        <f t="shared" si="2"/>
        <v>UE23/0001091</v>
      </c>
      <c r="M51" s="23" t="str">
        <f>INDEX(银行日记账明细!W:W,MATCH(A51,银行日记账明细!D:D,0))</f>
        <v>1131                应收账款</v>
      </c>
    </row>
    <row r="52" spans="1:13" x14ac:dyDescent="0.25">
      <c r="A52" s="7">
        <v>1045</v>
      </c>
      <c r="B52" s="3" t="str">
        <f>INDEX(银行流水!B:B,MATCH(A52,银行流水!A:A,0))</f>
        <v>15-09-2023</v>
      </c>
      <c r="C52" s="3" t="str">
        <f>INDEX(银行流水!C:C,MATCH(A52,银行流水!A:A,0))</f>
        <v>19-09-2023</v>
      </c>
      <c r="D52" s="23" t="str">
        <f>INDEX(银行流水!D:D,MATCH(A52,银行流水!A:A,0))</f>
        <v>OPERACION CON CHEQUE</v>
      </c>
      <c r="E52" s="23" t="str">
        <f>INDEX(银行流水!E:E,MATCH(A52,银行流水!A:A,0))</f>
        <v>CHEQUE NUM. 6477770</v>
      </c>
      <c r="F52" s="5">
        <f>INDEX(银行流水!G:G,MATCH(A52,银行流水!A:A,0))</f>
        <v>900</v>
      </c>
      <c r="G52" s="5">
        <f>INDEX(银行流水!H:H,MATCH(A52,银行流水!A:A,0))</f>
        <v>5525.14</v>
      </c>
      <c r="H52" s="5">
        <f>INDEX(银行日记账明细!T:T,MATCH(A52,银行日记账明细!D:D,0))</f>
        <v>900</v>
      </c>
      <c r="I52" s="23" t="str">
        <f>INDEX(银行日记账明细!X:X,MATCH(A52,银行日记账明细!D:D,0))</f>
        <v>MERCA LELEY SL</v>
      </c>
      <c r="J52" s="23" t="str">
        <f>INDEX(银行日记账明细!Y:Y,MATCH(A52,银行日记账明细!D:D,0))</f>
        <v>B44886554</v>
      </c>
      <c r="K52" s="23" t="str">
        <f>INDEX(银行日记账明细!K:K,MATCH(A52,银行日记账明细!D:D,0))</f>
        <v>CHEQUE NUM. 6477770  MERCA LELEY SL    UE23/731</v>
      </c>
      <c r="L52" s="23" t="str">
        <f t="shared" si="2"/>
        <v>UE23/731</v>
      </c>
      <c r="M52" s="23" t="str">
        <f>INDEX(银行日记账明细!W:W,MATCH(A52,银行日记账明细!D:D,0))</f>
        <v>1131                应收账款</v>
      </c>
    </row>
    <row r="53" spans="1:13" x14ac:dyDescent="0.25">
      <c r="A53" s="7">
        <v>1046</v>
      </c>
      <c r="B53" s="3" t="str">
        <f>INDEX(银行流水!B:B,MATCH(A53,银行流水!A:A,0))</f>
        <v>15-09-2023</v>
      </c>
      <c r="C53" s="3" t="str">
        <f>INDEX(银行流水!C:C,MATCH(A53,银行流水!A:A,0))</f>
        <v>19-09-2023</v>
      </c>
      <c r="D53" s="23" t="str">
        <f>INDEX(银行流水!D:D,MATCH(A53,银行流水!A:A,0))</f>
        <v>OPERACION CON CHEQUE</v>
      </c>
      <c r="E53" s="23" t="str">
        <f>INDEX(银行流水!E:E,MATCH(A53,银行流水!A:A,0))</f>
        <v>CHEQUE NUM. 1046390</v>
      </c>
      <c r="F53" s="5">
        <f>INDEX(银行流水!G:G,MATCH(A53,银行流水!A:A,0))</f>
        <v>1274.68</v>
      </c>
      <c r="G53" s="5">
        <f>INDEX(银行流水!H:H,MATCH(A53,银行流水!A:A,0))</f>
        <v>4625.1400000000003</v>
      </c>
      <c r="H53" s="5">
        <f>INDEX(银行日记账明细!T:T,MATCH(A53,银行日记账明细!D:D,0))</f>
        <v>1274.68</v>
      </c>
      <c r="I53" s="23" t="str">
        <f>INDEX(银行日记账明细!X:X,MATCH(A53,银行日记账明细!D:D,0))</f>
        <v>DM UNIKO ESPJ</v>
      </c>
      <c r="J53" s="23" t="str">
        <f>INDEX(银行日记账明细!Y:Y,MATCH(A53,银行日记账明细!D:D,0))</f>
        <v>E44832806</v>
      </c>
      <c r="K53" s="23" t="str">
        <f>INDEX(银行日记账明细!K:K,MATCH(A53,银行日记账明细!D:D,0))</f>
        <v>CHEQUE NUM. 1046390   DM UNIKO ESPJ  UE23/859 支票第3张</v>
      </c>
      <c r="L53" s="23" t="str">
        <f t="shared" si="2"/>
        <v>UE23/859 支票第3张</v>
      </c>
      <c r="M53" s="23" t="str">
        <f>INDEX(银行日记账明细!W:W,MATCH(A53,银行日记账明细!D:D,0))</f>
        <v>1131                应收账款</v>
      </c>
    </row>
    <row r="54" spans="1:13" x14ac:dyDescent="0.25">
      <c r="A54" s="7">
        <v>1047</v>
      </c>
      <c r="B54" s="3" t="str">
        <f>INDEX(银行流水!B:B,MATCH(A54,银行流水!A:A,0))</f>
        <v>15-09-2023</v>
      </c>
      <c r="C54" s="3" t="str">
        <f>INDEX(银行流水!C:C,MATCH(A54,银行流水!A:A,0))</f>
        <v>15-09-2023</v>
      </c>
      <c r="D54" s="23" t="str">
        <f>INDEX(银行流水!D:D,MATCH(A54,银行流水!A:A,0))</f>
        <v>RECIBO</v>
      </c>
      <c r="E54" s="23" t="str">
        <f>INDEX(银行流水!E:E,MATCH(A54,银行流水!A:A,0))</f>
        <v>WINNER GESTORES, S. 003810170000SDD000000510</v>
      </c>
      <c r="F54" s="5">
        <f>INDEX(银行流水!G:G,MATCH(A54,银行流水!A:A,0))</f>
        <v>-733.26</v>
      </c>
      <c r="G54" s="5">
        <f>INDEX(银行流水!H:H,MATCH(A54,银行流水!A:A,0))</f>
        <v>3350.46</v>
      </c>
      <c r="H54" s="5">
        <f>INDEX(银行日记账明细!T:T,MATCH(A54,银行日记账明细!D:D,0))</f>
        <v>-733.26</v>
      </c>
      <c r="I54" s="23" t="str">
        <f>INDEX(银行日记账明细!X:X,MATCH(A54,银行日记账明细!D:D,0))</f>
        <v>WINNER GESTORES S.L.</v>
      </c>
      <c r="J54" s="23" t="str">
        <f>INDEX(银行日记账明细!Y:Y,MATCH(A54,银行日记账明细!D:D,0))</f>
        <v>B86075751</v>
      </c>
      <c r="K54" s="23" t="str">
        <f>INDEX(银行日记账明细!K:K,MATCH(A54,银行日记账明细!D:D,0))</f>
        <v>WINNER GESTORES 律师楼9月费用</v>
      </c>
      <c r="L54" s="23" t="e">
        <f t="shared" si="2"/>
        <v>#VALUE!</v>
      </c>
      <c r="M54" s="23" t="str">
        <f>INDEX(银行日记账明细!W:W,MATCH(A54,银行日记账明细!D:D,0))</f>
        <v>2121                应付账款</v>
      </c>
    </row>
    <row r="55" spans="1:13" x14ac:dyDescent="0.25">
      <c r="A55" s="7">
        <v>1048</v>
      </c>
      <c r="B55" s="3" t="str">
        <f>INDEX(银行流水!B:B,MATCH(A55,银行流水!A:A,0))</f>
        <v>15-09-2023</v>
      </c>
      <c r="C55" s="3" t="str">
        <f>INDEX(银行流水!C:C,MATCH(A55,银行流水!A:A,0))</f>
        <v>15-09-2023</v>
      </c>
      <c r="D55" s="23" t="str">
        <f>INDEX(银行流水!D:D,MATCH(A55,银行流水!A:A,0))</f>
        <v>RECIBO</v>
      </c>
      <c r="E55" s="23" t="str">
        <f>INDEX(银行流水!E:E,MATCH(A55,银行流水!A:A,0))</f>
        <v>MOSCA MARITIMO 002587120000SDD004185733</v>
      </c>
      <c r="F55" s="5">
        <f>INDEX(银行流水!G:G,MATCH(A55,银行流水!A:A,0))</f>
        <v>-496.46</v>
      </c>
      <c r="G55" s="5">
        <f>INDEX(银行流水!H:H,MATCH(A55,银行流水!A:A,0))</f>
        <v>4083.72</v>
      </c>
      <c r="H55" s="5">
        <f>INDEX(银行日记账明细!T:T,MATCH(A55,银行日记账明细!D:D,0))</f>
        <v>-496.46</v>
      </c>
      <c r="I55" s="23" t="str">
        <f>INDEX(银行日记账明细!X:X,MATCH(A55,银行日记账明细!D:D,0))</f>
        <v>Mosca-maritimo S.l</v>
      </c>
      <c r="J55" s="23" t="str">
        <f>INDEX(银行日记账明细!Y:Y,MATCH(A55,银行日记账明细!D:D,0))</f>
        <v>B30464721</v>
      </c>
      <c r="K55" s="23" t="str">
        <f>INDEX(银行日记账明细!K:K,MATCH(A55,银行日记账明细!D:D,0))</f>
        <v>MOSCA MARITIMO  运费</v>
      </c>
      <c r="L55" s="23" t="e">
        <f t="shared" si="2"/>
        <v>#VALUE!</v>
      </c>
      <c r="M55" s="23" t="str">
        <f>INDEX(银行日记账明细!W:W,MATCH(A55,银行日记账明细!D:D,0))</f>
        <v>2121                应付账款</v>
      </c>
    </row>
    <row r="56" spans="1:13" x14ac:dyDescent="0.25">
      <c r="A56" s="7">
        <v>1049</v>
      </c>
      <c r="B56" s="3" t="str">
        <f>INDEX(银行流水!B:B,MATCH(A56,银行流水!A:A,0))</f>
        <v>15-09-2023</v>
      </c>
      <c r="C56" s="3" t="str">
        <f>INDEX(银行流水!C:C,MATCH(A56,银行流水!A:A,0))</f>
        <v>15-09-2023</v>
      </c>
      <c r="D56" s="23" t="str">
        <f>INDEX(银行流水!D:D,MATCH(A56,银行流水!A:A,0))</f>
        <v>TRANSFERENCIA OTRA ENTIDAD</v>
      </c>
      <c r="E56" s="23" t="str">
        <f>INDEX(银行流水!E:E,MATCH(A56,银行流水!A:A,0))</f>
        <v>UNICO STAR EUROPA SL  INTERAL TRANSFERENCIA UNICO IBERCAJA UNICO STAR EUROPA S.L</v>
      </c>
      <c r="F56" s="5">
        <f>INDEX(银行流水!G:G,MATCH(A56,银行流水!A:A,0))</f>
        <v>1950</v>
      </c>
      <c r="G56" s="5">
        <f>INDEX(银行流水!H:H,MATCH(A56,银行流水!A:A,0))</f>
        <v>4580.18</v>
      </c>
      <c r="H56" s="5">
        <f>INDEX(银行日记账明细!T:T,MATCH(A56,银行日记账明细!D:D,0))</f>
        <v>1950</v>
      </c>
      <c r="I56" s="23">
        <f>INDEX(银行日记账明细!X:X,MATCH(A56,银行日记账明细!D:D,0))</f>
        <v>0</v>
      </c>
      <c r="J56" s="23">
        <f>INDEX(银行日记账明细!Y:Y,MATCH(A56,银行日记账明细!D:D,0))</f>
        <v>0</v>
      </c>
      <c r="K56" s="23" t="str">
        <f>INDEX(银行日记账明细!K:K,MATCH(A56,银行日记账明细!D:D,0))</f>
        <v>内部转账  SABADELL</v>
      </c>
      <c r="L56" s="23" t="e">
        <f t="shared" si="2"/>
        <v>#VALUE!</v>
      </c>
      <c r="M56" s="23" t="str">
        <f>INDEX(银行日记账明细!W:W,MATCH(A56,银行日记账明细!D:D,0))</f>
        <v>10090008            在途存款</v>
      </c>
    </row>
    <row r="57" spans="1:13" x14ac:dyDescent="0.25">
      <c r="A57" s="7">
        <v>1050</v>
      </c>
      <c r="B57" s="3" t="str">
        <f>INDEX(银行流水!B:B,MATCH(A57,银行流水!A:A,0))</f>
        <v>15-09-2023</v>
      </c>
      <c r="C57" s="3" t="str">
        <f>INDEX(银行流水!C:C,MATCH(A57,银行流水!A:A,0))</f>
        <v>15-09-2023</v>
      </c>
      <c r="D57" s="23" t="str">
        <f>INDEX(银行流水!D:D,MATCH(A57,银行流水!A:A,0))</f>
        <v>TRANSFERENCIA OTRA ENTIDAD</v>
      </c>
      <c r="E57" s="23" t="str">
        <f>INDEX(银行流水!E:E,MATCH(A57,银行流水!A:A,0))</f>
        <v>CAVE BILBAINOS LOGISTICA ESPANA S.L B46211132 Fra:15901 - Fecha:14-09-2023 - Imp:485.40 UNICO STAR EUROPA S.L.</v>
      </c>
      <c r="F57" s="5">
        <f>INDEX(银行流水!G:G,MATCH(A57,银行流水!A:A,0))</f>
        <v>485.4</v>
      </c>
      <c r="G57" s="5">
        <f>INDEX(银行流水!H:H,MATCH(A57,银行流水!A:A,0))</f>
        <v>2630.18</v>
      </c>
      <c r="H57" s="5">
        <f>INDEX(银行日记账明细!T:T,MATCH(A57,银行日记账明细!D:D,0))</f>
        <v>485.4</v>
      </c>
      <c r="I57" s="23" t="str">
        <f>INDEX(银行日记账明细!X:X,MATCH(A57,银行日记账明细!D:D,0))</f>
        <v>XINWEI ZHANG</v>
      </c>
      <c r="J57" s="23" t="str">
        <f>INDEX(银行日记账明细!Y:Y,MATCH(A57,银行日记账明细!D:D,0))</f>
        <v>X2507374Y</v>
      </c>
      <c r="K57" s="23" t="str">
        <f>INDEX(银行日记账明细!K:K,MATCH(A57,银行日记账明细!D:D,0))</f>
        <v>CBL托收  XINWEI ZHANG  UE23/1381</v>
      </c>
      <c r="L57" s="23" t="str">
        <f t="shared" si="2"/>
        <v>UE23/1381</v>
      </c>
      <c r="M57" s="23" t="str">
        <f>INDEX(银行日记账明细!W:W,MATCH(A57,银行日记账明细!D:D,0))</f>
        <v>1131                应收账款</v>
      </c>
    </row>
    <row r="58" spans="1:13" x14ac:dyDescent="0.25">
      <c r="A58" s="7">
        <v>1051</v>
      </c>
      <c r="B58" s="3" t="str">
        <f>INDEX(银行流水!B:B,MATCH(A58,银行流水!A:A,0))</f>
        <v>15-09-2023</v>
      </c>
      <c r="C58" s="3" t="str">
        <f>INDEX(银行流水!C:C,MATCH(A58,银行流水!A:A,0))</f>
        <v>15-09-2023</v>
      </c>
      <c r="D58" s="23" t="str">
        <f>INDEX(银行流水!D:D,MATCH(A58,银行流水!A:A,0))</f>
        <v>TRANSFERENCIA OTRA ENTIDAD</v>
      </c>
      <c r="E58" s="23" t="str">
        <f>INDEX(银行流水!E:E,MATCH(A58,银行流水!A:A,0))</f>
        <v>CAVE BILBAINOS LOGISTICA ESPANA S.L B46211132 Fra:15902 - Fecha:14-09-2023 - Imp:359.06 UNICO STAR EUROPA S.L.</v>
      </c>
      <c r="F58" s="5">
        <f>INDEX(银行流水!G:G,MATCH(A58,银行流水!A:A,0))</f>
        <v>359.06</v>
      </c>
      <c r="G58" s="5">
        <f>INDEX(银行流水!H:H,MATCH(A58,银行流水!A:A,0))</f>
        <v>2144.7800000000002</v>
      </c>
      <c r="H58" s="5">
        <f>INDEX(银行日记账明细!T:T,MATCH(A58,银行日记账明细!D:D,0))</f>
        <v>359.06</v>
      </c>
      <c r="I58" s="23" t="str">
        <f>INDEX(银行日记账明细!X:X,MATCH(A58,银行日记账明细!D:D,0))</f>
        <v>HAIMIN ZOU</v>
      </c>
      <c r="J58" s="23" t="str">
        <f>INDEX(银行日记账明细!Y:Y,MATCH(A58,银行日记账明细!D:D,0))</f>
        <v>X4028185B</v>
      </c>
      <c r="K58" s="23" t="str">
        <f>INDEX(银行日记账明细!K:K,MATCH(A58,银行日记账明细!D:D,0))</f>
        <v>CBL托收  HAIMIN ZOU  UE23/1385</v>
      </c>
      <c r="L58" s="23" t="str">
        <f t="shared" si="2"/>
        <v>UE23/1385</v>
      </c>
      <c r="M58" s="23" t="str">
        <f>INDEX(银行日记账明细!W:W,MATCH(A58,银行日记账明细!D:D,0))</f>
        <v>1131                应收账款</v>
      </c>
    </row>
    <row r="59" spans="1:13" x14ac:dyDescent="0.25">
      <c r="A59" s="7">
        <v>1052</v>
      </c>
      <c r="B59" s="3" t="str">
        <f>INDEX(银行流水!B:B,MATCH(A59,银行流水!A:A,0))</f>
        <v>15-09-2023</v>
      </c>
      <c r="C59" s="3" t="str">
        <f>INDEX(银行流水!C:C,MATCH(A59,银行流水!A:A,0))</f>
        <v>15-09-2023</v>
      </c>
      <c r="D59" s="23" t="str">
        <f>INDEX(银行流水!D:D,MATCH(A59,银行流水!A:A,0))</f>
        <v>TRANSFERENCIA OTRA ENTIDAD</v>
      </c>
      <c r="E59" s="23" t="str">
        <f>INDEX(银行流水!E:E,MATCH(A59,银行流水!A:A,0))</f>
        <v>CAVE BILBAINOS LOGISTICA ESPANA S.L B46211132 Fra:15900 - Fecha:14-09-2023 - Imp:239.41 UNICO STAR EUROPA S.L.</v>
      </c>
      <c r="F59" s="5">
        <f>INDEX(银行流水!G:G,MATCH(A59,银行流水!A:A,0))</f>
        <v>239.41</v>
      </c>
      <c r="G59" s="5">
        <f>INDEX(银行流水!H:H,MATCH(A59,银行流水!A:A,0))</f>
        <v>1785.72</v>
      </c>
      <c r="H59" s="5">
        <f>INDEX(银行日记账明细!T:T,MATCH(A59,银行日记账明细!D:D,0))</f>
        <v>239.41</v>
      </c>
      <c r="I59" s="23" t="str">
        <f>INDEX(银行日记账明细!X:X,MATCH(A59,银行日记账明细!D:D,0))</f>
        <v>XINGXIAO SHEN</v>
      </c>
      <c r="J59" s="23" t="str">
        <f>INDEX(银行日记账明细!Y:Y,MATCH(A59,银行日记账明细!D:D,0))</f>
        <v>X5993560J</v>
      </c>
      <c r="K59" s="23" t="str">
        <f>INDEX(银行日记账明细!K:K,MATCH(A59,银行日记账明细!D:D,0))</f>
        <v>CBL托收  XINGXIAO SHEN  UE23/1290  UE23/1295</v>
      </c>
      <c r="L59" s="23" t="str">
        <f t="shared" si="2"/>
        <v>UE23/1290  UE23/1295</v>
      </c>
      <c r="M59" s="23" t="str">
        <f>INDEX(银行日记账明细!W:W,MATCH(A59,银行日记账明细!D:D,0))</f>
        <v>1131                应收账款</v>
      </c>
    </row>
    <row r="60" spans="1:13" x14ac:dyDescent="0.25">
      <c r="A60" s="7">
        <v>1053</v>
      </c>
      <c r="B60" s="3" t="str">
        <f>INDEX(银行流水!B:B,MATCH(A60,银行流水!A:A,0))</f>
        <v>14-09-2023</v>
      </c>
      <c r="C60" s="3" t="str">
        <f>INDEX(银行流水!C:C,MATCH(A60,银行流水!A:A,0))</f>
        <v>14-09-2023</v>
      </c>
      <c r="D60" s="23" t="str">
        <f>INDEX(银行流水!D:D,MATCH(A60,银行流水!A:A,0))</f>
        <v>TRANSFERENCIA OTRA ENTIDAD</v>
      </c>
      <c r="E60" s="23" t="str">
        <f>INDEX(银行流水!E:E,MATCH(A60,银行流水!A:A,0))</f>
        <v>CAVE BILBAINOS LOGISTICA ESPANA S.L B46211132 Fra:15859 - Fecha:13-09-2023 - Imp:533.58 UNICO STAR EUROPA S.L.</v>
      </c>
      <c r="F60" s="5">
        <f>INDEX(银行流水!G:G,MATCH(A60,银行流水!A:A,0))</f>
        <v>533.58000000000004</v>
      </c>
      <c r="G60" s="5">
        <f>INDEX(银行流水!H:H,MATCH(A60,银行流水!A:A,0))</f>
        <v>1546.31</v>
      </c>
      <c r="H60" s="5">
        <f>INDEX(银行日记账明细!T:T,MATCH(A60,银行日记账明细!D:D,0))</f>
        <v>533.58000000000004</v>
      </c>
      <c r="I60" s="23" t="str">
        <f>INDEX(银行日记账明细!X:X,MATCH(A60,银行日记账明细!D:D,0))</f>
        <v>CHUNOU ZHANG</v>
      </c>
      <c r="J60" s="23" t="str">
        <f>INDEX(银行日记账明细!Y:Y,MATCH(A60,银行日记账明细!D:D,0))</f>
        <v>X4301111L</v>
      </c>
      <c r="K60" s="23" t="str">
        <f>INDEX(银行日记账明细!K:K,MATCH(A60,银行日记账明细!D:D,0))</f>
        <v>CBL托收  CHUNOU ZHANG  UE23/1389</v>
      </c>
      <c r="L60" s="23" t="str">
        <f t="shared" si="2"/>
        <v>UE23/1389</v>
      </c>
      <c r="M60" s="23" t="str">
        <f>INDEX(银行日记账明细!W:W,MATCH(A60,银行日记账明细!D:D,0))</f>
        <v>1131                应收账款</v>
      </c>
    </row>
    <row r="61" spans="1:13" x14ac:dyDescent="0.25">
      <c r="A61" s="7">
        <v>1054</v>
      </c>
      <c r="B61" s="3" t="str">
        <f>INDEX(银行流水!B:B,MATCH(A61,银行流水!A:A,0))</f>
        <v>13-09-2023</v>
      </c>
      <c r="C61" s="3" t="str">
        <f>INDEX(银行流水!C:C,MATCH(A61,银行流水!A:A,0))</f>
        <v>13-09-2023</v>
      </c>
      <c r="D61" s="23" t="str">
        <f>INDEX(银行流水!D:D,MATCH(A61,银行流水!A:A,0))</f>
        <v>RECIBO SEGUROS</v>
      </c>
      <c r="E61" s="23" t="str">
        <f>INDEX(银行流水!E:E,MATCH(A61,银行流水!A:A,0))</f>
        <v>MAPFRE 002193280000SDD000869254</v>
      </c>
      <c r="F61" s="5">
        <f>INDEX(银行流水!G:G,MATCH(A61,银行流水!A:A,0))</f>
        <v>-194.97</v>
      </c>
      <c r="G61" s="5">
        <f>INDEX(银行流水!H:H,MATCH(A61,银行流水!A:A,0))</f>
        <v>1012.73</v>
      </c>
      <c r="H61" s="5">
        <f>INDEX(银行日记账明细!T:T,MATCH(A61,银行日记账明细!D:D,0))</f>
        <v>-194.97</v>
      </c>
      <c r="I61" s="23">
        <f>INDEX(银行日记账明细!X:X,MATCH(A61,银行日记账明细!D:D,0))</f>
        <v>0</v>
      </c>
      <c r="J61" s="23">
        <f>INDEX(银行日记账明细!Y:Y,MATCH(A61,银行日记账明细!D:D,0))</f>
        <v>0</v>
      </c>
      <c r="K61" s="23" t="str">
        <f>INDEX(银行日记账明细!K:K,MATCH(A61,银行日记账明细!D:D,0))</f>
        <v>MAPFRE 车辆保险  MAPFRE 林凯宝马0285KCT保险1431.30-保时捷0487JYZ保险退款1236.33=194.97</v>
      </c>
      <c r="L61" s="23" t="e">
        <f t="shared" si="2"/>
        <v>#VALUE!</v>
      </c>
      <c r="M61" s="23" t="str">
        <f>INDEX(银行日记账明细!W:W,MATCH(A61,银行日记账明细!D:D,0))</f>
        <v>55012016            营业费用-汽车费用</v>
      </c>
    </row>
    <row r="62" spans="1:13" x14ac:dyDescent="0.25">
      <c r="A62" s="7">
        <v>1055</v>
      </c>
      <c r="B62" s="3" t="str">
        <f>INDEX(银行流水!B:B,MATCH(A62,银行流水!A:A,0))</f>
        <v>13-09-2023</v>
      </c>
      <c r="C62" s="3" t="str">
        <f>INDEX(银行流水!C:C,MATCH(A62,银行流水!A:A,0))</f>
        <v>13-09-2023</v>
      </c>
      <c r="D62" s="23" t="str">
        <f>INDEX(银行流水!D:D,MATCH(A62,银行流水!A:A,0))</f>
        <v>RECIBO ENERGIA</v>
      </c>
      <c r="E62" s="23" t="str">
        <f>INDEX(银行流水!E:E,MATCH(A62,银行流水!A:A,0))</f>
        <v>IBERDROLA CLIENTES, 003602520000SDD000145626</v>
      </c>
      <c r="F62" s="5">
        <f>INDEX(银行流水!G:G,MATCH(A62,银行流水!A:A,0))</f>
        <v>-531.61</v>
      </c>
      <c r="G62" s="5">
        <f>INDEX(银行流水!H:H,MATCH(A62,银行流水!A:A,0))</f>
        <v>1207.7</v>
      </c>
      <c r="H62" s="5">
        <f>INDEX(银行日记账明细!T:T,MATCH(A62,银行日记账明细!D:D,0))</f>
        <v>-531.61</v>
      </c>
      <c r="I62" s="23">
        <f>INDEX(银行日记账明细!X:X,MATCH(A62,银行日记账明细!D:D,0))</f>
        <v>0</v>
      </c>
      <c r="J62" s="23">
        <f>INDEX(银行日记账明细!Y:Y,MATCH(A62,银行日记账明细!D:D,0))</f>
        <v>0</v>
      </c>
      <c r="K62" s="23" t="str">
        <f>INDEX(银行日记账明细!K:K,MATCH(A62,银行日记账明细!D:D,0))</f>
        <v>电费</v>
      </c>
      <c r="L62" s="23" t="e">
        <f t="shared" si="2"/>
        <v>#VALUE!</v>
      </c>
      <c r="M62" s="23" t="str">
        <f>INDEX(银行日记账明细!W:W,MATCH(A62,银行日记账明细!D:D,0))</f>
        <v>55012018            营业费用-仓库水电费</v>
      </c>
    </row>
    <row r="63" spans="1:13" x14ac:dyDescent="0.25">
      <c r="A63" s="7">
        <v>1056</v>
      </c>
      <c r="B63" s="3" t="str">
        <f>INDEX(银行流水!B:B,MATCH(A63,银行流水!A:A,0))</f>
        <v>12-09-2023</v>
      </c>
      <c r="C63" s="3" t="str">
        <f>INDEX(银行流水!C:C,MATCH(A63,银行流水!A:A,0))</f>
        <v>12-09-2023</v>
      </c>
      <c r="D63" s="23" t="str">
        <f>INDEX(银行流水!D:D,MATCH(A63,银行流水!A:A,0))</f>
        <v>TRANSFERENCIA OTRA ENTIDAD</v>
      </c>
      <c r="E63" s="23" t="str">
        <f>INDEX(银行流水!E:E,MATCH(A63,银行流水!A:A,0))</f>
        <v>UNICO STAR EUROPA SL B88319900 INTERNAL TRANSFER A IBERCAJA DE UNICO UNICO STAR EUROPA S.L UNICO</v>
      </c>
      <c r="F63" s="5">
        <f>INDEX(银行流水!G:G,MATCH(A63,银行流水!A:A,0))</f>
        <v>1600</v>
      </c>
      <c r="G63" s="5">
        <f>INDEX(银行流水!H:H,MATCH(A63,银行流水!A:A,0))</f>
        <v>1739.31</v>
      </c>
      <c r="H63" s="5">
        <f>INDEX(银行日记账明细!T:T,MATCH(A63,银行日记账明细!D:D,0))</f>
        <v>1600</v>
      </c>
      <c r="I63" s="23">
        <f>INDEX(银行日记账明细!X:X,MATCH(A63,银行日记账明细!D:D,0))</f>
        <v>0</v>
      </c>
      <c r="J63" s="23">
        <f>INDEX(银行日记账明细!Y:Y,MATCH(A63,银行日记账明细!D:D,0))</f>
        <v>0</v>
      </c>
      <c r="K63" s="23" t="str">
        <f>INDEX(银行日记账明细!K:K,MATCH(A63,银行日记账明细!D:D,0))</f>
        <v>内部转账 CAJARUAL</v>
      </c>
      <c r="L63" s="23" t="e">
        <f t="shared" si="2"/>
        <v>#VALUE!</v>
      </c>
      <c r="M63" s="23" t="str">
        <f>INDEX(银行日记账明细!W:W,MATCH(A63,银行日记账明细!D:D,0))</f>
        <v>10090008            在途存款</v>
      </c>
    </row>
    <row r="64" spans="1:13" x14ac:dyDescent="0.25">
      <c r="A64" s="7">
        <v>1057</v>
      </c>
      <c r="B64" s="3" t="str">
        <f>INDEX(银行流水!B:B,MATCH(A64,银行流水!A:A,0))</f>
        <v>11-09-2023</v>
      </c>
      <c r="C64" s="3" t="str">
        <f>INDEX(银行流水!C:C,MATCH(A64,银行流水!A:A,0))</f>
        <v>11-09-2023</v>
      </c>
      <c r="D64" s="23" t="str">
        <f>INDEX(银行流水!D:D,MATCH(A64,银行流水!A:A,0))</f>
        <v>RECIBO SEGUROS</v>
      </c>
      <c r="E64" s="23" t="str">
        <f>INDEX(银行流水!E:E,MATCH(A64,银行流水!A:A,0))</f>
        <v>MAPFRE 002193280000SDD000458766</v>
      </c>
      <c r="F64" s="5">
        <f>INDEX(银行流水!G:G,MATCH(A64,银行流水!A:A,0))</f>
        <v>-940.17</v>
      </c>
      <c r="G64" s="5">
        <f>INDEX(银行流水!H:H,MATCH(A64,银行流水!A:A,0))</f>
        <v>139.31</v>
      </c>
      <c r="H64" s="5">
        <f>INDEX(银行日记账明细!T:T,MATCH(A64,银行日记账明细!D:D,0))</f>
        <v>-940.17</v>
      </c>
      <c r="I64" s="23">
        <f>INDEX(银行日记账明细!X:X,MATCH(A64,银行日记账明细!D:D,0))</f>
        <v>0</v>
      </c>
      <c r="J64" s="23">
        <f>INDEX(银行日记账明细!Y:Y,MATCH(A64,银行日记账明细!D:D,0))</f>
        <v>0</v>
      </c>
      <c r="K64" s="23" t="str">
        <f>INDEX(银行日记账明细!K:K,MATCH(A64,银行日记账明细!D:D,0))</f>
        <v>MAPFRE  3219GXK  彬总名下货车</v>
      </c>
      <c r="L64" s="23" t="e">
        <f t="shared" si="2"/>
        <v>#VALUE!</v>
      </c>
      <c r="M64" s="23" t="str">
        <f>INDEX(银行日记账明细!W:W,MATCH(A64,银行日记账明细!D:D,0))</f>
        <v>55012016            营业费用-汽车费用</v>
      </c>
    </row>
    <row r="65" spans="1:13" x14ac:dyDescent="0.25">
      <c r="A65" s="7">
        <v>1058</v>
      </c>
      <c r="B65" s="3" t="str">
        <f>INDEX(银行流水!B:B,MATCH(A65,银行流水!A:A,0))</f>
        <v>11-09-2023</v>
      </c>
      <c r="C65" s="3" t="str">
        <f>INDEX(银行流水!C:C,MATCH(A65,银行流水!A:A,0))</f>
        <v>11-09-2023</v>
      </c>
      <c r="D65" s="23" t="str">
        <f>INDEX(银行流水!D:D,MATCH(A65,银行流水!A:A,0))</f>
        <v>RECIBO AGUA</v>
      </c>
      <c r="E65" s="23" t="str">
        <f>INDEX(银行流水!E:E,MATCH(A65,银行流水!A:A,0))</f>
        <v>CANAL DE ISABEL II 007426120000SDD004250376</v>
      </c>
      <c r="F65" s="5">
        <f>INDEX(银行流水!G:G,MATCH(A65,银行流水!A:A,0))</f>
        <v>-71.25</v>
      </c>
      <c r="G65" s="5">
        <f>INDEX(银行流水!H:H,MATCH(A65,银行流水!A:A,0))</f>
        <v>1079.48</v>
      </c>
      <c r="H65" s="5">
        <f>INDEX(银行日记账明细!T:T,MATCH(A65,银行日记账明细!D:D,0))</f>
        <v>-71.25</v>
      </c>
      <c r="I65" s="23">
        <f>INDEX(银行日记账明细!X:X,MATCH(A65,银行日记账明细!D:D,0))</f>
        <v>0</v>
      </c>
      <c r="J65" s="23">
        <f>INDEX(银行日记账明细!Y:Y,MATCH(A65,银行日记账明细!D:D,0))</f>
        <v>0</v>
      </c>
      <c r="K65" s="23" t="str">
        <f>INDEX(银行日记账明细!K:K,MATCH(A65,银行日记账明细!D:D,0))</f>
        <v>CANAL DE ISABEL II 水费</v>
      </c>
      <c r="L65" s="23" t="e">
        <f t="shared" si="2"/>
        <v>#VALUE!</v>
      </c>
      <c r="M65" s="23" t="str">
        <f>INDEX(银行日记账明细!W:W,MATCH(A65,银行日记账明细!D:D,0))</f>
        <v>55012018            营业费用-仓库水电费</v>
      </c>
    </row>
    <row r="66" spans="1:13" x14ac:dyDescent="0.25">
      <c r="A66" s="7">
        <v>1059</v>
      </c>
      <c r="B66" s="3" t="str">
        <f>INDEX(银行流水!B:B,MATCH(A66,银行流水!A:A,0))</f>
        <v>11-09-2023</v>
      </c>
      <c r="C66" s="3" t="str">
        <f>INDEX(银行流水!C:C,MATCH(A66,银行流水!A:A,0))</f>
        <v>11-09-2023</v>
      </c>
      <c r="D66" s="23" t="str">
        <f>INDEX(银行流水!D:D,MATCH(A66,银行流水!A:A,0))</f>
        <v>RECIBO AGUA</v>
      </c>
      <c r="E66" s="23" t="str">
        <f>INDEX(银行流水!E:E,MATCH(A66,银行流水!A:A,0))</f>
        <v>CANAL DE ISABEL II 007426120000SDD004249381</v>
      </c>
      <c r="F66" s="5">
        <f>INDEX(银行流水!G:G,MATCH(A66,银行流水!A:A,0))</f>
        <v>-56.53</v>
      </c>
      <c r="G66" s="5">
        <f>INDEX(银行流水!H:H,MATCH(A66,银行流水!A:A,0))</f>
        <v>1150.73</v>
      </c>
      <c r="H66" s="5">
        <f>INDEX(银行日记账明细!T:T,MATCH(A66,银行日记账明细!D:D,0))</f>
        <v>-56.53</v>
      </c>
      <c r="I66" s="23">
        <f>INDEX(银行日记账明细!X:X,MATCH(A66,银行日记账明细!D:D,0))</f>
        <v>0</v>
      </c>
      <c r="J66" s="23">
        <f>INDEX(银行日记账明细!Y:Y,MATCH(A66,银行日记账明细!D:D,0))</f>
        <v>0</v>
      </c>
      <c r="K66" s="23" t="str">
        <f>INDEX(银行日记账明细!K:K,MATCH(A66,银行日记账明细!D:D,0))</f>
        <v>CANAL DE ISABEL II  水费</v>
      </c>
      <c r="L66" s="23" t="e">
        <f t="shared" si="2"/>
        <v>#VALUE!</v>
      </c>
      <c r="M66" s="23" t="str">
        <f>INDEX(银行日记账明细!W:W,MATCH(A66,银行日记账明细!D:D,0))</f>
        <v>55012018            营业费用-仓库水电费</v>
      </c>
    </row>
    <row r="67" spans="1:13" x14ac:dyDescent="0.25">
      <c r="A67" s="7">
        <v>1060</v>
      </c>
      <c r="B67" s="3" t="str">
        <f>INDEX(银行流水!B:B,MATCH(A67,银行流水!A:A,0))</f>
        <v>08-09-2023</v>
      </c>
      <c r="C67" s="3" t="str">
        <f>INDEX(银行流水!C:C,MATCH(A67,银行流水!A:A,0))</f>
        <v>08-09-2023</v>
      </c>
      <c r="D67" s="23" t="str">
        <f>INDEX(银行流水!D:D,MATCH(A67,银行流水!A:A,0))</f>
        <v>TRANSFERENCIA OTRA ENTIDAD</v>
      </c>
      <c r="E67" s="23" t="str">
        <f>INDEX(银行流水!E:E,MATCH(A67,银行流水!A:A,0))</f>
        <v>FTS23Ñ0000646</v>
      </c>
      <c r="F67" s="5">
        <f>INDEX(银行流水!G:G,MATCH(A67,银行流水!A:A,0))</f>
        <v>-5000</v>
      </c>
      <c r="G67" s="5">
        <f>INDEX(银行流水!H:H,MATCH(A67,银行流水!A:A,0))</f>
        <v>1207.26</v>
      </c>
      <c r="H67" s="5">
        <f>INDEX(银行日记账明细!T:T,MATCH(A67,银行日记账明细!D:D,0))</f>
        <v>-5000</v>
      </c>
      <c r="I67" s="23">
        <f>INDEX(银行日记账明细!X:X,MATCH(A67,银行日记账明细!D:D,0))</f>
        <v>0</v>
      </c>
      <c r="J67" s="23">
        <f>INDEX(银行日记账明细!Y:Y,MATCH(A67,银行日记账明细!D:D,0))</f>
        <v>0</v>
      </c>
      <c r="K67" s="23" t="str">
        <f>INDEX(银行日记账明细!K:K,MATCH(A67,银行日记账明细!D:D,0))</f>
        <v>PAGA FUTURE  FTS23?0000646</v>
      </c>
      <c r="L67" s="23" t="s">
        <v>572</v>
      </c>
      <c r="M67" s="23" t="str">
        <f>INDEX(银行日记账明细!W:W,MATCH(A67,银行日记账明细!D:D,0))</f>
        <v>10090008            在途存款</v>
      </c>
    </row>
    <row r="68" spans="1:13" x14ac:dyDescent="0.25">
      <c r="A68" s="7">
        <v>1061</v>
      </c>
      <c r="B68" s="3" t="str">
        <f>INDEX(银行流水!B:B,MATCH(A68,银行流水!A:A,0))</f>
        <v>05-09-2023</v>
      </c>
      <c r="C68" s="3" t="str">
        <f>INDEX(银行流水!C:C,MATCH(A68,银行流水!A:A,0))</f>
        <v>05-09-2023</v>
      </c>
      <c r="D68" s="23" t="str">
        <f>INDEX(银行流水!D:D,MATCH(A68,银行流水!A:A,0))</f>
        <v>NOMINA</v>
      </c>
      <c r="E68" s="23" t="str">
        <f>INDEX(银行流水!E:E,MATCH(A68,银行流水!A:A,0))</f>
        <v>NOMINA AGOSTO 2023 JIE SHENG</v>
      </c>
      <c r="F68" s="5">
        <f>INDEX(银行流水!G:G,MATCH(A68,银行流水!A:A,0))</f>
        <v>-1237.56</v>
      </c>
      <c r="G68" s="5">
        <f>INDEX(银行流水!H:H,MATCH(A68,银行流水!A:A,0))</f>
        <v>6207.26</v>
      </c>
      <c r="H68" s="5">
        <f>INDEX(银行日记账明细!T:T,MATCH(A68,银行日记账明细!D:D,0))</f>
        <v>-1237.56</v>
      </c>
      <c r="I68" s="23">
        <f>INDEX(银行日记账明细!X:X,MATCH(A68,银行日记账明细!D:D,0))</f>
        <v>0</v>
      </c>
      <c r="J68" s="23">
        <f>INDEX(银行日记账明细!Y:Y,MATCH(A68,银行日记账明细!D:D,0))</f>
        <v>0</v>
      </c>
      <c r="K68" s="23" t="str">
        <f>INDEX(银行日记账明细!K:K,MATCH(A68,银行日记账明细!D:D,0))</f>
        <v>NOMINA AGOSTO 2023 JIE SHENG  盛杰8月银行工资</v>
      </c>
      <c r="L68" s="23" t="s">
        <v>570</v>
      </c>
      <c r="M68" s="23" t="str">
        <f>INDEX(银行日记账明细!W:W,MATCH(A68,银行日记账明细!D:D,0))</f>
        <v>2151                应付工资</v>
      </c>
    </row>
    <row r="69" spans="1:13" x14ac:dyDescent="0.25">
      <c r="A69" s="7">
        <v>1062</v>
      </c>
      <c r="B69" s="3" t="str">
        <f>INDEX(银行流水!B:B,MATCH(A69,银行流水!A:A,0))</f>
        <v>05-09-2023</v>
      </c>
      <c r="C69" s="3" t="str">
        <f>INDEX(银行流水!C:C,MATCH(A69,银行流水!A:A,0))</f>
        <v>05-09-2023</v>
      </c>
      <c r="D69" s="23" t="str">
        <f>INDEX(银行流水!D:D,MATCH(A69,银行流水!A:A,0))</f>
        <v>NOMINA</v>
      </c>
      <c r="E69" s="23" t="str">
        <f>INDEX(银行流水!E:E,MATCH(A69,银行流水!A:A,0))</f>
        <v/>
      </c>
      <c r="F69" s="5">
        <f>INDEX(银行流水!G:G,MATCH(A69,银行流水!A:A,0))</f>
        <v>-1214.01</v>
      </c>
      <c r="G69" s="5">
        <f>INDEX(银行流水!H:H,MATCH(A69,银行流水!A:A,0))</f>
        <v>7444.82</v>
      </c>
      <c r="H69" s="5">
        <f>INDEX(银行日记账明细!T:T,MATCH(A69,银行日记账明细!D:D,0))</f>
        <v>-1214.01</v>
      </c>
      <c r="I69" s="23">
        <f>INDEX(银行日记账明细!X:X,MATCH(A69,银行日记账明细!D:D,0))</f>
        <v>0</v>
      </c>
      <c r="J69" s="23">
        <f>INDEX(银行日记账明细!Y:Y,MATCH(A69,银行日记账明细!D:D,0))</f>
        <v>0</v>
      </c>
      <c r="K69" s="23" t="str">
        <f>INDEX(银行日记账明细!K:K,MATCH(A69,银行日记账明细!D:D,0))</f>
        <v>NOMINA AGOSTO 2023  ZHANJUN QI 齐战军8月银行工资</v>
      </c>
      <c r="L69" s="23" t="s">
        <v>570</v>
      </c>
      <c r="M69" s="23" t="str">
        <f>INDEX(银行日记账明细!W:W,MATCH(A69,银行日记账明细!D:D,0))</f>
        <v>2151                应付工资</v>
      </c>
    </row>
    <row r="70" spans="1:13" x14ac:dyDescent="0.25">
      <c r="A70" s="7">
        <v>1063</v>
      </c>
      <c r="B70" s="3" t="str">
        <f>INDEX(银行流水!B:B,MATCH(A70,银行流水!A:A,0))</f>
        <v>05-09-2023</v>
      </c>
      <c r="C70" s="3" t="str">
        <f>INDEX(银行流水!C:C,MATCH(A70,银行流水!A:A,0))</f>
        <v>05-09-2023</v>
      </c>
      <c r="D70" s="23" t="str">
        <f>INDEX(银行流水!D:D,MATCH(A70,银行流水!A:A,0))</f>
        <v>NOMINA</v>
      </c>
      <c r="E70" s="23" t="str">
        <f>INDEX(银行流水!E:E,MATCH(A70,银行流水!A:A,0))</f>
        <v>NOMINA AGOSTO 2023 RENGANG WANG</v>
      </c>
      <c r="F70" s="5">
        <f>INDEX(银行流水!G:G,MATCH(A70,银行流水!A:A,0))</f>
        <v>-1214.01</v>
      </c>
      <c r="G70" s="5">
        <f>INDEX(银行流水!H:H,MATCH(A70,银行流水!A:A,0))</f>
        <v>8658.83</v>
      </c>
      <c r="H70" s="5">
        <f>INDEX(银行日记账明细!T:T,MATCH(A70,银行日记账明细!D:D,0))</f>
        <v>-1214.01</v>
      </c>
      <c r="I70" s="23">
        <f>INDEX(银行日记账明细!X:X,MATCH(A70,银行日记账明细!D:D,0))</f>
        <v>0</v>
      </c>
      <c r="J70" s="23">
        <f>INDEX(银行日记账明细!Y:Y,MATCH(A70,银行日记账明细!D:D,0))</f>
        <v>0</v>
      </c>
      <c r="K70" s="23" t="str">
        <f>INDEX(银行日记账明细!K:K,MATCH(A70,银行日记账明细!D:D,0))</f>
        <v>NOMINA AGOSTO 2023 RENGANG WANG  王仁刚8月银行工资</v>
      </c>
      <c r="L70" s="23" t="s">
        <v>570</v>
      </c>
      <c r="M70" s="23" t="str">
        <f>INDEX(银行日记账明细!W:W,MATCH(A70,银行日记账明细!D:D,0))</f>
        <v>2151                应付工资</v>
      </c>
    </row>
    <row r="71" spans="1:13" x14ac:dyDescent="0.25">
      <c r="A71" s="7">
        <v>1064</v>
      </c>
      <c r="B71" s="3" t="str">
        <f>INDEX(银行流水!B:B,MATCH(A71,银行流水!A:A,0))</f>
        <v>05-09-2023</v>
      </c>
      <c r="C71" s="3" t="str">
        <f>INDEX(银行流水!C:C,MATCH(A71,银行流水!A:A,0))</f>
        <v>05-09-2023</v>
      </c>
      <c r="D71" s="23" t="str">
        <f>INDEX(银行流水!D:D,MATCH(A71,银行流水!A:A,0))</f>
        <v>NOMINA</v>
      </c>
      <c r="E71" s="23" t="str">
        <f>INDEX(银行流水!E:E,MATCH(A71,银行流水!A:A,0))</f>
        <v>NOMINA AGOSTO 2023 MEI JIACE</v>
      </c>
      <c r="F71" s="5">
        <f>INDEX(银行流水!G:G,MATCH(A71,银行流水!A:A,0))</f>
        <v>-1211.08</v>
      </c>
      <c r="G71" s="5">
        <f>INDEX(银行流水!H:H,MATCH(A71,银行流水!A:A,0))</f>
        <v>9872.84</v>
      </c>
      <c r="H71" s="5">
        <f>INDEX(银行日记账明细!T:T,MATCH(A71,银行日记账明细!D:D,0))</f>
        <v>-1211.08</v>
      </c>
      <c r="I71" s="23">
        <f>INDEX(银行日记账明细!X:X,MATCH(A71,银行日记账明细!D:D,0))</f>
        <v>0</v>
      </c>
      <c r="J71" s="23">
        <f>INDEX(银行日记账明细!Y:Y,MATCH(A71,银行日记账明细!D:D,0))</f>
        <v>0</v>
      </c>
      <c r="K71" s="23" t="str">
        <f>INDEX(银行日记账明细!K:K,MATCH(A71,银行日记账明细!D:D,0))</f>
        <v>NOMINA AGOSTO 2023 MEI JIACE  梅佳策8月银行工资</v>
      </c>
      <c r="L71" s="23" t="s">
        <v>570</v>
      </c>
      <c r="M71" s="23" t="str">
        <f>INDEX(银行日记账明细!W:W,MATCH(A71,银行日记账明细!D:D,0))</f>
        <v>2151                应付工资</v>
      </c>
    </row>
    <row r="72" spans="1:13" x14ac:dyDescent="0.25">
      <c r="A72" s="7">
        <v>1065</v>
      </c>
      <c r="B72" s="3" t="str">
        <f>INDEX(银行流水!B:B,MATCH(A72,银行流水!A:A,0))</f>
        <v>05-09-2023</v>
      </c>
      <c r="C72" s="3" t="str">
        <f>INDEX(银行流水!C:C,MATCH(A72,银行流水!A:A,0))</f>
        <v>05-09-2023</v>
      </c>
      <c r="D72" s="23" t="str">
        <f>INDEX(银行流水!D:D,MATCH(A72,银行流水!A:A,0))</f>
        <v>NOMINA</v>
      </c>
      <c r="E72" s="23" t="str">
        <f>INDEX(银行流水!E:E,MATCH(A72,银行流水!A:A,0))</f>
        <v>NOMINA AGOSTO 2023 QIAN CHEN</v>
      </c>
      <c r="F72" s="5">
        <f>INDEX(银行流水!G:G,MATCH(A72,银行流水!A:A,0))</f>
        <v>-1210.43</v>
      </c>
      <c r="G72" s="5">
        <f>INDEX(银行流水!H:H,MATCH(A72,银行流水!A:A,0))</f>
        <v>11083.92</v>
      </c>
      <c r="H72" s="5">
        <f>INDEX(银行日记账明细!T:T,MATCH(A72,银行日记账明细!D:D,0))</f>
        <v>-1210.43</v>
      </c>
      <c r="I72" s="23">
        <f>INDEX(银行日记账明细!X:X,MATCH(A72,银行日记账明细!D:D,0))</f>
        <v>0</v>
      </c>
      <c r="J72" s="23">
        <f>INDEX(银行日记账明细!Y:Y,MATCH(A72,银行日记账明细!D:D,0))</f>
        <v>0</v>
      </c>
      <c r="K72" s="23" t="str">
        <f>INDEX(银行日记账明细!K:K,MATCH(A72,银行日记账明细!D:D,0))</f>
        <v>NOMINA AGOSTO 2023 QIAN CHEN  陈小九8月银行工资</v>
      </c>
      <c r="L72" s="23" t="s">
        <v>570</v>
      </c>
      <c r="M72" s="23" t="str">
        <f>INDEX(银行日记账明细!W:W,MATCH(A72,银行日记账明细!D:D,0))</f>
        <v>2151                应付工资</v>
      </c>
    </row>
    <row r="73" spans="1:13" x14ac:dyDescent="0.25">
      <c r="A73" s="7">
        <v>1066</v>
      </c>
      <c r="B73" s="3" t="str">
        <f>INDEX(银行流水!B:B,MATCH(A73,银行流水!A:A,0))</f>
        <v>05-09-2023</v>
      </c>
      <c r="C73" s="3" t="str">
        <f>INDEX(银行流水!C:C,MATCH(A73,银行流水!A:A,0))</f>
        <v>05-09-2023</v>
      </c>
      <c r="D73" s="23" t="str">
        <f>INDEX(银行流水!D:D,MATCH(A73,银行流水!A:A,0))</f>
        <v>NOMINA</v>
      </c>
      <c r="E73" s="23" t="str">
        <f>INDEX(银行流水!E:E,MATCH(A73,银行流水!A:A,0))</f>
        <v/>
      </c>
      <c r="F73" s="5">
        <f>INDEX(银行流水!G:G,MATCH(A73,银行流水!A:A,0))</f>
        <v>-1160.44</v>
      </c>
      <c r="G73" s="5">
        <f>INDEX(银行流水!H:H,MATCH(A73,银行流水!A:A,0))</f>
        <v>12294.35</v>
      </c>
      <c r="H73" s="5">
        <f>INDEX(银行日记账明细!T:T,MATCH(A73,银行日记账明细!D:D,0))</f>
        <v>-1160.44</v>
      </c>
      <c r="I73" s="23">
        <f>INDEX(银行日记账明细!X:X,MATCH(A73,银行日记账明细!D:D,0))</f>
        <v>0</v>
      </c>
      <c r="J73" s="23">
        <f>INDEX(银行日记账明细!Y:Y,MATCH(A73,银行日记账明细!D:D,0))</f>
        <v>0</v>
      </c>
      <c r="K73" s="23" t="str">
        <f>INDEX(银行日记账明细!K:K,MATCH(A73,银行日记账明细!D:D,0))</f>
        <v>NOMINA AGOSTO 2023   ZIHANG HUANG 黄子航8月银行工资</v>
      </c>
      <c r="L73" s="23" t="s">
        <v>570</v>
      </c>
      <c r="M73" s="23" t="str">
        <f>INDEX(银行日记账明细!W:W,MATCH(A73,银行日记账明细!D:D,0))</f>
        <v>2151                应付工资</v>
      </c>
    </row>
    <row r="74" spans="1:13" x14ac:dyDescent="0.25">
      <c r="A74" s="7">
        <v>1067</v>
      </c>
      <c r="B74" s="3" t="str">
        <f>INDEX(银行流水!B:B,MATCH(A74,银行流水!A:A,0))</f>
        <v>05-09-2023</v>
      </c>
      <c r="C74" s="3" t="str">
        <f>INDEX(银行流水!C:C,MATCH(A74,银行流水!A:A,0))</f>
        <v>05-09-2023</v>
      </c>
      <c r="D74" s="23" t="str">
        <f>INDEX(银行流水!D:D,MATCH(A74,银行流水!A:A,0))</f>
        <v>NOMINA</v>
      </c>
      <c r="E74" s="23" t="str">
        <f>INDEX(银行流水!E:E,MATCH(A74,银行流水!A:A,0))</f>
        <v>NOMINA AGOSTO 2023 XU ZHOU</v>
      </c>
      <c r="F74" s="5">
        <f>INDEX(银行流水!G:G,MATCH(A74,银行流水!A:A,0))</f>
        <v>-945.66</v>
      </c>
      <c r="G74" s="5">
        <f>INDEX(银行流水!H:H,MATCH(A74,银行流水!A:A,0))</f>
        <v>13454.79</v>
      </c>
      <c r="H74" s="5">
        <f>INDEX(银行日记账明细!T:T,MATCH(A74,银行日记账明细!D:D,0))</f>
        <v>-945.66</v>
      </c>
      <c r="I74" s="23">
        <f>INDEX(银行日记账明细!X:X,MATCH(A74,银行日记账明细!D:D,0))</f>
        <v>0</v>
      </c>
      <c r="J74" s="23">
        <f>INDEX(银行日记账明细!Y:Y,MATCH(A74,银行日记账明细!D:D,0))</f>
        <v>0</v>
      </c>
      <c r="K74" s="23" t="str">
        <f>INDEX(银行日记账明细!K:K,MATCH(A74,银行日记账明细!D:D,0))</f>
        <v>NOMINA AGOSTO 2023 XU ZHOU 徐舟8月银行工资</v>
      </c>
      <c r="L74" s="23" t="s">
        <v>570</v>
      </c>
      <c r="M74" s="23" t="str">
        <f>INDEX(银行日记账明细!W:W,MATCH(A74,银行日记账明细!D:D,0))</f>
        <v>2151                应付工资</v>
      </c>
    </row>
    <row r="75" spans="1:13" x14ac:dyDescent="0.25">
      <c r="A75" s="7">
        <v>1068</v>
      </c>
      <c r="B75" s="3" t="str">
        <f>INDEX(银行流水!B:B,MATCH(A75,银行流水!A:A,0))</f>
        <v>05-09-2023</v>
      </c>
      <c r="C75" s="3" t="str">
        <f>INDEX(银行流水!C:C,MATCH(A75,银行流水!A:A,0))</f>
        <v>05-09-2023</v>
      </c>
      <c r="D75" s="23" t="str">
        <f>INDEX(银行流水!D:D,MATCH(A75,银行流水!A:A,0))</f>
        <v>NOMINA</v>
      </c>
      <c r="E75" s="23" t="str">
        <f>INDEX(银行流水!E:E,MATCH(A75,银行流水!A:A,0))</f>
        <v>NOMINA AGOSTO 2023 GUOZHANG LIU</v>
      </c>
      <c r="F75" s="5">
        <f>INDEX(银行流水!G:G,MATCH(A75,银行流水!A:A,0))</f>
        <v>-927.54</v>
      </c>
      <c r="G75" s="5">
        <f>INDEX(银行流水!H:H,MATCH(A75,银行流水!A:A,0))</f>
        <v>14400.45</v>
      </c>
      <c r="H75" s="5">
        <f>INDEX(银行日记账明细!T:T,MATCH(A75,银行日记账明细!D:D,0))</f>
        <v>-927.54</v>
      </c>
      <c r="I75" s="23">
        <f>INDEX(银行日记账明细!X:X,MATCH(A75,银行日记账明细!D:D,0))</f>
        <v>0</v>
      </c>
      <c r="J75" s="23">
        <f>INDEX(银行日记账明细!Y:Y,MATCH(A75,银行日记账明细!D:D,0))</f>
        <v>0</v>
      </c>
      <c r="K75" s="23" t="str">
        <f>INDEX(银行日记账明细!K:K,MATCH(A75,银行日记账明细!D:D,0))</f>
        <v>NOMINA AGOSTO 2023 GUOZHANG LIU   刘国章8月银行工资</v>
      </c>
      <c r="L75" s="23" t="s">
        <v>570</v>
      </c>
      <c r="M75" s="23" t="str">
        <f>INDEX(银行日记账明细!W:W,MATCH(A75,银行日记账明细!D:D,0))</f>
        <v>2151                应付工资</v>
      </c>
    </row>
    <row r="76" spans="1:13" x14ac:dyDescent="0.25">
      <c r="A76" s="7">
        <v>1069</v>
      </c>
      <c r="B76" s="3" t="str">
        <f>INDEX(银行流水!B:B,MATCH(A76,银行流水!A:A,0))</f>
        <v>05-09-2023</v>
      </c>
      <c r="C76" s="3" t="str">
        <f>INDEX(银行流水!C:C,MATCH(A76,银行流水!A:A,0))</f>
        <v>05-09-2023</v>
      </c>
      <c r="D76" s="23" t="str">
        <f>INDEX(银行流水!D:D,MATCH(A76,银行流水!A:A,0))</f>
        <v>NOMINA</v>
      </c>
      <c r="E76" s="23" t="str">
        <f>INDEX(银行流水!E:E,MATCH(A76,银行流水!A:A,0))</f>
        <v>NOMINA AGOSTO 2023 LIU JUN</v>
      </c>
      <c r="F76" s="5">
        <f>INDEX(银行流水!G:G,MATCH(A76,银行流水!A:A,0))</f>
        <v>-924.94</v>
      </c>
      <c r="G76" s="5">
        <f>INDEX(银行流水!H:H,MATCH(A76,银行流水!A:A,0))</f>
        <v>15327.99</v>
      </c>
      <c r="H76" s="5">
        <f>INDEX(银行日记账明细!T:T,MATCH(A76,银行日记账明细!D:D,0))</f>
        <v>-924.94</v>
      </c>
      <c r="I76" s="23">
        <f>INDEX(银行日记账明细!X:X,MATCH(A76,银行日记账明细!D:D,0))</f>
        <v>0</v>
      </c>
      <c r="J76" s="23">
        <f>INDEX(银行日记账明细!Y:Y,MATCH(A76,银行日记账明细!D:D,0))</f>
        <v>0</v>
      </c>
      <c r="K76" s="23" t="str">
        <f>INDEX(银行日记账明细!K:K,MATCH(A76,银行日记账明细!D:D,0))</f>
        <v>NOMINA AGOSTO 2023 LIU JUN  刘俊8月银行工资</v>
      </c>
      <c r="L76" s="23" t="s">
        <v>570</v>
      </c>
      <c r="M76" s="23" t="str">
        <f>INDEX(银行日记账明细!W:W,MATCH(A76,银行日记账明细!D:D,0))</f>
        <v>2151                应付工资</v>
      </c>
    </row>
    <row r="77" spans="1:13" x14ac:dyDescent="0.25">
      <c r="A77" s="7">
        <v>1070</v>
      </c>
      <c r="B77" s="3" t="str">
        <f>INDEX(银行流水!B:B,MATCH(A77,银行流水!A:A,0))</f>
        <v>05-09-2023</v>
      </c>
      <c r="C77" s="3" t="str">
        <f>INDEX(银行流水!C:C,MATCH(A77,银行流水!A:A,0))</f>
        <v>05-09-2023</v>
      </c>
      <c r="D77" s="23" t="str">
        <f>INDEX(银行流水!D:D,MATCH(A77,银行流水!A:A,0))</f>
        <v>NOMINA</v>
      </c>
      <c r="E77" s="23" t="str">
        <f>INDEX(银行流水!E:E,MATCH(A77,银行流水!A:A,0))</f>
        <v>NOMINA AGOSTO 2023 XIAO HUA LU XIA</v>
      </c>
      <c r="F77" s="5">
        <f>INDEX(银行流水!G:G,MATCH(A77,银行流水!A:A,0))</f>
        <v>-666.06</v>
      </c>
      <c r="G77" s="5">
        <f>INDEX(银行流水!H:H,MATCH(A77,银行流水!A:A,0))</f>
        <v>16252.93</v>
      </c>
      <c r="H77" s="5">
        <f>INDEX(银行日记账明细!T:T,MATCH(A77,银行日记账明细!D:D,0))</f>
        <v>-666.06</v>
      </c>
      <c r="I77" s="23">
        <f>INDEX(银行日记账明细!X:X,MATCH(A77,银行日记账明细!D:D,0))</f>
        <v>0</v>
      </c>
      <c r="J77" s="23">
        <f>INDEX(银行日记账明细!Y:Y,MATCH(A77,银行日记账明细!D:D,0))</f>
        <v>0</v>
      </c>
      <c r="K77" s="23" t="str">
        <f>INDEX(银行日记账明细!K:K,MATCH(A77,银行日记账明细!D:D,0))</f>
        <v>NOMINA AGOSTO 2023 XIAO HUA LU XIA  陆夏小华8月银行工资</v>
      </c>
      <c r="L77" s="23" t="s">
        <v>570</v>
      </c>
      <c r="M77" s="23" t="str">
        <f>INDEX(银行日记账明细!W:W,MATCH(A77,银行日记账明细!D:D,0))</f>
        <v>2151                应付工资</v>
      </c>
    </row>
    <row r="78" spans="1:13" x14ac:dyDescent="0.25">
      <c r="A78" s="7">
        <v>1071</v>
      </c>
      <c r="B78" s="3" t="str">
        <f>INDEX(银行流水!B:B,MATCH(A78,银行流水!A:A,0))</f>
        <v>05-09-2023</v>
      </c>
      <c r="C78" s="3" t="str">
        <f>INDEX(银行流水!C:C,MATCH(A78,银行流水!A:A,0))</f>
        <v>05-09-2023</v>
      </c>
      <c r="D78" s="23" t="str">
        <f>INDEX(银行流水!D:D,MATCH(A78,银行流水!A:A,0))</f>
        <v>NOMINA</v>
      </c>
      <c r="E78" s="23" t="str">
        <f>INDEX(银行流水!E:E,MATCH(A78,银行流水!A:A,0))</f>
        <v>NOMINA AGOSTO 2023 FENG HUI</v>
      </c>
      <c r="F78" s="5">
        <f>INDEX(银行流水!G:G,MATCH(A78,银行流水!A:A,0))</f>
        <v>-639.42999999999995</v>
      </c>
      <c r="G78" s="5">
        <f>INDEX(银行流水!H:H,MATCH(A78,银行流水!A:A,0))</f>
        <v>16918.990000000002</v>
      </c>
      <c r="H78" s="5">
        <f>INDEX(银行日记账明细!T:T,MATCH(A78,银行日记账明细!D:D,0))</f>
        <v>-639.42999999999995</v>
      </c>
      <c r="I78" s="23">
        <f>INDEX(银行日记账明细!X:X,MATCH(A78,银行日记账明细!D:D,0))</f>
        <v>0</v>
      </c>
      <c r="J78" s="23">
        <f>INDEX(银行日记账明细!Y:Y,MATCH(A78,银行日记账明细!D:D,0))</f>
        <v>0</v>
      </c>
      <c r="K78" s="23" t="str">
        <f>INDEX(银行日记账明细!K:K,MATCH(A78,银行日记账明细!D:D,0))</f>
        <v>NOMINA AGOSTO 2023 FENG HUI  冯慧8月银行工资</v>
      </c>
      <c r="L78" s="23" t="s">
        <v>570</v>
      </c>
      <c r="M78" s="23" t="str">
        <f>INDEX(银行日记账明细!W:W,MATCH(A78,银行日记账明细!D:D,0))</f>
        <v>2151                应付工资</v>
      </c>
    </row>
    <row r="79" spans="1:13" x14ac:dyDescent="0.25">
      <c r="A79" s="7">
        <v>1072</v>
      </c>
      <c r="B79" s="3" t="str">
        <f>INDEX(银行流水!B:B,MATCH(A79,银行流水!A:A,0))</f>
        <v>05-09-2023</v>
      </c>
      <c r="C79" s="3" t="str">
        <f>INDEX(银行流水!C:C,MATCH(A79,银行流水!A:A,0))</f>
        <v>05-09-2023</v>
      </c>
      <c r="D79" s="23" t="str">
        <f>INDEX(银行流水!D:D,MATCH(A79,银行流水!A:A,0))</f>
        <v>NOMINA</v>
      </c>
      <c r="E79" s="23" t="str">
        <f>INDEX(银行流水!E:E,MATCH(A79,银行流水!A:A,0))</f>
        <v>NOMINA AGOSTO 2023 DONG DAWEI</v>
      </c>
      <c r="F79" s="5">
        <f>INDEX(银行流水!G:G,MATCH(A79,银行流水!A:A,0))</f>
        <v>-443.82</v>
      </c>
      <c r="G79" s="5">
        <f>INDEX(银行流水!H:H,MATCH(A79,银行流水!A:A,0))</f>
        <v>17558.419999999998</v>
      </c>
      <c r="H79" s="5">
        <f>INDEX(银行日记账明细!T:T,MATCH(A79,银行日记账明细!D:D,0))</f>
        <v>-443.82</v>
      </c>
      <c r="I79" s="23">
        <f>INDEX(银行日记账明细!X:X,MATCH(A79,银行日记账明细!D:D,0))</f>
        <v>0</v>
      </c>
      <c r="J79" s="23">
        <f>INDEX(银行日记账明细!Y:Y,MATCH(A79,银行日记账明细!D:D,0))</f>
        <v>0</v>
      </c>
      <c r="K79" s="23" t="str">
        <f>INDEX(银行日记账明细!K:K,MATCH(A79,银行日记账明细!D:D,0))</f>
        <v>NOMINA AGOSTO 2023 DONG DAWEI  董大蔚8月银行工资</v>
      </c>
      <c r="L79" s="23" t="s">
        <v>570</v>
      </c>
      <c r="M79" s="23" t="str">
        <f>INDEX(银行日记账明细!W:W,MATCH(A79,银行日记账明细!D:D,0))</f>
        <v>2151                应付工资</v>
      </c>
    </row>
    <row r="80" spans="1:13" x14ac:dyDescent="0.25">
      <c r="A80" s="7">
        <v>1073</v>
      </c>
      <c r="B80" s="3" t="str">
        <f>INDEX(银行流水!B:B,MATCH(A80,银行流水!A:A,0))</f>
        <v>05-09-2023</v>
      </c>
      <c r="C80" s="3" t="str">
        <f>INDEX(银行流水!C:C,MATCH(A80,银行流水!A:A,0))</f>
        <v>05-09-2023</v>
      </c>
      <c r="D80" s="23" t="str">
        <f>INDEX(银行流水!D:D,MATCH(A80,银行流水!A:A,0))</f>
        <v>NOMINA</v>
      </c>
      <c r="E80" s="23" t="str">
        <f>INDEX(银行流水!E:E,MATCH(A80,银行流水!A:A,0))</f>
        <v>NOMINA AGOSTO 2023 SHUANG ZHANG</v>
      </c>
      <c r="F80" s="5">
        <f>INDEX(银行流水!G:G,MATCH(A80,银行流水!A:A,0))</f>
        <v>-373.42</v>
      </c>
      <c r="G80" s="5">
        <f>INDEX(银行流水!H:H,MATCH(A80,银行流水!A:A,0))</f>
        <v>18002.240000000002</v>
      </c>
      <c r="H80" s="5">
        <f>INDEX(银行日记账明细!T:T,MATCH(A80,银行日记账明细!D:D,0))</f>
        <v>-373.42</v>
      </c>
      <c r="I80" s="23">
        <f>INDEX(银行日记账明细!X:X,MATCH(A80,银行日记账明细!D:D,0))</f>
        <v>0</v>
      </c>
      <c r="J80" s="23">
        <f>INDEX(银行日记账明细!Y:Y,MATCH(A80,银行日记账明细!D:D,0))</f>
        <v>0</v>
      </c>
      <c r="K80" s="23" t="str">
        <f>INDEX(银行日记账明细!K:K,MATCH(A80,银行日记账明细!D:D,0))</f>
        <v>NOMINA AGOSTO 2023 SHUANG ZHANG  张爽8月银行工资</v>
      </c>
      <c r="L80" s="23" t="s">
        <v>570</v>
      </c>
      <c r="M80" s="23" t="str">
        <f>INDEX(银行日记账明细!W:W,MATCH(A80,银行日记账明细!D:D,0))</f>
        <v>2151                应付工资</v>
      </c>
    </row>
    <row r="81" spans="1:13" x14ac:dyDescent="0.25">
      <c r="A81" s="7">
        <v>1074</v>
      </c>
      <c r="B81" s="3" t="str">
        <f>INDEX(银行流水!B:B,MATCH(A81,银行流水!A:A,0))</f>
        <v>05-09-2023</v>
      </c>
      <c r="C81" s="3" t="str">
        <f>INDEX(银行流水!C:C,MATCH(A81,银行流水!A:A,0))</f>
        <v>05-09-2023</v>
      </c>
      <c r="D81" s="23" t="str">
        <f>INDEX(银行流水!D:D,MATCH(A81,银行流水!A:A,0))</f>
        <v>TRANSFERENCIA OTRA ENTIDAD</v>
      </c>
      <c r="E81" s="23" t="str">
        <f>INDEX(银行流水!E:E,MATCH(A81,银行流水!A:A,0))</f>
        <v>UNICO STAR EUROPA SL  INTERAL TRANSFERENCIA UNICO IBERCAJA UNICO STAR EUROPA S.L</v>
      </c>
      <c r="F81" s="5">
        <f>INDEX(银行流水!G:G,MATCH(A81,银行流水!A:A,0))</f>
        <v>2200</v>
      </c>
      <c r="G81" s="5">
        <f>INDEX(银行流水!H:H,MATCH(A81,银行流水!A:A,0))</f>
        <v>18375.66</v>
      </c>
      <c r="H81" s="5">
        <f>INDEX(银行日记账明细!T:T,MATCH(A81,银行日记账明细!D:D,0))</f>
        <v>2200</v>
      </c>
      <c r="I81" s="23">
        <f>INDEX(银行日记账明细!X:X,MATCH(A81,银行日记账明细!D:D,0))</f>
        <v>0</v>
      </c>
      <c r="J81" s="23">
        <f>INDEX(银行日记账明细!Y:Y,MATCH(A81,银行日记账明细!D:D,0))</f>
        <v>0</v>
      </c>
      <c r="K81" s="23" t="str">
        <f>INDEX(银行日记账明细!K:K,MATCH(A81,银行日记账明细!D:D,0))</f>
        <v>内部转账 SABADELL</v>
      </c>
      <c r="L81" s="23" t="e">
        <f t="shared" ref="L74:L85" si="6">RIGHT(K81,LEN(K81)+1-FIND("UE23",K81))</f>
        <v>#VALUE!</v>
      </c>
      <c r="M81" s="23" t="str">
        <f>INDEX(银行日记账明细!W:W,MATCH(A81,银行日记账明细!D:D,0))</f>
        <v>10090008            在途存款</v>
      </c>
    </row>
    <row r="82" spans="1:13" x14ac:dyDescent="0.25">
      <c r="A82" s="7">
        <v>1075</v>
      </c>
      <c r="B82" s="3" t="str">
        <f>INDEX(银行流水!B:B,MATCH(A82,银行流水!A:A,0))</f>
        <v>05-09-2023</v>
      </c>
      <c r="C82" s="3" t="str">
        <f>INDEX(银行流水!C:C,MATCH(A82,银行流水!A:A,0))</f>
        <v>05-09-2023</v>
      </c>
      <c r="D82" s="23" t="str">
        <f>INDEX(银行流水!D:D,MATCH(A82,银行流水!A:A,0))</f>
        <v>TRANSFERENCIA OTRA ENTIDAD</v>
      </c>
      <c r="E82" s="23" t="str">
        <f>INDEX(银行流水!E:E,MATCH(A82,银行流水!A:A,0))</f>
        <v>BAZAR RONDA GRANADA S.L. B19549054 23 0001322 UNICO STAR EUROPA S.L</v>
      </c>
      <c r="F82" s="5">
        <f>INDEX(银行流水!G:G,MATCH(A82,银行流水!A:A,0))</f>
        <v>668.31</v>
      </c>
      <c r="G82" s="5">
        <f>INDEX(银行流水!H:H,MATCH(A82,银行流水!A:A,0))</f>
        <v>16175.66</v>
      </c>
      <c r="H82" s="5">
        <f>INDEX(银行日记账明细!T:T,MATCH(A82,银行日记账明细!D:D,0))</f>
        <v>668.31</v>
      </c>
      <c r="I82" s="23" t="str">
        <f>INDEX(银行日记账明细!X:X,MATCH(A82,银行日记账明细!D:D,0))</f>
        <v>BAZAR RONDA GRANADA S.L</v>
      </c>
      <c r="J82" s="23" t="str">
        <f>INDEX(银行日记账明细!Y:Y,MATCH(A82,银行日记账明细!D:D,0))</f>
        <v>B19549054</v>
      </c>
      <c r="K82" s="23" t="str">
        <f>INDEX(银行日记账明细!K:K,MATCH(A82,银行日记账明细!D:D,0))</f>
        <v>BAZAR RONDA GRANADA  UE23/1322  UE23/1344</v>
      </c>
      <c r="L82" s="23" t="str">
        <f t="shared" si="6"/>
        <v>UE23/1322  UE23/1344</v>
      </c>
      <c r="M82" s="23" t="str">
        <f>INDEX(银行日记账明细!W:W,MATCH(A82,银行日记账明细!D:D,0))</f>
        <v>1131                应收账款</v>
      </c>
    </row>
    <row r="83" spans="1:13" x14ac:dyDescent="0.25">
      <c r="A83" s="7">
        <v>1076</v>
      </c>
      <c r="B83" s="3" t="str">
        <f>INDEX(银行流水!B:B,MATCH(A83,银行流水!A:A,0))</f>
        <v>04-09-2023</v>
      </c>
      <c r="C83" s="3" t="str">
        <f>INDEX(银行流水!C:C,MATCH(A83,银行流水!A:A,0))</f>
        <v>06-09-2023</v>
      </c>
      <c r="D83" s="23" t="str">
        <f>INDEX(银行流水!D:D,MATCH(A83,银行流水!A:A,0))</f>
        <v>OPERACION CON CHEQUE</v>
      </c>
      <c r="E83" s="23" t="str">
        <f>INDEX(银行流水!E:E,MATCH(A83,银行流水!A:A,0))</f>
        <v>CHEQUE NUM. 6034326</v>
      </c>
      <c r="F83" s="5">
        <f>INDEX(银行流水!G:G,MATCH(A83,银行流水!A:A,0))</f>
        <v>642.74</v>
      </c>
      <c r="G83" s="5">
        <f>INDEX(银行流水!H:H,MATCH(A83,银行流水!A:A,0))</f>
        <v>15507.35</v>
      </c>
      <c r="H83" s="5">
        <f>INDEX(银行日记账明细!T:T,MATCH(A83,银行日记账明细!D:D,0))</f>
        <v>642.74</v>
      </c>
      <c r="I83" s="23" t="str">
        <f>INDEX(银行日记账明细!X:X,MATCH(A83,银行日记账明细!D:D,0))</f>
        <v>HIPER PINOSO S.L</v>
      </c>
      <c r="J83" s="23" t="str">
        <f>INDEX(银行日记账明细!Y:Y,MATCH(A83,银行日记账明细!D:D,0))</f>
        <v>B67673293</v>
      </c>
      <c r="K83" s="23" t="str">
        <f>INDEX(银行日记账明细!K:K,MATCH(A83,银行日记账明细!D:D,0))</f>
        <v>CHEQUE NUM. 6034326   HIPER PINOSO S.L  UE23/1198</v>
      </c>
      <c r="L83" s="23" t="str">
        <f t="shared" si="6"/>
        <v>UE23/1198</v>
      </c>
      <c r="M83" s="23" t="str">
        <f>INDEX(银行日记账明细!W:W,MATCH(A83,银行日记账明细!D:D,0))</f>
        <v>1131                应收账款</v>
      </c>
    </row>
    <row r="84" spans="1:13" x14ac:dyDescent="0.25">
      <c r="A84" s="7">
        <v>1077</v>
      </c>
      <c r="B84" s="3" t="str">
        <f>INDEX(银行流水!B:B,MATCH(A84,银行流水!A:A,0))</f>
        <v>01-09-2023</v>
      </c>
      <c r="C84" s="3" t="str">
        <f>INDEX(银行流水!C:C,MATCH(A84,银行流水!A:A,0))</f>
        <v>01-09-2023</v>
      </c>
      <c r="D84" s="23" t="str">
        <f>INDEX(银行流水!D:D,MATCH(A84,银行流水!A:A,0))</f>
        <v>COMPRAS CON TARJETA IBERCAJA</v>
      </c>
      <c r="E84" s="23" t="str">
        <f>INDEX(银行流水!E:E,MATCH(A84,银行流水!A:A,0))</f>
        <v>TARJ.IBERC.****1012</v>
      </c>
      <c r="F84" s="5">
        <f>INDEX(银行流水!G:G,MATCH(A84,银行流水!A:A,0))</f>
        <v>-1592.2</v>
      </c>
      <c r="G84" s="5">
        <f>INDEX(银行流水!H:H,MATCH(A84,银行流水!A:A,0))</f>
        <v>14864.61</v>
      </c>
      <c r="H84" s="5">
        <f>INDEX(银行日记账明细!T:T,MATCH(A84,银行日记账明细!D:D,0))</f>
        <v>-1592.2</v>
      </c>
      <c r="I84" s="23">
        <f>INDEX(银行日记账明细!X:X,MATCH(A84,银行日记账明细!D:D,0))</f>
        <v>0</v>
      </c>
      <c r="J84" s="23">
        <f>INDEX(银行日记账明细!Y:Y,MATCH(A84,银行日记账明细!D:D,0))</f>
        <v>0</v>
      </c>
      <c r="K84" s="23" t="str">
        <f>INDEX(银行日记账明细!K:K,MATCH(A84,银行日记账明细!D:D,0))</f>
        <v>COMPRAS CON TARJETA IBERCAJA  刷卡消费</v>
      </c>
      <c r="L84" s="23" t="s">
        <v>571</v>
      </c>
      <c r="M84" s="23" t="str">
        <f>INDEX(银行日记账明细!W:W,MATCH(A84,银行日记账明细!D:D,0))</f>
        <v>55012011            营业费用-杂费</v>
      </c>
    </row>
    <row r="85" spans="1:13" x14ac:dyDescent="0.25">
      <c r="A85" s="7">
        <v>1078</v>
      </c>
      <c r="B85" s="3" t="str">
        <f>INDEX(银行流水!B:B,MATCH(A85,银行流水!A:A,0))</f>
        <v>01-09-2023</v>
      </c>
      <c r="C85" s="3" t="str">
        <f>INDEX(银行流水!C:C,MATCH(A85,银行流水!A:A,0))</f>
        <v>01-09-2023</v>
      </c>
      <c r="D85" s="23" t="str">
        <f>INDEX(银行流水!D:D,MATCH(A85,银行流水!A:A,0))</f>
        <v>RECIBO SEGUROS</v>
      </c>
      <c r="E85" s="23" t="str">
        <f>INDEX(银行流水!E:E,MATCH(A85,银行流水!A:A,0))</f>
        <v>CAJA DE SEGUROS REU 000002990000SDD000832882</v>
      </c>
      <c r="F85" s="5">
        <f>INDEX(银行流水!G:G,MATCH(A85,银行流水!A:A,0))</f>
        <v>-45.15</v>
      </c>
      <c r="G85" s="5">
        <f>INDEX(银行流水!H:H,MATCH(A85,银行流水!A:A,0))</f>
        <v>16456.810000000001</v>
      </c>
      <c r="H85" s="5">
        <f>INDEX(银行日记账明细!T:T,MATCH(A85,银行日记账明细!D:D,0))</f>
        <v>-45.15</v>
      </c>
      <c r="I85" s="23">
        <f>INDEX(银行日记账明细!X:X,MATCH(A85,银行日记账明细!D:D,0))</f>
        <v>0</v>
      </c>
      <c r="J85" s="23">
        <f>INDEX(银行日记账明细!Y:Y,MATCH(A85,银行日记账明细!D:D,0))</f>
        <v>0</v>
      </c>
      <c r="K85" s="23" t="str">
        <f>INDEX(银行日记账明细!K:K,MATCH(A85,银行日记账明细!D:D,0))</f>
        <v>法人保险</v>
      </c>
      <c r="L85" s="23" t="e">
        <f t="shared" si="6"/>
        <v>#VALUE!</v>
      </c>
      <c r="M85" s="23" t="str">
        <f>INDEX(银行日记账明细!W:W,MATCH(A85,银行日记账明细!D:D,0))</f>
        <v>550220030002        管理费用-董事会费用-福利费</v>
      </c>
    </row>
  </sheetData>
  <autoFilter ref="A2:L4" xr:uid="{23DDC348-C93D-40F6-B115-BBFF0C5A6D47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2023-10-03T17:09:11Z</dcterms:modified>
</cp:coreProperties>
</file>