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3 unico\202310 月末银行上报数据\"/>
    </mc:Choice>
  </mc:AlternateContent>
  <xr:revisionPtr revIDLastSave="0" documentId="13_ncr:1_{38F10C11-57B5-4CA9-BB51-7F6A568B9D7E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发送模板!$A$2:$K$4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3" i="3"/>
  <c r="K14" i="3"/>
  <c r="K16" i="3"/>
  <c r="K17" i="3"/>
  <c r="K18" i="3"/>
  <c r="K19" i="3"/>
  <c r="K4" i="3"/>
  <c r="B6" i="2"/>
  <c r="C6" i="2" s="1"/>
  <c r="E6" i="2"/>
  <c r="B7" i="2"/>
  <c r="C7" i="2" s="1"/>
  <c r="E7" i="2"/>
  <c r="B8" i="2"/>
  <c r="C8" i="2"/>
  <c r="E8" i="2"/>
  <c r="B9" i="2"/>
  <c r="C9" i="2" s="1"/>
  <c r="E9" i="2"/>
  <c r="B10" i="2"/>
  <c r="C10" i="2" s="1"/>
  <c r="E10" i="2"/>
  <c r="B11" i="2"/>
  <c r="C11" i="2" s="1"/>
  <c r="E11" i="2"/>
  <c r="B12" i="2"/>
  <c r="C12" i="2"/>
  <c r="E12" i="2"/>
  <c r="B13" i="2"/>
  <c r="E13" i="2"/>
  <c r="C13" i="2" s="1"/>
  <c r="B14" i="2"/>
  <c r="C14" i="2" s="1"/>
  <c r="E14" i="2"/>
  <c r="B15" i="2"/>
  <c r="C15" i="2" s="1"/>
  <c r="E15" i="2"/>
  <c r="B16" i="2"/>
  <c r="C16" i="2"/>
  <c r="E16" i="2"/>
  <c r="B17" i="2"/>
  <c r="C17" i="2" s="1"/>
  <c r="E17" i="2"/>
  <c r="B18" i="2"/>
  <c r="C18" i="2" s="1"/>
  <c r="E18" i="2"/>
  <c r="B19" i="2"/>
  <c r="C19" i="2" s="1"/>
  <c r="E19" i="2"/>
  <c r="B7" i="3" l="1"/>
  <c r="C7" i="3"/>
  <c r="D7" i="3"/>
  <c r="E7" i="3"/>
  <c r="F7" i="3"/>
  <c r="G7" i="3"/>
  <c r="J7" i="3"/>
  <c r="L7" i="3"/>
  <c r="B8" i="3"/>
  <c r="C8" i="3"/>
  <c r="D8" i="3"/>
  <c r="E8" i="3"/>
  <c r="F8" i="3"/>
  <c r="G8" i="3"/>
  <c r="H8" i="3"/>
  <c r="I8" i="3"/>
  <c r="J8" i="3"/>
  <c r="L8" i="3"/>
  <c r="B9" i="3"/>
  <c r="C9" i="3"/>
  <c r="D9" i="3"/>
  <c r="E9" i="3"/>
  <c r="F9" i="3"/>
  <c r="G9" i="3"/>
  <c r="H9" i="3"/>
  <c r="I9" i="3"/>
  <c r="J9" i="3"/>
  <c r="L9" i="3"/>
  <c r="B10" i="3"/>
  <c r="C10" i="3"/>
  <c r="D10" i="3"/>
  <c r="E10" i="3"/>
  <c r="F10" i="3"/>
  <c r="G10" i="3"/>
  <c r="H10" i="3"/>
  <c r="I10" i="3"/>
  <c r="J10" i="3"/>
  <c r="L10" i="3"/>
  <c r="B11" i="3"/>
  <c r="C11" i="3"/>
  <c r="D11" i="3"/>
  <c r="E11" i="3"/>
  <c r="F11" i="3"/>
  <c r="G11" i="3"/>
  <c r="H11" i="3"/>
  <c r="I11" i="3"/>
  <c r="J11" i="3"/>
  <c r="L11" i="3"/>
  <c r="B12" i="3"/>
  <c r="C12" i="3"/>
  <c r="D12" i="3"/>
  <c r="E12" i="3"/>
  <c r="F12" i="3"/>
  <c r="G12" i="3"/>
  <c r="J12" i="3"/>
  <c r="L12" i="3"/>
  <c r="B13" i="3"/>
  <c r="C13" i="3"/>
  <c r="D13" i="3"/>
  <c r="E13" i="3"/>
  <c r="F13" i="3"/>
  <c r="G13" i="3"/>
  <c r="H13" i="3"/>
  <c r="I13" i="3"/>
  <c r="J13" i="3"/>
  <c r="L13" i="3"/>
  <c r="B14" i="3"/>
  <c r="C14" i="3"/>
  <c r="D14" i="3"/>
  <c r="E14" i="3"/>
  <c r="F14" i="3"/>
  <c r="G14" i="3"/>
  <c r="H14" i="3"/>
  <c r="I14" i="3"/>
  <c r="J14" i="3"/>
  <c r="L14" i="3"/>
  <c r="B15" i="3"/>
  <c r="C15" i="3"/>
  <c r="D15" i="3"/>
  <c r="E15" i="3"/>
  <c r="F15" i="3"/>
  <c r="G15" i="3"/>
  <c r="J15" i="3"/>
  <c r="L15" i="3"/>
  <c r="B16" i="3"/>
  <c r="C16" i="3"/>
  <c r="D16" i="3"/>
  <c r="E16" i="3"/>
  <c r="F16" i="3"/>
  <c r="G16" i="3"/>
  <c r="H16" i="3"/>
  <c r="I16" i="3"/>
  <c r="J16" i="3"/>
  <c r="L16" i="3"/>
  <c r="B17" i="3"/>
  <c r="C17" i="3"/>
  <c r="D17" i="3"/>
  <c r="E17" i="3"/>
  <c r="F17" i="3"/>
  <c r="G17" i="3"/>
  <c r="H17" i="3"/>
  <c r="I17" i="3"/>
  <c r="J17" i="3"/>
  <c r="L17" i="3"/>
  <c r="B18" i="3"/>
  <c r="C18" i="3"/>
  <c r="D18" i="3"/>
  <c r="E18" i="3"/>
  <c r="F18" i="3"/>
  <c r="G18" i="3"/>
  <c r="H18" i="3"/>
  <c r="I18" i="3"/>
  <c r="J18" i="3"/>
  <c r="L18" i="3"/>
  <c r="B19" i="3"/>
  <c r="C19" i="3"/>
  <c r="D19" i="3"/>
  <c r="E19" i="3"/>
  <c r="F19" i="3"/>
  <c r="G19" i="3"/>
  <c r="H19" i="3"/>
  <c r="I19" i="3"/>
  <c r="J19" i="3"/>
  <c r="L19" i="3"/>
  <c r="B5" i="3"/>
  <c r="B6" i="3"/>
  <c r="E5" i="2"/>
  <c r="C5" i="3"/>
  <c r="D5" i="3"/>
  <c r="E5" i="3"/>
  <c r="B5" i="2" s="1"/>
  <c r="C5" i="2" s="1"/>
  <c r="F5" i="3"/>
  <c r="G5" i="3"/>
  <c r="H5" i="3"/>
  <c r="I5" i="3"/>
  <c r="J5" i="3"/>
  <c r="K5" i="3" s="1"/>
  <c r="L5" i="3"/>
  <c r="C6" i="3"/>
  <c r="D6" i="3"/>
  <c r="E6" i="3"/>
  <c r="F6" i="3"/>
  <c r="G6" i="3"/>
  <c r="H6" i="3"/>
  <c r="I6" i="3"/>
  <c r="J6" i="3"/>
  <c r="K6" i="3" s="1"/>
  <c r="L6" i="3"/>
  <c r="H4" i="3"/>
  <c r="I4" i="3"/>
  <c r="J4" i="3"/>
  <c r="J3" i="3"/>
  <c r="G4" i="3"/>
  <c r="L4" i="3"/>
  <c r="E4" i="2"/>
  <c r="B4" i="3"/>
  <c r="C4" i="3"/>
  <c r="D4" i="3"/>
  <c r="E4" i="3"/>
  <c r="B4" i="2" s="1"/>
  <c r="F4" i="3"/>
  <c r="F3" i="3"/>
  <c r="E3" i="3"/>
  <c r="D3" i="3"/>
  <c r="C3" i="3"/>
  <c r="L3" i="3"/>
  <c r="G3" i="3"/>
  <c r="E3" i="2"/>
  <c r="B3" i="3"/>
  <c r="C4" i="2" l="1"/>
  <c r="B3" i="2"/>
  <c r="C3" i="2" s="1"/>
</calcChain>
</file>

<file path=xl/sharedStrings.xml><?xml version="1.0" encoding="utf-8"?>
<sst xmlns="http://schemas.openxmlformats.org/spreadsheetml/2006/main" count="486" uniqueCount="170">
  <si>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</si>
  <si>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</si>
  <si>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</si>
  <si>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</si>
  <si>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</si>
  <si>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</si>
  <si>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</si>
  <si>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</si>
  <si>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</si>
  <si>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</si>
  <si>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</si>
  <si>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</si>
  <si>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</si>
  <si>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</si>
  <si>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</si>
  <si>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</si>
  <si>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</si>
  <si>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</si>
  <si>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</si>
  <si>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</si>
  <si>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</si>
  <si>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</si>
  <si>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</si>
  <si>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</si>
  <si>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</si>
  <si>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</si>
  <si>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</si>
  <si>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</si>
  <si>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</si>
  <si>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</si>
  <si>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</si>
  <si>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</si>
  <si>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</si>
  <si>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</si>
  <si>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</si>
  <si>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</si>
  <si>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</si>
  <si>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</si>
  <si>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</si>
  <si>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</si>
  <si>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</si>
  <si>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</si>
  <si>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</si>
  <si>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</si>
  <si>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</si>
  <si>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</si>
  <si>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</si>
  <si>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</si>
  <si>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</si>
  <si>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10090008            在途存款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</si>
  <si>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</si>
  <si>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</si>
  <si>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</si>
  <si>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</si>
  <si>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</si>
  <si>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</si>
  <si>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</si>
  <si>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Referencia 1</t>
  </si>
  <si>
    <t>Referencia 2</t>
  </si>
  <si>
    <t>TRANSFERENCIA A UNICO STAR EUROPA S.L</t>
  </si>
  <si>
    <t>F. Operativa</t>
    <phoneticPr fontId="1" type="noConversion"/>
  </si>
  <si>
    <t>F. Operativa</t>
    <phoneticPr fontId="1" type="noConversion"/>
  </si>
  <si>
    <t>F. Valor</t>
    <phoneticPr fontId="1" type="noConversion"/>
  </si>
  <si>
    <t>Concepto</t>
    <phoneticPr fontId="1" type="noConversion"/>
  </si>
  <si>
    <t>Concepto</t>
    <phoneticPr fontId="1" type="noConversion"/>
  </si>
  <si>
    <t>齐战军</t>
  </si>
  <si>
    <t>内部转账 IBERCAJA</t>
  </si>
  <si>
    <t>银收-154</t>
  </si>
  <si>
    <t>30/10/2023</t>
  </si>
  <si>
    <t>31/10/2023</t>
  </si>
  <si>
    <t>926962702</t>
  </si>
  <si>
    <t>26/10/2023</t>
  </si>
  <si>
    <t>TRANSFERENCIA LI MINGCAN</t>
  </si>
  <si>
    <t>23/10/2023</t>
  </si>
  <si>
    <t>TRANSFERENCIA GRUPO LYCC 2080 SL</t>
  </si>
  <si>
    <t>20/10/2023</t>
  </si>
  <si>
    <t>TRANSFERENCIA QIAOKANG DA, SL</t>
  </si>
  <si>
    <t>19/10/2023</t>
  </si>
  <si>
    <t>924708605</t>
  </si>
  <si>
    <t>TRANSFERENCIA YANGHUA HU SLU</t>
  </si>
  <si>
    <t>12/10/2023</t>
  </si>
  <si>
    <t>TRANSFERENCIA BAZAR WANG JIE S.L.</t>
  </si>
  <si>
    <t>TRANSFERENCIA LA HUCHA CHINATOWN 2021 S.L.</t>
  </si>
  <si>
    <t>TRANSFERENCIA ZHEN HONG</t>
  </si>
  <si>
    <t>11/10/2023</t>
  </si>
  <si>
    <t>923489599</t>
  </si>
  <si>
    <t>06/10/2023</t>
  </si>
  <si>
    <t>TRANSFERENCIA Deco Family, S.l.</t>
  </si>
  <si>
    <t>TRANSFERENCIA HIPER LIU S.L.</t>
  </si>
  <si>
    <t>04/10/2023</t>
  </si>
  <si>
    <t>921882910</t>
  </si>
  <si>
    <t>03/10/2023</t>
  </si>
  <si>
    <t>TRANSFERENCIA DE MERCA COSTA TORREVIEJA SL</t>
  </si>
  <si>
    <t>TRANSFERENCIA BAZAR CHINO ZHANG S.L.</t>
  </si>
  <si>
    <t>TRANSFERENCIA SHOPPING BAENA 888 SL.</t>
  </si>
  <si>
    <t>02/10/2023</t>
  </si>
  <si>
    <t>TRANSFERENCIA HOME STORE MONTEQUINTO S.L.</t>
  </si>
  <si>
    <t>银付-116</t>
  </si>
  <si>
    <t>YHDK000018914</t>
  </si>
  <si>
    <t>银收-204</t>
  </si>
  <si>
    <t>MINGCAN LI  UE23/1600</t>
  </si>
  <si>
    <t>MINGCAN LI 李铭灿</t>
  </si>
  <si>
    <t>Y1770485M</t>
  </si>
  <si>
    <t>YHDK000018800</t>
  </si>
  <si>
    <t>银收-167</t>
  </si>
  <si>
    <t>GRUPO LYCC 2080 S.L   UE23/1585</t>
  </si>
  <si>
    <t>GRUPO LYCC 2080 S.L</t>
  </si>
  <si>
    <t>B90424680</t>
  </si>
  <si>
    <t>YHDK000018716</t>
  </si>
  <si>
    <t>QIAOKANG DA S.L  UE23/1565</t>
  </si>
  <si>
    <t>QIAOKANG DA S.L</t>
  </si>
  <si>
    <t>B90387556</t>
  </si>
  <si>
    <t>YHDK000018685</t>
  </si>
  <si>
    <t>银付-86</t>
  </si>
  <si>
    <t>YHDK000018684</t>
  </si>
  <si>
    <t>银收-140</t>
  </si>
  <si>
    <t>YANGHUA HU S.L  UE23/1488</t>
  </si>
  <si>
    <t>YANGHUA HU S.L</t>
  </si>
  <si>
    <t>B90080169</t>
  </si>
  <si>
    <t>YHDK000018662</t>
  </si>
  <si>
    <t>银收-100</t>
  </si>
  <si>
    <t>BAZAR WANG JIE S.L   UE23/1545</t>
  </si>
  <si>
    <t>BAZAR WANG JIE S.L. 新店</t>
  </si>
  <si>
    <t>B93238244-2</t>
  </si>
  <si>
    <t>YHDK000018561</t>
  </si>
  <si>
    <t>银收-99</t>
  </si>
  <si>
    <t>LA HUCHA CHINATOWN 2021 S.L  UE23/1551</t>
  </si>
  <si>
    <t>LA HUCHA CHINATOWN 2021 S.L 陈丹云</t>
  </si>
  <si>
    <t>B02977940</t>
  </si>
  <si>
    <t>YHDK000018560</t>
  </si>
  <si>
    <t>银收-98</t>
  </si>
  <si>
    <t>ZHEN HONG  UE23/1532</t>
  </si>
  <si>
    <t>ZHEN HONG</t>
  </si>
  <si>
    <t>Y3459612N</t>
  </si>
  <si>
    <t>YHDK000018559</t>
  </si>
  <si>
    <t>银付-51</t>
  </si>
  <si>
    <t>YHDK000018528</t>
  </si>
  <si>
    <t>银收-42</t>
  </si>
  <si>
    <t>DECO FAMILY S.L  UE23/1503</t>
  </si>
  <si>
    <t>DECO FAMILY S.L 叶利君</t>
  </si>
  <si>
    <t>B21607718</t>
  </si>
  <si>
    <t>YHDK000018398</t>
  </si>
  <si>
    <t>银收-41</t>
  </si>
  <si>
    <t>HIPER LIU S.L  UE23/0846  UE23/1530</t>
  </si>
  <si>
    <t>HIPER LIU S.L</t>
  </si>
  <si>
    <t>B67763631</t>
  </si>
  <si>
    <t>YHDK000018397</t>
  </si>
  <si>
    <t>银付-20</t>
  </si>
  <si>
    <t>YHDK000018375</t>
  </si>
  <si>
    <t>银收-18</t>
  </si>
  <si>
    <t>MERCA COSTA TORREVIEJA S.L  UE23/1465</t>
  </si>
  <si>
    <t>MERCA COSTA TORREVIEJA S.L</t>
  </si>
  <si>
    <t>B42619742</t>
  </si>
  <si>
    <t>YHDK000018332</t>
  </si>
  <si>
    <t>银收-17</t>
  </si>
  <si>
    <t>BAZAR CHINO ZHANG S.L  UE23/1487</t>
  </si>
  <si>
    <t>BAZAR CHINO ZHANG S.L</t>
  </si>
  <si>
    <t>B54428263</t>
  </si>
  <si>
    <t>YHDK000018331</t>
  </si>
  <si>
    <t>银收-16</t>
  </si>
  <si>
    <t>SHOPPING BAENA 888 S.L    UE23/1502</t>
  </si>
  <si>
    <t>SHOPPING BAENA 888 S.L</t>
  </si>
  <si>
    <t>B88556733</t>
  </si>
  <si>
    <t>YHDK000018330</t>
  </si>
  <si>
    <t>银收-15</t>
  </si>
  <si>
    <t>HOME STORE MONTEQUINTO S.L   UE23/1501</t>
  </si>
  <si>
    <t>HOME STORE MONTEQUINTO S.L</t>
  </si>
  <si>
    <t>B67948604</t>
  </si>
  <si>
    <t>YHDK000018329</t>
  </si>
  <si>
    <t>Transferencia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</si>
</sst>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1" applyFont="1" applyBorder="1"/>
    <xf numFmtId="0" fontId="4" fillId="2" borderId="1" xfId="1" applyFont="1" applyFill="1" applyBorder="1"/>
    <xf numFmtId="0" fontId="0" fillId="0" borderId="0" xfId="0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 indent="2"/>
    </xf>
    <xf numFmtId="4" fontId="9" fillId="0" borderId="0" xfId="0" applyNumberFormat="1" applyFont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 indent="2"/>
    </xf>
    <xf numFmtId="0" fontId="4" fillId="0" borderId="1" xfId="1" applyFont="1" applyBorder="1"/>
    <xf numFmtId="178" fontId="4" fillId="0" borderId="1" xfId="1" applyNumberFormat="1" applyFont="1" applyBorder="1"/>
  </cellXfs>
  <cellStyles count="3">
    <cellStyle name="Normal 2" xfId="2" xr:uid="{0CFE3BD7-6054-4CE0-B415-05E728546351}"/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pane ySplit="1" topLeftCell="A2" activePane="bottomLeft" state="frozen"/>
      <selection pane="bottomLeft" activeCell="D22" sqref="D22"/>
    </sheetView>
  </sheetViews>
  <sheetFormatPr defaultRowHeight="13.8" x14ac:dyDescent="0.25"/>
  <cols>
    <col min="1" max="1" width="8.88671875" style="7"/>
    <col min="2" max="2" width="16.33203125" style="19" customWidth="1"/>
    <col min="3" max="3" width="43.77734375" style="19" customWidth="1"/>
    <col min="4" max="4" width="32.77734375" style="19" customWidth="1"/>
    <col min="5" max="5" width="27.88671875" style="19" customWidth="1"/>
    <col min="6" max="7" width="14" style="19" customWidth="1"/>
    <col min="8" max="8" width="30" style="19" customWidth="1"/>
  </cols>
  <sheetData>
    <row r="1" spans="1:8" x14ac:dyDescent="0.25">
      <c r="A1" s="8" t="s">
        <v>50</v>
      </c>
      <c r="B1" s="18" t="s">
        <v>60</v>
      </c>
      <c r="C1" s="18" t="s">
        <v>63</v>
      </c>
      <c r="D1" s="18" t="s">
        <v>62</v>
      </c>
      <c r="E1" s="18" t="s">
        <v>0</v>
      </c>
      <c r="F1" s="18" t="s">
        <v>1</v>
      </c>
      <c r="G1" s="17" t="s">
        <v>57</v>
      </c>
      <c r="H1" s="17" t="s">
        <v>58</v>
      </c>
    </row>
    <row r="2" spans="1:8" x14ac:dyDescent="0.25">
      <c r="A2" s="7">
        <v>1001</v>
      </c>
      <c r="B2" s="25" t="s">
        <v>68</v>
      </c>
      <c r="C2" s="23" t="s">
        <v>59</v>
      </c>
      <c r="D2" s="28" t="s">
        <v>69</v>
      </c>
      <c r="E2" s="27">
        <v>-2100</v>
      </c>
      <c r="F2" s="26">
        <v>38.26</v>
      </c>
      <c r="G2" s="24" t="s">
        <v>70</v>
      </c>
      <c r="H2" s="29" t="s">
        <v>6</v>
      </c>
    </row>
    <row r="3" spans="1:8" x14ac:dyDescent="0.25">
      <c r="A3" s="7">
        <v>1002</v>
      </c>
      <c r="B3" s="25" t="s">
        <v>71</v>
      </c>
      <c r="C3" s="23" t="s">
        <v>72</v>
      </c>
      <c r="D3" s="28" t="s">
        <v>71</v>
      </c>
      <c r="E3" s="27">
        <v>957.6</v>
      </c>
      <c r="F3" s="26">
        <v>2138.2600000000002</v>
      </c>
      <c r="G3" s="24" t="s">
        <v>6</v>
      </c>
      <c r="H3" s="29" t="s">
        <v>6</v>
      </c>
    </row>
    <row r="4" spans="1:8" x14ac:dyDescent="0.25">
      <c r="A4" s="7">
        <v>1003</v>
      </c>
      <c r="B4" s="25" t="s">
        <v>73</v>
      </c>
      <c r="C4" s="23" t="s">
        <v>74</v>
      </c>
      <c r="D4" s="28" t="s">
        <v>73</v>
      </c>
      <c r="E4" s="27">
        <v>384.24</v>
      </c>
      <c r="F4" s="26">
        <v>1180.6600000000001</v>
      </c>
      <c r="G4" s="24" t="s">
        <v>6</v>
      </c>
      <c r="H4" s="29" t="s">
        <v>6</v>
      </c>
    </row>
    <row r="5" spans="1:8" x14ac:dyDescent="0.25">
      <c r="A5" s="7">
        <v>1004</v>
      </c>
      <c r="B5" s="25" t="s">
        <v>75</v>
      </c>
      <c r="C5" s="23" t="s">
        <v>76</v>
      </c>
      <c r="D5" s="28" t="s">
        <v>75</v>
      </c>
      <c r="E5" s="27">
        <v>787.54</v>
      </c>
      <c r="F5" s="26">
        <v>796.42</v>
      </c>
      <c r="G5" s="24" t="s">
        <v>6</v>
      </c>
      <c r="H5" s="29" t="s">
        <v>6</v>
      </c>
    </row>
    <row r="6" spans="1:8" x14ac:dyDescent="0.25">
      <c r="A6" s="7">
        <v>1005</v>
      </c>
      <c r="B6" s="25" t="s">
        <v>77</v>
      </c>
      <c r="C6" s="23" t="s">
        <v>59</v>
      </c>
      <c r="D6" s="28" t="s">
        <v>77</v>
      </c>
      <c r="E6" s="27">
        <v>-4350</v>
      </c>
      <c r="F6" s="26">
        <v>8.8800000000000008</v>
      </c>
      <c r="G6" s="24" t="s">
        <v>78</v>
      </c>
      <c r="H6" s="29" t="s">
        <v>6</v>
      </c>
    </row>
    <row r="7" spans="1:8" x14ac:dyDescent="0.25">
      <c r="A7" s="7">
        <v>1006</v>
      </c>
      <c r="B7" s="25" t="s">
        <v>77</v>
      </c>
      <c r="C7" s="23" t="s">
        <v>79</v>
      </c>
      <c r="D7" s="28" t="s">
        <v>77</v>
      </c>
      <c r="E7" s="27">
        <v>2852.15</v>
      </c>
      <c r="F7" s="26">
        <v>4358.88</v>
      </c>
      <c r="G7" s="24" t="s">
        <v>6</v>
      </c>
      <c r="H7" s="29" t="s">
        <v>6</v>
      </c>
    </row>
    <row r="8" spans="1:8" x14ac:dyDescent="0.25">
      <c r="A8" s="7">
        <v>1007</v>
      </c>
      <c r="B8" s="25" t="s">
        <v>80</v>
      </c>
      <c r="C8" s="23" t="s">
        <v>81</v>
      </c>
      <c r="D8" s="28" t="s">
        <v>80</v>
      </c>
      <c r="E8" s="27">
        <v>872.23</v>
      </c>
      <c r="F8" s="26">
        <v>1506.73</v>
      </c>
      <c r="G8" s="24" t="s">
        <v>6</v>
      </c>
      <c r="H8" s="29" t="s">
        <v>6</v>
      </c>
    </row>
    <row r="9" spans="1:8" x14ac:dyDescent="0.25">
      <c r="A9" s="7">
        <v>1008</v>
      </c>
      <c r="B9" s="25" t="s">
        <v>80</v>
      </c>
      <c r="C9" s="23" t="s">
        <v>82</v>
      </c>
      <c r="D9" s="28" t="s">
        <v>80</v>
      </c>
      <c r="E9" s="27">
        <v>254.45</v>
      </c>
      <c r="F9" s="26">
        <v>634.5</v>
      </c>
      <c r="G9" s="24" t="s">
        <v>6</v>
      </c>
      <c r="H9" s="29" t="s">
        <v>6</v>
      </c>
    </row>
    <row r="10" spans="1:8" x14ac:dyDescent="0.25">
      <c r="A10" s="7">
        <v>1009</v>
      </c>
      <c r="B10" s="25" t="s">
        <v>80</v>
      </c>
      <c r="C10" s="23" t="s">
        <v>83</v>
      </c>
      <c r="D10" s="28" t="s">
        <v>80</v>
      </c>
      <c r="E10" s="27">
        <v>378.01</v>
      </c>
      <c r="F10" s="26">
        <v>380.05</v>
      </c>
      <c r="G10" s="24" t="s">
        <v>6</v>
      </c>
      <c r="H10" s="29" t="s">
        <v>6</v>
      </c>
    </row>
    <row r="11" spans="1:8" x14ac:dyDescent="0.25">
      <c r="A11" s="7">
        <v>1010</v>
      </c>
      <c r="B11" s="25" t="s">
        <v>84</v>
      </c>
      <c r="C11" s="23" t="s">
        <v>59</v>
      </c>
      <c r="D11" s="28" t="s">
        <v>84</v>
      </c>
      <c r="E11" s="27">
        <v>-4400</v>
      </c>
      <c r="F11" s="26">
        <v>2.04</v>
      </c>
      <c r="G11" s="24" t="s">
        <v>85</v>
      </c>
      <c r="H11" s="29" t="s">
        <v>6</v>
      </c>
    </row>
    <row r="12" spans="1:8" x14ac:dyDescent="0.25">
      <c r="A12" s="7">
        <v>1011</v>
      </c>
      <c r="B12" s="25" t="s">
        <v>86</v>
      </c>
      <c r="C12" s="23" t="s">
        <v>87</v>
      </c>
      <c r="D12" s="28" t="s">
        <v>86</v>
      </c>
      <c r="E12" s="27">
        <v>2260.3000000000002</v>
      </c>
      <c r="F12" s="26">
        <v>4402.04</v>
      </c>
      <c r="G12" s="24" t="s">
        <v>6</v>
      </c>
      <c r="H12" s="29" t="s">
        <v>6</v>
      </c>
    </row>
    <row r="13" spans="1:8" x14ac:dyDescent="0.25">
      <c r="A13" s="7">
        <v>1012</v>
      </c>
      <c r="B13" s="25" t="s">
        <v>86</v>
      </c>
      <c r="C13" s="23" t="s">
        <v>88</v>
      </c>
      <c r="D13" s="28" t="s">
        <v>86</v>
      </c>
      <c r="E13" s="27">
        <v>2133.1799999999998</v>
      </c>
      <c r="F13" s="26">
        <v>2141.7399999999998</v>
      </c>
      <c r="G13" s="24" t="s">
        <v>6</v>
      </c>
      <c r="H13" s="29" t="s">
        <v>6</v>
      </c>
    </row>
    <row r="14" spans="1:8" x14ac:dyDescent="0.25">
      <c r="A14" s="7">
        <v>1013</v>
      </c>
      <c r="B14" s="25" t="s">
        <v>89</v>
      </c>
      <c r="C14" s="23" t="s">
        <v>59</v>
      </c>
      <c r="D14" s="28" t="s">
        <v>89</v>
      </c>
      <c r="E14" s="27">
        <v>-4770</v>
      </c>
      <c r="F14" s="26">
        <v>8.56</v>
      </c>
      <c r="G14" s="24" t="s">
        <v>90</v>
      </c>
      <c r="H14" s="29" t="s">
        <v>6</v>
      </c>
    </row>
    <row r="15" spans="1:8" x14ac:dyDescent="0.25">
      <c r="A15" s="7">
        <v>1014</v>
      </c>
      <c r="B15" s="25" t="s">
        <v>91</v>
      </c>
      <c r="C15" s="23" t="s">
        <v>92</v>
      </c>
      <c r="D15" s="28" t="s">
        <v>91</v>
      </c>
      <c r="E15" s="27">
        <v>609.61</v>
      </c>
      <c r="F15" s="26">
        <v>4778.5600000000004</v>
      </c>
      <c r="G15" s="24" t="s">
        <v>6</v>
      </c>
      <c r="H15" s="29" t="s">
        <v>6</v>
      </c>
    </row>
    <row r="16" spans="1:8" x14ac:dyDescent="0.25">
      <c r="A16" s="7">
        <v>1015</v>
      </c>
      <c r="B16" s="25" t="s">
        <v>91</v>
      </c>
      <c r="C16" s="23" t="s">
        <v>93</v>
      </c>
      <c r="D16" s="28" t="s">
        <v>91</v>
      </c>
      <c r="E16" s="27">
        <v>1203.5999999999999</v>
      </c>
      <c r="F16" s="26">
        <v>4168.95</v>
      </c>
      <c r="G16" s="24" t="s">
        <v>6</v>
      </c>
      <c r="H16" s="29" t="s">
        <v>6</v>
      </c>
    </row>
    <row r="17" spans="1:8" x14ac:dyDescent="0.25">
      <c r="A17" s="7">
        <v>1016</v>
      </c>
      <c r="B17" s="25" t="s">
        <v>91</v>
      </c>
      <c r="C17" s="23" t="s">
        <v>94</v>
      </c>
      <c r="D17" s="28" t="s">
        <v>91</v>
      </c>
      <c r="E17" s="27">
        <v>2122.6799999999998</v>
      </c>
      <c r="F17" s="26">
        <v>2965.35</v>
      </c>
      <c r="G17" s="24" t="s">
        <v>6</v>
      </c>
      <c r="H17" s="29" t="s">
        <v>6</v>
      </c>
    </row>
    <row r="18" spans="1:8" x14ac:dyDescent="0.25">
      <c r="A18" s="7">
        <v>1017</v>
      </c>
      <c r="B18" s="25" t="s">
        <v>95</v>
      </c>
      <c r="C18" s="23" t="s">
        <v>96</v>
      </c>
      <c r="D18" s="28" t="s">
        <v>95</v>
      </c>
      <c r="E18" s="27">
        <v>598.66999999999996</v>
      </c>
      <c r="F18" s="26">
        <v>842.67</v>
      </c>
      <c r="G18" s="24" t="s">
        <v>6</v>
      </c>
      <c r="H18" s="29" t="s">
        <v>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19"/>
  <sheetViews>
    <sheetView workbookViewId="0">
      <pane ySplit="2" topLeftCell="A3" activePane="bottomLeft" state="frozen"/>
      <selection pane="bottomLeft" activeCell="H29" sqref="H29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0" t="s">
        <v>7</v>
      </c>
      <c r="G1" s="21" t="s">
        <v>8</v>
      </c>
      <c r="H1" s="20" t="s">
        <v>9</v>
      </c>
      <c r="I1" s="20" t="s">
        <v>10</v>
      </c>
      <c r="J1" s="21" t="s">
        <v>11</v>
      </c>
      <c r="K1" s="21" t="s">
        <v>12</v>
      </c>
      <c r="L1" s="20" t="s">
        <v>13</v>
      </c>
      <c r="M1" s="20" t="s">
        <v>14</v>
      </c>
      <c r="N1" s="20" t="s">
        <v>15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20</v>
      </c>
      <c r="T1" s="12" t="s">
        <v>21</v>
      </c>
      <c r="U1" s="20" t="s">
        <v>22</v>
      </c>
      <c r="V1" s="20" t="s">
        <v>23</v>
      </c>
      <c r="W1" s="20" t="s">
        <v>24</v>
      </c>
      <c r="X1" s="20" t="s">
        <v>25</v>
      </c>
      <c r="Y1" s="20" t="s">
        <v>25</v>
      </c>
      <c r="Z1" s="20" t="s">
        <v>25</v>
      </c>
      <c r="AA1" s="20" t="s">
        <v>25</v>
      </c>
      <c r="AB1" s="20" t="s">
        <v>25</v>
      </c>
      <c r="AC1" s="20" t="s">
        <v>26</v>
      </c>
      <c r="AD1" s="20" t="s">
        <v>27</v>
      </c>
      <c r="AE1" s="20" t="s">
        <v>28</v>
      </c>
      <c r="AF1" s="20" t="s">
        <v>29</v>
      </c>
      <c r="AG1" s="20" t="s">
        <v>30</v>
      </c>
      <c r="AH1" s="20" t="s">
        <v>31</v>
      </c>
      <c r="AI1" s="20" t="s">
        <v>32</v>
      </c>
      <c r="AJ1" s="20" t="s">
        <v>33</v>
      </c>
      <c r="AK1" s="21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39</v>
      </c>
    </row>
    <row r="2" spans="1:42" ht="14.4" x14ac:dyDescent="0.3">
      <c r="A2" s="8" t="s">
        <v>51</v>
      </c>
      <c r="B2" s="8" t="s">
        <v>52</v>
      </c>
      <c r="C2" s="10" t="s">
        <v>53</v>
      </c>
      <c r="D2" s="8" t="s">
        <v>50</v>
      </c>
      <c r="E2" s="8" t="s">
        <v>54</v>
      </c>
      <c r="F2" s="20" t="s">
        <v>6</v>
      </c>
      <c r="G2" s="21" t="s">
        <v>6</v>
      </c>
      <c r="H2" s="20" t="s">
        <v>6</v>
      </c>
      <c r="I2" s="20" t="s">
        <v>6</v>
      </c>
      <c r="J2" s="21" t="s">
        <v>6</v>
      </c>
      <c r="K2" s="21" t="s">
        <v>6</v>
      </c>
      <c r="L2" s="20" t="s">
        <v>6</v>
      </c>
      <c r="M2" s="20" t="s">
        <v>6</v>
      </c>
      <c r="N2" s="20" t="s">
        <v>6</v>
      </c>
      <c r="O2" s="20" t="s">
        <v>6</v>
      </c>
      <c r="P2" s="20" t="s">
        <v>6</v>
      </c>
      <c r="Q2" s="20" t="s">
        <v>6</v>
      </c>
      <c r="R2" s="20" t="s">
        <v>6</v>
      </c>
      <c r="S2" s="20" t="s">
        <v>6</v>
      </c>
      <c r="T2" s="11" t="s">
        <v>6</v>
      </c>
      <c r="U2" s="20" t="s">
        <v>6</v>
      </c>
      <c r="V2" s="20" t="s">
        <v>6</v>
      </c>
      <c r="W2" s="20" t="s">
        <v>6</v>
      </c>
      <c r="X2" s="9" t="s">
        <v>40</v>
      </c>
      <c r="Y2" s="9" t="s">
        <v>41</v>
      </c>
      <c r="Z2" s="6" t="s">
        <v>42</v>
      </c>
      <c r="AA2" s="6" t="s">
        <v>43</v>
      </c>
      <c r="AB2" s="6" t="s">
        <v>44</v>
      </c>
      <c r="AC2" s="20" t="s">
        <v>6</v>
      </c>
      <c r="AD2" s="20" t="s">
        <v>6</v>
      </c>
      <c r="AE2" s="20" t="s">
        <v>6</v>
      </c>
      <c r="AF2" s="20" t="s">
        <v>6</v>
      </c>
      <c r="AG2" s="20" t="s">
        <v>6</v>
      </c>
      <c r="AH2" s="20" t="s">
        <v>6</v>
      </c>
      <c r="AI2" s="20" t="s">
        <v>6</v>
      </c>
      <c r="AJ2" s="20" t="s">
        <v>6</v>
      </c>
      <c r="AK2" s="21" t="s">
        <v>6</v>
      </c>
      <c r="AL2" s="20" t="s">
        <v>6</v>
      </c>
      <c r="AM2" s="20" t="s">
        <v>6</v>
      </c>
      <c r="AN2" s="20" t="s">
        <v>6</v>
      </c>
      <c r="AO2" s="20" t="s">
        <v>6</v>
      </c>
      <c r="AP2" s="20" t="s">
        <v>6</v>
      </c>
    </row>
    <row r="3" spans="1:42" ht="14.4" x14ac:dyDescent="0.3">
      <c r="A3" s="7">
        <v>1001</v>
      </c>
      <c r="B3" s="13">
        <f>INDEX(发送模板!E:E,MATCH(A3,发送模板!A:A,0))</f>
        <v>-2100</v>
      </c>
      <c r="C3" s="14">
        <f t="shared" ref="C3" si="0">B3-E3</f>
        <v>0</v>
      </c>
      <c r="D3" s="7">
        <v>1001</v>
      </c>
      <c r="E3" s="13">
        <f t="shared" ref="E3" si="1">T3</f>
        <v>-2100</v>
      </c>
      <c r="F3" s="30" t="s">
        <v>46</v>
      </c>
      <c r="G3" s="31">
        <v>45229.04115740741</v>
      </c>
      <c r="H3" s="30" t="s">
        <v>97</v>
      </c>
      <c r="I3" s="30" t="s">
        <v>47</v>
      </c>
      <c r="J3" s="30" t="s">
        <v>6</v>
      </c>
      <c r="K3" s="30" t="s">
        <v>66</v>
      </c>
      <c r="L3" s="30">
        <v>0</v>
      </c>
      <c r="M3" s="30">
        <v>0</v>
      </c>
      <c r="N3" s="30">
        <v>2100</v>
      </c>
      <c r="O3" s="30">
        <v>0</v>
      </c>
      <c r="P3" s="30" t="s">
        <v>45</v>
      </c>
      <c r="Q3" s="30">
        <v>38.26</v>
      </c>
      <c r="R3" s="30">
        <v>1</v>
      </c>
      <c r="S3" s="30">
        <v>0</v>
      </c>
      <c r="T3" s="30">
        <v>-2100</v>
      </c>
      <c r="U3" s="30">
        <v>1</v>
      </c>
      <c r="V3" s="30">
        <v>0</v>
      </c>
      <c r="W3" s="30" t="s">
        <v>49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 t="s">
        <v>65</v>
      </c>
      <c r="AD3" s="31">
        <v>45230.04115740741</v>
      </c>
      <c r="AE3" s="30" t="s">
        <v>6</v>
      </c>
      <c r="AF3" s="30" t="s">
        <v>6</v>
      </c>
      <c r="AG3" s="30" t="s">
        <v>6</v>
      </c>
      <c r="AH3" s="30" t="b">
        <v>0</v>
      </c>
      <c r="AI3" s="30">
        <v>0</v>
      </c>
      <c r="AJ3" s="30" t="s">
        <v>6</v>
      </c>
      <c r="AK3" s="30" t="s">
        <v>98</v>
      </c>
      <c r="AL3" s="30" t="s">
        <v>6</v>
      </c>
      <c r="AM3" s="30" t="s">
        <v>65</v>
      </c>
      <c r="AN3" s="30" t="b">
        <v>1</v>
      </c>
      <c r="AO3" s="30">
        <v>1</v>
      </c>
      <c r="AP3" s="30" t="s">
        <v>6</v>
      </c>
    </row>
    <row r="4" spans="1:42" ht="14.4" x14ac:dyDescent="0.3">
      <c r="A4" s="7">
        <v>1002</v>
      </c>
      <c r="B4" s="13">
        <f>INDEX(发送模板!E:E,MATCH(A4,发送模板!A:A,0))</f>
        <v>957.6</v>
      </c>
      <c r="C4" s="14">
        <f t="shared" ref="C4" si="2">B4-E4</f>
        <v>0</v>
      </c>
      <c r="D4" s="7">
        <v>1002</v>
      </c>
      <c r="E4" s="13">
        <f t="shared" ref="E4" si="3">T4</f>
        <v>957.6</v>
      </c>
      <c r="F4" s="30" t="s">
        <v>46</v>
      </c>
      <c r="G4" s="31">
        <v>45225.04115740741</v>
      </c>
      <c r="H4" s="30" t="s">
        <v>99</v>
      </c>
      <c r="I4" s="30" t="s">
        <v>47</v>
      </c>
      <c r="J4" s="30" t="s">
        <v>6</v>
      </c>
      <c r="K4" s="30" t="s">
        <v>100</v>
      </c>
      <c r="L4" s="30">
        <v>957.6</v>
      </c>
      <c r="M4" s="30">
        <v>0</v>
      </c>
      <c r="N4" s="30">
        <v>0</v>
      </c>
      <c r="O4" s="30">
        <v>0</v>
      </c>
      <c r="P4" s="30" t="s">
        <v>45</v>
      </c>
      <c r="Q4" s="30">
        <v>2138.2600000000002</v>
      </c>
      <c r="R4" s="30">
        <v>1</v>
      </c>
      <c r="S4" s="30">
        <v>0</v>
      </c>
      <c r="T4" s="30">
        <v>957.6</v>
      </c>
      <c r="U4" s="30">
        <v>1</v>
      </c>
      <c r="V4" s="30">
        <v>0</v>
      </c>
      <c r="W4" s="30" t="s">
        <v>48</v>
      </c>
      <c r="X4" s="30" t="s">
        <v>101</v>
      </c>
      <c r="Y4" s="30" t="s">
        <v>102</v>
      </c>
      <c r="Z4" s="30">
        <v>0</v>
      </c>
      <c r="AA4" s="30">
        <v>0</v>
      </c>
      <c r="AB4" s="30">
        <v>0</v>
      </c>
      <c r="AC4" s="30" t="s">
        <v>65</v>
      </c>
      <c r="AD4" s="31">
        <v>45225.04115740741</v>
      </c>
      <c r="AE4" s="30" t="s">
        <v>6</v>
      </c>
      <c r="AF4" s="30" t="s">
        <v>6</v>
      </c>
      <c r="AG4" s="30" t="s">
        <v>6</v>
      </c>
      <c r="AH4" s="30" t="b">
        <v>0</v>
      </c>
      <c r="AI4" s="30">
        <v>0</v>
      </c>
      <c r="AJ4" s="30" t="s">
        <v>6</v>
      </c>
      <c r="AK4" s="30" t="s">
        <v>103</v>
      </c>
      <c r="AL4" s="30" t="s">
        <v>6</v>
      </c>
      <c r="AM4" s="30" t="s">
        <v>65</v>
      </c>
      <c r="AN4" s="30" t="b">
        <v>1</v>
      </c>
      <c r="AO4" s="30">
        <v>1</v>
      </c>
      <c r="AP4" s="30" t="s">
        <v>6</v>
      </c>
    </row>
    <row r="5" spans="1:42" ht="14.4" x14ac:dyDescent="0.3">
      <c r="A5" s="7">
        <v>1003</v>
      </c>
      <c r="B5" s="13">
        <f>INDEX(发送模板!E:E,MATCH(A5,发送模板!A:A,0))</f>
        <v>384.24</v>
      </c>
      <c r="C5" s="14">
        <f t="shared" ref="C5" si="4">B5-E5</f>
        <v>0</v>
      </c>
      <c r="D5" s="7">
        <v>1003</v>
      </c>
      <c r="E5" s="13">
        <f t="shared" ref="E5" si="5">T5</f>
        <v>384.24</v>
      </c>
      <c r="F5" s="30" t="s">
        <v>46</v>
      </c>
      <c r="G5" s="31">
        <v>45222.04115740741</v>
      </c>
      <c r="H5" s="30" t="s">
        <v>104</v>
      </c>
      <c r="I5" s="30" t="s">
        <v>47</v>
      </c>
      <c r="J5" s="30" t="s">
        <v>6</v>
      </c>
      <c r="K5" s="30" t="s">
        <v>105</v>
      </c>
      <c r="L5" s="30">
        <v>384.24</v>
      </c>
      <c r="M5" s="30">
        <v>0</v>
      </c>
      <c r="N5" s="30">
        <v>0</v>
      </c>
      <c r="O5" s="30">
        <v>0</v>
      </c>
      <c r="P5" s="30" t="s">
        <v>45</v>
      </c>
      <c r="Q5" s="30">
        <v>1180.6600000000001</v>
      </c>
      <c r="R5" s="30">
        <v>1</v>
      </c>
      <c r="S5" s="30">
        <v>0</v>
      </c>
      <c r="T5" s="30">
        <v>384.24</v>
      </c>
      <c r="U5" s="30">
        <v>1</v>
      </c>
      <c r="V5" s="30">
        <v>0</v>
      </c>
      <c r="W5" s="30" t="s">
        <v>48</v>
      </c>
      <c r="X5" s="30" t="s">
        <v>106</v>
      </c>
      <c r="Y5" s="30" t="s">
        <v>107</v>
      </c>
      <c r="Z5" s="30">
        <v>0</v>
      </c>
      <c r="AA5" s="30">
        <v>0</v>
      </c>
      <c r="AB5" s="30">
        <v>0</v>
      </c>
      <c r="AC5" s="30" t="s">
        <v>65</v>
      </c>
      <c r="AD5" s="31">
        <v>45222.04115740741</v>
      </c>
      <c r="AE5" s="30" t="s">
        <v>6</v>
      </c>
      <c r="AF5" s="30" t="s">
        <v>6</v>
      </c>
      <c r="AG5" s="30" t="s">
        <v>6</v>
      </c>
      <c r="AH5" s="30" t="b">
        <v>0</v>
      </c>
      <c r="AI5" s="30">
        <v>0</v>
      </c>
      <c r="AJ5" s="30" t="s">
        <v>6</v>
      </c>
      <c r="AK5" s="30" t="s">
        <v>108</v>
      </c>
      <c r="AL5" s="30" t="s">
        <v>6</v>
      </c>
      <c r="AM5" s="30" t="s">
        <v>65</v>
      </c>
      <c r="AN5" s="30" t="b">
        <v>1</v>
      </c>
      <c r="AO5" s="30">
        <v>1</v>
      </c>
      <c r="AP5" s="30" t="s">
        <v>6</v>
      </c>
    </row>
    <row r="6" spans="1:42" ht="14.4" x14ac:dyDescent="0.3">
      <c r="A6" s="7">
        <v>1004</v>
      </c>
      <c r="B6" s="13">
        <f>INDEX(发送模板!E:E,MATCH(A6,发送模板!A:A,0))</f>
        <v>787.54</v>
      </c>
      <c r="C6" s="14">
        <f t="shared" ref="C6:C19" si="6">B6-E6</f>
        <v>0</v>
      </c>
      <c r="D6" s="7">
        <v>1004</v>
      </c>
      <c r="E6" s="13">
        <f t="shared" ref="E6:E19" si="7">T6</f>
        <v>787.54</v>
      </c>
      <c r="F6" s="30" t="s">
        <v>46</v>
      </c>
      <c r="G6" s="31">
        <v>45219.04115740741</v>
      </c>
      <c r="H6" s="30" t="s">
        <v>67</v>
      </c>
      <c r="I6" s="30" t="s">
        <v>47</v>
      </c>
      <c r="J6" s="30" t="s">
        <v>6</v>
      </c>
      <c r="K6" s="30" t="s">
        <v>109</v>
      </c>
      <c r="L6" s="30">
        <v>787.54</v>
      </c>
      <c r="M6" s="30">
        <v>0</v>
      </c>
      <c r="N6" s="30">
        <v>0</v>
      </c>
      <c r="O6" s="30">
        <v>0</v>
      </c>
      <c r="P6" s="30" t="s">
        <v>45</v>
      </c>
      <c r="Q6" s="30">
        <v>796.42</v>
      </c>
      <c r="R6" s="30">
        <v>1</v>
      </c>
      <c r="S6" s="30">
        <v>0</v>
      </c>
      <c r="T6" s="30">
        <v>787.54</v>
      </c>
      <c r="U6" s="30">
        <v>1</v>
      </c>
      <c r="V6" s="30">
        <v>0</v>
      </c>
      <c r="W6" s="30" t="s">
        <v>48</v>
      </c>
      <c r="X6" s="30" t="s">
        <v>110</v>
      </c>
      <c r="Y6" s="30" t="s">
        <v>111</v>
      </c>
      <c r="Z6" s="30">
        <v>0</v>
      </c>
      <c r="AA6" s="30">
        <v>0</v>
      </c>
      <c r="AB6" s="30">
        <v>0</v>
      </c>
      <c r="AC6" s="30" t="s">
        <v>65</v>
      </c>
      <c r="AD6" s="31">
        <v>45219.04115740741</v>
      </c>
      <c r="AE6" s="30" t="s">
        <v>6</v>
      </c>
      <c r="AF6" s="30" t="s">
        <v>6</v>
      </c>
      <c r="AG6" s="30" t="s">
        <v>6</v>
      </c>
      <c r="AH6" s="30" t="b">
        <v>0</v>
      </c>
      <c r="AI6" s="30">
        <v>0</v>
      </c>
      <c r="AJ6" s="30" t="s">
        <v>6</v>
      </c>
      <c r="AK6" s="30" t="s">
        <v>112</v>
      </c>
      <c r="AL6" s="30" t="s">
        <v>6</v>
      </c>
      <c r="AM6" s="30" t="s">
        <v>65</v>
      </c>
      <c r="AN6" s="30" t="b">
        <v>1</v>
      </c>
      <c r="AO6" s="30">
        <v>1</v>
      </c>
      <c r="AP6" s="30" t="s">
        <v>6</v>
      </c>
    </row>
    <row r="7" spans="1:42" ht="14.4" x14ac:dyDescent="0.3">
      <c r="A7" s="7">
        <v>1005</v>
      </c>
      <c r="B7" s="13">
        <f>INDEX(发送模板!E:E,MATCH(A7,发送模板!A:A,0))</f>
        <v>-4350</v>
      </c>
      <c r="C7" s="14">
        <f t="shared" si="6"/>
        <v>0</v>
      </c>
      <c r="D7" s="7">
        <v>1005</v>
      </c>
      <c r="E7" s="13">
        <f t="shared" si="7"/>
        <v>-4350</v>
      </c>
      <c r="F7" s="30" t="s">
        <v>46</v>
      </c>
      <c r="G7" s="31">
        <v>45218.04115740741</v>
      </c>
      <c r="H7" s="30" t="s">
        <v>113</v>
      </c>
      <c r="I7" s="30" t="s">
        <v>47</v>
      </c>
      <c r="J7" s="30" t="s">
        <v>6</v>
      </c>
      <c r="K7" s="30" t="s">
        <v>66</v>
      </c>
      <c r="L7" s="30">
        <v>0</v>
      </c>
      <c r="M7" s="30">
        <v>0</v>
      </c>
      <c r="N7" s="30">
        <v>4350</v>
      </c>
      <c r="O7" s="30">
        <v>0</v>
      </c>
      <c r="P7" s="30" t="s">
        <v>45</v>
      </c>
      <c r="Q7" s="30">
        <v>8.8800000000000008</v>
      </c>
      <c r="R7" s="30">
        <v>1</v>
      </c>
      <c r="S7" s="30">
        <v>0</v>
      </c>
      <c r="T7" s="30">
        <v>-4350</v>
      </c>
      <c r="U7" s="30">
        <v>1</v>
      </c>
      <c r="V7" s="30">
        <v>0</v>
      </c>
      <c r="W7" s="30" t="s">
        <v>49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 t="s">
        <v>65</v>
      </c>
      <c r="AD7" s="31">
        <v>45219.04115740741</v>
      </c>
      <c r="AE7" s="30" t="s">
        <v>6</v>
      </c>
      <c r="AF7" s="30" t="s">
        <v>6</v>
      </c>
      <c r="AG7" s="30" t="s">
        <v>6</v>
      </c>
      <c r="AH7" s="30" t="b">
        <v>0</v>
      </c>
      <c r="AI7" s="30">
        <v>0</v>
      </c>
      <c r="AJ7" s="30" t="s">
        <v>6</v>
      </c>
      <c r="AK7" s="30" t="s">
        <v>114</v>
      </c>
      <c r="AL7" s="30" t="s">
        <v>6</v>
      </c>
      <c r="AM7" s="30" t="s">
        <v>65</v>
      </c>
      <c r="AN7" s="30" t="b">
        <v>1</v>
      </c>
      <c r="AO7" s="30">
        <v>1</v>
      </c>
      <c r="AP7" s="30" t="s">
        <v>6</v>
      </c>
    </row>
    <row r="8" spans="1:42" ht="14.4" x14ac:dyDescent="0.3">
      <c r="A8" s="7">
        <v>1006</v>
      </c>
      <c r="B8" s="13">
        <f>INDEX(发送模板!E:E,MATCH(A8,发送模板!A:A,0))</f>
        <v>2852.15</v>
      </c>
      <c r="C8" s="14">
        <f t="shared" si="6"/>
        <v>0</v>
      </c>
      <c r="D8" s="7">
        <v>1006</v>
      </c>
      <c r="E8" s="13">
        <f t="shared" si="7"/>
        <v>2852.15</v>
      </c>
      <c r="F8" s="30" t="s">
        <v>46</v>
      </c>
      <c r="G8" s="31">
        <v>45218.04115740741</v>
      </c>
      <c r="H8" s="30" t="s">
        <v>115</v>
      </c>
      <c r="I8" s="30" t="s">
        <v>47</v>
      </c>
      <c r="J8" s="30" t="s">
        <v>6</v>
      </c>
      <c r="K8" s="30" t="s">
        <v>116</v>
      </c>
      <c r="L8" s="30">
        <v>2852.15</v>
      </c>
      <c r="M8" s="30">
        <v>0</v>
      </c>
      <c r="N8" s="30">
        <v>0</v>
      </c>
      <c r="O8" s="30">
        <v>0</v>
      </c>
      <c r="P8" s="30" t="s">
        <v>45</v>
      </c>
      <c r="Q8" s="30">
        <v>4358.88</v>
      </c>
      <c r="R8" s="30">
        <v>1</v>
      </c>
      <c r="S8" s="30">
        <v>0</v>
      </c>
      <c r="T8" s="30">
        <v>2852.15</v>
      </c>
      <c r="U8" s="30">
        <v>1</v>
      </c>
      <c r="V8" s="30">
        <v>0</v>
      </c>
      <c r="W8" s="30" t="s">
        <v>48</v>
      </c>
      <c r="X8" s="30" t="s">
        <v>117</v>
      </c>
      <c r="Y8" s="30" t="s">
        <v>118</v>
      </c>
      <c r="Z8" s="30">
        <v>0</v>
      </c>
      <c r="AA8" s="30">
        <v>0</v>
      </c>
      <c r="AB8" s="30">
        <v>0</v>
      </c>
      <c r="AC8" s="30" t="s">
        <v>65</v>
      </c>
      <c r="AD8" s="31">
        <v>45218.04115740741</v>
      </c>
      <c r="AE8" s="30" t="s">
        <v>6</v>
      </c>
      <c r="AF8" s="30" t="s">
        <v>6</v>
      </c>
      <c r="AG8" s="30" t="s">
        <v>6</v>
      </c>
      <c r="AH8" s="30" t="b">
        <v>0</v>
      </c>
      <c r="AI8" s="30">
        <v>0</v>
      </c>
      <c r="AJ8" s="30" t="s">
        <v>6</v>
      </c>
      <c r="AK8" s="30" t="s">
        <v>119</v>
      </c>
      <c r="AL8" s="30" t="s">
        <v>6</v>
      </c>
      <c r="AM8" s="30" t="s">
        <v>65</v>
      </c>
      <c r="AN8" s="30" t="b">
        <v>1</v>
      </c>
      <c r="AO8" s="30">
        <v>1</v>
      </c>
      <c r="AP8" s="30" t="s">
        <v>6</v>
      </c>
    </row>
    <row r="9" spans="1:42" ht="14.4" x14ac:dyDescent="0.3">
      <c r="A9" s="7">
        <v>1007</v>
      </c>
      <c r="B9" s="13">
        <f>INDEX(发送模板!E:E,MATCH(A9,发送模板!A:A,0))</f>
        <v>872.23</v>
      </c>
      <c r="C9" s="14">
        <f t="shared" si="6"/>
        <v>0</v>
      </c>
      <c r="D9" s="7">
        <v>1007</v>
      </c>
      <c r="E9" s="13">
        <f t="shared" si="7"/>
        <v>872.23</v>
      </c>
      <c r="F9" s="30" t="s">
        <v>46</v>
      </c>
      <c r="G9" s="31">
        <v>45211.04115740741</v>
      </c>
      <c r="H9" s="30" t="s">
        <v>120</v>
      </c>
      <c r="I9" s="30" t="s">
        <v>47</v>
      </c>
      <c r="J9" s="30" t="s">
        <v>6</v>
      </c>
      <c r="K9" s="30" t="s">
        <v>121</v>
      </c>
      <c r="L9" s="30">
        <v>872.23</v>
      </c>
      <c r="M9" s="30">
        <v>0</v>
      </c>
      <c r="N9" s="30">
        <v>0</v>
      </c>
      <c r="O9" s="30">
        <v>0</v>
      </c>
      <c r="P9" s="30" t="s">
        <v>45</v>
      </c>
      <c r="Q9" s="30">
        <v>1506.73</v>
      </c>
      <c r="R9" s="30">
        <v>1</v>
      </c>
      <c r="S9" s="30">
        <v>0</v>
      </c>
      <c r="T9" s="30">
        <v>872.23</v>
      </c>
      <c r="U9" s="30">
        <v>1</v>
      </c>
      <c r="V9" s="30">
        <v>0</v>
      </c>
      <c r="W9" s="30" t="s">
        <v>48</v>
      </c>
      <c r="X9" s="30" t="s">
        <v>122</v>
      </c>
      <c r="Y9" s="30" t="s">
        <v>123</v>
      </c>
      <c r="Z9" s="30">
        <v>0</v>
      </c>
      <c r="AA9" s="30">
        <v>0</v>
      </c>
      <c r="AB9" s="30">
        <v>0</v>
      </c>
      <c r="AC9" s="30" t="s">
        <v>65</v>
      </c>
      <c r="AD9" s="31">
        <v>45212.04115740741</v>
      </c>
      <c r="AE9" s="30" t="s">
        <v>6</v>
      </c>
      <c r="AF9" s="30" t="s">
        <v>6</v>
      </c>
      <c r="AG9" s="30" t="s">
        <v>6</v>
      </c>
      <c r="AH9" s="30" t="b">
        <v>0</v>
      </c>
      <c r="AI9" s="30">
        <v>0</v>
      </c>
      <c r="AJ9" s="30" t="s">
        <v>6</v>
      </c>
      <c r="AK9" s="30" t="s">
        <v>124</v>
      </c>
      <c r="AL9" s="30" t="s">
        <v>6</v>
      </c>
      <c r="AM9" s="30" t="s">
        <v>65</v>
      </c>
      <c r="AN9" s="30" t="b">
        <v>1</v>
      </c>
      <c r="AO9" s="30">
        <v>1</v>
      </c>
      <c r="AP9" s="30" t="s">
        <v>6</v>
      </c>
    </row>
    <row r="10" spans="1:42" ht="14.4" x14ac:dyDescent="0.3">
      <c r="A10" s="7">
        <v>1008</v>
      </c>
      <c r="B10" s="13">
        <f>INDEX(发送模板!E:E,MATCH(A10,发送模板!A:A,0))</f>
        <v>254.45</v>
      </c>
      <c r="C10" s="14">
        <f t="shared" si="6"/>
        <v>0</v>
      </c>
      <c r="D10" s="7">
        <v>1008</v>
      </c>
      <c r="E10" s="13">
        <f t="shared" si="7"/>
        <v>254.45</v>
      </c>
      <c r="F10" s="30" t="s">
        <v>46</v>
      </c>
      <c r="G10" s="31">
        <v>45211.04115740741</v>
      </c>
      <c r="H10" s="30" t="s">
        <v>125</v>
      </c>
      <c r="I10" s="30" t="s">
        <v>47</v>
      </c>
      <c r="J10" s="30" t="s">
        <v>6</v>
      </c>
      <c r="K10" s="30" t="s">
        <v>126</v>
      </c>
      <c r="L10" s="30">
        <v>254.45</v>
      </c>
      <c r="M10" s="30">
        <v>0</v>
      </c>
      <c r="N10" s="30">
        <v>0</v>
      </c>
      <c r="O10" s="30">
        <v>0</v>
      </c>
      <c r="P10" s="30" t="s">
        <v>45</v>
      </c>
      <c r="Q10" s="30">
        <v>634.5</v>
      </c>
      <c r="R10" s="30">
        <v>1</v>
      </c>
      <c r="S10" s="30">
        <v>0</v>
      </c>
      <c r="T10" s="30">
        <v>254.45</v>
      </c>
      <c r="U10" s="30">
        <v>1</v>
      </c>
      <c r="V10" s="30">
        <v>0</v>
      </c>
      <c r="W10" s="30" t="s">
        <v>48</v>
      </c>
      <c r="X10" s="30" t="s">
        <v>127</v>
      </c>
      <c r="Y10" s="30" t="s">
        <v>128</v>
      </c>
      <c r="Z10" s="30">
        <v>0</v>
      </c>
      <c r="AA10" s="30">
        <v>0</v>
      </c>
      <c r="AB10" s="30">
        <v>0</v>
      </c>
      <c r="AC10" s="30" t="s">
        <v>65</v>
      </c>
      <c r="AD10" s="31">
        <v>45212.04115740741</v>
      </c>
      <c r="AE10" s="30" t="s">
        <v>6</v>
      </c>
      <c r="AF10" s="30" t="s">
        <v>6</v>
      </c>
      <c r="AG10" s="30" t="s">
        <v>6</v>
      </c>
      <c r="AH10" s="30" t="b">
        <v>0</v>
      </c>
      <c r="AI10" s="30">
        <v>0</v>
      </c>
      <c r="AJ10" s="30" t="s">
        <v>6</v>
      </c>
      <c r="AK10" s="30" t="s">
        <v>129</v>
      </c>
      <c r="AL10" s="30" t="s">
        <v>6</v>
      </c>
      <c r="AM10" s="30" t="s">
        <v>65</v>
      </c>
      <c r="AN10" s="30" t="b">
        <v>1</v>
      </c>
      <c r="AO10" s="30">
        <v>1</v>
      </c>
      <c r="AP10" s="30" t="s">
        <v>6</v>
      </c>
    </row>
    <row r="11" spans="1:42" ht="14.4" x14ac:dyDescent="0.3">
      <c r="A11" s="7">
        <v>1009</v>
      </c>
      <c r="B11" s="13">
        <f>INDEX(发送模板!E:E,MATCH(A11,发送模板!A:A,0))</f>
        <v>378.01</v>
      </c>
      <c r="C11" s="14">
        <f t="shared" si="6"/>
        <v>0</v>
      </c>
      <c r="D11" s="7">
        <v>1009</v>
      </c>
      <c r="E11" s="13">
        <f t="shared" si="7"/>
        <v>378.01</v>
      </c>
      <c r="F11" s="30" t="s">
        <v>46</v>
      </c>
      <c r="G11" s="31">
        <v>45211.04115740741</v>
      </c>
      <c r="H11" s="30" t="s">
        <v>130</v>
      </c>
      <c r="I11" s="30" t="s">
        <v>47</v>
      </c>
      <c r="J11" s="30" t="s">
        <v>6</v>
      </c>
      <c r="K11" s="30" t="s">
        <v>131</v>
      </c>
      <c r="L11" s="30">
        <v>378.01</v>
      </c>
      <c r="M11" s="30">
        <v>0</v>
      </c>
      <c r="N11" s="30">
        <v>0</v>
      </c>
      <c r="O11" s="30">
        <v>0</v>
      </c>
      <c r="P11" s="30" t="s">
        <v>45</v>
      </c>
      <c r="Q11" s="30">
        <v>380.05</v>
      </c>
      <c r="R11" s="30">
        <v>1</v>
      </c>
      <c r="S11" s="30">
        <v>0</v>
      </c>
      <c r="T11" s="30">
        <v>378.01</v>
      </c>
      <c r="U11" s="30">
        <v>1</v>
      </c>
      <c r="V11" s="30">
        <v>0</v>
      </c>
      <c r="W11" s="30" t="s">
        <v>48</v>
      </c>
      <c r="X11" s="30" t="s">
        <v>132</v>
      </c>
      <c r="Y11" s="30" t="s">
        <v>133</v>
      </c>
      <c r="Z11" s="30">
        <v>0</v>
      </c>
      <c r="AA11" s="30">
        <v>0</v>
      </c>
      <c r="AB11" s="30">
        <v>0</v>
      </c>
      <c r="AC11" s="30" t="s">
        <v>65</v>
      </c>
      <c r="AD11" s="31">
        <v>45212.04115740741</v>
      </c>
      <c r="AE11" s="30" t="s">
        <v>6</v>
      </c>
      <c r="AF11" s="30" t="s">
        <v>6</v>
      </c>
      <c r="AG11" s="30" t="s">
        <v>6</v>
      </c>
      <c r="AH11" s="30" t="b">
        <v>0</v>
      </c>
      <c r="AI11" s="30">
        <v>0</v>
      </c>
      <c r="AJ11" s="30" t="s">
        <v>6</v>
      </c>
      <c r="AK11" s="30" t="s">
        <v>134</v>
      </c>
      <c r="AL11" s="30" t="s">
        <v>6</v>
      </c>
      <c r="AM11" s="30" t="s">
        <v>65</v>
      </c>
      <c r="AN11" s="30" t="b">
        <v>1</v>
      </c>
      <c r="AO11" s="30">
        <v>1</v>
      </c>
      <c r="AP11" s="30" t="s">
        <v>6</v>
      </c>
    </row>
    <row r="12" spans="1:42" ht="14.4" x14ac:dyDescent="0.3">
      <c r="A12" s="7">
        <v>1010</v>
      </c>
      <c r="B12" s="13">
        <f>INDEX(发送模板!E:E,MATCH(A12,发送模板!A:A,0))</f>
        <v>-4400</v>
      </c>
      <c r="C12" s="14">
        <f t="shared" si="6"/>
        <v>0</v>
      </c>
      <c r="D12" s="7">
        <v>1010</v>
      </c>
      <c r="E12" s="13">
        <f t="shared" si="7"/>
        <v>-4400</v>
      </c>
      <c r="F12" s="30" t="s">
        <v>46</v>
      </c>
      <c r="G12" s="31">
        <v>45210.04115740741</v>
      </c>
      <c r="H12" s="30" t="s">
        <v>135</v>
      </c>
      <c r="I12" s="30" t="s">
        <v>47</v>
      </c>
      <c r="J12" s="30" t="s">
        <v>6</v>
      </c>
      <c r="K12" s="30" t="s">
        <v>66</v>
      </c>
      <c r="L12" s="30">
        <v>0</v>
      </c>
      <c r="M12" s="30">
        <v>0</v>
      </c>
      <c r="N12" s="30">
        <v>4400</v>
      </c>
      <c r="O12" s="30">
        <v>0</v>
      </c>
      <c r="P12" s="30" t="s">
        <v>45</v>
      </c>
      <c r="Q12" s="30">
        <v>2.04</v>
      </c>
      <c r="R12" s="30">
        <v>1</v>
      </c>
      <c r="S12" s="30">
        <v>0</v>
      </c>
      <c r="T12" s="30">
        <v>-4400</v>
      </c>
      <c r="U12" s="30">
        <v>1</v>
      </c>
      <c r="V12" s="30">
        <v>0</v>
      </c>
      <c r="W12" s="30" t="s">
        <v>49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 t="s">
        <v>65</v>
      </c>
      <c r="AD12" s="31">
        <v>45210.04115740741</v>
      </c>
      <c r="AE12" s="30" t="s">
        <v>6</v>
      </c>
      <c r="AF12" s="30" t="s">
        <v>6</v>
      </c>
      <c r="AG12" s="30" t="s">
        <v>6</v>
      </c>
      <c r="AH12" s="30" t="b">
        <v>0</v>
      </c>
      <c r="AI12" s="30">
        <v>0</v>
      </c>
      <c r="AJ12" s="30" t="s">
        <v>6</v>
      </c>
      <c r="AK12" s="30" t="s">
        <v>136</v>
      </c>
      <c r="AL12" s="30" t="s">
        <v>6</v>
      </c>
      <c r="AM12" s="30" t="s">
        <v>65</v>
      </c>
      <c r="AN12" s="30" t="b">
        <v>1</v>
      </c>
      <c r="AO12" s="30">
        <v>1</v>
      </c>
      <c r="AP12" s="30" t="s">
        <v>6</v>
      </c>
    </row>
    <row r="13" spans="1:42" ht="14.4" x14ac:dyDescent="0.3">
      <c r="A13" s="7">
        <v>1011</v>
      </c>
      <c r="B13" s="13">
        <f>INDEX(发送模板!E:E,MATCH(A13,发送模板!A:A,0))</f>
        <v>2260.3000000000002</v>
      </c>
      <c r="C13" s="14">
        <f t="shared" si="6"/>
        <v>0</v>
      </c>
      <c r="D13" s="7">
        <v>1011</v>
      </c>
      <c r="E13" s="13">
        <f t="shared" si="7"/>
        <v>2260.3000000000002</v>
      </c>
      <c r="F13" s="30" t="s">
        <v>46</v>
      </c>
      <c r="G13" s="31">
        <v>45205.04115740741</v>
      </c>
      <c r="H13" s="30" t="s">
        <v>137</v>
      </c>
      <c r="I13" s="30" t="s">
        <v>47</v>
      </c>
      <c r="J13" s="30" t="s">
        <v>6</v>
      </c>
      <c r="K13" s="30" t="s">
        <v>138</v>
      </c>
      <c r="L13" s="30">
        <v>2260.3000000000002</v>
      </c>
      <c r="M13" s="30">
        <v>0</v>
      </c>
      <c r="N13" s="30">
        <v>0</v>
      </c>
      <c r="O13" s="30">
        <v>0</v>
      </c>
      <c r="P13" s="30" t="s">
        <v>45</v>
      </c>
      <c r="Q13" s="30">
        <v>4402.04</v>
      </c>
      <c r="R13" s="30">
        <v>1</v>
      </c>
      <c r="S13" s="30">
        <v>0</v>
      </c>
      <c r="T13" s="30">
        <v>2260.3000000000002</v>
      </c>
      <c r="U13" s="30">
        <v>1</v>
      </c>
      <c r="V13" s="30">
        <v>0</v>
      </c>
      <c r="W13" s="30" t="s">
        <v>48</v>
      </c>
      <c r="X13" s="30" t="s">
        <v>139</v>
      </c>
      <c r="Y13" s="30" t="s">
        <v>140</v>
      </c>
      <c r="Z13" s="30">
        <v>0</v>
      </c>
      <c r="AA13" s="30">
        <v>0</v>
      </c>
      <c r="AB13" s="30">
        <v>0</v>
      </c>
      <c r="AC13" s="30" t="s">
        <v>65</v>
      </c>
      <c r="AD13" s="31">
        <v>45205.04115740741</v>
      </c>
      <c r="AE13" s="30" t="s">
        <v>6</v>
      </c>
      <c r="AF13" s="30" t="s">
        <v>6</v>
      </c>
      <c r="AG13" s="30" t="s">
        <v>6</v>
      </c>
      <c r="AH13" s="30" t="b">
        <v>0</v>
      </c>
      <c r="AI13" s="30">
        <v>0</v>
      </c>
      <c r="AJ13" s="30" t="s">
        <v>6</v>
      </c>
      <c r="AK13" s="30" t="s">
        <v>141</v>
      </c>
      <c r="AL13" s="30" t="s">
        <v>6</v>
      </c>
      <c r="AM13" s="30" t="s">
        <v>65</v>
      </c>
      <c r="AN13" s="30" t="b">
        <v>1</v>
      </c>
      <c r="AO13" s="30">
        <v>1</v>
      </c>
      <c r="AP13" s="30" t="s">
        <v>6</v>
      </c>
    </row>
    <row r="14" spans="1:42" ht="14.4" x14ac:dyDescent="0.3">
      <c r="A14" s="7">
        <v>1012</v>
      </c>
      <c r="B14" s="13">
        <f>INDEX(发送模板!E:E,MATCH(A14,发送模板!A:A,0))</f>
        <v>2133.1799999999998</v>
      </c>
      <c r="C14" s="14">
        <f t="shared" si="6"/>
        <v>0</v>
      </c>
      <c r="D14" s="7">
        <v>1012</v>
      </c>
      <c r="E14" s="13">
        <f t="shared" si="7"/>
        <v>2133.1799999999998</v>
      </c>
      <c r="F14" s="30" t="s">
        <v>46</v>
      </c>
      <c r="G14" s="31">
        <v>45205.04115740741</v>
      </c>
      <c r="H14" s="30" t="s">
        <v>142</v>
      </c>
      <c r="I14" s="30" t="s">
        <v>47</v>
      </c>
      <c r="J14" s="30" t="s">
        <v>6</v>
      </c>
      <c r="K14" s="30" t="s">
        <v>143</v>
      </c>
      <c r="L14" s="30">
        <v>2133.1799999999998</v>
      </c>
      <c r="M14" s="30">
        <v>0</v>
      </c>
      <c r="N14" s="30">
        <v>0</v>
      </c>
      <c r="O14" s="30">
        <v>0</v>
      </c>
      <c r="P14" s="30" t="s">
        <v>45</v>
      </c>
      <c r="Q14" s="30">
        <v>2141.7399999999998</v>
      </c>
      <c r="R14" s="30">
        <v>1</v>
      </c>
      <c r="S14" s="30">
        <v>0</v>
      </c>
      <c r="T14" s="30">
        <v>2133.1799999999998</v>
      </c>
      <c r="U14" s="30">
        <v>1</v>
      </c>
      <c r="V14" s="30">
        <v>0</v>
      </c>
      <c r="W14" s="30" t="s">
        <v>48</v>
      </c>
      <c r="X14" s="30" t="s">
        <v>144</v>
      </c>
      <c r="Y14" s="30" t="s">
        <v>145</v>
      </c>
      <c r="Z14" s="30">
        <v>0</v>
      </c>
      <c r="AA14" s="30">
        <v>0</v>
      </c>
      <c r="AB14" s="30">
        <v>0</v>
      </c>
      <c r="AC14" s="30" t="s">
        <v>65</v>
      </c>
      <c r="AD14" s="31">
        <v>45205.04115740741</v>
      </c>
      <c r="AE14" s="30" t="s">
        <v>6</v>
      </c>
      <c r="AF14" s="30" t="s">
        <v>6</v>
      </c>
      <c r="AG14" s="30" t="s">
        <v>6</v>
      </c>
      <c r="AH14" s="30" t="b">
        <v>0</v>
      </c>
      <c r="AI14" s="30">
        <v>0</v>
      </c>
      <c r="AJ14" s="30" t="s">
        <v>6</v>
      </c>
      <c r="AK14" s="30" t="s">
        <v>146</v>
      </c>
      <c r="AL14" s="30" t="s">
        <v>6</v>
      </c>
      <c r="AM14" s="30" t="s">
        <v>65</v>
      </c>
      <c r="AN14" s="30" t="b">
        <v>1</v>
      </c>
      <c r="AO14" s="30">
        <v>1</v>
      </c>
      <c r="AP14" s="30" t="s">
        <v>6</v>
      </c>
    </row>
    <row r="15" spans="1:42" ht="14.4" x14ac:dyDescent="0.3">
      <c r="A15" s="7">
        <v>1013</v>
      </c>
      <c r="B15" s="13">
        <f>INDEX(发送模板!E:E,MATCH(A15,发送模板!A:A,0))</f>
        <v>-4770</v>
      </c>
      <c r="C15" s="14">
        <f t="shared" si="6"/>
        <v>0</v>
      </c>
      <c r="D15" s="7">
        <v>1013</v>
      </c>
      <c r="E15" s="13">
        <f t="shared" si="7"/>
        <v>-4770</v>
      </c>
      <c r="F15" s="30" t="s">
        <v>46</v>
      </c>
      <c r="G15" s="31">
        <v>45203.04115740741</v>
      </c>
      <c r="H15" s="30" t="s">
        <v>147</v>
      </c>
      <c r="I15" s="30" t="s">
        <v>47</v>
      </c>
      <c r="J15" s="30" t="s">
        <v>6</v>
      </c>
      <c r="K15" s="30" t="s">
        <v>66</v>
      </c>
      <c r="L15" s="30">
        <v>0</v>
      </c>
      <c r="M15" s="30">
        <v>0</v>
      </c>
      <c r="N15" s="30">
        <v>4770</v>
      </c>
      <c r="O15" s="30">
        <v>0</v>
      </c>
      <c r="P15" s="30" t="s">
        <v>45</v>
      </c>
      <c r="Q15" s="30">
        <v>8.56</v>
      </c>
      <c r="R15" s="30">
        <v>1</v>
      </c>
      <c r="S15" s="30">
        <v>0</v>
      </c>
      <c r="T15" s="30">
        <v>-4770</v>
      </c>
      <c r="U15" s="30">
        <v>1</v>
      </c>
      <c r="V15" s="30">
        <v>0</v>
      </c>
      <c r="W15" s="30" t="s">
        <v>49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 t="s">
        <v>65</v>
      </c>
      <c r="AD15" s="31">
        <v>45204.04115740741</v>
      </c>
      <c r="AE15" s="30" t="s">
        <v>6</v>
      </c>
      <c r="AF15" s="30" t="s">
        <v>6</v>
      </c>
      <c r="AG15" s="30" t="s">
        <v>6</v>
      </c>
      <c r="AH15" s="30" t="b">
        <v>0</v>
      </c>
      <c r="AI15" s="30">
        <v>0</v>
      </c>
      <c r="AJ15" s="30" t="s">
        <v>6</v>
      </c>
      <c r="AK15" s="30" t="s">
        <v>148</v>
      </c>
      <c r="AL15" s="30" t="s">
        <v>6</v>
      </c>
      <c r="AM15" s="30" t="s">
        <v>65</v>
      </c>
      <c r="AN15" s="30" t="b">
        <v>1</v>
      </c>
      <c r="AO15" s="30">
        <v>1</v>
      </c>
      <c r="AP15" s="30" t="s">
        <v>6</v>
      </c>
    </row>
    <row r="16" spans="1:42" ht="14.4" x14ac:dyDescent="0.3">
      <c r="A16" s="7">
        <v>1014</v>
      </c>
      <c r="B16" s="13">
        <f>INDEX(发送模板!E:E,MATCH(A16,发送模板!A:A,0))</f>
        <v>609.61</v>
      </c>
      <c r="C16" s="14">
        <f t="shared" si="6"/>
        <v>0</v>
      </c>
      <c r="D16" s="7">
        <v>1014</v>
      </c>
      <c r="E16" s="13">
        <f t="shared" si="7"/>
        <v>609.61</v>
      </c>
      <c r="F16" s="30" t="s">
        <v>46</v>
      </c>
      <c r="G16" s="31">
        <v>45202.04115740741</v>
      </c>
      <c r="H16" s="30" t="s">
        <v>149</v>
      </c>
      <c r="I16" s="30" t="s">
        <v>47</v>
      </c>
      <c r="J16" s="30" t="s">
        <v>6</v>
      </c>
      <c r="K16" s="30" t="s">
        <v>150</v>
      </c>
      <c r="L16" s="30">
        <v>609.61</v>
      </c>
      <c r="M16" s="30">
        <v>0</v>
      </c>
      <c r="N16" s="30">
        <v>0</v>
      </c>
      <c r="O16" s="30">
        <v>0</v>
      </c>
      <c r="P16" s="30" t="s">
        <v>45</v>
      </c>
      <c r="Q16" s="30">
        <v>4778.5600000000004</v>
      </c>
      <c r="R16" s="30">
        <v>1</v>
      </c>
      <c r="S16" s="30">
        <v>0</v>
      </c>
      <c r="T16" s="30">
        <v>609.61</v>
      </c>
      <c r="U16" s="30">
        <v>1</v>
      </c>
      <c r="V16" s="30">
        <v>0</v>
      </c>
      <c r="W16" s="30" t="s">
        <v>48</v>
      </c>
      <c r="X16" s="30" t="s">
        <v>151</v>
      </c>
      <c r="Y16" s="30" t="s">
        <v>152</v>
      </c>
      <c r="Z16" s="30">
        <v>0</v>
      </c>
      <c r="AA16" s="30">
        <v>0</v>
      </c>
      <c r="AB16" s="30">
        <v>0</v>
      </c>
      <c r="AC16" s="30" t="s">
        <v>65</v>
      </c>
      <c r="AD16" s="31">
        <v>45202.04115740741</v>
      </c>
      <c r="AE16" s="30" t="s">
        <v>6</v>
      </c>
      <c r="AF16" s="30" t="s">
        <v>6</v>
      </c>
      <c r="AG16" s="30" t="s">
        <v>6</v>
      </c>
      <c r="AH16" s="30" t="b">
        <v>0</v>
      </c>
      <c r="AI16" s="30">
        <v>0</v>
      </c>
      <c r="AJ16" s="30" t="s">
        <v>6</v>
      </c>
      <c r="AK16" s="30" t="s">
        <v>153</v>
      </c>
      <c r="AL16" s="30" t="s">
        <v>6</v>
      </c>
      <c r="AM16" s="30" t="s">
        <v>65</v>
      </c>
      <c r="AN16" s="30" t="b">
        <v>1</v>
      </c>
      <c r="AO16" s="30">
        <v>1</v>
      </c>
      <c r="AP16" s="30" t="s">
        <v>6</v>
      </c>
    </row>
    <row r="17" spans="1:42" ht="14.4" x14ac:dyDescent="0.3">
      <c r="A17" s="7">
        <v>1015</v>
      </c>
      <c r="B17" s="13">
        <f>INDEX(发送模板!E:E,MATCH(A17,发送模板!A:A,0))</f>
        <v>1203.5999999999999</v>
      </c>
      <c r="C17" s="14">
        <f t="shared" si="6"/>
        <v>0</v>
      </c>
      <c r="D17" s="7">
        <v>1015</v>
      </c>
      <c r="E17" s="13">
        <f t="shared" si="7"/>
        <v>1203.5999999999999</v>
      </c>
      <c r="F17" s="30" t="s">
        <v>46</v>
      </c>
      <c r="G17" s="31">
        <v>45202.04115740741</v>
      </c>
      <c r="H17" s="30" t="s">
        <v>154</v>
      </c>
      <c r="I17" s="30" t="s">
        <v>47</v>
      </c>
      <c r="J17" s="30" t="s">
        <v>6</v>
      </c>
      <c r="K17" s="30" t="s">
        <v>155</v>
      </c>
      <c r="L17" s="30">
        <v>1203.5999999999999</v>
      </c>
      <c r="M17" s="30">
        <v>0</v>
      </c>
      <c r="N17" s="30">
        <v>0</v>
      </c>
      <c r="O17" s="30">
        <v>0</v>
      </c>
      <c r="P17" s="30" t="s">
        <v>45</v>
      </c>
      <c r="Q17" s="30">
        <v>4168.95</v>
      </c>
      <c r="R17" s="30">
        <v>1</v>
      </c>
      <c r="S17" s="30">
        <v>0</v>
      </c>
      <c r="T17" s="30">
        <v>1203.5999999999999</v>
      </c>
      <c r="U17" s="30">
        <v>1</v>
      </c>
      <c r="V17" s="30">
        <v>0</v>
      </c>
      <c r="W17" s="30" t="s">
        <v>48</v>
      </c>
      <c r="X17" s="30" t="s">
        <v>156</v>
      </c>
      <c r="Y17" s="30" t="s">
        <v>157</v>
      </c>
      <c r="Z17" s="30">
        <v>0</v>
      </c>
      <c r="AA17" s="30">
        <v>0</v>
      </c>
      <c r="AB17" s="30">
        <v>0</v>
      </c>
      <c r="AC17" s="30" t="s">
        <v>65</v>
      </c>
      <c r="AD17" s="31">
        <v>45202.04115740741</v>
      </c>
      <c r="AE17" s="30" t="s">
        <v>6</v>
      </c>
      <c r="AF17" s="30" t="s">
        <v>6</v>
      </c>
      <c r="AG17" s="30" t="s">
        <v>6</v>
      </c>
      <c r="AH17" s="30" t="b">
        <v>0</v>
      </c>
      <c r="AI17" s="30">
        <v>0</v>
      </c>
      <c r="AJ17" s="30" t="s">
        <v>6</v>
      </c>
      <c r="AK17" s="30" t="s">
        <v>158</v>
      </c>
      <c r="AL17" s="30" t="s">
        <v>6</v>
      </c>
      <c r="AM17" s="30" t="s">
        <v>65</v>
      </c>
      <c r="AN17" s="30" t="b">
        <v>1</v>
      </c>
      <c r="AO17" s="30">
        <v>1</v>
      </c>
      <c r="AP17" s="30" t="s">
        <v>6</v>
      </c>
    </row>
    <row r="18" spans="1:42" ht="14.4" x14ac:dyDescent="0.3">
      <c r="A18" s="7">
        <v>1016</v>
      </c>
      <c r="B18" s="13">
        <f>INDEX(发送模板!E:E,MATCH(A18,发送模板!A:A,0))</f>
        <v>2122.6799999999998</v>
      </c>
      <c r="C18" s="14">
        <f t="shared" si="6"/>
        <v>0</v>
      </c>
      <c r="D18" s="7">
        <v>1016</v>
      </c>
      <c r="E18" s="13">
        <f t="shared" si="7"/>
        <v>2122.6799999999998</v>
      </c>
      <c r="F18" s="30" t="s">
        <v>46</v>
      </c>
      <c r="G18" s="31">
        <v>45202.04115740741</v>
      </c>
      <c r="H18" s="30" t="s">
        <v>159</v>
      </c>
      <c r="I18" s="30" t="s">
        <v>47</v>
      </c>
      <c r="J18" s="30" t="s">
        <v>6</v>
      </c>
      <c r="K18" s="30" t="s">
        <v>160</v>
      </c>
      <c r="L18" s="30">
        <v>2122.6799999999998</v>
      </c>
      <c r="M18" s="30">
        <v>0</v>
      </c>
      <c r="N18" s="30">
        <v>0</v>
      </c>
      <c r="O18" s="30">
        <v>0</v>
      </c>
      <c r="P18" s="30" t="s">
        <v>45</v>
      </c>
      <c r="Q18" s="30">
        <v>2965.35</v>
      </c>
      <c r="R18" s="30">
        <v>1</v>
      </c>
      <c r="S18" s="30">
        <v>0</v>
      </c>
      <c r="T18" s="30">
        <v>2122.6799999999998</v>
      </c>
      <c r="U18" s="30">
        <v>1</v>
      </c>
      <c r="V18" s="30">
        <v>0</v>
      </c>
      <c r="W18" s="30" t="s">
        <v>48</v>
      </c>
      <c r="X18" s="30" t="s">
        <v>161</v>
      </c>
      <c r="Y18" s="30" t="s">
        <v>162</v>
      </c>
      <c r="Z18" s="30">
        <v>0</v>
      </c>
      <c r="AA18" s="30">
        <v>0</v>
      </c>
      <c r="AB18" s="30">
        <v>0</v>
      </c>
      <c r="AC18" s="30" t="s">
        <v>65</v>
      </c>
      <c r="AD18" s="31">
        <v>45202.04115740741</v>
      </c>
      <c r="AE18" s="30" t="s">
        <v>6</v>
      </c>
      <c r="AF18" s="30" t="s">
        <v>6</v>
      </c>
      <c r="AG18" s="30" t="s">
        <v>6</v>
      </c>
      <c r="AH18" s="30" t="b">
        <v>0</v>
      </c>
      <c r="AI18" s="30">
        <v>0</v>
      </c>
      <c r="AJ18" s="30" t="s">
        <v>6</v>
      </c>
      <c r="AK18" s="30" t="s">
        <v>163</v>
      </c>
      <c r="AL18" s="30" t="s">
        <v>6</v>
      </c>
      <c r="AM18" s="30" t="s">
        <v>65</v>
      </c>
      <c r="AN18" s="30" t="b">
        <v>1</v>
      </c>
      <c r="AO18" s="30">
        <v>1</v>
      </c>
      <c r="AP18" s="30" t="s">
        <v>6</v>
      </c>
    </row>
    <row r="19" spans="1:42" ht="14.4" x14ac:dyDescent="0.3">
      <c r="A19" s="7">
        <v>1017</v>
      </c>
      <c r="B19" s="13">
        <f>INDEX(发送模板!E:E,MATCH(A19,发送模板!A:A,0))</f>
        <v>598.66999999999996</v>
      </c>
      <c r="C19" s="14">
        <f t="shared" si="6"/>
        <v>0</v>
      </c>
      <c r="D19" s="7">
        <v>1017</v>
      </c>
      <c r="E19" s="13">
        <f t="shared" si="7"/>
        <v>598.66999999999996</v>
      </c>
      <c r="F19" s="30" t="s">
        <v>46</v>
      </c>
      <c r="G19" s="31">
        <v>45201.04115740741</v>
      </c>
      <c r="H19" s="30" t="s">
        <v>164</v>
      </c>
      <c r="I19" s="30" t="s">
        <v>47</v>
      </c>
      <c r="J19" s="30" t="s">
        <v>6</v>
      </c>
      <c r="K19" s="30" t="s">
        <v>165</v>
      </c>
      <c r="L19" s="30">
        <v>598.66999999999996</v>
      </c>
      <c r="M19" s="30">
        <v>0</v>
      </c>
      <c r="N19" s="30">
        <v>0</v>
      </c>
      <c r="O19" s="30">
        <v>0</v>
      </c>
      <c r="P19" s="30" t="s">
        <v>45</v>
      </c>
      <c r="Q19" s="30">
        <v>842.67</v>
      </c>
      <c r="R19" s="30">
        <v>1</v>
      </c>
      <c r="S19" s="30">
        <v>0</v>
      </c>
      <c r="T19" s="30">
        <v>598.66999999999996</v>
      </c>
      <c r="U19" s="30">
        <v>1</v>
      </c>
      <c r="V19" s="30">
        <v>0</v>
      </c>
      <c r="W19" s="30" t="s">
        <v>48</v>
      </c>
      <c r="X19" s="30" t="s">
        <v>166</v>
      </c>
      <c r="Y19" s="30" t="s">
        <v>167</v>
      </c>
      <c r="Z19" s="30">
        <v>0</v>
      </c>
      <c r="AA19" s="30">
        <v>0</v>
      </c>
      <c r="AB19" s="30">
        <v>0</v>
      </c>
      <c r="AC19" s="30" t="s">
        <v>65</v>
      </c>
      <c r="AD19" s="31">
        <v>45202.04115740741</v>
      </c>
      <c r="AE19" s="30" t="s">
        <v>6</v>
      </c>
      <c r="AF19" s="30" t="s">
        <v>6</v>
      </c>
      <c r="AG19" s="30" t="s">
        <v>6</v>
      </c>
      <c r="AH19" s="30" t="b">
        <v>0</v>
      </c>
      <c r="AI19" s="30">
        <v>0</v>
      </c>
      <c r="AJ19" s="30" t="s">
        <v>6</v>
      </c>
      <c r="AK19" s="30" t="s">
        <v>168</v>
      </c>
      <c r="AL19" s="30" t="s">
        <v>6</v>
      </c>
      <c r="AM19" s="30" t="s">
        <v>65</v>
      </c>
      <c r="AN19" s="30" t="b">
        <v>1</v>
      </c>
      <c r="AO19" s="30">
        <v>1</v>
      </c>
      <c r="AP19" s="30" t="s">
        <v>6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13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2" sqref="H32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customWidth="1"/>
    <col min="11" max="11" width="45.44140625" customWidth="1"/>
  </cols>
  <sheetData>
    <row r="2" spans="1:12" ht="19.2" customHeight="1" x14ac:dyDescent="0.25">
      <c r="A2" s="8" t="s">
        <v>50</v>
      </c>
      <c r="B2" s="2" t="s">
        <v>61</v>
      </c>
      <c r="C2" s="2" t="s">
        <v>62</v>
      </c>
      <c r="D2" s="1" t="s">
        <v>64</v>
      </c>
      <c r="E2" s="4" t="s">
        <v>0</v>
      </c>
      <c r="F2" s="4" t="s">
        <v>1</v>
      </c>
      <c r="G2" s="15" t="s">
        <v>2</v>
      </c>
      <c r="H2" s="16" t="s">
        <v>3</v>
      </c>
      <c r="I2" s="16" t="s">
        <v>4</v>
      </c>
      <c r="J2" s="16" t="s">
        <v>55</v>
      </c>
      <c r="K2" s="16" t="s">
        <v>5</v>
      </c>
      <c r="L2" s="8" t="s">
        <v>56</v>
      </c>
    </row>
    <row r="3" spans="1:12" x14ac:dyDescent="0.25">
      <c r="A3" s="7">
        <v>1001</v>
      </c>
      <c r="B3" s="3" t="str">
        <f>INDEX(银行流水!B:B,MATCH(A3,银行流水!A:A,0))</f>
        <v>30/10/2023</v>
      </c>
      <c r="C3" s="3" t="str">
        <f>INDEX(银行流水!D:D,MATCH(A3,银行流水!A:A,0))</f>
        <v>31/10/2023</v>
      </c>
      <c r="D3" t="str">
        <f>INDEX(银行流水!C:C,MATCH(A3,银行流水!A:A,0))</f>
        <v>TRANSFERENCIA A UNICO STAR EUROPA S.L</v>
      </c>
      <c r="E3" s="5">
        <f>INDEX(银行流水!E:E,MATCH(A3,银行流水!A:A,0))</f>
        <v>-2100</v>
      </c>
      <c r="F3" s="5">
        <f>INDEX(银行流水!F:F,MATCH(A3,银行流水!A:A,0))</f>
        <v>38.26</v>
      </c>
      <c r="G3" s="5">
        <f>INDEX(银行日记账明细!T:T,MATCH(A3,银行日记账明细!D:D,0))</f>
        <v>-2100</v>
      </c>
      <c r="J3" t="str">
        <f>INDEX(银行日记账明细!K:K,MATCH(A3,银行日记账明细!D:D,0))</f>
        <v>内部转账 IBERCAJA</v>
      </c>
      <c r="K3" s="22" t="s">
        <v>169</v>
      </c>
      <c r="L3" t="str">
        <f>INDEX(银行日记账明细!W:W,MATCH(A3,银行日记账明细!D:D,0))</f>
        <v>10090008            在途存款</v>
      </c>
    </row>
    <row r="4" spans="1:12" x14ac:dyDescent="0.25">
      <c r="A4" s="7">
        <v>1002</v>
      </c>
      <c r="B4" s="3" t="str">
        <f>INDEX(银行流水!B:B,MATCH(A4,银行流水!A:A,0))</f>
        <v>26/10/2023</v>
      </c>
      <c r="C4" s="3" t="str">
        <f>INDEX(银行流水!D:D,MATCH(A4,银行流水!A:A,0))</f>
        <v>26/10/2023</v>
      </c>
      <c r="D4" t="str">
        <f>INDEX(银行流水!C:C,MATCH(A4,银行流水!A:A,0))</f>
        <v>TRANSFERENCIA LI MINGCAN</v>
      </c>
      <c r="E4" s="5">
        <f>INDEX(银行流水!E:E,MATCH(A4,银行流水!A:A,0))</f>
        <v>957.6</v>
      </c>
      <c r="F4" s="5">
        <f>INDEX(银行流水!F:F,MATCH(A4,银行流水!A:A,0))</f>
        <v>2138.2600000000002</v>
      </c>
      <c r="G4" s="5">
        <f>INDEX(银行日记账明细!T:T,MATCH(A4,银行日记账明细!D:D,0))</f>
        <v>957.6</v>
      </c>
      <c r="H4" t="str">
        <f>INDEX(银行日记账明细!X:X,MATCH(A4,银行日记账明细!D:D,0))</f>
        <v>MINGCAN LI 李铭灿</v>
      </c>
      <c r="I4" t="str">
        <f>INDEX(银行日记账明细!Y:Y,MATCH(A4,银行日记账明细!D:D,0))</f>
        <v>Y1770485M</v>
      </c>
      <c r="J4" t="str">
        <f>INDEX(银行日记账明细!K:K,MATCH(A4,银行日记账明细!D:D,0))</f>
        <v>MINGCAN LI  UE23/1600</v>
      </c>
      <c r="K4" s="22" t="str">
        <f t="shared" ref="K3:K19" si="0">RIGHT(J4,LEN(J4)+1-FIND("UE23",J4))</f>
        <v>UE23/1600</v>
      </c>
      <c r="L4" t="str">
        <f>INDEX(银行日记账明细!W:W,MATCH(A4,银行日记账明细!D:D,0))</f>
        <v>1131                应收账款</v>
      </c>
    </row>
    <row r="5" spans="1:12" x14ac:dyDescent="0.25">
      <c r="A5" s="7">
        <v>1003</v>
      </c>
      <c r="B5" s="3" t="str">
        <f>INDEX(银行流水!B:B,MATCH(A5,银行流水!A:A,0))</f>
        <v>23/10/2023</v>
      </c>
      <c r="C5" s="3" t="str">
        <f>INDEX(银行流水!D:D,MATCH(A5,银行流水!A:A,0))</f>
        <v>23/10/2023</v>
      </c>
      <c r="D5" t="str">
        <f>INDEX(银行流水!C:C,MATCH(A5,银行流水!A:A,0))</f>
        <v>TRANSFERENCIA GRUPO LYCC 2080 SL</v>
      </c>
      <c r="E5" s="5">
        <f>INDEX(银行流水!E:E,MATCH(A5,银行流水!A:A,0))</f>
        <v>384.24</v>
      </c>
      <c r="F5" s="5">
        <f>INDEX(银行流水!F:F,MATCH(A5,银行流水!A:A,0))</f>
        <v>1180.6600000000001</v>
      </c>
      <c r="G5" s="5">
        <f>INDEX(银行日记账明细!T:T,MATCH(A5,银行日记账明细!D:D,0))</f>
        <v>384.24</v>
      </c>
      <c r="H5" t="str">
        <f>INDEX(银行日记账明细!X:X,MATCH(A5,银行日记账明细!D:D,0))</f>
        <v>GRUPO LYCC 2080 S.L</v>
      </c>
      <c r="I5" t="str">
        <f>INDEX(银行日记账明细!Y:Y,MATCH(A5,银行日记账明细!D:D,0))</f>
        <v>B90424680</v>
      </c>
      <c r="J5" t="str">
        <f>INDEX(银行日记账明细!K:K,MATCH(A5,银行日记账明细!D:D,0))</f>
        <v>GRUPO LYCC 2080 S.L   UE23/1585</v>
      </c>
      <c r="K5" t="str">
        <f t="shared" si="0"/>
        <v>UE23/1585</v>
      </c>
      <c r="L5" t="str">
        <f>INDEX(银行日记账明细!W:W,MATCH(A5,银行日记账明细!D:D,0))</f>
        <v>1131                应收账款</v>
      </c>
    </row>
    <row r="6" spans="1:12" x14ac:dyDescent="0.25">
      <c r="A6" s="7">
        <v>1004</v>
      </c>
      <c r="B6" s="3" t="str">
        <f>INDEX(银行流水!B:B,MATCH(A6,银行流水!A:A,0))</f>
        <v>20/10/2023</v>
      </c>
      <c r="C6" s="3" t="str">
        <f>INDEX(银行流水!D:D,MATCH(A6,银行流水!A:A,0))</f>
        <v>20/10/2023</v>
      </c>
      <c r="D6" t="str">
        <f>INDEX(银行流水!C:C,MATCH(A6,银行流水!A:A,0))</f>
        <v>TRANSFERENCIA QIAOKANG DA, SL</v>
      </c>
      <c r="E6" s="5">
        <f>INDEX(银行流水!E:E,MATCH(A6,银行流水!A:A,0))</f>
        <v>787.54</v>
      </c>
      <c r="F6" s="5">
        <f>INDEX(银行流水!F:F,MATCH(A6,银行流水!A:A,0))</f>
        <v>796.42</v>
      </c>
      <c r="G6" s="5">
        <f>INDEX(银行日记账明细!T:T,MATCH(A6,银行日记账明细!D:D,0))</f>
        <v>787.54</v>
      </c>
      <c r="H6" t="str">
        <f>INDEX(银行日记账明细!X:X,MATCH(A6,银行日记账明细!D:D,0))</f>
        <v>QIAOKANG DA S.L</v>
      </c>
      <c r="I6" t="str">
        <f>INDEX(银行日记账明细!Y:Y,MATCH(A6,银行日记账明细!D:D,0))</f>
        <v>B90387556</v>
      </c>
      <c r="J6" t="str">
        <f>INDEX(银行日记账明细!K:K,MATCH(A6,银行日记账明细!D:D,0))</f>
        <v>QIAOKANG DA S.L  UE23/1565</v>
      </c>
      <c r="K6" t="str">
        <f t="shared" si="0"/>
        <v>UE23/1565</v>
      </c>
      <c r="L6" t="str">
        <f>INDEX(银行日记账明细!W:W,MATCH(A6,银行日记账明细!D:D,0))</f>
        <v>1131                应收账款</v>
      </c>
    </row>
    <row r="7" spans="1:12" x14ac:dyDescent="0.25">
      <c r="A7" s="7">
        <v>1005</v>
      </c>
      <c r="B7" s="3" t="str">
        <f>INDEX(银行流水!B:B,MATCH(A7,银行流水!A:A,0))</f>
        <v>19/10/2023</v>
      </c>
      <c r="C7" s="3" t="str">
        <f>INDEX(银行流水!D:D,MATCH(A7,银行流水!A:A,0))</f>
        <v>19/10/2023</v>
      </c>
      <c r="D7" s="22" t="str">
        <f>INDEX(银行流水!C:C,MATCH(A7,银行流水!A:A,0))</f>
        <v>TRANSFERENCIA A UNICO STAR EUROPA S.L</v>
      </c>
      <c r="E7" s="5">
        <f>INDEX(银行流水!E:E,MATCH(A7,银行流水!A:A,0))</f>
        <v>-4350</v>
      </c>
      <c r="F7" s="5">
        <f>INDEX(银行流水!F:F,MATCH(A7,银行流水!A:A,0))</f>
        <v>8.8800000000000008</v>
      </c>
      <c r="G7" s="5">
        <f>INDEX(银行日记账明细!T:T,MATCH(A7,银行日记账明细!D:D,0))</f>
        <v>-4350</v>
      </c>
      <c r="H7" s="22"/>
      <c r="I7" s="22"/>
      <c r="J7" s="22" t="str">
        <f>INDEX(银行日记账明细!K:K,MATCH(A7,银行日记账明细!D:D,0))</f>
        <v>内部转账 IBERCAJA</v>
      </c>
      <c r="K7" s="22" t="s">
        <v>169</v>
      </c>
      <c r="L7" s="22" t="str">
        <f>INDEX(银行日记账明细!W:W,MATCH(A7,银行日记账明细!D:D,0))</f>
        <v>10090008            在途存款</v>
      </c>
    </row>
    <row r="8" spans="1:12" x14ac:dyDescent="0.25">
      <c r="A8" s="7">
        <v>1006</v>
      </c>
      <c r="B8" s="3" t="str">
        <f>INDEX(银行流水!B:B,MATCH(A8,银行流水!A:A,0))</f>
        <v>19/10/2023</v>
      </c>
      <c r="C8" s="3" t="str">
        <f>INDEX(银行流水!D:D,MATCH(A8,银行流水!A:A,0))</f>
        <v>19/10/2023</v>
      </c>
      <c r="D8" s="22" t="str">
        <f>INDEX(银行流水!C:C,MATCH(A8,银行流水!A:A,0))</f>
        <v>TRANSFERENCIA YANGHUA HU SLU</v>
      </c>
      <c r="E8" s="5">
        <f>INDEX(银行流水!E:E,MATCH(A8,银行流水!A:A,0))</f>
        <v>2852.15</v>
      </c>
      <c r="F8" s="5">
        <f>INDEX(银行流水!F:F,MATCH(A8,银行流水!A:A,0))</f>
        <v>4358.88</v>
      </c>
      <c r="G8" s="5">
        <f>INDEX(银行日记账明细!T:T,MATCH(A8,银行日记账明细!D:D,0))</f>
        <v>2852.15</v>
      </c>
      <c r="H8" s="22" t="str">
        <f>INDEX(银行日记账明细!X:X,MATCH(A8,银行日记账明细!D:D,0))</f>
        <v>YANGHUA HU S.L</v>
      </c>
      <c r="I8" s="22" t="str">
        <f>INDEX(银行日记账明细!Y:Y,MATCH(A8,银行日记账明细!D:D,0))</f>
        <v>B90080169</v>
      </c>
      <c r="J8" s="22" t="str">
        <f>INDEX(银行日记账明细!K:K,MATCH(A8,银行日记账明细!D:D,0))</f>
        <v>YANGHUA HU S.L  UE23/1488</v>
      </c>
      <c r="K8" s="22" t="str">
        <f t="shared" si="0"/>
        <v>UE23/1488</v>
      </c>
      <c r="L8" s="22" t="str">
        <f>INDEX(银行日记账明细!W:W,MATCH(A8,银行日记账明细!D:D,0))</f>
        <v>1131                应收账款</v>
      </c>
    </row>
    <row r="9" spans="1:12" x14ac:dyDescent="0.25">
      <c r="A9" s="7">
        <v>1007</v>
      </c>
      <c r="B9" s="3" t="str">
        <f>INDEX(银行流水!B:B,MATCH(A9,银行流水!A:A,0))</f>
        <v>12/10/2023</v>
      </c>
      <c r="C9" s="3" t="str">
        <f>INDEX(银行流水!D:D,MATCH(A9,银行流水!A:A,0))</f>
        <v>12/10/2023</v>
      </c>
      <c r="D9" s="22" t="str">
        <f>INDEX(银行流水!C:C,MATCH(A9,银行流水!A:A,0))</f>
        <v>TRANSFERENCIA BAZAR WANG JIE S.L.</v>
      </c>
      <c r="E9" s="5">
        <f>INDEX(银行流水!E:E,MATCH(A9,银行流水!A:A,0))</f>
        <v>872.23</v>
      </c>
      <c r="F9" s="5">
        <f>INDEX(银行流水!F:F,MATCH(A9,银行流水!A:A,0))</f>
        <v>1506.73</v>
      </c>
      <c r="G9" s="5">
        <f>INDEX(银行日记账明细!T:T,MATCH(A9,银行日记账明细!D:D,0))</f>
        <v>872.23</v>
      </c>
      <c r="H9" s="22" t="str">
        <f>INDEX(银行日记账明细!X:X,MATCH(A9,银行日记账明细!D:D,0))</f>
        <v>BAZAR WANG JIE S.L. 新店</v>
      </c>
      <c r="I9" s="22" t="str">
        <f>INDEX(银行日记账明细!Y:Y,MATCH(A9,银行日记账明细!D:D,0))</f>
        <v>B93238244-2</v>
      </c>
      <c r="J9" s="22" t="str">
        <f>INDEX(银行日记账明细!K:K,MATCH(A9,银行日记账明细!D:D,0))</f>
        <v>BAZAR WANG JIE S.L   UE23/1545</v>
      </c>
      <c r="K9" s="22" t="str">
        <f t="shared" si="0"/>
        <v>UE23/1545</v>
      </c>
      <c r="L9" s="22" t="str">
        <f>INDEX(银行日记账明细!W:W,MATCH(A9,银行日记账明细!D:D,0))</f>
        <v>1131                应收账款</v>
      </c>
    </row>
    <row r="10" spans="1:12" x14ac:dyDescent="0.25">
      <c r="A10" s="7">
        <v>1008</v>
      </c>
      <c r="B10" s="3" t="str">
        <f>INDEX(银行流水!B:B,MATCH(A10,银行流水!A:A,0))</f>
        <v>12/10/2023</v>
      </c>
      <c r="C10" s="3" t="str">
        <f>INDEX(银行流水!D:D,MATCH(A10,银行流水!A:A,0))</f>
        <v>12/10/2023</v>
      </c>
      <c r="D10" s="22" t="str">
        <f>INDEX(银行流水!C:C,MATCH(A10,银行流水!A:A,0))</f>
        <v>TRANSFERENCIA LA HUCHA CHINATOWN 2021 S.L.</v>
      </c>
      <c r="E10" s="5">
        <f>INDEX(银行流水!E:E,MATCH(A10,银行流水!A:A,0))</f>
        <v>254.45</v>
      </c>
      <c r="F10" s="5">
        <f>INDEX(银行流水!F:F,MATCH(A10,银行流水!A:A,0))</f>
        <v>634.5</v>
      </c>
      <c r="G10" s="5">
        <f>INDEX(银行日记账明细!T:T,MATCH(A10,银行日记账明细!D:D,0))</f>
        <v>254.45</v>
      </c>
      <c r="H10" s="22" t="str">
        <f>INDEX(银行日记账明细!X:X,MATCH(A10,银行日记账明细!D:D,0))</f>
        <v>LA HUCHA CHINATOWN 2021 S.L 陈丹云</v>
      </c>
      <c r="I10" s="22" t="str">
        <f>INDEX(银行日记账明细!Y:Y,MATCH(A10,银行日记账明细!D:D,0))</f>
        <v>B02977940</v>
      </c>
      <c r="J10" s="22" t="str">
        <f>INDEX(银行日记账明细!K:K,MATCH(A10,银行日记账明细!D:D,0))</f>
        <v>LA HUCHA CHINATOWN 2021 S.L  UE23/1551</v>
      </c>
      <c r="K10" s="22" t="str">
        <f t="shared" si="0"/>
        <v>UE23/1551</v>
      </c>
      <c r="L10" s="22" t="str">
        <f>INDEX(银行日记账明细!W:W,MATCH(A10,银行日记账明细!D:D,0))</f>
        <v>1131                应收账款</v>
      </c>
    </row>
    <row r="11" spans="1:12" x14ac:dyDescent="0.25">
      <c r="A11" s="7">
        <v>1009</v>
      </c>
      <c r="B11" s="3" t="str">
        <f>INDEX(银行流水!B:B,MATCH(A11,银行流水!A:A,0))</f>
        <v>12/10/2023</v>
      </c>
      <c r="C11" s="3" t="str">
        <f>INDEX(银行流水!D:D,MATCH(A11,银行流水!A:A,0))</f>
        <v>12/10/2023</v>
      </c>
      <c r="D11" s="22" t="str">
        <f>INDEX(银行流水!C:C,MATCH(A11,银行流水!A:A,0))</f>
        <v>TRANSFERENCIA ZHEN HONG</v>
      </c>
      <c r="E11" s="5">
        <f>INDEX(银行流水!E:E,MATCH(A11,银行流水!A:A,0))</f>
        <v>378.01</v>
      </c>
      <c r="F11" s="5">
        <f>INDEX(银行流水!F:F,MATCH(A11,银行流水!A:A,0))</f>
        <v>380.05</v>
      </c>
      <c r="G11" s="5">
        <f>INDEX(银行日记账明细!T:T,MATCH(A11,银行日记账明细!D:D,0))</f>
        <v>378.01</v>
      </c>
      <c r="H11" s="22" t="str">
        <f>INDEX(银行日记账明细!X:X,MATCH(A11,银行日记账明细!D:D,0))</f>
        <v>ZHEN HONG</v>
      </c>
      <c r="I11" s="22" t="str">
        <f>INDEX(银行日记账明细!Y:Y,MATCH(A11,银行日记账明细!D:D,0))</f>
        <v>Y3459612N</v>
      </c>
      <c r="J11" s="22" t="str">
        <f>INDEX(银行日记账明细!K:K,MATCH(A11,银行日记账明细!D:D,0))</f>
        <v>ZHEN HONG  UE23/1532</v>
      </c>
      <c r="K11" s="22" t="str">
        <f t="shared" si="0"/>
        <v>UE23/1532</v>
      </c>
      <c r="L11" s="22" t="str">
        <f>INDEX(银行日记账明细!W:W,MATCH(A11,银行日记账明细!D:D,0))</f>
        <v>1131                应收账款</v>
      </c>
    </row>
    <row r="12" spans="1:12" x14ac:dyDescent="0.25">
      <c r="A12" s="7">
        <v>1010</v>
      </c>
      <c r="B12" s="3" t="str">
        <f>INDEX(银行流水!B:B,MATCH(A12,银行流水!A:A,0))</f>
        <v>11/10/2023</v>
      </c>
      <c r="C12" s="3" t="str">
        <f>INDEX(银行流水!D:D,MATCH(A12,银行流水!A:A,0))</f>
        <v>11/10/2023</v>
      </c>
      <c r="D12" s="22" t="str">
        <f>INDEX(银行流水!C:C,MATCH(A12,银行流水!A:A,0))</f>
        <v>TRANSFERENCIA A UNICO STAR EUROPA S.L</v>
      </c>
      <c r="E12" s="5">
        <f>INDEX(银行流水!E:E,MATCH(A12,银行流水!A:A,0))</f>
        <v>-4400</v>
      </c>
      <c r="F12" s="5">
        <f>INDEX(银行流水!F:F,MATCH(A12,银行流水!A:A,0))</f>
        <v>2.04</v>
      </c>
      <c r="G12" s="5">
        <f>INDEX(银行日记账明细!T:T,MATCH(A12,银行日记账明细!D:D,0))</f>
        <v>-4400</v>
      </c>
      <c r="H12" s="22"/>
      <c r="I12" s="22"/>
      <c r="J12" s="22" t="str">
        <f>INDEX(银行日记账明细!K:K,MATCH(A12,银行日记账明细!D:D,0))</f>
        <v>内部转账 IBERCAJA</v>
      </c>
      <c r="K12" s="22" t="s">
        <v>169</v>
      </c>
      <c r="L12" s="22" t="str">
        <f>INDEX(银行日记账明细!W:W,MATCH(A12,银行日记账明细!D:D,0))</f>
        <v>10090008            在途存款</v>
      </c>
    </row>
    <row r="13" spans="1:12" x14ac:dyDescent="0.25">
      <c r="A13" s="7">
        <v>1011</v>
      </c>
      <c r="B13" s="3" t="str">
        <f>INDEX(银行流水!B:B,MATCH(A13,银行流水!A:A,0))</f>
        <v>06/10/2023</v>
      </c>
      <c r="C13" s="3" t="str">
        <f>INDEX(银行流水!D:D,MATCH(A13,银行流水!A:A,0))</f>
        <v>06/10/2023</v>
      </c>
      <c r="D13" s="22" t="str">
        <f>INDEX(银行流水!C:C,MATCH(A13,银行流水!A:A,0))</f>
        <v>TRANSFERENCIA Deco Family, S.l.</v>
      </c>
      <c r="E13" s="5">
        <f>INDEX(银行流水!E:E,MATCH(A13,银行流水!A:A,0))</f>
        <v>2260.3000000000002</v>
      </c>
      <c r="F13" s="5">
        <f>INDEX(银行流水!F:F,MATCH(A13,银行流水!A:A,0))</f>
        <v>4402.04</v>
      </c>
      <c r="G13" s="5">
        <f>INDEX(银行日记账明细!T:T,MATCH(A13,银行日记账明细!D:D,0))</f>
        <v>2260.3000000000002</v>
      </c>
      <c r="H13" s="22" t="str">
        <f>INDEX(银行日记账明细!X:X,MATCH(A13,银行日记账明细!D:D,0))</f>
        <v>DECO FAMILY S.L 叶利君</v>
      </c>
      <c r="I13" s="22" t="str">
        <f>INDEX(银行日记账明细!Y:Y,MATCH(A13,银行日记账明细!D:D,0))</f>
        <v>B21607718</v>
      </c>
      <c r="J13" s="22" t="str">
        <f>INDEX(银行日记账明细!K:K,MATCH(A13,银行日记账明细!D:D,0))</f>
        <v>DECO FAMILY S.L  UE23/1503</v>
      </c>
      <c r="K13" s="22" t="str">
        <f t="shared" si="0"/>
        <v>UE23/1503</v>
      </c>
      <c r="L13" s="22" t="str">
        <f>INDEX(银行日记账明细!W:W,MATCH(A13,银行日记账明细!D:D,0))</f>
        <v>1131                应收账款</v>
      </c>
    </row>
    <row r="14" spans="1:12" x14ac:dyDescent="0.25">
      <c r="A14" s="7">
        <v>1012</v>
      </c>
      <c r="B14" s="3" t="str">
        <f>INDEX(银行流水!B:B,MATCH(A14,银行流水!A:A,0))</f>
        <v>06/10/2023</v>
      </c>
      <c r="C14" s="3" t="str">
        <f>INDEX(银行流水!D:D,MATCH(A14,银行流水!A:A,0))</f>
        <v>06/10/2023</v>
      </c>
      <c r="D14" s="22" t="str">
        <f>INDEX(银行流水!C:C,MATCH(A14,银行流水!A:A,0))</f>
        <v>TRANSFERENCIA HIPER LIU S.L.</v>
      </c>
      <c r="E14" s="5">
        <f>INDEX(银行流水!E:E,MATCH(A14,银行流水!A:A,0))</f>
        <v>2133.1799999999998</v>
      </c>
      <c r="F14" s="5">
        <f>INDEX(银行流水!F:F,MATCH(A14,银行流水!A:A,0))</f>
        <v>2141.7399999999998</v>
      </c>
      <c r="G14" s="5">
        <f>INDEX(银行日记账明细!T:T,MATCH(A14,银行日记账明细!D:D,0))</f>
        <v>2133.1799999999998</v>
      </c>
      <c r="H14" s="22" t="str">
        <f>INDEX(银行日记账明细!X:X,MATCH(A14,银行日记账明细!D:D,0))</f>
        <v>HIPER LIU S.L</v>
      </c>
      <c r="I14" s="22" t="str">
        <f>INDEX(银行日记账明细!Y:Y,MATCH(A14,银行日记账明细!D:D,0))</f>
        <v>B67763631</v>
      </c>
      <c r="J14" s="22" t="str">
        <f>INDEX(银行日记账明细!K:K,MATCH(A14,银行日记账明细!D:D,0))</f>
        <v>HIPER LIU S.L  UE23/0846  UE23/1530</v>
      </c>
      <c r="K14" s="22" t="str">
        <f t="shared" si="0"/>
        <v>UE23/0846  UE23/1530</v>
      </c>
      <c r="L14" s="22" t="str">
        <f>INDEX(银行日记账明细!W:W,MATCH(A14,银行日记账明细!D:D,0))</f>
        <v>1131                应收账款</v>
      </c>
    </row>
    <row r="15" spans="1:12" x14ac:dyDescent="0.25">
      <c r="A15" s="7">
        <v>1013</v>
      </c>
      <c r="B15" s="3" t="str">
        <f>INDEX(银行流水!B:B,MATCH(A15,银行流水!A:A,0))</f>
        <v>04/10/2023</v>
      </c>
      <c r="C15" s="3" t="str">
        <f>INDEX(银行流水!D:D,MATCH(A15,银行流水!A:A,0))</f>
        <v>04/10/2023</v>
      </c>
      <c r="D15" s="22" t="str">
        <f>INDEX(银行流水!C:C,MATCH(A15,银行流水!A:A,0))</f>
        <v>TRANSFERENCIA A UNICO STAR EUROPA S.L</v>
      </c>
      <c r="E15" s="5">
        <f>INDEX(银行流水!E:E,MATCH(A15,银行流水!A:A,0))</f>
        <v>-4770</v>
      </c>
      <c r="F15" s="5">
        <f>INDEX(银行流水!F:F,MATCH(A15,银行流水!A:A,0))</f>
        <v>8.56</v>
      </c>
      <c r="G15" s="5">
        <f>INDEX(银行日记账明细!T:T,MATCH(A15,银行日记账明细!D:D,0))</f>
        <v>-4770</v>
      </c>
      <c r="H15" s="22"/>
      <c r="I15" s="22"/>
      <c r="J15" s="22" t="str">
        <f>INDEX(银行日记账明细!K:K,MATCH(A15,银行日记账明细!D:D,0))</f>
        <v>内部转账 IBERCAJA</v>
      </c>
      <c r="K15" s="22" t="s">
        <v>169</v>
      </c>
      <c r="L15" s="22" t="str">
        <f>INDEX(银行日记账明细!W:W,MATCH(A15,银行日记账明细!D:D,0))</f>
        <v>10090008            在途存款</v>
      </c>
    </row>
    <row r="16" spans="1:12" x14ac:dyDescent="0.25">
      <c r="A16" s="7">
        <v>1014</v>
      </c>
      <c r="B16" s="3" t="str">
        <f>INDEX(银行流水!B:B,MATCH(A16,银行流水!A:A,0))</f>
        <v>03/10/2023</v>
      </c>
      <c r="C16" s="3" t="str">
        <f>INDEX(银行流水!D:D,MATCH(A16,银行流水!A:A,0))</f>
        <v>03/10/2023</v>
      </c>
      <c r="D16" s="22" t="str">
        <f>INDEX(银行流水!C:C,MATCH(A16,银行流水!A:A,0))</f>
        <v>TRANSFERENCIA DE MERCA COSTA TORREVIEJA SL</v>
      </c>
      <c r="E16" s="5">
        <f>INDEX(银行流水!E:E,MATCH(A16,银行流水!A:A,0))</f>
        <v>609.61</v>
      </c>
      <c r="F16" s="5">
        <f>INDEX(银行流水!F:F,MATCH(A16,银行流水!A:A,0))</f>
        <v>4778.5600000000004</v>
      </c>
      <c r="G16" s="5">
        <f>INDEX(银行日记账明细!T:T,MATCH(A16,银行日记账明细!D:D,0))</f>
        <v>609.61</v>
      </c>
      <c r="H16" s="22" t="str">
        <f>INDEX(银行日记账明细!X:X,MATCH(A16,银行日记账明细!D:D,0))</f>
        <v>MERCA COSTA TORREVIEJA S.L</v>
      </c>
      <c r="I16" s="22" t="str">
        <f>INDEX(银行日记账明细!Y:Y,MATCH(A16,银行日记账明细!D:D,0))</f>
        <v>B42619742</v>
      </c>
      <c r="J16" s="22" t="str">
        <f>INDEX(银行日记账明细!K:K,MATCH(A16,银行日记账明细!D:D,0))</f>
        <v>MERCA COSTA TORREVIEJA S.L  UE23/1465</v>
      </c>
      <c r="K16" s="22" t="str">
        <f t="shared" si="0"/>
        <v>UE23/1465</v>
      </c>
      <c r="L16" s="22" t="str">
        <f>INDEX(银行日记账明细!W:W,MATCH(A16,银行日记账明细!D:D,0))</f>
        <v>1131                应收账款</v>
      </c>
    </row>
    <row r="17" spans="1:12" x14ac:dyDescent="0.25">
      <c r="A17" s="7">
        <v>1015</v>
      </c>
      <c r="B17" s="3" t="str">
        <f>INDEX(银行流水!B:B,MATCH(A17,银行流水!A:A,0))</f>
        <v>03/10/2023</v>
      </c>
      <c r="C17" s="3" t="str">
        <f>INDEX(银行流水!D:D,MATCH(A17,银行流水!A:A,0))</f>
        <v>03/10/2023</v>
      </c>
      <c r="D17" s="22" t="str">
        <f>INDEX(银行流水!C:C,MATCH(A17,银行流水!A:A,0))</f>
        <v>TRANSFERENCIA BAZAR CHINO ZHANG S.L.</v>
      </c>
      <c r="E17" s="5">
        <f>INDEX(银行流水!E:E,MATCH(A17,银行流水!A:A,0))</f>
        <v>1203.5999999999999</v>
      </c>
      <c r="F17" s="5">
        <f>INDEX(银行流水!F:F,MATCH(A17,银行流水!A:A,0))</f>
        <v>4168.95</v>
      </c>
      <c r="G17" s="5">
        <f>INDEX(银行日记账明细!T:T,MATCH(A17,银行日记账明细!D:D,0))</f>
        <v>1203.5999999999999</v>
      </c>
      <c r="H17" s="22" t="str">
        <f>INDEX(银行日记账明细!X:X,MATCH(A17,银行日记账明细!D:D,0))</f>
        <v>BAZAR CHINO ZHANG S.L</v>
      </c>
      <c r="I17" s="22" t="str">
        <f>INDEX(银行日记账明细!Y:Y,MATCH(A17,银行日记账明细!D:D,0))</f>
        <v>B54428263</v>
      </c>
      <c r="J17" s="22" t="str">
        <f>INDEX(银行日记账明细!K:K,MATCH(A17,银行日记账明细!D:D,0))</f>
        <v>BAZAR CHINO ZHANG S.L  UE23/1487</v>
      </c>
      <c r="K17" s="22" t="str">
        <f t="shared" si="0"/>
        <v>UE23/1487</v>
      </c>
      <c r="L17" s="22" t="str">
        <f>INDEX(银行日记账明细!W:W,MATCH(A17,银行日记账明细!D:D,0))</f>
        <v>1131                应收账款</v>
      </c>
    </row>
    <row r="18" spans="1:12" x14ac:dyDescent="0.25">
      <c r="A18" s="7">
        <v>1016</v>
      </c>
      <c r="B18" s="3" t="str">
        <f>INDEX(银行流水!B:B,MATCH(A18,银行流水!A:A,0))</f>
        <v>03/10/2023</v>
      </c>
      <c r="C18" s="3" t="str">
        <f>INDEX(银行流水!D:D,MATCH(A18,银行流水!A:A,0))</f>
        <v>03/10/2023</v>
      </c>
      <c r="D18" s="22" t="str">
        <f>INDEX(银行流水!C:C,MATCH(A18,银行流水!A:A,0))</f>
        <v>TRANSFERENCIA SHOPPING BAENA 888 SL.</v>
      </c>
      <c r="E18" s="5">
        <f>INDEX(银行流水!E:E,MATCH(A18,银行流水!A:A,0))</f>
        <v>2122.6799999999998</v>
      </c>
      <c r="F18" s="5">
        <f>INDEX(银行流水!F:F,MATCH(A18,银行流水!A:A,0))</f>
        <v>2965.35</v>
      </c>
      <c r="G18" s="5">
        <f>INDEX(银行日记账明细!T:T,MATCH(A18,银行日记账明细!D:D,0))</f>
        <v>2122.6799999999998</v>
      </c>
      <c r="H18" s="22" t="str">
        <f>INDEX(银行日记账明细!X:X,MATCH(A18,银行日记账明细!D:D,0))</f>
        <v>SHOPPING BAENA 888 S.L</v>
      </c>
      <c r="I18" s="22" t="str">
        <f>INDEX(银行日记账明细!Y:Y,MATCH(A18,银行日记账明细!D:D,0))</f>
        <v>B88556733</v>
      </c>
      <c r="J18" s="22" t="str">
        <f>INDEX(银行日记账明细!K:K,MATCH(A18,银行日记账明细!D:D,0))</f>
        <v>SHOPPING BAENA 888 S.L    UE23/1502</v>
      </c>
      <c r="K18" s="22" t="str">
        <f t="shared" si="0"/>
        <v>UE23/1502</v>
      </c>
      <c r="L18" s="22" t="str">
        <f>INDEX(银行日记账明细!W:W,MATCH(A18,银行日记账明细!D:D,0))</f>
        <v>1131                应收账款</v>
      </c>
    </row>
    <row r="19" spans="1:12" x14ac:dyDescent="0.25">
      <c r="A19" s="7">
        <v>1017</v>
      </c>
      <c r="B19" s="3" t="str">
        <f>INDEX(银行流水!B:B,MATCH(A19,银行流水!A:A,0))</f>
        <v>02/10/2023</v>
      </c>
      <c r="C19" s="3" t="str">
        <f>INDEX(银行流水!D:D,MATCH(A19,银行流水!A:A,0))</f>
        <v>02/10/2023</v>
      </c>
      <c r="D19" s="22" t="str">
        <f>INDEX(银行流水!C:C,MATCH(A19,银行流水!A:A,0))</f>
        <v>TRANSFERENCIA HOME STORE MONTEQUINTO S.L.</v>
      </c>
      <c r="E19" s="5">
        <f>INDEX(银行流水!E:E,MATCH(A19,银行流水!A:A,0))</f>
        <v>598.66999999999996</v>
      </c>
      <c r="F19" s="5">
        <f>INDEX(银行流水!F:F,MATCH(A19,银行流水!A:A,0))</f>
        <v>842.67</v>
      </c>
      <c r="G19" s="5">
        <f>INDEX(银行日记账明细!T:T,MATCH(A19,银行日记账明细!D:D,0))</f>
        <v>598.66999999999996</v>
      </c>
      <c r="H19" s="22" t="str">
        <f>INDEX(银行日记账明细!X:X,MATCH(A19,银行日记账明细!D:D,0))</f>
        <v>HOME STORE MONTEQUINTO S.L</v>
      </c>
      <c r="I19" s="22" t="str">
        <f>INDEX(银行日记账明细!Y:Y,MATCH(A19,银行日记账明细!D:D,0))</f>
        <v>B67948604</v>
      </c>
      <c r="J19" s="22" t="str">
        <f>INDEX(银行日记账明细!K:K,MATCH(A19,银行日记账明细!D:D,0))</f>
        <v>HOME STORE MONTEQUINTO S.L   UE23/1501</v>
      </c>
      <c r="K19" s="22" t="str">
        <f t="shared" si="0"/>
        <v>UE23/1501</v>
      </c>
      <c r="L19" s="22" t="str">
        <f>INDEX(银行日记账明细!W:W,MATCH(A19,银行日记账明细!D:D,0))</f>
        <v>1131                应收账款</v>
      </c>
    </row>
  </sheetData>
  <autoFilter ref="A2:K4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2023-11-03T15:59:18Z</dcterms:modified>
</cp:coreProperties>
</file>