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工作文件\032 梦梦\"/>
    </mc:Choice>
  </mc:AlternateContent>
  <xr:revisionPtr revIDLastSave="0" documentId="13_ncr:1_{F77DFE18-93F0-4D05-A40C-5C8D73AC3A20}" xr6:coauthVersionLast="45" xr6:coauthVersionMax="45" xr10:uidLastSave="{00000000-0000-0000-0000-000000000000}"/>
  <bookViews>
    <workbookView xWindow="-28920" yWindow="-120" windowWidth="29040" windowHeight="15720" xr2:uid="{903D288C-31B2-41CA-BFC0-A0D01C78C5EA}"/>
  </bookViews>
  <sheets>
    <sheet name="2023年合同单价" sheetId="1" r:id="rId1"/>
    <sheet name="Sheet1" sheetId="2" r:id="rId2"/>
  </sheets>
  <externalReferences>
    <externalReference r:id="rId3"/>
  </externalReferences>
  <definedNames>
    <definedName name="运输目的地">[1]数据维护!$A$2:$A$9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4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X4" authorId="0" shapeId="0" xr:uid="{A5021D22-709C-4576-90B0-4C8BB575FAC8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内岛按照重量计算运费，当体积/重量过于大时，通过系数换算成重量</t>
        </r>
      </text>
    </comment>
    <comment ref="Y6" authorId="0" shapeId="0" xr:uid="{667E6D6C-B8A5-4BB8-86F1-D3AF07272A78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很少最低消费的场景</t>
        </r>
      </text>
    </comment>
    <comment ref="Y12" authorId="0" shapeId="0" xr:uid="{2A9F96DC-E987-4F02-914C-2686FFD9C5B2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可以忽略</t>
        </r>
      </text>
    </comment>
  </commentList>
</comments>
</file>

<file path=xl/sharedStrings.xml><?xml version="1.0" encoding="utf-8"?>
<sst xmlns="http://schemas.openxmlformats.org/spreadsheetml/2006/main" count="133" uniqueCount="105">
  <si>
    <t>地区代码简写</t>
    <phoneticPr fontId="1" type="noConversion"/>
  </si>
  <si>
    <t>PMI</t>
    <phoneticPr fontId="1" type="noConversion"/>
  </si>
  <si>
    <t>IBI</t>
    <phoneticPr fontId="1" type="noConversion"/>
  </si>
  <si>
    <t>MNC</t>
    <phoneticPr fontId="1" type="noConversion"/>
  </si>
  <si>
    <t>LPA</t>
    <phoneticPr fontId="1" type="noConversion"/>
  </si>
  <si>
    <t>TFE</t>
    <phoneticPr fontId="1" type="noConversion"/>
  </si>
  <si>
    <t>ACE</t>
    <phoneticPr fontId="1" type="noConversion"/>
  </si>
  <si>
    <t>FUE</t>
    <phoneticPr fontId="1" type="noConversion"/>
  </si>
  <si>
    <t>SPC</t>
    <phoneticPr fontId="1" type="noConversion"/>
  </si>
  <si>
    <t>地区</t>
    <phoneticPr fontId="1" type="noConversion"/>
  </si>
  <si>
    <t>Mallorca</t>
    <phoneticPr fontId="1" type="noConversion"/>
  </si>
  <si>
    <t>Ibiza</t>
    <phoneticPr fontId="1" type="noConversion"/>
  </si>
  <si>
    <t>Menorca</t>
    <phoneticPr fontId="1" type="noConversion"/>
  </si>
  <si>
    <t>GranCanaria</t>
    <phoneticPr fontId="1" type="noConversion"/>
  </si>
  <si>
    <t>Tenerife</t>
    <phoneticPr fontId="1" type="noConversion"/>
  </si>
  <si>
    <t>Lanzarote</t>
    <phoneticPr fontId="1" type="noConversion"/>
  </si>
  <si>
    <t>Fuerteventura</t>
    <phoneticPr fontId="1" type="noConversion"/>
  </si>
  <si>
    <t>plazo/dias</t>
    <phoneticPr fontId="1" type="noConversion"/>
  </si>
  <si>
    <t>Precio por kilo</t>
    <phoneticPr fontId="1" type="noConversion"/>
  </si>
  <si>
    <t>Por m3</t>
    <phoneticPr fontId="1" type="noConversion"/>
  </si>
  <si>
    <t>Mínimo</t>
    <phoneticPr fontId="1" type="noConversion"/>
  </si>
  <si>
    <t>体积</t>
  </si>
  <si>
    <t>重量</t>
  </si>
  <si>
    <t>1立方</t>
  </si>
  <si>
    <t>333KG</t>
  </si>
  <si>
    <t>空运</t>
  </si>
  <si>
    <t>167KG</t>
  </si>
  <si>
    <t>陆运</t>
  </si>
  <si>
    <t>270KG</t>
  </si>
  <si>
    <t>超标条件</t>
  </si>
  <si>
    <t>额外收取</t>
  </si>
  <si>
    <t>长度超过2.5米</t>
  </si>
  <si>
    <t>超过500KG</t>
  </si>
  <si>
    <t>不允许</t>
  </si>
  <si>
    <t>预付款超过150</t>
  </si>
  <si>
    <t>预付款的1.5%</t>
  </si>
  <si>
    <t>超出部分要求</t>
    <phoneticPr fontId="1" type="noConversion"/>
  </si>
  <si>
    <t>运输方式</t>
    <phoneticPr fontId="1" type="noConversion"/>
  </si>
  <si>
    <t>岛和岛之间</t>
    <phoneticPr fontId="1" type="noConversion"/>
  </si>
  <si>
    <t>SEGURO S/VM</t>
  </si>
  <si>
    <t>G.R.I.</t>
  </si>
  <si>
    <t>IMO 2020</t>
  </si>
  <si>
    <t>内岛 = 体积 / 0.003703704</t>
    <phoneticPr fontId="1" type="noConversion"/>
  </si>
  <si>
    <t>内岛系数0.003703704</t>
    <phoneticPr fontId="1" type="noConversion"/>
  </si>
  <si>
    <t>外岛 = 体积 / 0.003003</t>
  </si>
  <si>
    <t>外岛 = 体积 / 0.003003</t>
    <phoneticPr fontId="1" type="noConversion"/>
  </si>
  <si>
    <t>外岛系数0.003003</t>
  </si>
  <si>
    <t>外岛系数0.003003</t>
    <phoneticPr fontId="1" type="noConversion"/>
  </si>
  <si>
    <t>内岛-体积转换值</t>
    <phoneticPr fontId="1" type="noConversion"/>
  </si>
  <si>
    <t>外岛=体积转换值*0.011</t>
    <phoneticPr fontId="1" type="noConversion"/>
  </si>
  <si>
    <t>内岛=体积转换值*0.006</t>
    <phoneticPr fontId="1" type="noConversion"/>
  </si>
  <si>
    <t>外岛=体积转换值*0.03</t>
    <phoneticPr fontId="1" type="noConversion"/>
  </si>
  <si>
    <t>--</t>
    <phoneticPr fontId="1" type="noConversion"/>
  </si>
  <si>
    <t>外岛 - 按体积计算</t>
    <phoneticPr fontId="1" type="noConversion"/>
  </si>
  <si>
    <t>内岛 - 按重量计算</t>
    <phoneticPr fontId="1" type="noConversion"/>
  </si>
  <si>
    <t>maresa</t>
    <phoneticPr fontId="1" type="noConversion"/>
  </si>
  <si>
    <t>envos</t>
    <phoneticPr fontId="1" type="noConversion"/>
  </si>
  <si>
    <t>DUA EXPORTACION</t>
    <phoneticPr fontId="1" type="noConversion"/>
  </si>
  <si>
    <t>SEGURO S/PORTES</t>
    <phoneticPr fontId="1" type="noConversion"/>
  </si>
  <si>
    <t>canon portuario</t>
    <phoneticPr fontId="1" type="noConversion"/>
  </si>
  <si>
    <t>内岛=体积转换值*0.0136</t>
    <phoneticPr fontId="1" type="noConversion"/>
  </si>
  <si>
    <t>外岛 = 14欧</t>
    <phoneticPr fontId="1" type="noConversion"/>
  </si>
  <si>
    <t>外岛 = 0.8欧一下</t>
    <phoneticPr fontId="1" type="noConversion"/>
  </si>
  <si>
    <t>内岛 = 最低消费1.6欧</t>
    <phoneticPr fontId="1" type="noConversion"/>
  </si>
  <si>
    <t>外岛 = 最低消费5欧</t>
    <phoneticPr fontId="1" type="noConversion"/>
  </si>
  <si>
    <t>外岛 = 货值*0.5%</t>
    <phoneticPr fontId="1" type="noConversion"/>
  </si>
  <si>
    <t>El Hierro</t>
    <phoneticPr fontId="1" type="noConversion"/>
  </si>
  <si>
    <t>La Gomera</t>
    <phoneticPr fontId="1" type="noConversion"/>
  </si>
  <si>
    <t>La Palma</t>
    <phoneticPr fontId="1" type="noConversion"/>
  </si>
  <si>
    <t>体积重量转换系数</t>
    <phoneticPr fontId="1" type="noConversion"/>
  </si>
  <si>
    <t>海运</t>
    <phoneticPr fontId="1" type="noConversion"/>
  </si>
  <si>
    <t>外岛 = 货值*0.6%</t>
    <phoneticPr fontId="1" type="noConversion"/>
  </si>
  <si>
    <t>外岛 = 15-20欧</t>
    <phoneticPr fontId="1" type="noConversion"/>
  </si>
  <si>
    <t>外岛 = 最低消费3欧</t>
    <phoneticPr fontId="1" type="noConversion"/>
  </si>
  <si>
    <t>长度超过2.4米</t>
    <phoneticPr fontId="1" type="noConversion"/>
  </si>
  <si>
    <t>mosca</t>
    <phoneticPr fontId="1" type="noConversion"/>
  </si>
  <si>
    <t>plazo/dias</t>
  </si>
  <si>
    <t>Precio por kilo</t>
  </si>
  <si>
    <t>Por m3</t>
  </si>
  <si>
    <t>Mínimo</t>
  </si>
  <si>
    <t>地区代码简写</t>
  </si>
  <si>
    <t>VLC</t>
    <phoneticPr fontId="1" type="noConversion"/>
  </si>
  <si>
    <t>DEN</t>
    <phoneticPr fontId="1" type="noConversion"/>
  </si>
  <si>
    <t>IBZ</t>
    <phoneticPr fontId="1" type="noConversion"/>
  </si>
  <si>
    <t>CEUTA</t>
  </si>
  <si>
    <t>MELILLA</t>
  </si>
  <si>
    <t>DUA EXPORT</t>
    <phoneticPr fontId="1" type="noConversion"/>
  </si>
  <si>
    <t>IMO2020</t>
    <phoneticPr fontId="1" type="noConversion"/>
  </si>
  <si>
    <t>体积转换值*0.012</t>
    <phoneticPr fontId="1" type="noConversion"/>
  </si>
  <si>
    <t>SEGURO</t>
    <phoneticPr fontId="1" type="noConversion"/>
  </si>
  <si>
    <t>货值*0.5%</t>
    <phoneticPr fontId="1" type="noConversion"/>
  </si>
  <si>
    <t>gasto</t>
    <phoneticPr fontId="1" type="noConversion"/>
  </si>
  <si>
    <t>其他清关手续费</t>
    <phoneticPr fontId="1" type="noConversion"/>
  </si>
  <si>
    <t>外岛 = 14欧</t>
  </si>
  <si>
    <t>外岛 = 货值*0.5%</t>
  </si>
  <si>
    <t>海运</t>
  </si>
  <si>
    <t>外岛=体积转换值*0.012</t>
    <phoneticPr fontId="1" type="noConversion"/>
  </si>
  <si>
    <t>外岛=体积转换值*0.036</t>
    <phoneticPr fontId="1" type="noConversion"/>
  </si>
  <si>
    <t>最低消费1欧</t>
    <phoneticPr fontId="1" type="noConversion"/>
  </si>
  <si>
    <t>incluido</t>
    <phoneticPr fontId="1" type="noConversion"/>
  </si>
  <si>
    <t>T3</t>
    <phoneticPr fontId="1" type="noConversion"/>
  </si>
  <si>
    <t>BAF</t>
    <phoneticPr fontId="1" type="noConversion"/>
  </si>
  <si>
    <t>REEMBOLSOS</t>
    <phoneticPr fontId="1" type="noConversion"/>
  </si>
  <si>
    <t>内岛=1.5% sobre el importe</t>
    <phoneticPr fontId="1" type="noConversion"/>
  </si>
  <si>
    <t>外岛=3% sobre importe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</si>
</sst>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-\ [$€-1];[Red]#,##0.00\-\ [$€-1]"/>
    <numFmt numFmtId="181" formatCode="#,##0.000_-\ [$€-1];[Red]#,##0.000\-\ [$€-1]"/>
  </numFmts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7030A0"/>
      <name val="等线"/>
      <family val="2"/>
      <scheme val="minor"/>
    </font>
    <font>
      <sz val="11"/>
      <color rgb="FF7030A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i/>
      <sz val="8"/>
      <color rgb="FF000000"/>
      <name val="CIDFont+F8"/>
    </font>
    <font>
      <b/>
      <i/>
      <sz val="8"/>
      <color rgb="FF000000"/>
      <name val="CIDFont+F8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176" fontId="3" fillId="0" borderId="0" xfId="0" applyNumberFormat="1" applyFont="1"/>
    <xf numFmtId="176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6" fillId="0" borderId="0" xfId="0" applyFont="1"/>
    <xf numFmtId="0" fontId="2" fillId="10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7" borderId="0" xfId="0" applyFill="1"/>
    <xf numFmtId="0" fontId="7" fillId="7" borderId="0" xfId="0" applyFont="1" applyFill="1"/>
    <xf numFmtId="0" fontId="8" fillId="7" borderId="0" xfId="0" applyFont="1" applyFill="1"/>
    <xf numFmtId="0" fontId="0" fillId="7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left" vertical="center"/>
    </xf>
    <xf numFmtId="0" fontId="0" fillId="6" borderId="0" xfId="0" applyFill="1"/>
    <xf numFmtId="176" fontId="0" fillId="6" borderId="0" xfId="0" applyNumberFormat="1" applyFill="1"/>
    <xf numFmtId="0" fontId="0" fillId="11" borderId="0" xfId="0" applyFill="1"/>
    <xf numFmtId="0" fontId="0" fillId="0" borderId="0" xfId="0" applyAlignment="1">
      <alignment horizontal="left" vertical="center"/>
    </xf>
    <xf numFmtId="0" fontId="0" fillId="5" borderId="0" xfId="0" applyFill="1"/>
    <xf numFmtId="9" fontId="0" fillId="11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12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0" fillId="12" borderId="0" xfId="0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10" fontId="0" fillId="13" borderId="1" xfId="0" applyNumberFormat="1" applyFill="1" applyBorder="1" applyAlignment="1">
      <alignment horizontal="center" vertical="center" wrapText="1"/>
    </xf>
    <xf numFmtId="176" fontId="0" fillId="13" borderId="1" xfId="0" applyNumberFormat="1" applyFill="1" applyBorder="1" applyAlignment="1">
      <alignment horizontal="center" vertical="center"/>
    </xf>
    <xf numFmtId="181" fontId="0" fillId="0" borderId="0" xfId="0" applyNumberFormat="1"/>
    <xf numFmtId="0" fontId="0" fillId="1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%20&#24037;&#20316;&#25991;&#20214;/029%20&#36816;&#36755;&#21457;&#31080;&#26680;&#23545;-maresa&#36816;&#36755;&#20844;&#21496;/maresa%20&#21457;&#31080;&#37329;&#39069;&#26680;&#235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年合同单价"/>
      <sheetName val="运输发票"/>
      <sheetName val="数据维护"/>
      <sheetName val="运输价格查询"/>
    </sheetNames>
    <sheetDataSet>
      <sheetData sheetId="0"/>
      <sheetData sheetId="1"/>
      <sheetData sheetId="2">
        <row r="2">
          <cell r="A2" t="str">
            <v>ACE</v>
          </cell>
        </row>
        <row r="3">
          <cell r="A3" t="str">
            <v>FUE</v>
          </cell>
        </row>
        <row r="4">
          <cell r="A4" t="str">
            <v>IBI</v>
          </cell>
        </row>
        <row r="5">
          <cell r="A5" t="str">
            <v>LPA</v>
          </cell>
        </row>
        <row r="6">
          <cell r="A6" t="str">
            <v>MNC</v>
          </cell>
        </row>
        <row r="7">
          <cell r="A7" t="str">
            <v>PMI</v>
          </cell>
        </row>
        <row r="8">
          <cell r="A8" t="str">
            <v>SPC</v>
          </cell>
        </row>
        <row r="9">
          <cell r="A9" t="str">
            <v>TFE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7760-6019-4E5E-AEEB-8CB0FEB8506C}">
  <sheetPr>
    <tabColor rgb="FF00B050"/>
  </sheetPr>
  <dimension ref="A2:AF21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I33" sqref="I33"/>
    </sheetView>
  </sheetViews>
  <sheetFormatPr defaultRowHeight="13.8"/>
  <cols>
    <col min="1" max="1" width="11.77734375" customWidth="1"/>
    <col min="2" max="2" width="18" customWidth="1"/>
    <col min="3" max="11" width="14.5546875" customWidth="1"/>
    <col min="12" max="12" width="11.21875" customWidth="1"/>
    <col min="13" max="14" width="13.6640625" customWidth="1"/>
    <col min="15" max="18" width="13.44140625" customWidth="1"/>
    <col min="19" max="19" width="12.5546875" customWidth="1"/>
    <col min="22" max="22" width="16.109375" customWidth="1"/>
    <col min="23" max="23" width="13.109375" customWidth="1"/>
    <col min="24" max="24" width="26.21875" customWidth="1"/>
    <col min="25" max="25" width="19.5546875" customWidth="1"/>
    <col min="26" max="26" width="23.109375" customWidth="1"/>
    <col min="27" max="27" width="22.88671875" customWidth="1"/>
    <col min="28" max="28" width="24.44140625" customWidth="1"/>
    <col min="29" max="29" width="23.88671875" customWidth="1"/>
    <col min="30" max="30" width="19.44140625" customWidth="1"/>
    <col min="32" max="32" width="19.88671875" customWidth="1"/>
  </cols>
  <sheetData>
    <row r="2" spans="1:32" ht="25.2" customHeight="1">
      <c r="A2" s="28" t="s">
        <v>55</v>
      </c>
      <c r="C2" s="30" t="s">
        <v>54</v>
      </c>
      <c r="D2" s="30"/>
      <c r="E2" s="30"/>
      <c r="F2" s="31" t="s">
        <v>53</v>
      </c>
      <c r="G2" s="31"/>
      <c r="H2" s="31"/>
      <c r="I2" s="31"/>
      <c r="J2" s="31"/>
      <c r="K2" s="31"/>
      <c r="L2" s="31"/>
    </row>
    <row r="3" spans="1:32" ht="30.6" customHeight="1">
      <c r="A3" s="28"/>
      <c r="B3" s="1" t="s">
        <v>0</v>
      </c>
      <c r="C3" s="2" t="s">
        <v>1</v>
      </c>
      <c r="D3" s="2" t="s">
        <v>2</v>
      </c>
      <c r="E3" s="3" t="s">
        <v>3</v>
      </c>
      <c r="F3" s="2" t="s">
        <v>4</v>
      </c>
      <c r="G3" s="3" t="s">
        <v>5</v>
      </c>
      <c r="H3" s="2" t="s">
        <v>6</v>
      </c>
      <c r="I3" s="2" t="s">
        <v>7</v>
      </c>
      <c r="J3" s="2"/>
      <c r="K3" s="2"/>
      <c r="L3" s="2" t="s">
        <v>8</v>
      </c>
      <c r="S3" s="28" t="s">
        <v>69</v>
      </c>
      <c r="T3" s="28"/>
      <c r="U3" s="28"/>
      <c r="V3" s="28" t="s">
        <v>36</v>
      </c>
      <c r="W3" s="28"/>
    </row>
    <row r="4" spans="1:32" ht="28.8" customHeight="1">
      <c r="A4" s="28"/>
      <c r="B4" s="4" t="s">
        <v>9</v>
      </c>
      <c r="C4" s="5" t="s">
        <v>10</v>
      </c>
      <c r="D4" s="5" t="s">
        <v>11</v>
      </c>
      <c r="E4" s="5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7" t="s">
        <v>66</v>
      </c>
      <c r="K4" s="6" t="s">
        <v>67</v>
      </c>
      <c r="L4" s="6" t="s">
        <v>68</v>
      </c>
      <c r="S4" s="10" t="s">
        <v>37</v>
      </c>
      <c r="T4" s="10" t="s">
        <v>21</v>
      </c>
      <c r="U4" s="10" t="s">
        <v>22</v>
      </c>
      <c r="V4" s="11" t="s">
        <v>29</v>
      </c>
      <c r="W4" s="11" t="s">
        <v>30</v>
      </c>
      <c r="X4" s="10" t="s">
        <v>48</v>
      </c>
      <c r="Y4" s="13" t="s">
        <v>39</v>
      </c>
      <c r="Z4" s="13" t="s">
        <v>40</v>
      </c>
      <c r="AA4" s="13" t="s">
        <v>41</v>
      </c>
      <c r="AB4" s="13" t="s">
        <v>57</v>
      </c>
      <c r="AC4" s="13" t="s">
        <v>58</v>
      </c>
      <c r="AD4" s="13" t="s">
        <v>59</v>
      </c>
      <c r="AE4" s="13" t="s">
        <v>99</v>
      </c>
      <c r="AF4" s="13" t="s">
        <v>102</v>
      </c>
    </row>
    <row r="5" spans="1:32">
      <c r="A5" s="28"/>
      <c r="B5" t="s">
        <v>17</v>
      </c>
      <c r="C5" s="2">
        <v>2</v>
      </c>
      <c r="D5" s="2">
        <v>2</v>
      </c>
      <c r="E5" s="2">
        <v>2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S5" t="s">
        <v>70</v>
      </c>
      <c r="T5" t="s">
        <v>23</v>
      </c>
      <c r="U5" t="s">
        <v>24</v>
      </c>
      <c r="V5" t="s">
        <v>31</v>
      </c>
      <c r="W5" s="14">
        <v>0.3</v>
      </c>
      <c r="X5" t="s">
        <v>45</v>
      </c>
      <c r="Y5" t="s">
        <v>65</v>
      </c>
      <c r="Z5" t="s">
        <v>51</v>
      </c>
      <c r="AA5" t="s">
        <v>49</v>
      </c>
      <c r="AB5" s="25" t="s">
        <v>61</v>
      </c>
      <c r="AC5" s="19" t="s">
        <v>52</v>
      </c>
      <c r="AD5" s="2" t="s">
        <v>62</v>
      </c>
      <c r="AE5" t="s">
        <v>100</v>
      </c>
      <c r="AF5" t="s">
        <v>103</v>
      </c>
    </row>
    <row r="6" spans="1:32">
      <c r="A6" s="28"/>
      <c r="B6" t="s">
        <v>18</v>
      </c>
      <c r="C6" s="8">
        <v>0.17</v>
      </c>
      <c r="D6" s="8">
        <v>0.18</v>
      </c>
      <c r="E6" s="8">
        <v>0.19</v>
      </c>
      <c r="F6" s="9">
        <v>0.17</v>
      </c>
      <c r="G6" s="9">
        <v>0.17</v>
      </c>
      <c r="H6" s="9">
        <v>0.2</v>
      </c>
      <c r="I6" s="9">
        <v>0.2</v>
      </c>
      <c r="J6" s="9">
        <v>0.3</v>
      </c>
      <c r="K6" s="9">
        <v>0.3</v>
      </c>
      <c r="L6" s="9">
        <v>0.3</v>
      </c>
      <c r="S6" t="s">
        <v>25</v>
      </c>
      <c r="T6" t="s">
        <v>23</v>
      </c>
      <c r="U6" t="s">
        <v>26</v>
      </c>
      <c r="V6" t="s">
        <v>32</v>
      </c>
      <c r="W6" t="s">
        <v>33</v>
      </c>
      <c r="X6" t="s">
        <v>47</v>
      </c>
      <c r="Y6" t="s">
        <v>64</v>
      </c>
      <c r="AE6" t="s">
        <v>101</v>
      </c>
    </row>
    <row r="7" spans="1:32">
      <c r="A7" s="28"/>
      <c r="B7" t="s">
        <v>19</v>
      </c>
      <c r="C7" s="9"/>
      <c r="D7" s="9"/>
      <c r="E7" s="9"/>
      <c r="F7" s="8">
        <v>56.61</v>
      </c>
      <c r="G7" s="8">
        <v>56.61</v>
      </c>
      <c r="H7" s="8">
        <v>66.599999999999994</v>
      </c>
      <c r="I7" s="8">
        <v>66.599999999999994</v>
      </c>
      <c r="J7" s="8">
        <v>99.9</v>
      </c>
      <c r="K7" s="8">
        <v>99.9</v>
      </c>
      <c r="L7" s="8">
        <v>99.9</v>
      </c>
      <c r="S7" t="s">
        <v>27</v>
      </c>
      <c r="T7" t="s">
        <v>23</v>
      </c>
      <c r="U7" t="s">
        <v>28</v>
      </c>
      <c r="V7" t="s">
        <v>34</v>
      </c>
      <c r="W7" t="s">
        <v>35</v>
      </c>
      <c r="X7" s="16" t="s">
        <v>42</v>
      </c>
      <c r="Y7" s="18" t="s">
        <v>52</v>
      </c>
      <c r="Z7" s="18" t="s">
        <v>52</v>
      </c>
      <c r="AA7" s="16" t="s">
        <v>50</v>
      </c>
      <c r="AB7" s="20" t="s">
        <v>52</v>
      </c>
      <c r="AC7" s="21" t="s">
        <v>60</v>
      </c>
      <c r="AD7" s="20" t="s">
        <v>52</v>
      </c>
    </row>
    <row r="8" spans="1:32">
      <c r="A8" s="28"/>
      <c r="B8" t="s">
        <v>20</v>
      </c>
      <c r="C8" s="9">
        <v>20</v>
      </c>
      <c r="D8" s="9">
        <v>20</v>
      </c>
      <c r="E8" s="9">
        <v>20</v>
      </c>
      <c r="F8" s="9">
        <v>20</v>
      </c>
      <c r="G8" s="9">
        <v>20</v>
      </c>
      <c r="H8" s="9">
        <v>25</v>
      </c>
      <c r="I8" s="9">
        <v>25</v>
      </c>
      <c r="J8" s="9">
        <v>25</v>
      </c>
      <c r="K8" s="9">
        <v>25</v>
      </c>
      <c r="L8" s="9">
        <v>25</v>
      </c>
      <c r="S8" t="s">
        <v>38</v>
      </c>
      <c r="T8" t="s">
        <v>23</v>
      </c>
      <c r="U8" t="s">
        <v>28</v>
      </c>
      <c r="X8" s="17" t="s">
        <v>43</v>
      </c>
      <c r="Y8" s="15"/>
      <c r="Z8" s="15"/>
      <c r="AA8" s="15"/>
      <c r="AB8" s="20"/>
      <c r="AC8" s="21" t="s">
        <v>63</v>
      </c>
      <c r="AD8" s="20"/>
    </row>
    <row r="11" spans="1:32" s="24" customFormat="1">
      <c r="A11" s="29" t="s">
        <v>56</v>
      </c>
      <c r="B11" s="24" t="s">
        <v>17</v>
      </c>
      <c r="S11" s="24" t="s">
        <v>70</v>
      </c>
      <c r="T11" s="24" t="s">
        <v>23</v>
      </c>
      <c r="U11" s="24" t="s">
        <v>24</v>
      </c>
      <c r="V11" s="24" t="s">
        <v>74</v>
      </c>
      <c r="W11" s="27">
        <v>0.3</v>
      </c>
      <c r="X11" s="24" t="s">
        <v>44</v>
      </c>
      <c r="Y11" s="24" t="s">
        <v>71</v>
      </c>
      <c r="AB11" s="26" t="s">
        <v>72</v>
      </c>
    </row>
    <row r="12" spans="1:32">
      <c r="A12" s="29"/>
      <c r="B12" s="22" t="s">
        <v>18</v>
      </c>
      <c r="C12" s="23"/>
      <c r="D12" s="23"/>
      <c r="E12" s="23"/>
      <c r="F12" s="23">
        <v>0.2</v>
      </c>
      <c r="G12" s="23">
        <v>0.2</v>
      </c>
      <c r="H12" s="23">
        <v>0.28999999999999998</v>
      </c>
      <c r="I12" s="23">
        <v>0.28999999999999998</v>
      </c>
      <c r="J12" s="23">
        <v>0.28999999999999998</v>
      </c>
      <c r="K12" s="23">
        <v>0.28999999999999998</v>
      </c>
      <c r="L12" s="23">
        <v>0.28999999999999998</v>
      </c>
      <c r="X12" t="s">
        <v>46</v>
      </c>
      <c r="Y12" s="26" t="s">
        <v>73</v>
      </c>
    </row>
    <row r="13" spans="1:32">
      <c r="A13" s="29"/>
      <c r="B13" t="s">
        <v>19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32">
      <c r="A14" s="29"/>
      <c r="B14" t="s">
        <v>20</v>
      </c>
      <c r="C14" s="9"/>
      <c r="D14" s="9"/>
      <c r="E14" s="9"/>
      <c r="F14" s="9">
        <v>20</v>
      </c>
      <c r="G14" s="9">
        <v>20</v>
      </c>
      <c r="H14" s="9">
        <v>20</v>
      </c>
      <c r="I14" s="9">
        <v>20</v>
      </c>
      <c r="J14" s="9">
        <v>20</v>
      </c>
      <c r="K14" s="9">
        <v>20</v>
      </c>
      <c r="L14" s="9">
        <v>20</v>
      </c>
    </row>
    <row r="17" spans="1:32" s="32" customFormat="1">
      <c r="A17" s="36" t="s">
        <v>75</v>
      </c>
      <c r="B17" s="32" t="s">
        <v>80</v>
      </c>
      <c r="C17" s="35" t="s">
        <v>81</v>
      </c>
      <c r="D17" s="35" t="s">
        <v>82</v>
      </c>
      <c r="E17" s="35" t="s">
        <v>81</v>
      </c>
      <c r="F17" s="35" t="s">
        <v>83</v>
      </c>
      <c r="G17" s="35" t="s">
        <v>83</v>
      </c>
      <c r="H17" s="35" t="s">
        <v>83</v>
      </c>
      <c r="I17" s="35" t="s">
        <v>83</v>
      </c>
      <c r="J17" s="35" t="s">
        <v>83</v>
      </c>
      <c r="K17" s="35" t="s">
        <v>83</v>
      </c>
      <c r="L17" s="35" t="s">
        <v>83</v>
      </c>
      <c r="M17" s="37" t="s">
        <v>84</v>
      </c>
      <c r="N17" s="37" t="s">
        <v>85</v>
      </c>
      <c r="O17" s="38" t="s">
        <v>86</v>
      </c>
      <c r="P17" s="38" t="s">
        <v>87</v>
      </c>
      <c r="Q17" s="38" t="s">
        <v>89</v>
      </c>
      <c r="R17" s="38" t="s">
        <v>91</v>
      </c>
      <c r="S17" s="32" t="s">
        <v>95</v>
      </c>
      <c r="T17" s="32" t="s">
        <v>23</v>
      </c>
      <c r="U17" s="32" t="s">
        <v>24</v>
      </c>
      <c r="X17" s="44" t="s">
        <v>44</v>
      </c>
      <c r="Y17" s="44" t="s">
        <v>94</v>
      </c>
      <c r="Z17" s="32" t="s">
        <v>97</v>
      </c>
      <c r="AA17" s="32" t="s">
        <v>96</v>
      </c>
      <c r="AB17" s="32" t="s">
        <v>93</v>
      </c>
      <c r="AE17" s="32" t="s">
        <v>100</v>
      </c>
      <c r="AF17" s="32" t="s">
        <v>104</v>
      </c>
    </row>
    <row r="18" spans="1:32" ht="27.6">
      <c r="A18" s="36"/>
      <c r="B18" s="33" t="s">
        <v>76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39"/>
      <c r="N18" s="39"/>
      <c r="O18" s="39">
        <v>15</v>
      </c>
      <c r="P18" s="40" t="s">
        <v>88</v>
      </c>
      <c r="Q18" s="41" t="s">
        <v>90</v>
      </c>
      <c r="R18" s="41" t="s">
        <v>92</v>
      </c>
      <c r="X18" s="25" t="s">
        <v>46</v>
      </c>
      <c r="Y18" s="34"/>
      <c r="Z18" s="34" t="s">
        <v>98</v>
      </c>
    </row>
    <row r="19" spans="1:32">
      <c r="A19" s="36"/>
      <c r="B19" t="s">
        <v>77</v>
      </c>
      <c r="C19" s="9">
        <v>0.17</v>
      </c>
      <c r="D19" s="9">
        <v>0.18</v>
      </c>
      <c r="E19" s="9">
        <v>0.19</v>
      </c>
      <c r="F19" s="43">
        <v>0.26500000000000001</v>
      </c>
      <c r="G19" s="43">
        <v>0.26500000000000001</v>
      </c>
      <c r="H19" s="9">
        <v>0.2</v>
      </c>
      <c r="I19" s="9">
        <v>0.21</v>
      </c>
      <c r="J19" s="9"/>
      <c r="K19" s="9"/>
      <c r="L19" s="9"/>
      <c r="M19" s="42">
        <v>0.32</v>
      </c>
      <c r="N19" s="42">
        <v>0.33</v>
      </c>
      <c r="O19" s="39"/>
      <c r="P19" s="39"/>
      <c r="Q19" s="39"/>
      <c r="R19" s="39"/>
      <c r="AA19" s="16" t="s">
        <v>50</v>
      </c>
    </row>
    <row r="20" spans="1:32">
      <c r="A20" s="36"/>
      <c r="B20" t="s">
        <v>78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39"/>
      <c r="N20" s="39"/>
      <c r="O20" s="39"/>
      <c r="P20" s="39"/>
      <c r="Q20" s="39"/>
      <c r="R20" s="39"/>
    </row>
    <row r="21" spans="1:32">
      <c r="A21" s="36"/>
      <c r="B21" t="s">
        <v>79</v>
      </c>
      <c r="C21" s="9">
        <v>20</v>
      </c>
      <c r="D21" s="9">
        <v>20</v>
      </c>
      <c r="E21" s="9">
        <v>20</v>
      </c>
      <c r="F21" s="9">
        <v>30</v>
      </c>
      <c r="G21" s="9">
        <v>30</v>
      </c>
      <c r="H21" s="9">
        <v>25</v>
      </c>
      <c r="I21" s="9">
        <v>25</v>
      </c>
      <c r="J21" s="9">
        <v>25</v>
      </c>
      <c r="K21" s="9">
        <v>25</v>
      </c>
      <c r="L21" s="9">
        <v>25</v>
      </c>
      <c r="M21" s="42">
        <v>26</v>
      </c>
      <c r="N21" s="42">
        <v>26</v>
      </c>
      <c r="O21" s="39"/>
      <c r="P21" s="39"/>
      <c r="Q21" s="39"/>
      <c r="R21" s="39"/>
    </row>
  </sheetData>
  <mergeCells count="7">
    <mergeCell ref="S3:U3"/>
    <mergeCell ref="V3:W3"/>
    <mergeCell ref="A17:A21"/>
    <mergeCell ref="A2:A8"/>
    <mergeCell ref="A11:A14"/>
    <mergeCell ref="C2:E2"/>
    <mergeCell ref="F2:L2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4CFD-484A-46C4-A178-CAEC2AB9FD10}">
  <dimension ref="A3:K38"/>
  <sheetViews>
    <sheetView workbookViewId="0">
      <selection activeCell="K3" sqref="K3:K17"/>
    </sheetView>
  </sheetViews>
  <sheetFormatPr defaultRowHeight="13.8"/>
  <cols>
    <col min="3" max="3" width="22.33203125" customWidth="1"/>
    <col min="4" max="4" width="13.33203125" customWidth="1"/>
    <col min="10" max="10" width="13.33203125" customWidth="1"/>
  </cols>
  <sheetData>
    <row r="3" spans="1:11" ht="15.6">
      <c r="A3" s="12">
        <v>0.72899999999999998</v>
      </c>
      <c r="B3" s="12">
        <v>242.76</v>
      </c>
      <c r="C3">
        <f>A3/B3</f>
        <v>3.0029658922392489E-3</v>
      </c>
      <c r="D3">
        <f>SUM(C3:C19)/17</f>
        <v>3.0030417992628414E-3</v>
      </c>
      <c r="G3">
        <v>75.06</v>
      </c>
      <c r="I3">
        <v>1.6</v>
      </c>
      <c r="J3">
        <f>I3/G3</f>
        <v>2.1316280309086066E-2</v>
      </c>
      <c r="K3">
        <f>G3*0.0136</f>
        <v>1.0208159999999999</v>
      </c>
    </row>
    <row r="4" spans="1:11" ht="15.6">
      <c r="A4" s="12">
        <v>3.1E-2</v>
      </c>
      <c r="B4" s="12">
        <v>10.32</v>
      </c>
      <c r="C4">
        <f t="shared" ref="C4:C19" si="0">A4/B4</f>
        <v>3.003875968992248E-3</v>
      </c>
      <c r="G4">
        <v>60.21</v>
      </c>
      <c r="I4">
        <v>1.6</v>
      </c>
      <c r="J4">
        <f t="shared" ref="J4:J17" si="1">I4/G4</f>
        <v>2.6573658860654378E-2</v>
      </c>
      <c r="K4">
        <f t="shared" ref="K4:K17" si="2">G4*0.0136</f>
        <v>0.81885599999999992</v>
      </c>
    </row>
    <row r="5" spans="1:11" ht="15.6">
      <c r="A5" s="12">
        <v>0.79600000000000004</v>
      </c>
      <c r="B5" s="12">
        <v>265.07</v>
      </c>
      <c r="C5">
        <f t="shared" si="0"/>
        <v>3.0029803448145776E-3</v>
      </c>
      <c r="G5">
        <v>98.82</v>
      </c>
      <c r="I5">
        <v>1.6</v>
      </c>
      <c r="J5">
        <f t="shared" si="1"/>
        <v>1.6191054442420565E-2</v>
      </c>
      <c r="K5">
        <f t="shared" si="2"/>
        <v>1.3439519999999998</v>
      </c>
    </row>
    <row r="6" spans="1:11" ht="15.6">
      <c r="A6" s="12">
        <v>0.34499999999999997</v>
      </c>
      <c r="B6" s="12">
        <v>114.89</v>
      </c>
      <c r="C6">
        <f t="shared" si="0"/>
        <v>3.0028723126468795E-3</v>
      </c>
      <c r="G6">
        <v>55.89</v>
      </c>
      <c r="I6">
        <v>1.6</v>
      </c>
      <c r="J6">
        <f t="shared" si="1"/>
        <v>2.8627661477903025E-2</v>
      </c>
      <c r="K6">
        <f t="shared" si="2"/>
        <v>0.760104</v>
      </c>
    </row>
    <row r="7" spans="1:11" ht="15.6">
      <c r="A7" s="12">
        <v>0.998</v>
      </c>
      <c r="B7" s="12">
        <v>332.33</v>
      </c>
      <c r="C7">
        <f t="shared" si="0"/>
        <v>3.0030391478349833E-3</v>
      </c>
      <c r="G7">
        <v>113.4</v>
      </c>
      <c r="I7">
        <v>1.6</v>
      </c>
      <c r="J7">
        <f t="shared" si="1"/>
        <v>1.4109347442680775E-2</v>
      </c>
      <c r="K7">
        <f t="shared" si="2"/>
        <v>1.5422400000000001</v>
      </c>
    </row>
    <row r="8" spans="1:11" ht="15.6">
      <c r="A8" s="12">
        <v>0.56000000000000005</v>
      </c>
      <c r="B8" s="12">
        <v>186.48</v>
      </c>
      <c r="C8">
        <f t="shared" si="0"/>
        <v>3.0030030030030034E-3</v>
      </c>
      <c r="G8">
        <v>85.32</v>
      </c>
      <c r="I8">
        <v>1.6</v>
      </c>
      <c r="J8">
        <f t="shared" si="1"/>
        <v>1.875293014533521E-2</v>
      </c>
      <c r="K8">
        <f t="shared" si="2"/>
        <v>1.1603519999999998</v>
      </c>
    </row>
    <row r="9" spans="1:11" ht="15.6">
      <c r="A9" s="12">
        <v>0.35299999999999998</v>
      </c>
      <c r="B9" s="12">
        <v>117.55</v>
      </c>
      <c r="C9">
        <f t="shared" si="0"/>
        <v>3.0029774564015311E-3</v>
      </c>
      <c r="G9">
        <v>31.59</v>
      </c>
      <c r="I9">
        <v>1.6</v>
      </c>
      <c r="J9">
        <f t="shared" si="1"/>
        <v>5.0648939537828432E-2</v>
      </c>
      <c r="K9">
        <f t="shared" si="2"/>
        <v>0.42962399999999995</v>
      </c>
    </row>
    <row r="10" spans="1:11" ht="15.6">
      <c r="A10" s="12">
        <v>1.276</v>
      </c>
      <c r="B10" s="12">
        <v>424.91</v>
      </c>
      <c r="C10">
        <f t="shared" si="0"/>
        <v>3.0029888682309193E-3</v>
      </c>
      <c r="G10">
        <v>63.18</v>
      </c>
      <c r="I10">
        <v>1.6</v>
      </c>
      <c r="J10">
        <f t="shared" si="1"/>
        <v>2.5324469768914216E-2</v>
      </c>
      <c r="K10">
        <f t="shared" si="2"/>
        <v>0.8592479999999999</v>
      </c>
    </row>
    <row r="11" spans="1:11" ht="15.6">
      <c r="A11" s="12">
        <v>1.0169999999999999</v>
      </c>
      <c r="B11" s="12">
        <v>338.66</v>
      </c>
      <c r="C11">
        <f t="shared" si="0"/>
        <v>3.0030118703124071E-3</v>
      </c>
      <c r="G11">
        <v>435.24</v>
      </c>
      <c r="I11">
        <v>5.92</v>
      </c>
      <c r="J11">
        <f t="shared" si="1"/>
        <v>1.3601691021045859E-2</v>
      </c>
      <c r="K11">
        <f t="shared" si="2"/>
        <v>5.9192640000000001</v>
      </c>
    </row>
    <row r="12" spans="1:11" ht="15.6">
      <c r="A12" s="12">
        <v>1.1519999999999999</v>
      </c>
      <c r="B12" s="12">
        <v>383.62</v>
      </c>
      <c r="C12">
        <f t="shared" si="0"/>
        <v>3.0029716907356233E-3</v>
      </c>
      <c r="G12">
        <v>1583.55</v>
      </c>
      <c r="I12">
        <v>21.54</v>
      </c>
      <c r="J12">
        <f t="shared" si="1"/>
        <v>1.3602349152221275E-2</v>
      </c>
      <c r="K12">
        <f t="shared" si="2"/>
        <v>21.536279999999998</v>
      </c>
    </row>
    <row r="13" spans="1:11" ht="15.6">
      <c r="A13" s="12">
        <v>1.536</v>
      </c>
      <c r="B13" s="12">
        <v>511.49</v>
      </c>
      <c r="C13">
        <f t="shared" si="0"/>
        <v>3.0029912608262135E-3</v>
      </c>
      <c r="G13">
        <v>15.12</v>
      </c>
      <c r="I13">
        <v>1.6</v>
      </c>
      <c r="J13">
        <f t="shared" si="1"/>
        <v>0.10582010582010583</v>
      </c>
      <c r="K13">
        <f t="shared" si="2"/>
        <v>0.20563199999999998</v>
      </c>
    </row>
    <row r="14" spans="1:11" ht="15.6">
      <c r="A14" s="12">
        <v>1.536</v>
      </c>
      <c r="B14" s="12">
        <v>511.49</v>
      </c>
      <c r="C14">
        <f t="shared" si="0"/>
        <v>3.0029912608262135E-3</v>
      </c>
      <c r="G14">
        <v>243.54</v>
      </c>
      <c r="I14">
        <v>3.31</v>
      </c>
      <c r="J14">
        <f t="shared" si="1"/>
        <v>1.3591196518025787E-2</v>
      </c>
      <c r="K14">
        <f t="shared" si="2"/>
        <v>3.3121439999999995</v>
      </c>
    </row>
    <row r="15" spans="1:11" ht="15.6">
      <c r="A15" s="12">
        <v>1.171</v>
      </c>
      <c r="B15" s="12">
        <v>389.94</v>
      </c>
      <c r="C15">
        <f t="shared" si="0"/>
        <v>3.0030261065804999E-3</v>
      </c>
      <c r="G15">
        <v>481.95</v>
      </c>
      <c r="I15">
        <v>6.55</v>
      </c>
      <c r="J15">
        <f t="shared" si="1"/>
        <v>1.3590621433758689E-2</v>
      </c>
      <c r="K15">
        <f t="shared" si="2"/>
        <v>6.5545199999999992</v>
      </c>
    </row>
    <row r="16" spans="1:11" ht="15.6">
      <c r="A16" s="12">
        <v>1.2669999999999999</v>
      </c>
      <c r="B16" s="12">
        <v>421.91</v>
      </c>
      <c r="C16">
        <f t="shared" si="0"/>
        <v>3.0030101206418428E-3</v>
      </c>
      <c r="G16">
        <v>41.04</v>
      </c>
      <c r="I16">
        <v>1.6</v>
      </c>
      <c r="J16">
        <f t="shared" si="1"/>
        <v>3.8986354775828465E-2</v>
      </c>
      <c r="K16">
        <f t="shared" si="2"/>
        <v>0.55814399999999997</v>
      </c>
    </row>
    <row r="17" spans="1:11" ht="15.6">
      <c r="A17" s="12">
        <v>4.952</v>
      </c>
      <c r="B17" s="12">
        <v>1649.02</v>
      </c>
      <c r="C17">
        <f t="shared" si="0"/>
        <v>3.0029957186692704E-3</v>
      </c>
      <c r="G17">
        <v>85.86</v>
      </c>
      <c r="I17">
        <v>1.6</v>
      </c>
      <c r="J17">
        <f t="shared" si="1"/>
        <v>1.8634987188446309E-2</v>
      </c>
      <c r="K17">
        <f t="shared" si="2"/>
        <v>1.1676959999999998</v>
      </c>
    </row>
    <row r="18" spans="1:11" ht="15.6">
      <c r="A18" s="12">
        <v>1.651</v>
      </c>
      <c r="B18" s="12">
        <v>549.78</v>
      </c>
      <c r="C18">
        <f t="shared" si="0"/>
        <v>3.0030193895740115E-3</v>
      </c>
    </row>
    <row r="19" spans="1:11" ht="15.6">
      <c r="A19" s="12">
        <v>2.8119999999999998</v>
      </c>
      <c r="B19" s="12">
        <v>936.4</v>
      </c>
      <c r="C19">
        <f t="shared" si="0"/>
        <v>3.0029901751388293E-3</v>
      </c>
    </row>
    <row r="24" spans="1:11">
      <c r="A24">
        <v>0.27800000000000002</v>
      </c>
      <c r="B24">
        <v>75.06</v>
      </c>
      <c r="C24">
        <f>A24/B24</f>
        <v>3.7037037037037038E-3</v>
      </c>
    </row>
    <row r="25" spans="1:11">
      <c r="A25">
        <v>0.223</v>
      </c>
      <c r="B25">
        <v>60.21</v>
      </c>
      <c r="C25">
        <f t="shared" ref="C25:C38" si="3">A25/B25</f>
        <v>3.7037037037037038E-3</v>
      </c>
    </row>
    <row r="26" spans="1:11">
      <c r="A26">
        <v>0.36599999999999999</v>
      </c>
      <c r="B26">
        <v>98.82</v>
      </c>
      <c r="C26">
        <f t="shared" si="3"/>
        <v>3.7037037037037038E-3</v>
      </c>
    </row>
    <row r="27" spans="1:11">
      <c r="A27">
        <v>0.20699999999999999</v>
      </c>
      <c r="B27">
        <v>55.89</v>
      </c>
      <c r="C27">
        <f t="shared" si="3"/>
        <v>3.7037037037037034E-3</v>
      </c>
    </row>
    <row r="28" spans="1:11">
      <c r="A28">
        <v>0.42</v>
      </c>
      <c r="B28">
        <v>113.4</v>
      </c>
      <c r="C28">
        <f t="shared" si="3"/>
        <v>3.7037037037037034E-3</v>
      </c>
    </row>
    <row r="29" spans="1:11">
      <c r="A29">
        <v>0.316</v>
      </c>
      <c r="B29">
        <v>85.32</v>
      </c>
      <c r="C29">
        <f t="shared" si="3"/>
        <v>3.7037037037037038E-3</v>
      </c>
    </row>
    <row r="30" spans="1:11">
      <c r="A30">
        <v>0.11700000000000001</v>
      </c>
      <c r="B30">
        <v>31.59</v>
      </c>
      <c r="C30">
        <f t="shared" si="3"/>
        <v>3.7037037037037038E-3</v>
      </c>
    </row>
    <row r="31" spans="1:11">
      <c r="A31">
        <v>0.23400000000000001</v>
      </c>
      <c r="B31">
        <v>63.18</v>
      </c>
      <c r="C31">
        <f t="shared" si="3"/>
        <v>3.7037037037037038E-3</v>
      </c>
    </row>
    <row r="32" spans="1:11">
      <c r="A32">
        <v>1.6120000000000001</v>
      </c>
      <c r="B32">
        <v>435.24</v>
      </c>
      <c r="C32">
        <f t="shared" si="3"/>
        <v>3.7037037037037038E-3</v>
      </c>
    </row>
    <row r="33" spans="1:3">
      <c r="A33">
        <v>5.8650000000000002</v>
      </c>
      <c r="B33">
        <v>1583.55</v>
      </c>
      <c r="C33">
        <f t="shared" si="3"/>
        <v>3.7037037037037038E-3</v>
      </c>
    </row>
    <row r="34" spans="1:3">
      <c r="A34">
        <v>5.6000000000000001E-2</v>
      </c>
      <c r="B34">
        <v>15.12</v>
      </c>
      <c r="C34">
        <f t="shared" si="3"/>
        <v>3.7037037037037038E-3</v>
      </c>
    </row>
    <row r="35" spans="1:3">
      <c r="A35">
        <v>0.90200000000000002</v>
      </c>
      <c r="B35">
        <v>243.54</v>
      </c>
      <c r="C35">
        <f t="shared" si="3"/>
        <v>3.7037037037037038E-3</v>
      </c>
    </row>
    <row r="36" spans="1:3">
      <c r="A36">
        <v>1.7849999999999999</v>
      </c>
      <c r="B36">
        <v>481.95</v>
      </c>
      <c r="C36">
        <f t="shared" si="3"/>
        <v>3.7037037037037034E-3</v>
      </c>
    </row>
    <row r="37" spans="1:3">
      <c r="A37">
        <v>0.152</v>
      </c>
      <c r="B37">
        <v>41.04</v>
      </c>
      <c r="C37">
        <f t="shared" si="3"/>
        <v>3.7037037037037038E-3</v>
      </c>
    </row>
    <row r="38" spans="1:3">
      <c r="A38">
        <v>0.318</v>
      </c>
      <c r="B38">
        <v>85.86</v>
      </c>
      <c r="C38">
        <f t="shared" si="3"/>
        <v>3.7037037037037038E-3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2023年合同单价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2023-10-18T10:57:25Z</dcterms:created>
  <dcterms:modified xsi:type="dcterms:W3CDTF">2023-10-18T15:06:03Z</dcterms:modified>
</cp:coreProperties>
</file>