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\Desktop\新建文件夹\"/>
    </mc:Choice>
  </mc:AlternateContent>
  <xr:revisionPtr revIDLastSave="0" documentId="13_ncr:1_{96F991EC-9091-455C-B1F5-3A7CFF51A169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总表" sheetId="6" r:id="rId1"/>
    <sheet name="东保卫矿锅炉换热站" sheetId="1" r:id="rId2"/>
    <sheet name="东保卫矿换热站" sheetId="2" r:id="rId3"/>
    <sheet name="新安矿锅炉DCS" sheetId="4" r:id="rId4"/>
    <sheet name="七星矿" sheetId="5" r:id="rId5"/>
    <sheet name="合同" sheetId="7" r:id="rId6"/>
  </sheets>
  <definedNames>
    <definedName name="_xlnm.Print_Area" localSheetId="1">东保卫矿锅炉换热站!$A$1:$I$16</definedName>
    <definedName name="_xlnm.Print_Area" localSheetId="2">东保卫矿换热站!$A$1:$I$16</definedName>
    <definedName name="_xlnm.Print_Area" localSheetId="5">合同!$A$1:$G$41</definedName>
    <definedName name="_xlnm.Print_Area" localSheetId="4">七星矿!$A$2:$G$4</definedName>
    <definedName name="_xlnm.Print_Area" localSheetId="3">新安矿锅炉DCS!$A$1:$F$29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2" l="1"/>
  <c r="H9" i="2"/>
  <c r="H8" i="2"/>
  <c r="H7" i="2"/>
  <c r="H6" i="2"/>
  <c r="D6" i="6"/>
  <c r="F27" i="4"/>
  <c r="F22" i="4"/>
  <c r="F20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1" i="4"/>
  <c r="F3" i="4"/>
  <c r="F4" i="5"/>
  <c r="H9" i="1"/>
  <c r="H11" i="2"/>
  <c r="H5" i="2"/>
  <c r="H4" i="2"/>
  <c r="H3" i="2"/>
  <c r="H11" i="1"/>
  <c r="H4" i="1"/>
  <c r="H5" i="1"/>
  <c r="H6" i="1"/>
  <c r="H7" i="1"/>
  <c r="H8" i="1"/>
  <c r="H10" i="1"/>
  <c r="H12" i="1"/>
  <c r="H3" i="1"/>
  <c r="F24" i="4" l="1"/>
  <c r="H13" i="2"/>
  <c r="D4" i="6" s="1"/>
  <c r="H13" i="1"/>
  <c r="D3" i="6" s="1"/>
  <c r="F29" i="4" l="1"/>
  <c r="D5" i="6" s="1"/>
  <c r="D8" i="6" s="1"/>
</calcChain>
</file>

<file path=xl/sharedStrings.xml><?xml version="1.0" encoding="utf-8"?>
<sst xmlns="http://schemas.openxmlformats.org/spreadsheetml/2006/main" count="234" uniqueCount="146">
  <si>
    <t>序号</t>
  </si>
  <si>
    <t>仪表名称</t>
  </si>
  <si>
    <t>型号、规格</t>
  </si>
  <si>
    <t>生产厂家</t>
  </si>
  <si>
    <t>单位</t>
  </si>
  <si>
    <t>单价</t>
  </si>
  <si>
    <t>备注</t>
  </si>
  <si>
    <t>台</t>
  </si>
  <si>
    <t>包含法兰、螺丝、金属垫等附件</t>
  </si>
  <si>
    <t>压力变送器</t>
    <phoneticPr fontId="2" type="noConversion"/>
  </si>
  <si>
    <t>PT401</t>
    <phoneticPr fontId="2" type="noConversion"/>
  </si>
  <si>
    <t>合肥中亚</t>
    <phoneticPr fontId="2" type="noConversion"/>
  </si>
  <si>
    <t>自动补水变频用</t>
    <phoneticPr fontId="2" type="noConversion"/>
  </si>
  <si>
    <t>触摸屏</t>
    <phoneticPr fontId="2" type="noConversion"/>
  </si>
  <si>
    <t>TPC1061TX</t>
    <phoneticPr fontId="2" type="noConversion"/>
  </si>
  <si>
    <t>昆仑同泰</t>
    <phoneticPr fontId="2" type="noConversion"/>
  </si>
  <si>
    <t>SR20</t>
    <phoneticPr fontId="2" type="noConversion"/>
  </si>
  <si>
    <t>AM06</t>
    <phoneticPr fontId="2" type="noConversion"/>
  </si>
  <si>
    <t>AR02</t>
    <phoneticPr fontId="2" type="noConversion"/>
  </si>
  <si>
    <t>数量</t>
  </si>
  <si>
    <t>数量</t>
    <phoneticPr fontId="2" type="noConversion"/>
  </si>
  <si>
    <t>一网回电磁流量计</t>
    <phoneticPr fontId="2" type="noConversion"/>
  </si>
  <si>
    <t>DN200</t>
    <phoneticPr fontId="2" type="noConversion"/>
  </si>
  <si>
    <t>个</t>
    <phoneticPr fontId="2" type="noConversion"/>
  </si>
  <si>
    <t>cpu</t>
    <phoneticPr fontId="2" type="noConversion"/>
  </si>
  <si>
    <t>模拟量模块</t>
    <phoneticPr fontId="2" type="noConversion"/>
  </si>
  <si>
    <t>铂电阻模块</t>
    <phoneticPr fontId="2" type="noConversion"/>
  </si>
  <si>
    <t>注：1. 现场调节阀只能供热时进行调节实验，如果有问题那时在更换；</t>
    <phoneticPr fontId="2" type="noConversion"/>
  </si>
  <si>
    <t>西门子</t>
    <phoneticPr fontId="2" type="noConversion"/>
  </si>
  <si>
    <t>编程</t>
    <phoneticPr fontId="2" type="noConversion"/>
  </si>
  <si>
    <t>台</t>
    <phoneticPr fontId="2" type="noConversion"/>
  </si>
  <si>
    <t>合计</t>
    <phoneticPr fontId="2" type="noConversion"/>
  </si>
  <si>
    <t>金额</t>
  </si>
  <si>
    <t>金额</t>
    <phoneticPr fontId="2" type="noConversion"/>
  </si>
  <si>
    <t xml:space="preserve"> </t>
    <phoneticPr fontId="2" type="noConversion"/>
  </si>
  <si>
    <t xml:space="preserve">        3. 现场一网回水流量计、补水压力变送器现场没有，现在可增加。</t>
    <phoneticPr fontId="2" type="noConversion"/>
  </si>
  <si>
    <t xml:space="preserve">        2. 现场温度传感器、压力变送器希望尽快进行校验，以确定是否有损坏；</t>
    <phoneticPr fontId="2" type="noConversion"/>
  </si>
  <si>
    <t>开关电源</t>
    <phoneticPr fontId="2" type="noConversion"/>
  </si>
  <si>
    <t>220VAC/24VDC 5A</t>
    <phoneticPr fontId="2" type="noConversion"/>
  </si>
  <si>
    <t>DN150</t>
    <phoneticPr fontId="2" type="noConversion"/>
  </si>
  <si>
    <t>现场改造</t>
    <phoneticPr fontId="2" type="noConversion"/>
  </si>
  <si>
    <t>锅炉换热站改造价格表</t>
    <phoneticPr fontId="2" type="noConversion"/>
  </si>
  <si>
    <t>现场重新设计、重新接线</t>
    <phoneticPr fontId="2" type="noConversion"/>
  </si>
  <si>
    <t>序号</t>
    <phoneticPr fontId="2" type="noConversion"/>
  </si>
  <si>
    <t>品名</t>
    <phoneticPr fontId="2" type="noConversion"/>
  </si>
  <si>
    <t>单位</t>
    <phoneticPr fontId="2" type="noConversion"/>
  </si>
  <si>
    <t>单价（元）</t>
    <phoneticPr fontId="2" type="noConversion"/>
  </si>
  <si>
    <t>金额（元）</t>
    <phoneticPr fontId="2" type="noConversion"/>
  </si>
  <si>
    <t>备注</t>
    <phoneticPr fontId="2" type="noConversion"/>
  </si>
  <si>
    <t>七星矿</t>
    <phoneticPr fontId="2" type="noConversion"/>
  </si>
  <si>
    <t>型号</t>
  </si>
  <si>
    <t>900C50-0460</t>
  </si>
  <si>
    <t>900P01-0101</t>
  </si>
  <si>
    <t>900R12-0200</t>
  </si>
  <si>
    <t>900A01-0202</t>
  </si>
  <si>
    <t>900A16-0101</t>
  </si>
  <si>
    <t>900B16-0202</t>
  </si>
  <si>
    <t>900G32-0102</t>
  </si>
  <si>
    <t>900H32-0102</t>
  </si>
  <si>
    <t>900TEK-0101</t>
  </si>
  <si>
    <t>900TCK-0101</t>
  </si>
  <si>
    <t>900TNF-0101</t>
  </si>
  <si>
    <t>WP-9033</t>
  </si>
  <si>
    <t>WP-9043</t>
  </si>
  <si>
    <t>继电器集成卡，16路</t>
  </si>
  <si>
    <t>交换机</t>
  </si>
  <si>
    <t>电脑</t>
  </si>
  <si>
    <t>力控软件</t>
  </si>
  <si>
    <t>组态调试费</t>
  </si>
  <si>
    <t>运输费</t>
  </si>
  <si>
    <t>仪表柜（威图柜）</t>
    <phoneticPr fontId="2" type="noConversion"/>
  </si>
  <si>
    <t>变频器</t>
    <phoneticPr fontId="2" type="noConversion"/>
  </si>
  <si>
    <t>名称</t>
    <phoneticPr fontId="2" type="noConversion"/>
  </si>
  <si>
    <t>新安矿锅炉DCS系统</t>
    <phoneticPr fontId="2" type="noConversion"/>
  </si>
  <si>
    <t>东保卫矿锅炉换热站改造</t>
    <phoneticPr fontId="2" type="noConversion"/>
  </si>
  <si>
    <t>东保卫矿换热站改造</t>
    <phoneticPr fontId="2" type="noConversion"/>
  </si>
  <si>
    <t>新安矿锅炉DCS</t>
    <phoneticPr fontId="2" type="noConversion"/>
  </si>
  <si>
    <t>注： 东保卫矿锅炉房锅炉DCS系统以及仪表建议进行一次校验，只    有进行校验后，才能确定哪个点位的仪表是否损坏，再确定更换</t>
    <phoneticPr fontId="2" type="noConversion"/>
  </si>
  <si>
    <t>东保卫矿及新安矿、七星矿换热站、
新安矿锅炉DCS系统改造报价总表</t>
    <phoneticPr fontId="2" type="noConversion"/>
  </si>
  <si>
    <t>160KW ABB变频器</t>
    <phoneticPr fontId="2" type="noConversion"/>
  </si>
  <si>
    <t>单位</t>
    <phoneticPr fontId="2" type="noConversion"/>
  </si>
  <si>
    <t>块</t>
    <phoneticPr fontId="2" type="noConversion"/>
  </si>
  <si>
    <t>台</t>
    <phoneticPr fontId="2" type="noConversion"/>
  </si>
  <si>
    <t>合计</t>
    <phoneticPr fontId="2" type="noConversion"/>
  </si>
  <si>
    <t>七星矿变频器</t>
    <phoneticPr fontId="2" type="noConversion"/>
  </si>
  <si>
    <t>台</t>
    <phoneticPr fontId="2" type="noConversion"/>
  </si>
  <si>
    <t>显示器</t>
    <phoneticPr fontId="2" type="noConversion"/>
  </si>
  <si>
    <t>套</t>
    <phoneticPr fontId="2" type="noConversion"/>
  </si>
  <si>
    <t>项</t>
    <phoneticPr fontId="2" type="noConversion"/>
  </si>
  <si>
    <t>项</t>
    <phoneticPr fontId="2" type="noConversion"/>
  </si>
  <si>
    <t>小计</t>
    <phoneticPr fontId="2" type="noConversion"/>
  </si>
  <si>
    <t>单位</t>
    <phoneticPr fontId="2" type="noConversion"/>
  </si>
  <si>
    <t>温度数显表</t>
    <phoneticPr fontId="2" type="noConversion"/>
  </si>
  <si>
    <t>套</t>
    <phoneticPr fontId="2" type="noConversion"/>
  </si>
  <si>
    <t>井口暖风</t>
    <phoneticPr fontId="2" type="noConversion"/>
  </si>
  <si>
    <t>产 品 供 销 合 同</t>
  </si>
  <si>
    <t>供方:哈尔滨中亚自动化仪表有限责任公司</t>
  </si>
  <si>
    <t>签约时间:</t>
    <phoneticPr fontId="19" type="noConversion"/>
  </si>
  <si>
    <t xml:space="preserve">一:产品名称.型号.规格.数量.金额及货期:               </t>
  </si>
  <si>
    <t>签约地点:传真有效</t>
  </si>
  <si>
    <t>产品名称</t>
  </si>
  <si>
    <t>型号规格</t>
  </si>
  <si>
    <t>单价（元）</t>
  </si>
  <si>
    <t>货期</t>
  </si>
  <si>
    <t>合计人民币金额</t>
  </si>
  <si>
    <t>二:质量要求,技术标准.供方对质量负责的条件和期限:提供的产品保修期一年：保修期内保修保换：(不包括产品使用不当造成的损坏，分析仪传感器保质期为交货后3个月)</t>
  </si>
  <si>
    <t>三:交(提)货地点.方式.</t>
    <phoneticPr fontId="19" type="noConversion"/>
  </si>
  <si>
    <t>四:运输方式及到达站港和费用:供方</t>
  </si>
  <si>
    <t>五:合理损耗及计算方法:</t>
  </si>
  <si>
    <t>六:包装标准,包装物的供应与回收:　　不回收</t>
  </si>
  <si>
    <t>七:验收标准,方法及提出异议期限:所供产品按需方所提供技术要求供货,如有异议十五日内提出:</t>
  </si>
  <si>
    <t>八:随机备品,配件工具数量及供应方法:产品使用说明书及合格证.</t>
  </si>
  <si>
    <t>九:结算方式及期限：预付款30%.发货前付款30%.产品安装合格后付款30%.质保金10%。</t>
    <phoneticPr fontId="19" type="noConversion"/>
  </si>
  <si>
    <t>十:如需提供担保,另立合同担保书,作为本合同附件:</t>
  </si>
  <si>
    <t>十一:违约责任:协商解决</t>
  </si>
  <si>
    <t>十二:解决合同纠纷的方式:按合同法执行,双方协商</t>
  </si>
  <si>
    <t>十三:其它约定事项:!</t>
  </si>
  <si>
    <t>供方单位名称(章):</t>
  </si>
  <si>
    <t>需方单位名称:(章)</t>
  </si>
  <si>
    <t>单位名称:哈尔滨中亚自动化仪表有限责任公司</t>
  </si>
  <si>
    <t>单位地址:哈尔滨市香坊区旭升街58-1号</t>
  </si>
  <si>
    <t>单位地址：</t>
    <phoneticPr fontId="19" type="noConversion"/>
  </si>
  <si>
    <t>法人代表:徐本宏</t>
  </si>
  <si>
    <t>法人代表:</t>
  </si>
  <si>
    <t>委托代理人:张喜</t>
  </si>
  <si>
    <t>委托代理人:</t>
    <phoneticPr fontId="19" type="noConversion"/>
  </si>
  <si>
    <t>电    话:0451-88371905</t>
  </si>
  <si>
    <t>电    话:</t>
    <phoneticPr fontId="19" type="noConversion"/>
  </si>
  <si>
    <t>传    真:0451-88380669</t>
  </si>
  <si>
    <t>传    真:</t>
    <phoneticPr fontId="19" type="noConversion"/>
  </si>
  <si>
    <t>邮政编码:150020</t>
  </si>
  <si>
    <t>邮政编码:</t>
  </si>
  <si>
    <t>开户银行:中国工商银行哈尔滨市水晶支行</t>
  </si>
  <si>
    <t>开户银行:</t>
    <phoneticPr fontId="19" type="noConversion"/>
  </si>
  <si>
    <t>账    号:3500031219006861252</t>
  </si>
  <si>
    <t>账    号:</t>
    <phoneticPr fontId="19" type="noConversion"/>
  </si>
  <si>
    <t>税    号:91230104756344057R</t>
  </si>
  <si>
    <t>税    号:</t>
    <phoneticPr fontId="19" type="noConversion"/>
  </si>
  <si>
    <t>需方:双鸭山市宝山区物业供热服务中心</t>
    <phoneticPr fontId="19" type="noConversion"/>
  </si>
  <si>
    <t>详见销货清单</t>
    <phoneticPr fontId="2" type="noConversion"/>
  </si>
  <si>
    <t>单位名称：双鸭山市宝山区物业供热服务中心</t>
    <phoneticPr fontId="19" type="noConversion"/>
  </si>
  <si>
    <t>合同编号:ZY2022081101</t>
    <phoneticPr fontId="19" type="noConversion"/>
  </si>
  <si>
    <r>
      <t>小写：</t>
    </r>
    <r>
      <rPr>
        <sz val="10"/>
        <rFont val="宋体"/>
        <family val="3"/>
        <charset val="134"/>
      </rPr>
      <t>￥</t>
    </r>
    <r>
      <rPr>
        <sz val="10"/>
        <rFont val="微软雅黑"/>
        <family val="2"/>
        <charset val="134"/>
      </rPr>
      <t>383281.00</t>
    </r>
    <phoneticPr fontId="19" type="noConversion"/>
  </si>
  <si>
    <t>大写：叁拾捌万叁仟贰佰捌拾壹元整（含13%增值税）</t>
    <phoneticPr fontId="19" type="noConversion"/>
  </si>
  <si>
    <t>换热站改造价格表</t>
    <phoneticPr fontId="2" type="noConversion"/>
  </si>
  <si>
    <t>三台锅炉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</si>
</sst>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¥&quot;#,##0.00;&quot;¥&quot;\-#,##0.00"/>
    <numFmt numFmtId="176" formatCode="#,##0.00_);[Red]\(#,##0.00\)"/>
    <numFmt numFmtId="177" formatCode="&quot;¥&quot;#,##0.00_);[Red]\(&quot;¥&quot;#,##0.00\)"/>
    <numFmt numFmtId="178" formatCode="0.00_);[Red]\(0.00\)"/>
    <numFmt numFmtId="179" formatCode="0_ "/>
    <numFmt numFmtId="180" formatCode="#,##0.00_);\(#,##0.00\)"/>
  </numFmts>
  <fonts count="27" x14ac:knownFonts="1">
    <font>
      <sz val="11"/>
      <color theme="1"/>
      <name val="等线"/>
      <family val="2"/>
      <charset val="134"/>
      <scheme val="minor"/>
    </font>
    <font>
      <b/>
      <sz val="18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6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22"/>
      <color theme="1"/>
      <name val="等线"/>
      <family val="2"/>
      <charset val="134"/>
      <scheme val="minor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1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13" fillId="0" borderId="0" xfId="0" applyFont="1" applyBorder="1" applyAlignment="1">
      <alignment vertical="center"/>
    </xf>
    <xf numFmtId="4" fontId="12" fillId="0" borderId="2" xfId="0" applyNumberFormat="1" applyFont="1" applyBorder="1" applyAlignment="1">
      <alignment horizontal="right" vertical="center"/>
    </xf>
    <xf numFmtId="177" fontId="4" fillId="0" borderId="2" xfId="0" applyNumberFormat="1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177" fontId="4" fillId="0" borderId="2" xfId="0" applyNumberFormat="1" applyFont="1" applyBorder="1" applyAlignment="1">
      <alignment horizontal="right" vertical="center" wrapText="1"/>
    </xf>
    <xf numFmtId="177" fontId="6" fillId="0" borderId="2" xfId="0" applyNumberFormat="1" applyFont="1" applyBorder="1" applyAlignment="1">
      <alignment horizontal="right" vertical="center" wrapText="1"/>
    </xf>
    <xf numFmtId="0" fontId="13" fillId="0" borderId="2" xfId="0" applyFont="1" applyBorder="1" applyAlignment="1">
      <alignment horizontal="center" vertical="center"/>
    </xf>
    <xf numFmtId="7" fontId="0" fillId="0" borderId="2" xfId="0" applyNumberForma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7" fontId="18" fillId="0" borderId="2" xfId="0" applyNumberFormat="1" applyFont="1" applyBorder="1" applyAlignment="1">
      <alignment horizontal="right" vertical="center"/>
    </xf>
    <xf numFmtId="0" fontId="20" fillId="0" borderId="2" xfId="0" applyFont="1" applyBorder="1" applyAlignment="1">
      <alignment horizontal="center" vertical="center"/>
    </xf>
    <xf numFmtId="7" fontId="15" fillId="0" borderId="2" xfId="0" applyNumberFormat="1" applyFont="1" applyBorder="1" applyAlignment="1">
      <alignment horizontal="right" vertical="center"/>
    </xf>
    <xf numFmtId="0" fontId="15" fillId="2" borderId="2" xfId="0" applyFont="1" applyFill="1" applyBorder="1" applyAlignment="1">
      <alignment horizontal="center" vertical="center"/>
    </xf>
    <xf numFmtId="7" fontId="15" fillId="2" borderId="2" xfId="0" applyNumberFormat="1" applyFont="1" applyFill="1" applyBorder="1" applyAlignment="1">
      <alignment horizontal="right" vertical="center"/>
    </xf>
    <xf numFmtId="177" fontId="15" fillId="0" borderId="2" xfId="0" applyNumberFormat="1" applyFont="1" applyBorder="1" applyAlignment="1">
      <alignment horizontal="center" vertical="center"/>
    </xf>
    <xf numFmtId="0" fontId="23" fillId="0" borderId="0" xfId="0" applyFont="1" applyAlignment="1"/>
    <xf numFmtId="0" fontId="23" fillId="0" borderId="0" xfId="0" applyFont="1" applyAlignment="1">
      <alignment horizontal="center"/>
    </xf>
    <xf numFmtId="0" fontId="24" fillId="0" borderId="2" xfId="0" applyNumberFormat="1" applyFont="1" applyFill="1" applyBorder="1" applyAlignment="1">
      <alignment horizontal="center" vertical="center"/>
    </xf>
    <xf numFmtId="0" fontId="24" fillId="0" borderId="2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Border="1" applyAlignment="1">
      <alignment horizontal="center" vertical="center" wrapText="1"/>
    </xf>
    <xf numFmtId="179" fontId="25" fillId="0" borderId="2" xfId="0" applyNumberFormat="1" applyFont="1" applyBorder="1" applyAlignment="1">
      <alignment horizontal="center" vertical="center" wrapText="1"/>
    </xf>
    <xf numFmtId="1" fontId="25" fillId="0" borderId="2" xfId="0" applyNumberFormat="1" applyFont="1" applyBorder="1" applyAlignment="1">
      <alignment horizontal="center" vertical="center"/>
    </xf>
    <xf numFmtId="0" fontId="26" fillId="0" borderId="8" xfId="0" applyFont="1" applyBorder="1" applyAlignment="1">
      <alignment vertical="center"/>
    </xf>
    <xf numFmtId="0" fontId="26" fillId="0" borderId="0" xfId="0" applyFont="1" applyBorder="1" applyAlignment="1"/>
    <xf numFmtId="0" fontId="26" fillId="0" borderId="0" xfId="0" applyFont="1" applyAlignment="1"/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left"/>
    </xf>
    <xf numFmtId="0" fontId="26" fillId="0" borderId="0" xfId="0" applyFont="1" applyAlignment="1">
      <alignment horizontal="center"/>
    </xf>
    <xf numFmtId="0" fontId="26" fillId="0" borderId="0" xfId="0" applyFont="1" applyBorder="1" applyAlignment="1">
      <alignment horizontal="center"/>
    </xf>
    <xf numFmtId="1" fontId="26" fillId="0" borderId="2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right" vertical="center"/>
    </xf>
    <xf numFmtId="0" fontId="26" fillId="0" borderId="0" xfId="0" applyFont="1" applyBorder="1" applyAlignment="1">
      <alignment horizontal="left" vertical="center"/>
    </xf>
    <xf numFmtId="0" fontId="26" fillId="0" borderId="5" xfId="0" applyFont="1" applyBorder="1" applyAlignment="1">
      <alignment vertical="center"/>
    </xf>
    <xf numFmtId="0" fontId="26" fillId="0" borderId="6" xfId="0" applyFont="1" applyBorder="1" applyAlignment="1">
      <alignment vertical="center"/>
    </xf>
    <xf numFmtId="0" fontId="26" fillId="0" borderId="6" xfId="0" applyFont="1" applyBorder="1" applyAlignment="1"/>
    <xf numFmtId="0" fontId="26" fillId="0" borderId="7" xfId="0" applyFont="1" applyBorder="1" applyAlignment="1">
      <alignment horizontal="center"/>
    </xf>
    <xf numFmtId="0" fontId="26" fillId="0" borderId="9" xfId="0" applyFon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6" fillId="0" borderId="11" xfId="0" applyFont="1" applyBorder="1" applyAlignment="1">
      <alignment vertical="center"/>
    </xf>
    <xf numFmtId="0" fontId="26" fillId="0" borderId="12" xfId="0" applyFont="1" applyBorder="1" applyAlignment="1">
      <alignment vertical="center"/>
    </xf>
    <xf numFmtId="178" fontId="23" fillId="0" borderId="0" xfId="0" applyNumberFormat="1" applyFont="1" applyAlignment="1">
      <alignment horizontal="center" vertical="center" wrapText="1"/>
    </xf>
    <xf numFmtId="178" fontId="26" fillId="0" borderId="0" xfId="0" applyNumberFormat="1" applyFont="1" applyBorder="1" applyAlignment="1">
      <alignment horizontal="center" vertical="center" wrapText="1"/>
    </xf>
    <xf numFmtId="178" fontId="26" fillId="0" borderId="0" xfId="0" applyNumberFormat="1" applyFont="1" applyAlignment="1">
      <alignment horizontal="center" vertical="center" wrapText="1"/>
    </xf>
    <xf numFmtId="1" fontId="26" fillId="0" borderId="2" xfId="0" applyNumberFormat="1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12" fillId="0" borderId="2" xfId="0" applyNumberFormat="1" applyFont="1" applyBorder="1" applyAlignment="1">
      <alignment horizontal="center" vertical="center"/>
    </xf>
    <xf numFmtId="4" fontId="13" fillId="0" borderId="2" xfId="0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  <xf numFmtId="0" fontId="26" fillId="0" borderId="8" xfId="0" applyFont="1" applyBorder="1" applyAlignment="1">
      <alignment horizontal="left" vertical="center"/>
    </xf>
    <xf numFmtId="0" fontId="26" fillId="0" borderId="9" xfId="0" applyFont="1" applyBorder="1" applyAlignment="1">
      <alignment horizontal="left" vertical="center"/>
    </xf>
    <xf numFmtId="0" fontId="26" fillId="0" borderId="10" xfId="0" applyFont="1" applyBorder="1" applyAlignment="1">
      <alignment horizontal="left" vertical="center"/>
    </xf>
    <xf numFmtId="0" fontId="26" fillId="0" borderId="8" xfId="0" applyFont="1" applyBorder="1" applyAlignment="1">
      <alignment vertical="center"/>
    </xf>
    <xf numFmtId="0" fontId="26" fillId="0" borderId="9" xfId="0" applyFont="1" applyBorder="1" applyAlignment="1">
      <alignment vertical="center"/>
    </xf>
    <xf numFmtId="0" fontId="26" fillId="0" borderId="10" xfId="0" applyFont="1" applyBorder="1" applyAlignment="1">
      <alignment vertical="center"/>
    </xf>
    <xf numFmtId="1" fontId="25" fillId="0" borderId="2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vertical="center"/>
    </xf>
    <xf numFmtId="0" fontId="26" fillId="0" borderId="14" xfId="0" applyFont="1" applyBorder="1" applyAlignment="1">
      <alignment horizontal="left" vertical="center"/>
    </xf>
    <xf numFmtId="0" fontId="26" fillId="0" borderId="13" xfId="0" applyFont="1" applyBorder="1" applyAlignment="1">
      <alignment horizontal="left" vertical="center"/>
    </xf>
    <xf numFmtId="0" fontId="26" fillId="0" borderId="15" xfId="0" applyFont="1" applyBorder="1" applyAlignment="1">
      <alignment horizontal="left" vertical="center"/>
    </xf>
    <xf numFmtId="0" fontId="26" fillId="0" borderId="8" xfId="1" applyFont="1" applyBorder="1" applyAlignment="1">
      <alignment horizontal="left" vertical="center" wrapText="1"/>
    </xf>
    <xf numFmtId="0" fontId="26" fillId="0" borderId="9" xfId="1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77" fontId="4" fillId="3" borderId="2" xfId="0" applyNumberFormat="1" applyFont="1" applyFill="1" applyBorder="1" applyAlignment="1">
      <alignment horizontal="center" vertical="center" wrapText="1"/>
    </xf>
    <xf numFmtId="177" fontId="4" fillId="3" borderId="2" xfId="0" applyNumberFormat="1" applyFont="1" applyFill="1" applyBorder="1" applyAlignment="1">
      <alignment horizontal="right" vertical="center" wrapText="1"/>
    </xf>
  </cellXfs>
  <cellStyles count="2">
    <cellStyle name="常规" xfId="0" builtinId="0"/>
    <cellStyle name="常规 1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6" sqref="D6"/>
    </sheetView>
  </sheetViews>
  <sheetFormatPr defaultColWidth="9" defaultRowHeight="17.399999999999999" x14ac:dyDescent="0.25"/>
  <cols>
    <col min="1" max="1" width="9" style="10"/>
    <col min="2" max="2" width="19.77734375" style="10" customWidth="1"/>
    <col min="3" max="3" width="9" style="10"/>
    <col min="4" max="4" width="24" style="10" customWidth="1"/>
    <col min="5" max="5" width="14.33203125" style="10" customWidth="1"/>
    <col min="6" max="16384" width="9" style="10"/>
  </cols>
  <sheetData>
    <row r="1" spans="1:11" ht="54" customHeight="1" x14ac:dyDescent="0.25">
      <c r="A1" s="68" t="s">
        <v>78</v>
      </c>
      <c r="B1" s="69"/>
      <c r="C1" s="69"/>
      <c r="D1" s="69"/>
      <c r="E1" s="69"/>
      <c r="F1" s="12"/>
      <c r="G1" s="12"/>
      <c r="H1" s="12"/>
      <c r="I1" s="12"/>
      <c r="J1" s="12"/>
      <c r="K1" s="12"/>
    </row>
    <row r="2" spans="1:11" ht="30" customHeight="1" x14ac:dyDescent="0.25">
      <c r="A2" s="9" t="s">
        <v>43</v>
      </c>
      <c r="B2" s="67" t="s">
        <v>72</v>
      </c>
      <c r="C2" s="67"/>
      <c r="D2" s="9" t="s">
        <v>33</v>
      </c>
      <c r="E2" s="9" t="s">
        <v>48</v>
      </c>
      <c r="F2" s="12"/>
      <c r="G2" s="12"/>
      <c r="H2" s="12"/>
      <c r="I2" s="12"/>
      <c r="J2" s="12"/>
      <c r="K2" s="12"/>
    </row>
    <row r="3" spans="1:11" ht="30" customHeight="1" x14ac:dyDescent="0.25">
      <c r="A3" s="9">
        <v>1</v>
      </c>
      <c r="B3" s="67" t="s">
        <v>74</v>
      </c>
      <c r="C3" s="67"/>
      <c r="D3" s="63">
        <f>东保卫矿锅炉换热站!H13</f>
        <v>40510</v>
      </c>
      <c r="E3" s="9"/>
      <c r="F3" s="13"/>
      <c r="G3" s="13"/>
      <c r="H3" s="13"/>
      <c r="I3" s="13"/>
      <c r="J3" s="13"/>
      <c r="K3" s="12"/>
    </row>
    <row r="4" spans="1:11" ht="30" customHeight="1" x14ac:dyDescent="0.25">
      <c r="A4" s="9">
        <v>2</v>
      </c>
      <c r="B4" s="67" t="s">
        <v>75</v>
      </c>
      <c r="C4" s="67"/>
      <c r="D4" s="63">
        <f>东保卫矿换热站!H13</f>
        <v>39010</v>
      </c>
      <c r="E4" s="11"/>
      <c r="F4" s="12"/>
      <c r="G4" s="12"/>
      <c r="H4" s="12"/>
      <c r="I4" s="12"/>
      <c r="J4" s="12"/>
      <c r="K4" s="12"/>
    </row>
    <row r="5" spans="1:11" ht="30" customHeight="1" x14ac:dyDescent="0.25">
      <c r="A5" s="9">
        <v>4</v>
      </c>
      <c r="B5" s="67" t="s">
        <v>76</v>
      </c>
      <c r="C5" s="67"/>
      <c r="D5" s="63">
        <f>新安矿锅炉DCS!F29</f>
        <v>206721</v>
      </c>
      <c r="E5" s="9"/>
      <c r="F5" s="12"/>
      <c r="G5" s="12"/>
      <c r="H5" s="12"/>
      <c r="I5" s="12"/>
      <c r="J5" s="12"/>
      <c r="K5" s="12"/>
    </row>
    <row r="6" spans="1:11" ht="30" customHeight="1" x14ac:dyDescent="0.25">
      <c r="A6" s="9">
        <v>5</v>
      </c>
      <c r="B6" s="70" t="s">
        <v>84</v>
      </c>
      <c r="C6" s="71"/>
      <c r="D6" s="63">
        <f>七星矿!F4</f>
        <v>97040</v>
      </c>
      <c r="E6" s="9"/>
      <c r="F6" s="12"/>
      <c r="G6" s="12"/>
      <c r="H6" s="12"/>
      <c r="I6" s="12"/>
      <c r="J6" s="12"/>
      <c r="K6" s="12"/>
    </row>
    <row r="7" spans="1:11" ht="30" customHeight="1" x14ac:dyDescent="0.25">
      <c r="A7" s="9">
        <v>7</v>
      </c>
      <c r="B7" s="67"/>
      <c r="C7" s="67"/>
      <c r="D7" s="14"/>
      <c r="E7" s="9"/>
      <c r="F7" s="12"/>
      <c r="G7" s="12"/>
      <c r="H7" s="12"/>
      <c r="I7" s="12"/>
      <c r="J7" s="12"/>
      <c r="K7" s="12"/>
    </row>
    <row r="8" spans="1:11" ht="30" customHeight="1" x14ac:dyDescent="0.25">
      <c r="A8" s="19">
        <v>8</v>
      </c>
      <c r="B8" s="72" t="s">
        <v>31</v>
      </c>
      <c r="C8" s="73"/>
      <c r="D8" s="64">
        <f>SUM(D3:D7)</f>
        <v>383281</v>
      </c>
      <c r="E8" s="19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54.75" customHeight="1" x14ac:dyDescent="0.25">
      <c r="A10" s="66" t="s">
        <v>77</v>
      </c>
      <c r="B10" s="66"/>
      <c r="C10" s="66"/>
      <c r="D10" s="66"/>
      <c r="E10" s="66"/>
      <c r="F10" s="12"/>
      <c r="G10" s="12"/>
      <c r="H10" s="12"/>
      <c r="I10" s="12"/>
      <c r="J10" s="12"/>
      <c r="K10" s="12"/>
    </row>
    <row r="11" spans="1:11" ht="30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ht="30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ht="30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30" customHeight="1" x14ac:dyDescent="0.25"/>
    <row r="15" spans="1:11" ht="30" customHeight="1" x14ac:dyDescent="0.25"/>
  </sheetData>
  <mergeCells count="9">
    <mergeCell ref="A10:E10"/>
    <mergeCell ref="B2:C2"/>
    <mergeCell ref="B7:C7"/>
    <mergeCell ref="A1:E1"/>
    <mergeCell ref="B3:C3"/>
    <mergeCell ref="B4:C4"/>
    <mergeCell ref="B5:C5"/>
    <mergeCell ref="B6:C6"/>
    <mergeCell ref="B8:C8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sqref="A1:I1"/>
    </sheetView>
  </sheetViews>
  <sheetFormatPr defaultRowHeight="30.75" customHeight="1" x14ac:dyDescent="0.25"/>
  <cols>
    <col min="1" max="1" width="6.88671875" customWidth="1"/>
    <col min="2" max="2" width="16.88671875" customWidth="1"/>
    <col min="3" max="3" width="20.6640625" customWidth="1"/>
    <col min="7" max="7" width="14.88671875" customWidth="1"/>
    <col min="8" max="8" width="12.21875" customWidth="1"/>
    <col min="9" max="9" width="27.21875" customWidth="1"/>
  </cols>
  <sheetData>
    <row r="1" spans="1:9" ht="30.75" customHeight="1" x14ac:dyDescent="0.25">
      <c r="A1" s="75" t="s">
        <v>41</v>
      </c>
      <c r="B1" s="76"/>
      <c r="C1" s="76"/>
      <c r="D1" s="76"/>
      <c r="E1" s="76"/>
      <c r="F1" s="76"/>
      <c r="G1" s="76"/>
      <c r="H1" s="76"/>
      <c r="I1" s="76"/>
    </row>
    <row r="2" spans="1:9" ht="24.9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6" t="s">
        <v>20</v>
      </c>
      <c r="F2" s="2" t="s">
        <v>4</v>
      </c>
      <c r="G2" s="3" t="s">
        <v>5</v>
      </c>
      <c r="H2" s="7" t="s">
        <v>33</v>
      </c>
      <c r="I2" s="2" t="s">
        <v>6</v>
      </c>
    </row>
    <row r="3" spans="1:9" ht="24.9" customHeight="1" x14ac:dyDescent="0.25">
      <c r="A3" s="4">
        <v>1</v>
      </c>
      <c r="B3" s="5" t="s">
        <v>21</v>
      </c>
      <c r="C3" s="5" t="s">
        <v>22</v>
      </c>
      <c r="D3" s="5" t="s">
        <v>11</v>
      </c>
      <c r="E3" s="4">
        <v>1</v>
      </c>
      <c r="F3" s="4" t="s">
        <v>7</v>
      </c>
      <c r="G3" s="15">
        <v>12000</v>
      </c>
      <c r="H3" s="15">
        <f>G3*E3</f>
        <v>12000</v>
      </c>
      <c r="I3" s="4" t="s">
        <v>8</v>
      </c>
    </row>
    <row r="4" spans="1:9" ht="24.9" customHeight="1" x14ac:dyDescent="0.25">
      <c r="A4" s="4">
        <v>2</v>
      </c>
      <c r="B4" s="5" t="s">
        <v>9</v>
      </c>
      <c r="C4" s="5" t="s">
        <v>10</v>
      </c>
      <c r="D4" s="5" t="s">
        <v>11</v>
      </c>
      <c r="E4" s="5">
        <v>1</v>
      </c>
      <c r="F4" s="4" t="s">
        <v>7</v>
      </c>
      <c r="G4" s="15">
        <v>800</v>
      </c>
      <c r="H4" s="15">
        <f t="shared" ref="H4:H12" si="0">G4*E4</f>
        <v>800</v>
      </c>
      <c r="I4" s="5" t="s">
        <v>12</v>
      </c>
    </row>
    <row r="5" spans="1:9" ht="24.9" customHeight="1" x14ac:dyDescent="0.25">
      <c r="A5" s="100">
        <v>3</v>
      </c>
      <c r="B5" s="101" t="s">
        <v>13</v>
      </c>
      <c r="C5" s="101" t="s">
        <v>14</v>
      </c>
      <c r="D5" s="101" t="s">
        <v>15</v>
      </c>
      <c r="E5" s="101">
        <v>1</v>
      </c>
      <c r="F5" s="100" t="s">
        <v>7</v>
      </c>
      <c r="G5" s="102">
        <v>1550</v>
      </c>
      <c r="H5" s="102">
        <f t="shared" si="0"/>
        <v>1550</v>
      </c>
      <c r="I5" s="100"/>
    </row>
    <row r="6" spans="1:9" ht="24.9" customHeight="1" x14ac:dyDescent="0.25">
      <c r="A6" s="100">
        <v>4</v>
      </c>
      <c r="B6" s="101" t="s">
        <v>24</v>
      </c>
      <c r="C6" s="101" t="s">
        <v>16</v>
      </c>
      <c r="D6" s="101" t="s">
        <v>28</v>
      </c>
      <c r="E6" s="101">
        <v>1</v>
      </c>
      <c r="F6" s="100" t="s">
        <v>7</v>
      </c>
      <c r="G6" s="102">
        <v>1280</v>
      </c>
      <c r="H6" s="102">
        <f t="shared" si="0"/>
        <v>1280</v>
      </c>
      <c r="I6" s="100"/>
    </row>
    <row r="7" spans="1:9" ht="24.9" customHeight="1" x14ac:dyDescent="0.25">
      <c r="A7" s="100">
        <v>5</v>
      </c>
      <c r="B7" s="101" t="s">
        <v>25</v>
      </c>
      <c r="C7" s="101" t="s">
        <v>17</v>
      </c>
      <c r="D7" s="101" t="s">
        <v>28</v>
      </c>
      <c r="E7" s="101">
        <v>3</v>
      </c>
      <c r="F7" s="101" t="s">
        <v>23</v>
      </c>
      <c r="G7" s="102">
        <v>1720</v>
      </c>
      <c r="H7" s="102">
        <f t="shared" si="0"/>
        <v>5160</v>
      </c>
      <c r="I7" s="100"/>
    </row>
    <row r="8" spans="1:9" ht="24.9" customHeight="1" x14ac:dyDescent="0.25">
      <c r="A8" s="100">
        <v>6</v>
      </c>
      <c r="B8" s="101" t="s">
        <v>26</v>
      </c>
      <c r="C8" s="101" t="s">
        <v>18</v>
      </c>
      <c r="D8" s="101" t="s">
        <v>28</v>
      </c>
      <c r="E8" s="101">
        <v>3</v>
      </c>
      <c r="F8" s="101" t="s">
        <v>23</v>
      </c>
      <c r="G8" s="102">
        <v>1500</v>
      </c>
      <c r="H8" s="102">
        <f t="shared" si="0"/>
        <v>4500</v>
      </c>
      <c r="I8" s="100"/>
    </row>
    <row r="9" spans="1:9" ht="24.9" customHeight="1" x14ac:dyDescent="0.25">
      <c r="A9" s="100">
        <v>7</v>
      </c>
      <c r="B9" s="101" t="s">
        <v>37</v>
      </c>
      <c r="C9" s="101" t="s">
        <v>38</v>
      </c>
      <c r="D9" s="101"/>
      <c r="E9" s="101">
        <v>1</v>
      </c>
      <c r="F9" s="101" t="s">
        <v>23</v>
      </c>
      <c r="G9" s="102">
        <v>220</v>
      </c>
      <c r="H9" s="102">
        <f t="shared" si="0"/>
        <v>220</v>
      </c>
      <c r="I9" s="100"/>
    </row>
    <row r="10" spans="1:9" ht="24.9" customHeight="1" x14ac:dyDescent="0.25">
      <c r="A10" s="4">
        <v>8</v>
      </c>
      <c r="B10" s="5" t="s">
        <v>40</v>
      </c>
      <c r="C10" s="5" t="s">
        <v>42</v>
      </c>
      <c r="D10" s="4"/>
      <c r="E10" s="4">
        <v>1</v>
      </c>
      <c r="F10" s="5" t="s">
        <v>30</v>
      </c>
      <c r="G10" s="15">
        <v>5000</v>
      </c>
      <c r="H10" s="15">
        <f t="shared" si="0"/>
        <v>5000</v>
      </c>
      <c r="I10" s="4"/>
    </row>
    <row r="11" spans="1:9" ht="24.9" customHeight="1" x14ac:dyDescent="0.25">
      <c r="A11" s="4">
        <v>9</v>
      </c>
      <c r="B11" s="5" t="s">
        <v>29</v>
      </c>
      <c r="C11" s="4"/>
      <c r="D11" s="4"/>
      <c r="E11" s="4">
        <v>1</v>
      </c>
      <c r="F11" s="5" t="s">
        <v>30</v>
      </c>
      <c r="G11" s="15">
        <v>10000</v>
      </c>
      <c r="H11" s="15">
        <f>G11*E11</f>
        <v>10000</v>
      </c>
      <c r="I11" s="4"/>
    </row>
    <row r="12" spans="1:9" ht="24.9" customHeight="1" x14ac:dyDescent="0.25">
      <c r="A12" s="4">
        <v>10</v>
      </c>
      <c r="B12" s="4"/>
      <c r="C12" s="4"/>
      <c r="D12" s="4"/>
      <c r="E12" s="4"/>
      <c r="F12" s="4"/>
      <c r="G12" s="15"/>
      <c r="H12" s="15">
        <f t="shared" si="0"/>
        <v>0</v>
      </c>
      <c r="I12" s="4"/>
    </row>
    <row r="13" spans="1:9" ht="24.9" customHeight="1" x14ac:dyDescent="0.25">
      <c r="A13" s="4">
        <v>11</v>
      </c>
      <c r="B13" s="5" t="s">
        <v>31</v>
      </c>
      <c r="C13" s="4"/>
      <c r="D13" s="4"/>
      <c r="E13" s="4"/>
      <c r="F13" s="4"/>
      <c r="G13" s="16" t="s">
        <v>34</v>
      </c>
      <c r="H13" s="15">
        <f>SUM(H3:H12)</f>
        <v>40510</v>
      </c>
      <c r="I13" s="4"/>
    </row>
    <row r="14" spans="1:9" ht="24.9" customHeight="1" x14ac:dyDescent="0.25">
      <c r="A14" s="74" t="s">
        <v>27</v>
      </c>
      <c r="B14" s="74"/>
      <c r="C14" s="74"/>
      <c r="D14" s="74"/>
      <c r="E14" s="74"/>
      <c r="F14" s="74"/>
      <c r="G14" s="74"/>
      <c r="H14" s="74"/>
      <c r="I14" s="74"/>
    </row>
    <row r="15" spans="1:9" ht="24.9" customHeight="1" x14ac:dyDescent="0.25">
      <c r="A15" s="74" t="s">
        <v>36</v>
      </c>
      <c r="B15" s="74"/>
      <c r="C15" s="74"/>
      <c r="D15" s="74"/>
      <c r="E15" s="74"/>
      <c r="F15" s="74"/>
      <c r="G15" s="74"/>
      <c r="H15" s="74"/>
      <c r="I15" s="74"/>
    </row>
    <row r="16" spans="1:9" ht="24.9" customHeight="1" x14ac:dyDescent="0.25">
      <c r="A16" s="74" t="s">
        <v>35</v>
      </c>
      <c r="B16" s="74"/>
      <c r="C16" s="74"/>
      <c r="D16" s="74"/>
      <c r="E16" s="74"/>
      <c r="F16" s="74"/>
      <c r="G16" s="74"/>
      <c r="H16" s="74"/>
      <c r="I16" s="74"/>
    </row>
  </sheetData>
  <mergeCells count="4">
    <mergeCell ref="A16:I16"/>
    <mergeCell ref="A1:I1"/>
    <mergeCell ref="A14:I14"/>
    <mergeCell ref="A15:I15"/>
  </mergeCells>
  <phoneticPr fontId="2" type="noConversion"/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A5" sqref="A5:F9"/>
    </sheetView>
  </sheetViews>
  <sheetFormatPr defaultRowHeight="13.8" x14ac:dyDescent="0.25"/>
  <cols>
    <col min="1" max="1" width="6.88671875" customWidth="1"/>
    <col min="2" max="2" width="16.88671875" customWidth="1"/>
    <col min="3" max="3" width="20.6640625" customWidth="1"/>
    <col min="7" max="7" width="16.21875" customWidth="1"/>
    <col min="8" max="8" width="13.109375" customWidth="1"/>
    <col min="9" max="9" width="27.21875" customWidth="1"/>
  </cols>
  <sheetData>
    <row r="1" spans="1:9" ht="24.9" customHeight="1" x14ac:dyDescent="0.25">
      <c r="A1" s="75" t="s">
        <v>144</v>
      </c>
      <c r="B1" s="76"/>
      <c r="C1" s="76"/>
      <c r="D1" s="76"/>
      <c r="E1" s="76"/>
      <c r="F1" s="76"/>
      <c r="G1" s="76"/>
      <c r="H1" s="76"/>
      <c r="I1" s="76"/>
    </row>
    <row r="2" spans="1:9" ht="24.9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6" t="s">
        <v>20</v>
      </c>
      <c r="F2" s="2" t="s">
        <v>4</v>
      </c>
      <c r="G2" s="3" t="s">
        <v>5</v>
      </c>
      <c r="H2" s="7" t="s">
        <v>33</v>
      </c>
      <c r="I2" s="2" t="s">
        <v>6</v>
      </c>
    </row>
    <row r="3" spans="1:9" ht="24.9" customHeight="1" x14ac:dyDescent="0.25">
      <c r="A3" s="4">
        <v>1</v>
      </c>
      <c r="B3" s="5" t="s">
        <v>21</v>
      </c>
      <c r="C3" s="5" t="s">
        <v>39</v>
      </c>
      <c r="D3" s="5" t="s">
        <v>11</v>
      </c>
      <c r="E3" s="4">
        <v>1</v>
      </c>
      <c r="F3" s="4" t="s">
        <v>7</v>
      </c>
      <c r="G3" s="17">
        <v>10500</v>
      </c>
      <c r="H3" s="17">
        <f>G3*E3</f>
        <v>10500</v>
      </c>
      <c r="I3" s="4" t="s">
        <v>8</v>
      </c>
    </row>
    <row r="4" spans="1:9" ht="24.9" customHeight="1" x14ac:dyDescent="0.25">
      <c r="A4" s="4">
        <v>2</v>
      </c>
      <c r="B4" s="5" t="s">
        <v>9</v>
      </c>
      <c r="C4" s="5" t="s">
        <v>10</v>
      </c>
      <c r="D4" s="5" t="s">
        <v>11</v>
      </c>
      <c r="E4" s="5">
        <v>1</v>
      </c>
      <c r="F4" s="4" t="s">
        <v>7</v>
      </c>
      <c r="G4" s="17">
        <v>800</v>
      </c>
      <c r="H4" s="17">
        <f t="shared" ref="H4:H10" si="0">G4*E4</f>
        <v>800</v>
      </c>
      <c r="I4" s="5" t="s">
        <v>12</v>
      </c>
    </row>
    <row r="5" spans="1:9" ht="24.9" customHeight="1" x14ac:dyDescent="0.25">
      <c r="A5" s="100">
        <v>3</v>
      </c>
      <c r="B5" s="101" t="s">
        <v>13</v>
      </c>
      <c r="C5" s="101" t="s">
        <v>14</v>
      </c>
      <c r="D5" s="101" t="s">
        <v>15</v>
      </c>
      <c r="E5" s="101">
        <v>1</v>
      </c>
      <c r="F5" s="100" t="s">
        <v>7</v>
      </c>
      <c r="G5" s="103">
        <v>1550</v>
      </c>
      <c r="H5" s="103">
        <f t="shared" si="0"/>
        <v>1550</v>
      </c>
      <c r="I5" s="100"/>
    </row>
    <row r="6" spans="1:9" ht="24.9" customHeight="1" x14ac:dyDescent="0.25">
      <c r="A6" s="100">
        <v>4</v>
      </c>
      <c r="B6" s="101" t="s">
        <v>24</v>
      </c>
      <c r="C6" s="101" t="s">
        <v>16</v>
      </c>
      <c r="D6" s="101" t="s">
        <v>28</v>
      </c>
      <c r="E6" s="101">
        <v>1</v>
      </c>
      <c r="F6" s="100" t="s">
        <v>7</v>
      </c>
      <c r="G6" s="103">
        <v>1280</v>
      </c>
      <c r="H6" s="103">
        <f t="shared" si="0"/>
        <v>1280</v>
      </c>
      <c r="I6" s="100"/>
    </row>
    <row r="7" spans="1:9" ht="24.9" customHeight="1" x14ac:dyDescent="0.25">
      <c r="A7" s="100">
        <v>5</v>
      </c>
      <c r="B7" s="101" t="s">
        <v>25</v>
      </c>
      <c r="C7" s="101" t="s">
        <v>17</v>
      </c>
      <c r="D7" s="101" t="s">
        <v>28</v>
      </c>
      <c r="E7" s="101">
        <v>3</v>
      </c>
      <c r="F7" s="101" t="s">
        <v>23</v>
      </c>
      <c r="G7" s="103">
        <v>1720</v>
      </c>
      <c r="H7" s="103">
        <f t="shared" si="0"/>
        <v>5160</v>
      </c>
      <c r="I7" s="100"/>
    </row>
    <row r="8" spans="1:9" ht="24.9" customHeight="1" x14ac:dyDescent="0.25">
      <c r="A8" s="100">
        <v>6</v>
      </c>
      <c r="B8" s="101" t="s">
        <v>26</v>
      </c>
      <c r="C8" s="101" t="s">
        <v>18</v>
      </c>
      <c r="D8" s="101" t="s">
        <v>28</v>
      </c>
      <c r="E8" s="101">
        <v>3</v>
      </c>
      <c r="F8" s="101" t="s">
        <v>23</v>
      </c>
      <c r="G8" s="103">
        <v>1500</v>
      </c>
      <c r="H8" s="103">
        <f t="shared" si="0"/>
        <v>4500</v>
      </c>
      <c r="I8" s="100"/>
    </row>
    <row r="9" spans="1:9" ht="24.9" customHeight="1" x14ac:dyDescent="0.25">
      <c r="A9" s="100">
        <v>7</v>
      </c>
      <c r="B9" s="101" t="s">
        <v>37</v>
      </c>
      <c r="C9" s="101" t="s">
        <v>38</v>
      </c>
      <c r="D9" s="101"/>
      <c r="E9" s="101">
        <v>1</v>
      </c>
      <c r="F9" s="101" t="s">
        <v>23</v>
      </c>
      <c r="G9" s="103">
        <v>220</v>
      </c>
      <c r="H9" s="103">
        <f t="shared" si="0"/>
        <v>220</v>
      </c>
      <c r="I9" s="100"/>
    </row>
    <row r="10" spans="1:9" ht="24.9" customHeight="1" x14ac:dyDescent="0.25">
      <c r="A10" s="4">
        <v>8</v>
      </c>
      <c r="B10" s="5" t="s">
        <v>40</v>
      </c>
      <c r="C10" s="5" t="s">
        <v>42</v>
      </c>
      <c r="D10" s="4"/>
      <c r="E10" s="4">
        <v>1</v>
      </c>
      <c r="F10" s="5" t="s">
        <v>30</v>
      </c>
      <c r="G10" s="17">
        <v>5000</v>
      </c>
      <c r="H10" s="17">
        <f t="shared" si="0"/>
        <v>5000</v>
      </c>
      <c r="I10" s="4"/>
    </row>
    <row r="11" spans="1:9" ht="24.9" customHeight="1" x14ac:dyDescent="0.25">
      <c r="A11" s="4">
        <v>9</v>
      </c>
      <c r="B11" s="5" t="s">
        <v>29</v>
      </c>
      <c r="C11" s="4"/>
      <c r="D11" s="4"/>
      <c r="E11" s="4">
        <v>1</v>
      </c>
      <c r="F11" s="5" t="s">
        <v>30</v>
      </c>
      <c r="G11" s="17">
        <v>10000</v>
      </c>
      <c r="H11" s="17">
        <f>G11*E11</f>
        <v>10000</v>
      </c>
      <c r="I11" s="4"/>
    </row>
    <row r="12" spans="1:9" ht="24.9" customHeight="1" x14ac:dyDescent="0.25">
      <c r="A12" s="4">
        <v>10</v>
      </c>
      <c r="B12" s="4"/>
      <c r="C12" s="4"/>
      <c r="D12" s="4"/>
      <c r="E12" s="4"/>
      <c r="F12" s="4"/>
      <c r="G12" s="17"/>
      <c r="H12" s="18" t="s">
        <v>34</v>
      </c>
      <c r="I12" s="4"/>
    </row>
    <row r="13" spans="1:9" ht="24.9" customHeight="1" x14ac:dyDescent="0.25">
      <c r="A13" s="4">
        <v>11</v>
      </c>
      <c r="B13" s="5" t="s">
        <v>31</v>
      </c>
      <c r="C13" s="4"/>
      <c r="D13" s="4"/>
      <c r="E13" s="4"/>
      <c r="F13" s="4"/>
      <c r="G13" s="18" t="s">
        <v>34</v>
      </c>
      <c r="H13" s="17">
        <f>SUM(H3:H12)</f>
        <v>39010</v>
      </c>
      <c r="I13" s="4"/>
    </row>
    <row r="14" spans="1:9" ht="24.9" customHeight="1" x14ac:dyDescent="0.25">
      <c r="A14" s="74" t="s">
        <v>27</v>
      </c>
      <c r="B14" s="74"/>
      <c r="C14" s="74"/>
      <c r="D14" s="74"/>
      <c r="E14" s="74"/>
      <c r="F14" s="74"/>
      <c r="G14" s="74"/>
      <c r="H14" s="74"/>
      <c r="I14" s="74"/>
    </row>
    <row r="15" spans="1:9" ht="24.9" customHeight="1" x14ac:dyDescent="0.25">
      <c r="A15" s="74" t="s">
        <v>36</v>
      </c>
      <c r="B15" s="74"/>
      <c r="C15" s="74"/>
      <c r="D15" s="74"/>
      <c r="E15" s="74"/>
      <c r="F15" s="74"/>
      <c r="G15" s="74"/>
      <c r="H15" s="74"/>
      <c r="I15" s="74"/>
    </row>
    <row r="16" spans="1:9" ht="24.9" customHeight="1" x14ac:dyDescent="0.25">
      <c r="A16" s="74" t="s">
        <v>35</v>
      </c>
      <c r="B16" s="74"/>
      <c r="C16" s="74"/>
      <c r="D16" s="74"/>
      <c r="E16" s="74"/>
      <c r="F16" s="74"/>
      <c r="G16" s="74"/>
      <c r="H16" s="74"/>
      <c r="I16" s="74"/>
    </row>
    <row r="17" ht="30.75" customHeight="1" x14ac:dyDescent="0.25"/>
    <row r="18" ht="30.75" customHeight="1" x14ac:dyDescent="0.25"/>
    <row r="19" ht="30.75" customHeight="1" x14ac:dyDescent="0.25"/>
    <row r="20" ht="30.75" customHeight="1" x14ac:dyDescent="0.25"/>
    <row r="21" ht="30.75" customHeight="1" x14ac:dyDescent="0.25"/>
  </sheetData>
  <mergeCells count="4">
    <mergeCell ref="A15:I15"/>
    <mergeCell ref="A16:I16"/>
    <mergeCell ref="A1:I1"/>
    <mergeCell ref="A14:I14"/>
  </mergeCells>
  <phoneticPr fontId="2" type="noConversion"/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topLeftCell="A16" workbookViewId="0">
      <selection activeCell="E32" sqref="E32"/>
    </sheetView>
  </sheetViews>
  <sheetFormatPr defaultColWidth="11" defaultRowHeight="24.75" customHeight="1" x14ac:dyDescent="0.25"/>
  <cols>
    <col min="1" max="1" width="8.33203125" style="1" customWidth="1"/>
    <col min="2" max="2" width="24.44140625" style="1" customWidth="1"/>
    <col min="3" max="4" width="11" style="1"/>
    <col min="5" max="5" width="11.109375" style="1" bestFit="1" customWidth="1"/>
    <col min="6" max="6" width="15.77734375" style="1" customWidth="1"/>
    <col min="7" max="16384" width="11" style="1"/>
  </cols>
  <sheetData>
    <row r="1" spans="1:6" ht="24.9" customHeight="1" x14ac:dyDescent="0.25">
      <c r="A1" s="77" t="s">
        <v>73</v>
      </c>
      <c r="B1" s="78"/>
      <c r="C1" s="78"/>
      <c r="D1" s="78"/>
      <c r="E1" s="78"/>
      <c r="F1" s="78"/>
    </row>
    <row r="2" spans="1:6" ht="24.9" customHeight="1" x14ac:dyDescent="0.25">
      <c r="A2" s="21" t="s">
        <v>0</v>
      </c>
      <c r="B2" s="21" t="s">
        <v>50</v>
      </c>
      <c r="C2" s="21" t="s">
        <v>19</v>
      </c>
      <c r="D2" s="21" t="s">
        <v>80</v>
      </c>
      <c r="E2" s="26" t="s">
        <v>5</v>
      </c>
      <c r="F2" s="26" t="s">
        <v>32</v>
      </c>
    </row>
    <row r="3" spans="1:6" ht="24.9" customHeight="1" x14ac:dyDescent="0.25">
      <c r="A3" s="21">
        <v>1</v>
      </c>
      <c r="B3" s="21" t="s">
        <v>51</v>
      </c>
      <c r="C3" s="21">
        <v>2</v>
      </c>
      <c r="D3" s="21" t="s">
        <v>81</v>
      </c>
      <c r="E3" s="27">
        <v>5483</v>
      </c>
      <c r="F3" s="27">
        <f>C3*E3</f>
        <v>10966</v>
      </c>
    </row>
    <row r="4" spans="1:6" ht="24.9" customHeight="1" x14ac:dyDescent="0.25">
      <c r="A4" s="21">
        <v>2</v>
      </c>
      <c r="B4" s="21" t="s">
        <v>52</v>
      </c>
      <c r="C4" s="21">
        <v>2</v>
      </c>
      <c r="D4" s="21" t="s">
        <v>81</v>
      </c>
      <c r="E4" s="27">
        <v>4559</v>
      </c>
      <c r="F4" s="27">
        <f t="shared" ref="F4:F21" si="0">C4*E4</f>
        <v>9118</v>
      </c>
    </row>
    <row r="5" spans="1:6" ht="24.9" customHeight="1" x14ac:dyDescent="0.25">
      <c r="A5" s="21">
        <v>3</v>
      </c>
      <c r="B5" s="21" t="s">
        <v>53</v>
      </c>
      <c r="C5" s="21">
        <v>2</v>
      </c>
      <c r="D5" s="21" t="s">
        <v>81</v>
      </c>
      <c r="E5" s="27">
        <v>4314</v>
      </c>
      <c r="F5" s="27">
        <f t="shared" si="0"/>
        <v>8628</v>
      </c>
    </row>
    <row r="6" spans="1:6" ht="24.9" customHeight="1" x14ac:dyDescent="0.25">
      <c r="A6" s="21">
        <v>4</v>
      </c>
      <c r="B6" s="21" t="s">
        <v>54</v>
      </c>
      <c r="C6" s="21">
        <v>4</v>
      </c>
      <c r="D6" s="21" t="s">
        <v>81</v>
      </c>
      <c r="E6" s="27">
        <v>4472</v>
      </c>
      <c r="F6" s="27">
        <f t="shared" si="0"/>
        <v>17888</v>
      </c>
    </row>
    <row r="7" spans="1:6" ht="24.9" customHeight="1" x14ac:dyDescent="0.25">
      <c r="A7" s="21">
        <v>5</v>
      </c>
      <c r="B7" s="21" t="s">
        <v>55</v>
      </c>
      <c r="C7" s="21">
        <v>6</v>
      </c>
      <c r="D7" s="21" t="s">
        <v>81</v>
      </c>
      <c r="E7" s="27">
        <v>5288</v>
      </c>
      <c r="F7" s="27">
        <f t="shared" si="0"/>
        <v>31728</v>
      </c>
    </row>
    <row r="8" spans="1:6" ht="24.9" customHeight="1" x14ac:dyDescent="0.25">
      <c r="A8" s="21">
        <v>6</v>
      </c>
      <c r="B8" s="21" t="s">
        <v>56</v>
      </c>
      <c r="C8" s="21">
        <v>2</v>
      </c>
      <c r="D8" s="21" t="s">
        <v>81</v>
      </c>
      <c r="E8" s="27">
        <v>6188</v>
      </c>
      <c r="F8" s="27">
        <f t="shared" si="0"/>
        <v>12376</v>
      </c>
    </row>
    <row r="9" spans="1:6" ht="24.9" customHeight="1" x14ac:dyDescent="0.25">
      <c r="A9" s="21">
        <v>7</v>
      </c>
      <c r="B9" s="21" t="s">
        <v>57</v>
      </c>
      <c r="C9" s="21">
        <v>2</v>
      </c>
      <c r="D9" s="21" t="s">
        <v>81</v>
      </c>
      <c r="E9" s="27">
        <v>3247</v>
      </c>
      <c r="F9" s="27">
        <f t="shared" si="0"/>
        <v>6494</v>
      </c>
    </row>
    <row r="10" spans="1:6" ht="24.9" customHeight="1" x14ac:dyDescent="0.25">
      <c r="A10" s="21">
        <v>8</v>
      </c>
      <c r="B10" s="21" t="s">
        <v>58</v>
      </c>
      <c r="C10" s="21">
        <v>2</v>
      </c>
      <c r="D10" s="21" t="s">
        <v>81</v>
      </c>
      <c r="E10" s="27">
        <v>2925</v>
      </c>
      <c r="F10" s="27">
        <f t="shared" si="0"/>
        <v>5850</v>
      </c>
    </row>
    <row r="11" spans="1:6" ht="24.9" customHeight="1" x14ac:dyDescent="0.25">
      <c r="A11" s="21">
        <v>9</v>
      </c>
      <c r="B11" s="21" t="s">
        <v>59</v>
      </c>
      <c r="C11" s="21">
        <v>1</v>
      </c>
      <c r="D11" s="21" t="s">
        <v>81</v>
      </c>
      <c r="E11" s="27">
        <v>200</v>
      </c>
      <c r="F11" s="27">
        <f t="shared" si="0"/>
        <v>200</v>
      </c>
    </row>
    <row r="12" spans="1:6" ht="24.9" customHeight="1" x14ac:dyDescent="0.25">
      <c r="A12" s="21">
        <v>10</v>
      </c>
      <c r="B12" s="21" t="s">
        <v>60</v>
      </c>
      <c r="C12" s="21">
        <v>5</v>
      </c>
      <c r="D12" s="21" t="s">
        <v>81</v>
      </c>
      <c r="E12" s="27">
        <v>291</v>
      </c>
      <c r="F12" s="27">
        <f t="shared" si="0"/>
        <v>1455</v>
      </c>
    </row>
    <row r="13" spans="1:6" ht="24.9" customHeight="1" x14ac:dyDescent="0.25">
      <c r="A13" s="21">
        <v>11</v>
      </c>
      <c r="B13" s="21" t="s">
        <v>61</v>
      </c>
      <c r="C13" s="21">
        <v>1</v>
      </c>
      <c r="D13" s="21" t="s">
        <v>81</v>
      </c>
      <c r="E13" s="27">
        <v>88</v>
      </c>
      <c r="F13" s="27">
        <f t="shared" si="0"/>
        <v>88</v>
      </c>
    </row>
    <row r="14" spans="1:6" ht="24.9" customHeight="1" x14ac:dyDescent="0.25">
      <c r="A14" s="21">
        <v>12</v>
      </c>
      <c r="B14" s="21" t="s">
        <v>62</v>
      </c>
      <c r="C14" s="21">
        <v>80</v>
      </c>
      <c r="D14" s="21" t="s">
        <v>81</v>
      </c>
      <c r="E14" s="27">
        <v>480</v>
      </c>
      <c r="F14" s="27">
        <f t="shared" si="0"/>
        <v>38400</v>
      </c>
    </row>
    <row r="15" spans="1:6" ht="24.9" customHeight="1" x14ac:dyDescent="0.25">
      <c r="A15" s="21">
        <v>13</v>
      </c>
      <c r="B15" s="21" t="s">
        <v>63</v>
      </c>
      <c r="C15" s="21">
        <v>16</v>
      </c>
      <c r="D15" s="21" t="s">
        <v>81</v>
      </c>
      <c r="E15" s="27">
        <v>480</v>
      </c>
      <c r="F15" s="27">
        <f t="shared" si="0"/>
        <v>7680</v>
      </c>
    </row>
    <row r="16" spans="1:6" ht="24.9" customHeight="1" x14ac:dyDescent="0.25">
      <c r="A16" s="21">
        <v>14</v>
      </c>
      <c r="B16" s="21" t="s">
        <v>64</v>
      </c>
      <c r="C16" s="21">
        <v>2</v>
      </c>
      <c r="D16" s="21" t="s">
        <v>81</v>
      </c>
      <c r="E16" s="27">
        <v>1600</v>
      </c>
      <c r="F16" s="27">
        <f t="shared" si="0"/>
        <v>3200</v>
      </c>
    </row>
    <row r="17" spans="1:6" ht="24.9" customHeight="1" x14ac:dyDescent="0.25">
      <c r="A17" s="21">
        <v>15</v>
      </c>
      <c r="B17" s="21" t="s">
        <v>70</v>
      </c>
      <c r="C17" s="21">
        <v>1</v>
      </c>
      <c r="D17" s="21" t="s">
        <v>82</v>
      </c>
      <c r="E17" s="27">
        <v>6500</v>
      </c>
      <c r="F17" s="27">
        <f t="shared" si="0"/>
        <v>6500</v>
      </c>
    </row>
    <row r="18" spans="1:6" ht="24.9" customHeight="1" x14ac:dyDescent="0.25">
      <c r="A18" s="21">
        <v>16</v>
      </c>
      <c r="B18" s="21" t="s">
        <v>65</v>
      </c>
      <c r="C18" s="21">
        <v>1</v>
      </c>
      <c r="D18" s="21" t="s">
        <v>85</v>
      </c>
      <c r="E18" s="27">
        <v>1350</v>
      </c>
      <c r="F18" s="27">
        <f t="shared" si="0"/>
        <v>1350</v>
      </c>
    </row>
    <row r="19" spans="1:6" ht="24.9" customHeight="1" x14ac:dyDescent="0.25">
      <c r="A19" s="21">
        <v>17</v>
      </c>
      <c r="B19" s="21" t="s">
        <v>66</v>
      </c>
      <c r="C19" s="21">
        <v>1</v>
      </c>
      <c r="D19" s="21" t="s">
        <v>85</v>
      </c>
      <c r="E19" s="27">
        <v>7500</v>
      </c>
      <c r="F19" s="27">
        <f t="shared" si="0"/>
        <v>7500</v>
      </c>
    </row>
    <row r="20" spans="1:6" ht="24.9" customHeight="1" x14ac:dyDescent="0.25">
      <c r="A20" s="21">
        <v>18</v>
      </c>
      <c r="B20" s="21" t="s">
        <v>86</v>
      </c>
      <c r="C20" s="21">
        <v>1</v>
      </c>
      <c r="D20" s="21" t="s">
        <v>85</v>
      </c>
      <c r="E20" s="27">
        <v>1700</v>
      </c>
      <c r="F20" s="27">
        <f t="shared" si="0"/>
        <v>1700</v>
      </c>
    </row>
    <row r="21" spans="1:6" ht="24.9" customHeight="1" x14ac:dyDescent="0.25">
      <c r="A21" s="21">
        <v>19</v>
      </c>
      <c r="B21" s="21" t="s">
        <v>67</v>
      </c>
      <c r="C21" s="21">
        <v>1</v>
      </c>
      <c r="D21" s="21" t="s">
        <v>87</v>
      </c>
      <c r="E21" s="27">
        <v>11000</v>
      </c>
      <c r="F21" s="27">
        <f t="shared" si="0"/>
        <v>11000</v>
      </c>
    </row>
    <row r="22" spans="1:6" ht="24.9" customHeight="1" x14ac:dyDescent="0.25">
      <c r="A22" s="21">
        <v>20</v>
      </c>
      <c r="B22" s="21" t="s">
        <v>68</v>
      </c>
      <c r="C22" s="21">
        <v>1</v>
      </c>
      <c r="D22" s="21" t="s">
        <v>88</v>
      </c>
      <c r="E22" s="27">
        <v>20000</v>
      </c>
      <c r="F22" s="27">
        <f>C22*E22</f>
        <v>20000</v>
      </c>
    </row>
    <row r="23" spans="1:6" ht="24.9" customHeight="1" x14ac:dyDescent="0.25">
      <c r="A23" s="21">
        <v>21</v>
      </c>
      <c r="B23" s="28" t="s">
        <v>69</v>
      </c>
      <c r="C23" s="28">
        <v>1</v>
      </c>
      <c r="D23" s="28" t="s">
        <v>89</v>
      </c>
      <c r="E23" s="29">
        <v>4000</v>
      </c>
      <c r="F23" s="29">
        <v>4000</v>
      </c>
    </row>
    <row r="24" spans="1:6" ht="24.9" customHeight="1" x14ac:dyDescent="0.25">
      <c r="A24" s="21">
        <v>22</v>
      </c>
      <c r="B24" s="21" t="s">
        <v>90</v>
      </c>
      <c r="C24" s="21"/>
      <c r="D24" s="21"/>
      <c r="E24" s="27"/>
      <c r="F24" s="27">
        <f>SUM(F3:F23)</f>
        <v>206121</v>
      </c>
    </row>
    <row r="25" spans="1:6" ht="24.9" customHeight="1" x14ac:dyDescent="0.25">
      <c r="A25" s="79" t="s">
        <v>94</v>
      </c>
      <c r="B25" s="79"/>
      <c r="C25" s="79"/>
      <c r="D25" s="79"/>
      <c r="E25" s="79"/>
      <c r="F25" s="79"/>
    </row>
    <row r="26" spans="1:6" ht="24.9" customHeight="1" x14ac:dyDescent="0.25">
      <c r="A26" s="21" t="s">
        <v>0</v>
      </c>
      <c r="B26" s="21" t="s">
        <v>50</v>
      </c>
      <c r="C26" s="21" t="s">
        <v>19</v>
      </c>
      <c r="D26" s="21" t="s">
        <v>91</v>
      </c>
      <c r="E26" s="26" t="s">
        <v>5</v>
      </c>
      <c r="F26" s="26" t="s">
        <v>32</v>
      </c>
    </row>
    <row r="27" spans="1:6" ht="24.9" customHeight="1" x14ac:dyDescent="0.25">
      <c r="A27" s="21">
        <v>1</v>
      </c>
      <c r="B27" s="21" t="s">
        <v>92</v>
      </c>
      <c r="C27" s="21">
        <v>1</v>
      </c>
      <c r="D27" s="21" t="s">
        <v>93</v>
      </c>
      <c r="E27" s="30">
        <v>600</v>
      </c>
      <c r="F27" s="30">
        <f>C27*E27</f>
        <v>600</v>
      </c>
    </row>
    <row r="29" spans="1:6" ht="24.75" customHeight="1" x14ac:dyDescent="0.25">
      <c r="A29" s="8"/>
      <c r="B29" s="8" t="s">
        <v>83</v>
      </c>
      <c r="C29" s="8"/>
      <c r="D29" s="8"/>
      <c r="E29" s="8"/>
      <c r="F29" s="20">
        <f>F24+F27</f>
        <v>206721</v>
      </c>
    </row>
    <row r="31" spans="1:6" ht="24.75" customHeight="1" x14ac:dyDescent="0.25">
      <c r="D31" s="1" t="s">
        <v>145</v>
      </c>
    </row>
  </sheetData>
  <mergeCells count="2">
    <mergeCell ref="A1:F1"/>
    <mergeCell ref="A25:F2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C4" sqref="C4"/>
    </sheetView>
  </sheetViews>
  <sheetFormatPr defaultRowHeight="31.5" customHeight="1" x14ac:dyDescent="0.25"/>
  <cols>
    <col min="1" max="1" width="7.33203125" customWidth="1"/>
    <col min="2" max="2" width="13.88671875" customWidth="1"/>
    <col min="3" max="3" width="7.44140625" customWidth="1"/>
    <col min="5" max="6" width="13.77734375" customWidth="1"/>
    <col min="7" max="7" width="23.6640625" customWidth="1"/>
  </cols>
  <sheetData>
    <row r="1" spans="1:7" ht="31.5" customHeight="1" x14ac:dyDescent="0.25">
      <c r="A1" s="1"/>
      <c r="B1" s="1"/>
      <c r="C1" s="1"/>
      <c r="D1" s="1"/>
      <c r="E1" s="1"/>
      <c r="F1" s="1"/>
      <c r="G1" s="1"/>
    </row>
    <row r="2" spans="1:7" ht="31.5" customHeight="1" x14ac:dyDescent="0.25">
      <c r="A2" s="80" t="s">
        <v>49</v>
      </c>
      <c r="B2" s="81"/>
      <c r="C2" s="81"/>
      <c r="D2" s="81"/>
      <c r="E2" s="81"/>
      <c r="F2" s="81"/>
      <c r="G2" s="81"/>
    </row>
    <row r="3" spans="1:7" ht="31.5" customHeight="1" x14ac:dyDescent="0.25">
      <c r="A3" s="22" t="s">
        <v>43</v>
      </c>
      <c r="B3" s="23" t="s">
        <v>44</v>
      </c>
      <c r="C3" s="23" t="s">
        <v>20</v>
      </c>
      <c r="D3" s="23" t="s">
        <v>45</v>
      </c>
      <c r="E3" s="23" t="s">
        <v>46</v>
      </c>
      <c r="F3" s="23" t="s">
        <v>47</v>
      </c>
      <c r="G3" s="23" t="s">
        <v>48</v>
      </c>
    </row>
    <row r="4" spans="1:7" ht="31.5" customHeight="1" x14ac:dyDescent="0.25">
      <c r="A4" s="24">
        <v>1</v>
      </c>
      <c r="B4" s="24" t="s">
        <v>71</v>
      </c>
      <c r="C4" s="24">
        <v>2</v>
      </c>
      <c r="D4" s="24" t="s">
        <v>30</v>
      </c>
      <c r="E4" s="25">
        <v>48520</v>
      </c>
      <c r="F4" s="25">
        <f>C4*E4</f>
        <v>97040</v>
      </c>
      <c r="G4" s="24" t="s">
        <v>79</v>
      </c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1"/>
  <sheetViews>
    <sheetView topLeftCell="A10" workbookViewId="0">
      <selection activeCell="J10" sqref="J10"/>
    </sheetView>
  </sheetViews>
  <sheetFormatPr defaultRowHeight="13.8" x14ac:dyDescent="0.25"/>
  <cols>
    <col min="1" max="1" width="17.44140625" customWidth="1"/>
    <col min="2" max="2" width="24.109375" customWidth="1"/>
    <col min="3" max="3" width="9.21875" customWidth="1"/>
    <col min="4" max="4" width="10.33203125" customWidth="1"/>
    <col min="5" max="5" width="8.6640625" style="62" customWidth="1"/>
    <col min="6" max="6" width="11.77734375" customWidth="1"/>
    <col min="7" max="7" width="6.44140625" customWidth="1"/>
  </cols>
  <sheetData>
    <row r="1" spans="1:7" ht="25.8" x14ac:dyDescent="0.25">
      <c r="A1" s="82" t="s">
        <v>95</v>
      </c>
      <c r="B1" s="82"/>
      <c r="C1" s="82"/>
      <c r="D1" s="82"/>
      <c r="E1" s="82"/>
      <c r="F1" s="82"/>
      <c r="G1" s="82"/>
    </row>
    <row r="2" spans="1:7" ht="0.75" customHeight="1" x14ac:dyDescent="0.25">
      <c r="A2" s="31"/>
      <c r="B2" s="31"/>
      <c r="C2" s="31"/>
      <c r="D2" s="31"/>
      <c r="E2" s="56"/>
      <c r="F2" s="31"/>
      <c r="G2" s="32"/>
    </row>
    <row r="3" spans="1:7" ht="25.5" customHeight="1" x14ac:dyDescent="0.15">
      <c r="A3" s="83" t="s">
        <v>96</v>
      </c>
      <c r="B3" s="83"/>
      <c r="C3" s="83"/>
      <c r="D3" s="39"/>
      <c r="E3" s="85" t="s">
        <v>141</v>
      </c>
      <c r="F3" s="85"/>
      <c r="G3" s="85"/>
    </row>
    <row r="4" spans="1:7" ht="1.5" customHeight="1" x14ac:dyDescent="0.15">
      <c r="A4" s="40"/>
      <c r="B4" s="40"/>
      <c r="C4" s="41"/>
      <c r="D4" s="39"/>
      <c r="E4" s="57"/>
      <c r="F4" s="42"/>
      <c r="G4" s="43"/>
    </row>
    <row r="5" spans="1:7" ht="21" customHeight="1" x14ac:dyDescent="0.15">
      <c r="A5" s="83" t="s">
        <v>138</v>
      </c>
      <c r="B5" s="83"/>
      <c r="C5" s="83"/>
      <c r="D5" s="39"/>
      <c r="E5" s="85" t="s">
        <v>97</v>
      </c>
      <c r="F5" s="85"/>
      <c r="G5" s="85"/>
    </row>
    <row r="6" spans="1:7" ht="20.100000000000001" customHeight="1" x14ac:dyDescent="0.15">
      <c r="A6" s="40"/>
      <c r="B6" s="40"/>
      <c r="C6" s="40"/>
      <c r="D6" s="40"/>
      <c r="E6" s="58"/>
      <c r="F6" s="40"/>
      <c r="G6" s="44"/>
    </row>
    <row r="7" spans="1:7" ht="20.100000000000001" customHeight="1" x14ac:dyDescent="0.15">
      <c r="A7" s="84" t="s">
        <v>98</v>
      </c>
      <c r="B7" s="84"/>
      <c r="C7" s="84"/>
      <c r="D7" s="84"/>
      <c r="E7" s="84" t="s">
        <v>99</v>
      </c>
      <c r="F7" s="84"/>
      <c r="G7" s="44"/>
    </row>
    <row r="8" spans="1:7" ht="30" customHeight="1" x14ac:dyDescent="0.25">
      <c r="A8" s="45" t="s">
        <v>100</v>
      </c>
      <c r="B8" s="45" t="s">
        <v>101</v>
      </c>
      <c r="C8" s="45" t="s">
        <v>4</v>
      </c>
      <c r="D8" s="45" t="s">
        <v>19</v>
      </c>
      <c r="E8" s="59" t="s">
        <v>102</v>
      </c>
      <c r="F8" s="45" t="s">
        <v>32</v>
      </c>
      <c r="G8" s="45" t="s">
        <v>103</v>
      </c>
    </row>
    <row r="9" spans="1:7" ht="20.100000000000001" customHeight="1" x14ac:dyDescent="0.25">
      <c r="A9" s="34" t="s">
        <v>139</v>
      </c>
      <c r="B9" s="34"/>
      <c r="C9" s="33"/>
      <c r="D9" s="33">
        <v>1</v>
      </c>
      <c r="E9" s="34"/>
      <c r="F9" s="65">
        <v>383281</v>
      </c>
      <c r="G9" s="35"/>
    </row>
    <row r="10" spans="1:7" ht="20.100000000000001" customHeight="1" x14ac:dyDescent="0.25">
      <c r="A10" s="34"/>
      <c r="B10" s="34"/>
      <c r="C10" s="33"/>
      <c r="D10" s="33"/>
      <c r="E10" s="34"/>
      <c r="F10" s="35"/>
      <c r="G10" s="35"/>
    </row>
    <row r="11" spans="1:7" ht="20.100000000000001" customHeight="1" x14ac:dyDescent="0.25">
      <c r="A11" s="33"/>
      <c r="B11" s="34"/>
      <c r="C11" s="33"/>
      <c r="D11" s="33"/>
      <c r="E11" s="34"/>
      <c r="F11" s="35"/>
      <c r="G11" s="35"/>
    </row>
    <row r="12" spans="1:7" ht="20.100000000000001" customHeight="1" x14ac:dyDescent="0.25">
      <c r="A12" s="33"/>
      <c r="B12" s="33"/>
      <c r="C12" s="33"/>
      <c r="D12" s="33"/>
      <c r="E12" s="34"/>
      <c r="F12" s="35"/>
      <c r="G12" s="35"/>
    </row>
    <row r="13" spans="1:7" ht="20.100000000000001" customHeight="1" x14ac:dyDescent="0.25">
      <c r="A13" s="35"/>
      <c r="B13" s="35"/>
      <c r="C13" s="35"/>
      <c r="D13" s="36"/>
      <c r="E13" s="36"/>
      <c r="F13" s="35"/>
      <c r="G13" s="35"/>
    </row>
    <row r="14" spans="1:7" ht="20.100000000000001" customHeight="1" x14ac:dyDescent="0.25">
      <c r="A14" s="37" t="s">
        <v>104</v>
      </c>
      <c r="B14" s="92" t="s">
        <v>143</v>
      </c>
      <c r="C14" s="92"/>
      <c r="D14" s="92"/>
      <c r="E14" s="92" t="s">
        <v>142</v>
      </c>
      <c r="F14" s="92"/>
      <c r="G14" s="92"/>
    </row>
    <row r="15" spans="1:7" ht="6" customHeight="1" x14ac:dyDescent="0.15">
      <c r="A15" s="46"/>
      <c r="B15" s="47"/>
      <c r="C15" s="47"/>
      <c r="D15" s="47"/>
      <c r="E15" s="60"/>
      <c r="F15" s="47"/>
      <c r="G15" s="44"/>
    </row>
    <row r="16" spans="1:7" ht="18.75" customHeight="1" x14ac:dyDescent="0.25">
      <c r="A16" s="93" t="s">
        <v>105</v>
      </c>
      <c r="B16" s="93"/>
      <c r="C16" s="93"/>
      <c r="D16" s="93"/>
      <c r="E16" s="93"/>
      <c r="F16" s="93"/>
      <c r="G16" s="93"/>
    </row>
    <row r="17" spans="1:7" ht="17.25" customHeight="1" x14ac:dyDescent="0.25">
      <c r="A17" s="93"/>
      <c r="B17" s="93"/>
      <c r="C17" s="93"/>
      <c r="D17" s="93"/>
      <c r="E17" s="93"/>
      <c r="F17" s="93"/>
      <c r="G17" s="93"/>
    </row>
    <row r="18" spans="1:7" ht="18" customHeight="1" x14ac:dyDescent="0.25">
      <c r="A18" s="94" t="s">
        <v>106</v>
      </c>
      <c r="B18" s="94"/>
      <c r="C18" s="94"/>
      <c r="D18" s="94"/>
      <c r="E18" s="94"/>
      <c r="F18" s="94"/>
      <c r="G18" s="94"/>
    </row>
    <row r="19" spans="1:7" ht="18" customHeight="1" x14ac:dyDescent="0.25">
      <c r="A19" s="94" t="s">
        <v>107</v>
      </c>
      <c r="B19" s="94"/>
      <c r="C19" s="94"/>
      <c r="D19" s="94"/>
      <c r="E19" s="94"/>
      <c r="F19" s="94"/>
      <c r="G19" s="94"/>
    </row>
    <row r="20" spans="1:7" ht="18" customHeight="1" x14ac:dyDescent="0.25">
      <c r="A20" s="84" t="s">
        <v>108</v>
      </c>
      <c r="B20" s="84"/>
      <c r="C20" s="84"/>
      <c r="D20" s="84"/>
      <c r="E20" s="84"/>
      <c r="F20" s="84"/>
      <c r="G20" s="84"/>
    </row>
    <row r="21" spans="1:7" ht="18" customHeight="1" x14ac:dyDescent="0.25">
      <c r="A21" s="84" t="s">
        <v>109</v>
      </c>
      <c r="B21" s="84"/>
      <c r="C21" s="84"/>
      <c r="D21" s="84"/>
      <c r="E21" s="84"/>
      <c r="F21" s="84"/>
      <c r="G21" s="84"/>
    </row>
    <row r="22" spans="1:7" ht="20.100000000000001" customHeight="1" x14ac:dyDescent="0.25">
      <c r="A22" s="93" t="s">
        <v>110</v>
      </c>
      <c r="B22" s="93"/>
      <c r="C22" s="93"/>
      <c r="D22" s="93"/>
      <c r="E22" s="93"/>
      <c r="F22" s="93"/>
      <c r="G22" s="93"/>
    </row>
    <row r="23" spans="1:7" ht="6.75" customHeight="1" x14ac:dyDescent="0.25">
      <c r="A23" s="93"/>
      <c r="B23" s="93"/>
      <c r="C23" s="93"/>
      <c r="D23" s="93"/>
      <c r="E23" s="93"/>
      <c r="F23" s="93"/>
      <c r="G23" s="93"/>
    </row>
    <row r="24" spans="1:7" ht="20.100000000000001" customHeight="1" x14ac:dyDescent="0.25">
      <c r="A24" s="84" t="s">
        <v>111</v>
      </c>
      <c r="B24" s="84"/>
      <c r="C24" s="84"/>
      <c r="D24" s="84"/>
      <c r="E24" s="84"/>
      <c r="F24" s="84"/>
      <c r="G24" s="84"/>
    </row>
    <row r="25" spans="1:7" ht="20.100000000000001" customHeight="1" x14ac:dyDescent="0.25">
      <c r="A25" s="84" t="s">
        <v>112</v>
      </c>
      <c r="B25" s="84"/>
      <c r="C25" s="84"/>
      <c r="D25" s="84"/>
      <c r="E25" s="84"/>
      <c r="F25" s="84"/>
      <c r="G25" s="84"/>
    </row>
    <row r="26" spans="1:7" ht="20.100000000000001" customHeight="1" x14ac:dyDescent="0.25">
      <c r="A26" s="84" t="s">
        <v>113</v>
      </c>
      <c r="B26" s="84"/>
      <c r="C26" s="84"/>
      <c r="D26" s="84"/>
      <c r="E26" s="84"/>
      <c r="F26" s="84"/>
      <c r="G26" s="84"/>
    </row>
    <row r="27" spans="1:7" ht="20.100000000000001" customHeight="1" x14ac:dyDescent="0.25">
      <c r="A27" s="84" t="s">
        <v>114</v>
      </c>
      <c r="B27" s="84"/>
      <c r="C27" s="84"/>
      <c r="D27" s="84"/>
      <c r="E27" s="84"/>
      <c r="F27" s="84"/>
      <c r="G27" s="84"/>
    </row>
    <row r="28" spans="1:7" ht="20.100000000000001" customHeight="1" x14ac:dyDescent="0.25">
      <c r="A28" s="84" t="s">
        <v>115</v>
      </c>
      <c r="B28" s="84"/>
      <c r="C28" s="84"/>
      <c r="D28" s="84"/>
      <c r="E28" s="84"/>
      <c r="F28" s="84"/>
      <c r="G28" s="84"/>
    </row>
    <row r="29" spans="1:7" ht="19.5" customHeight="1" x14ac:dyDescent="0.25">
      <c r="A29" s="84" t="s">
        <v>116</v>
      </c>
      <c r="B29" s="84"/>
      <c r="C29" s="84"/>
      <c r="D29" s="84"/>
      <c r="E29" s="84"/>
      <c r="F29" s="84"/>
      <c r="G29" s="84"/>
    </row>
    <row r="30" spans="1:7" ht="2.25" customHeight="1" thickBot="1" x14ac:dyDescent="0.2">
      <c r="A30" s="47"/>
      <c r="B30" s="47"/>
      <c r="C30" s="47"/>
      <c r="D30" s="47"/>
      <c r="E30" s="60"/>
      <c r="F30" s="47"/>
      <c r="G30" s="43"/>
    </row>
    <row r="31" spans="1:7" ht="18" customHeight="1" x14ac:dyDescent="0.15">
      <c r="A31" s="48" t="s">
        <v>117</v>
      </c>
      <c r="B31" s="49"/>
      <c r="C31" s="48" t="s">
        <v>118</v>
      </c>
      <c r="D31" s="49"/>
      <c r="E31" s="61"/>
      <c r="F31" s="50"/>
      <c r="G31" s="51"/>
    </row>
    <row r="32" spans="1:7" ht="18" customHeight="1" x14ac:dyDescent="0.25">
      <c r="A32" s="38" t="s">
        <v>119</v>
      </c>
      <c r="B32" s="52"/>
      <c r="C32" s="89" t="s">
        <v>140</v>
      </c>
      <c r="D32" s="90"/>
      <c r="E32" s="90"/>
      <c r="F32" s="90"/>
      <c r="G32" s="91"/>
    </row>
    <row r="33" spans="1:7" ht="18" customHeight="1" x14ac:dyDescent="0.25">
      <c r="A33" s="38" t="s">
        <v>120</v>
      </c>
      <c r="B33" s="53"/>
      <c r="C33" s="86" t="s">
        <v>121</v>
      </c>
      <c r="D33" s="87"/>
      <c r="E33" s="87"/>
      <c r="F33" s="87"/>
      <c r="G33" s="88"/>
    </row>
    <row r="34" spans="1:7" ht="18" customHeight="1" x14ac:dyDescent="0.25">
      <c r="A34" s="38" t="s">
        <v>122</v>
      </c>
      <c r="B34" s="52"/>
      <c r="C34" s="86" t="s">
        <v>123</v>
      </c>
      <c r="D34" s="87"/>
      <c r="E34" s="87"/>
      <c r="F34" s="87"/>
      <c r="G34" s="88"/>
    </row>
    <row r="35" spans="1:7" ht="18" customHeight="1" x14ac:dyDescent="0.25">
      <c r="A35" s="38" t="s">
        <v>124</v>
      </c>
      <c r="B35" s="52"/>
      <c r="C35" s="86" t="s">
        <v>125</v>
      </c>
      <c r="D35" s="87"/>
      <c r="E35" s="87"/>
      <c r="F35" s="87"/>
      <c r="G35" s="88"/>
    </row>
    <row r="36" spans="1:7" ht="18" customHeight="1" x14ac:dyDescent="0.25">
      <c r="A36" s="38" t="s">
        <v>126</v>
      </c>
      <c r="B36" s="52"/>
      <c r="C36" s="86" t="s">
        <v>127</v>
      </c>
      <c r="D36" s="87"/>
      <c r="E36" s="87"/>
      <c r="F36" s="87"/>
      <c r="G36" s="88"/>
    </row>
    <row r="37" spans="1:7" ht="18" customHeight="1" x14ac:dyDescent="0.25">
      <c r="A37" s="38" t="s">
        <v>128</v>
      </c>
      <c r="B37" s="52"/>
      <c r="C37" s="89" t="s">
        <v>129</v>
      </c>
      <c r="D37" s="90"/>
      <c r="E37" s="90"/>
      <c r="F37" s="90"/>
      <c r="G37" s="91"/>
    </row>
    <row r="38" spans="1:7" ht="18" customHeight="1" x14ac:dyDescent="0.25">
      <c r="A38" s="38" t="s">
        <v>130</v>
      </c>
      <c r="B38" s="52"/>
      <c r="C38" s="89" t="s">
        <v>131</v>
      </c>
      <c r="D38" s="90"/>
      <c r="E38" s="90"/>
      <c r="F38" s="90"/>
      <c r="G38" s="91"/>
    </row>
    <row r="39" spans="1:7" ht="18" customHeight="1" x14ac:dyDescent="0.25">
      <c r="A39" s="98" t="s">
        <v>132</v>
      </c>
      <c r="B39" s="99"/>
      <c r="C39" s="89" t="s">
        <v>133</v>
      </c>
      <c r="D39" s="90"/>
      <c r="E39" s="90"/>
      <c r="F39" s="90"/>
      <c r="G39" s="91"/>
    </row>
    <row r="40" spans="1:7" ht="18" customHeight="1" x14ac:dyDescent="0.25">
      <c r="A40" s="38" t="s">
        <v>134</v>
      </c>
      <c r="B40" s="52"/>
      <c r="C40" s="86" t="s">
        <v>135</v>
      </c>
      <c r="D40" s="87"/>
      <c r="E40" s="87"/>
      <c r="F40" s="87"/>
      <c r="G40" s="88"/>
    </row>
    <row r="41" spans="1:7" ht="18" customHeight="1" thickBot="1" x14ac:dyDescent="0.3">
      <c r="A41" s="54" t="s">
        <v>136</v>
      </c>
      <c r="B41" s="55"/>
      <c r="C41" s="95" t="s">
        <v>137</v>
      </c>
      <c r="D41" s="96"/>
      <c r="E41" s="96"/>
      <c r="F41" s="96"/>
      <c r="G41" s="97"/>
    </row>
  </sheetData>
  <mergeCells count="32">
    <mergeCell ref="C38:G38"/>
    <mergeCell ref="C39:G39"/>
    <mergeCell ref="C40:G40"/>
    <mergeCell ref="C41:G41"/>
    <mergeCell ref="A20:G20"/>
    <mergeCell ref="A21:G21"/>
    <mergeCell ref="A22:G23"/>
    <mergeCell ref="A39:B39"/>
    <mergeCell ref="A24:G24"/>
    <mergeCell ref="A25:G25"/>
    <mergeCell ref="A26:G26"/>
    <mergeCell ref="A27:G27"/>
    <mergeCell ref="A28:G28"/>
    <mergeCell ref="A29:G29"/>
    <mergeCell ref="C32:G32"/>
    <mergeCell ref="C33:G33"/>
    <mergeCell ref="C34:G34"/>
    <mergeCell ref="C35:G35"/>
    <mergeCell ref="C36:G36"/>
    <mergeCell ref="C37:G37"/>
    <mergeCell ref="B14:D14"/>
    <mergeCell ref="E14:G14"/>
    <mergeCell ref="A16:G17"/>
    <mergeCell ref="A18:G18"/>
    <mergeCell ref="A19:G19"/>
    <mergeCell ref="A1:G1"/>
    <mergeCell ref="A3:C3"/>
    <mergeCell ref="A5:C5"/>
    <mergeCell ref="A7:D7"/>
    <mergeCell ref="E7:F7"/>
    <mergeCell ref="E5:G5"/>
    <mergeCell ref="E3:G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总表</vt:lpstr>
      <vt:lpstr>东保卫矿锅炉换热站</vt:lpstr>
      <vt:lpstr>东保卫矿换热站</vt:lpstr>
      <vt:lpstr>新安矿锅炉DCS</vt:lpstr>
      <vt:lpstr>七星矿</vt:lpstr>
      <vt:lpstr>合同</vt:lpstr>
      <vt:lpstr>东保卫矿锅炉换热站!Print_Area</vt:lpstr>
      <vt:lpstr>东保卫矿换热站!Print_Area</vt:lpstr>
      <vt:lpstr>合同!Print_Area</vt:lpstr>
      <vt:lpstr>七星矿!Print_Area</vt:lpstr>
      <vt:lpstr>新安矿锅炉DCS!Print_Area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cp:lastModifiedBy>zy</cp:lastModifiedBy>
  <cp:lastPrinted>2022-08-11T04:37:31Z</cp:lastPrinted>
  <dcterms:created xsi:type="dcterms:W3CDTF">2022-08-03T03:24:05Z</dcterms:created>
  <dcterms:modified xsi:type="dcterms:W3CDTF">2022-08-15T02:22:27Z</dcterms:modified>
</cp:coreProperties>
</file>