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5640" windowWidth="23220" xWindow="5180" yWindow="1620"/>
  </bookViews>
  <sheets>
    <sheet xmlns:r="http://schemas.openxmlformats.org/officeDocument/2006/relationships" name="food_logger" sheetId="1" state="visible" r:id="rId1"/>
    <sheet xmlns:r="http://schemas.openxmlformats.org/officeDocument/2006/relationships" name="food_nutrition" sheetId="2" state="visible" r:id="rId2"/>
    <sheet xmlns:r="http://schemas.openxmlformats.org/officeDocument/2006/relationships" name="nutrition_summaries" sheetId="3" state="visible" r:id="rId3"/>
    <sheet xmlns:r="http://schemas.openxmlformats.org/officeDocument/2006/relationships" name="daily_values" sheetId="4" state="visible" r:id="rId4"/>
  </sheets>
  <externalReferences>
    <externalReference xmlns:r="http://schemas.openxmlformats.org/officeDocument/2006/relationships" r:id="rId5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24"/>
      <scheme val="minor"/>
    </font>
    <font>
      <name val="Calibri"/>
      <family val="2"/>
      <color theme="10"/>
      <sz val="12"/>
      <u val="single"/>
      <scheme val="minor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9" tint="0.599993896298104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borderId="0" fillId="0" fontId="1" numFmtId="0"/>
    <xf borderId="0" fillId="0" fontId="1" numFmtId="43"/>
    <xf borderId="0" fillId="0" fontId="1" numFmtId="0"/>
    <xf borderId="0" fillId="0" fontId="4" numFmtId="0"/>
  </cellStyleXfs>
  <cellXfs count="17">
    <xf borderId="0" fillId="0" fontId="0" numFmtId="0" pivotButton="0" quotePrefix="0" xfId="0"/>
    <xf borderId="1" fillId="2" fontId="0" numFmtId="0" pivotButton="0" quotePrefix="0" xfId="0"/>
    <xf borderId="0" fillId="0" fontId="0" numFmtId="14" pivotButton="0" quotePrefix="0" xfId="0"/>
    <xf borderId="1" fillId="2" fontId="2" numFmtId="2" pivotButton="0" quotePrefix="0" xfId="1"/>
    <xf borderId="1" fillId="2" fontId="2" numFmtId="0" pivotButton="0" quotePrefix="0" xfId="0"/>
    <xf borderId="1" fillId="4" fontId="1" numFmtId="9" pivotButton="0" quotePrefix="0" xfId="2"/>
    <xf borderId="0" fillId="0" fontId="0" numFmtId="9" pivotButton="0" quotePrefix="0" xfId="2"/>
    <xf borderId="0" fillId="4" fontId="0" numFmtId="9" pivotButton="0" quotePrefix="0" xfId="2"/>
    <xf borderId="0" fillId="0" fontId="1" numFmtId="9" pivotButton="0" quotePrefix="0" xfId="2"/>
    <xf borderId="0" fillId="0" fontId="4" numFmtId="0" pivotButton="0" quotePrefix="0" xfId="3"/>
    <xf borderId="1" fillId="5" fontId="0" numFmtId="0" pivotButton="0" quotePrefix="0" xfId="0"/>
    <xf borderId="2" fillId="0" fontId="0" numFmtId="0" pivotButton="0" quotePrefix="0" xfId="0"/>
    <xf borderId="0" fillId="0" fontId="2" numFmtId="0" pivotButton="0" quotePrefix="0" xfId="0"/>
    <xf borderId="2" fillId="0" fontId="2" numFmtId="0" pivotButton="0" quotePrefix="0" xfId="0"/>
    <xf borderId="0" fillId="0" fontId="0" numFmtId="2" pivotButton="0" quotePrefix="0" xfId="0"/>
    <xf applyAlignment="1" borderId="0" fillId="3" fontId="3" numFmtId="0" pivotButton="0" quotePrefix="0" xfId="0">
      <alignment horizontal="center"/>
    </xf>
    <xf borderId="0" fillId="0" fontId="0" numFmtId="0" pivotButton="0" quotePrefix="0" xfId="0"/>
  </cellXfs>
  <cellStyles count="4">
    <cellStyle builtinId="0" name="Normal" xfId="0"/>
    <cellStyle builtinId="3" name="Comma" xfId="1"/>
    <cellStyle builtinId="5" name="Percent" xfId="2"/>
    <cellStyle builtinId="8" name="Hyperlink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externalLinks/externalLink1.xml" Type="http://schemas.openxmlformats.org/officeDocument/2006/relationships/externalLink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/Users/jaredyu/Desktop/swa/nutrition_log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ood_logger"/>
      <sheetName val="food_nutrition"/>
      <sheetName val="nutrition_summaries"/>
      <sheetName val="foods"/>
      <sheetName val="nutrition_science"/>
      <sheetName val="daily_values"/>
      <sheetName val="weight_tracker"/>
      <sheetName val="exercise_tracker"/>
      <sheetName val="swa"/>
      <sheetName val="progressive_overload"/>
      <sheetName val="health_tips"/>
      <sheetName val="exercise_tips"/>
      <sheetName val="saved_macros"/>
    </sheetNames>
    <sheetDataSet>
      <sheetData refreshError="1" sheetId="0"/>
      <sheetData refreshError="1" sheetId="1"/>
      <sheetData refreshError="1" sheetId="2"/>
      <sheetData refreshError="1" sheetId="3"/>
      <sheetData refreshError="1" sheetId="4"/>
      <sheetData sheetId="5">
        <row r="20">
          <cell r="B20">
            <v>20</v>
          </cell>
        </row>
        <row r="21">
          <cell r="B21">
            <v>1300</v>
          </cell>
        </row>
        <row r="22">
          <cell r="B22">
            <v>18</v>
          </cell>
        </row>
        <row r="23">
          <cell r="B23">
            <v>900</v>
          </cell>
        </row>
        <row r="24">
          <cell r="B24">
            <v>90</v>
          </cell>
        </row>
        <row r="25">
          <cell r="B25">
            <v>1.2</v>
          </cell>
        </row>
        <row r="26">
          <cell r="B26">
            <v>16</v>
          </cell>
        </row>
        <row r="27">
          <cell r="B27">
            <v>1.7</v>
          </cell>
        </row>
        <row r="28">
          <cell r="B28">
            <v>1.3</v>
          </cell>
        </row>
        <row r="29">
          <cell r="B29">
            <v>400</v>
          </cell>
        </row>
        <row r="30">
          <cell r="B30">
            <v>2.4</v>
          </cell>
        </row>
        <row r="31">
          <cell r="B31">
            <v>1250</v>
          </cell>
        </row>
        <row r="32">
          <cell r="B32">
            <v>420</v>
          </cell>
        </row>
        <row r="33">
          <cell r="B33">
            <v>11</v>
          </cell>
        </row>
        <row r="34">
          <cell r="B34">
            <v>2.2999999999999998</v>
          </cell>
        </row>
        <row r="35">
          <cell r="B35">
            <v>120</v>
          </cell>
        </row>
        <row r="36">
          <cell r="B36">
            <v>30</v>
          </cell>
        </row>
        <row r="37">
          <cell r="B37">
            <v>2300</v>
          </cell>
        </row>
        <row r="38">
          <cell r="B38">
            <v>35</v>
          </cell>
        </row>
        <row r="39">
          <cell r="B39">
            <v>0.9</v>
          </cell>
        </row>
        <row r="40">
          <cell r="B40">
            <v>45</v>
          </cell>
        </row>
        <row r="41">
          <cell r="B41">
            <v>5</v>
          </cell>
        </row>
        <row r="42">
          <cell r="B42">
            <v>55</v>
          </cell>
        </row>
        <row r="43">
          <cell r="B43">
            <v>15</v>
          </cell>
        </row>
        <row r="44">
          <cell r="B44">
            <v>150</v>
          </cell>
        </row>
        <row r="45">
          <cell r="B45">
            <v>550</v>
          </cell>
        </row>
        <row r="46">
          <cell r="B46">
            <v>1600</v>
          </cell>
        </row>
        <row r="47">
          <cell r="B47">
            <v>6400</v>
          </cell>
        </row>
      </sheetData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D7" sqref="D7"/>
    </sheetView>
  </sheetViews>
  <sheetFormatPr baseColWidth="10" defaultRowHeight="16"/>
  <sheetData>
    <row customHeight="1" ht="31" r="1" s="16">
      <c r="A1" s="15" t="inlineStr">
        <is>
          <t>Nutrition Logger</t>
        </is>
      </c>
    </row>
    <row r="3">
      <c r="A3" s="1" t="inlineStr">
        <is>
          <t>Date</t>
        </is>
      </c>
      <c r="B3" s="1" t="inlineStr">
        <is>
          <t>Meal</t>
        </is>
      </c>
      <c r="C3" s="1" t="inlineStr">
        <is>
          <t>Name</t>
        </is>
      </c>
      <c r="D3" s="1" t="inlineStr">
        <is>
          <t>Total Servings</t>
        </is>
      </c>
    </row>
    <row r="4">
      <c r="A4" s="2" t="n">
        <v>44296</v>
      </c>
      <c r="B4" t="inlineStr">
        <is>
          <t>Brunch</t>
        </is>
      </c>
      <c r="C4" t="inlineStr">
        <is>
          <t>Egg (scrambled)</t>
        </is>
      </c>
      <c r="D4" t="n">
        <v>3</v>
      </c>
    </row>
    <row r="5">
      <c r="A5" s="2" t="n">
        <v>44296</v>
      </c>
      <c r="B5" t="inlineStr">
        <is>
          <t>Brunch</t>
        </is>
      </c>
      <c r="C5" t="inlineStr">
        <is>
          <t>Avocado</t>
        </is>
      </c>
      <c r="D5" t="n">
        <v>0.5</v>
      </c>
    </row>
    <row r="6">
      <c r="A6" s="2" t="n">
        <v>44296</v>
      </c>
      <c r="B6" t="inlineStr">
        <is>
          <t>Brunch</t>
        </is>
      </c>
      <c r="C6" t="inlineStr">
        <is>
          <t>Trader Joe's Sour Dough Bread</t>
        </is>
      </c>
      <c r="D6" t="n">
        <v>2</v>
      </c>
    </row>
    <row r="7">
      <c r="A7" s="2" t="n"/>
    </row>
    <row r="8">
      <c r="A8" s="2" t="n"/>
    </row>
    <row r="9">
      <c r="A9" s="2" t="n"/>
    </row>
    <row r="10">
      <c r="A10" s="2" t="n"/>
    </row>
    <row r="11">
      <c r="A11" s="2" t="n"/>
    </row>
    <row r="12">
      <c r="A12" s="2" t="n"/>
    </row>
    <row r="13">
      <c r="A13" s="2" t="n"/>
    </row>
    <row r="14">
      <c r="A14" s="2" t="n"/>
    </row>
    <row r="15">
      <c r="A15" s="2" t="n"/>
    </row>
  </sheetData>
  <mergeCells count="1">
    <mergeCell ref="A1:C1"/>
  </mergeCells>
  <dataValidations count="1">
    <dataValidation allowBlank="0" showErrorMessage="1" showInputMessage="1" sqref="B1" type="list">
      <formula1>"Snack,Breakfast,Lunch,Dinner"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46"/>
  <sheetViews>
    <sheetView topLeftCell="A30" workbookViewId="0">
      <selection activeCell="A46" sqref="A46"/>
    </sheetView>
  </sheetViews>
  <sheetFormatPr baseColWidth="10" defaultRowHeight="16"/>
  <sheetData>
    <row customHeight="1" ht="31" r="1" s="16">
      <c r="A1" s="15" t="inlineStr">
        <is>
          <t>Food Nutrition Facts</t>
        </is>
      </c>
    </row>
    <row r="3">
      <c r="A3" s="1" t="inlineStr">
        <is>
          <t>Name</t>
        </is>
      </c>
      <c r="B3" s="1" t="inlineStr">
        <is>
          <t>Notes</t>
        </is>
      </c>
      <c r="C3" s="3" t="inlineStr">
        <is>
          <t>Serving Size (cup)</t>
        </is>
      </c>
      <c r="D3" s="1" t="inlineStr">
        <is>
          <t>Calories</t>
        </is>
      </c>
      <c r="E3" s="1" t="inlineStr">
        <is>
          <t>Calories from Fat</t>
        </is>
      </c>
      <c r="F3" s="4" t="inlineStr">
        <is>
          <t>Total Fat (g)</t>
        </is>
      </c>
      <c r="G3" s="1" t="inlineStr">
        <is>
          <t>Saturated Fat (g)</t>
        </is>
      </c>
      <c r="H3" s="1" t="inlineStr">
        <is>
          <t>Trans Fat (g)</t>
        </is>
      </c>
      <c r="I3" s="1" t="inlineStr">
        <is>
          <t>Polyunsaturated Fat (g)</t>
        </is>
      </c>
      <c r="J3" s="1" t="inlineStr">
        <is>
          <t>Monounsraturated Fat (g)</t>
        </is>
      </c>
      <c r="K3" s="4" t="inlineStr">
        <is>
          <t>Cholesterol (mg)</t>
        </is>
      </c>
      <c r="L3" s="4" t="inlineStr">
        <is>
          <t>Sodium (mg)</t>
        </is>
      </c>
      <c r="M3" s="4" t="inlineStr">
        <is>
          <t>Potassium (mg)</t>
        </is>
      </c>
      <c r="N3" s="4" t="inlineStr">
        <is>
          <t>Total Carbohydrate (g)</t>
        </is>
      </c>
      <c r="O3" s="1" t="inlineStr">
        <is>
          <t>Dietary Fiber (g)</t>
        </is>
      </c>
      <c r="P3" s="1" t="inlineStr">
        <is>
          <t>Soluble Fiber (g)</t>
        </is>
      </c>
      <c r="Q3" s="1" t="inlineStr">
        <is>
          <t>Total Sugars (g)</t>
        </is>
      </c>
      <c r="R3" s="1" t="inlineStr">
        <is>
          <t>Added Sugars (g)</t>
        </is>
      </c>
      <c r="S3" s="4" t="inlineStr">
        <is>
          <t>Protein (g)</t>
        </is>
      </c>
      <c r="T3" s="1" t="inlineStr">
        <is>
          <t>Vitamin D (mcg)</t>
        </is>
      </c>
      <c r="U3" s="1" t="inlineStr">
        <is>
          <t>Calcium (mg)</t>
        </is>
      </c>
      <c r="V3" s="1" t="inlineStr">
        <is>
          <t>Iron (mg)</t>
        </is>
      </c>
      <c r="W3" s="1" t="inlineStr">
        <is>
          <t>Vitamin A (mcg)</t>
        </is>
      </c>
      <c r="X3" s="1" t="inlineStr">
        <is>
          <t>Vitamin C (mg)</t>
        </is>
      </c>
      <c r="Y3" s="1" t="inlineStr">
        <is>
          <t>Thiamin (mg)</t>
        </is>
      </c>
      <c r="Z3" s="1" t="inlineStr">
        <is>
          <t>Niacin (mcg)</t>
        </is>
      </c>
      <c r="AA3" s="1" t="inlineStr">
        <is>
          <t>Vitamin B6 (mg)</t>
        </is>
      </c>
      <c r="AB3" s="1" t="inlineStr">
        <is>
          <t>Riboflavin (mg)</t>
        </is>
      </c>
      <c r="AC3" s="1" t="inlineStr">
        <is>
          <t>Folate / Folic Acid (mcg)</t>
        </is>
      </c>
      <c r="AD3" s="1" t="inlineStr">
        <is>
          <t>Vitamin B12 (mcg)</t>
        </is>
      </c>
      <c r="AE3" s="1" t="inlineStr">
        <is>
          <t>Phosphorous (mg)</t>
        </is>
      </c>
      <c r="AF3" s="1" t="inlineStr">
        <is>
          <t>Magnesium (mg)</t>
        </is>
      </c>
      <c r="AG3" s="1" t="inlineStr">
        <is>
          <t>Zinc (mg)</t>
        </is>
      </c>
      <c r="AH3" s="1" t="inlineStr">
        <is>
          <t>Manganese (mg)</t>
        </is>
      </c>
      <c r="AI3" s="1" t="inlineStr">
        <is>
          <t>Vitamin K (mcg)</t>
        </is>
      </c>
      <c r="AJ3" s="1" t="inlineStr">
        <is>
          <t>Biotin (mcg)</t>
        </is>
      </c>
      <c r="AK3" s="1" t="inlineStr">
        <is>
          <t>Chloride (mg)</t>
        </is>
      </c>
      <c r="AL3" s="1" t="inlineStr">
        <is>
          <t>Chromium (mcg)</t>
        </is>
      </c>
      <c r="AM3" s="1" t="inlineStr">
        <is>
          <t>Copper (mg)</t>
        </is>
      </c>
      <c r="AN3" s="1" t="inlineStr">
        <is>
          <t>Molybdenum (mcg)</t>
        </is>
      </c>
      <c r="AO3" s="1" t="inlineStr">
        <is>
          <t>Pantothenic Acid (mg)</t>
        </is>
      </c>
      <c r="AP3" s="1" t="inlineStr">
        <is>
          <t>Selenium (mcg)</t>
        </is>
      </c>
      <c r="AQ3" s="1" t="inlineStr">
        <is>
          <t>Vitamin E (mg)</t>
        </is>
      </c>
      <c r="AR3" s="1" t="inlineStr">
        <is>
          <t>Iodine (mcg)</t>
        </is>
      </c>
      <c r="AS3" s="1" t="inlineStr">
        <is>
          <t>Choline (mg)</t>
        </is>
      </c>
      <c r="AT3" s="1" t="inlineStr">
        <is>
          <t>Omega-3 (mg)</t>
        </is>
      </c>
      <c r="AU3" s="1" t="inlineStr">
        <is>
          <t>Omega-6 (mg)</t>
        </is>
      </c>
      <c r="AV3" s="1" t="inlineStr">
        <is>
          <t>Omega-9 (mg)</t>
        </is>
      </c>
    </row>
    <row r="4">
      <c r="A4" t="inlineStr">
        <is>
          <t>Organic Unsweet Soymilk</t>
        </is>
      </c>
      <c r="B4" s="14" t="n"/>
      <c r="C4" s="14" t="n">
        <v>1</v>
      </c>
      <c r="D4" t="n">
        <v>80</v>
      </c>
      <c r="F4" t="n">
        <v>4</v>
      </c>
      <c r="G4" t="n">
        <v>0.5</v>
      </c>
      <c r="H4" t="n">
        <v>0</v>
      </c>
      <c r="I4" t="n">
        <v>2.5</v>
      </c>
      <c r="J4" t="n">
        <v>1</v>
      </c>
      <c r="K4" t="n">
        <v>0</v>
      </c>
      <c r="L4" t="n">
        <v>75</v>
      </c>
      <c r="M4" t="n">
        <v>350</v>
      </c>
      <c r="N4" t="n">
        <v>3</v>
      </c>
      <c r="O4" t="n">
        <v>2</v>
      </c>
      <c r="Q4" t="n">
        <v>1</v>
      </c>
      <c r="R4" t="n">
        <v>0</v>
      </c>
      <c r="S4" t="n">
        <v>7</v>
      </c>
      <c r="T4" t="n">
        <v>3</v>
      </c>
      <c r="U4" t="n">
        <v>300</v>
      </c>
      <c r="V4" t="n">
        <v>1</v>
      </c>
      <c r="W4" t="n">
        <v>150</v>
      </c>
      <c r="AB4" t="n">
        <v>0.4</v>
      </c>
      <c r="AC4" t="n">
        <v>50</v>
      </c>
      <c r="AD4" t="n">
        <v>3</v>
      </c>
      <c r="AE4" t="n">
        <v>80</v>
      </c>
      <c r="AF4" t="n">
        <v>40</v>
      </c>
    </row>
    <row r="5">
      <c r="A5" t="inlineStr">
        <is>
          <t>Kirkland Unsalted Mixed Nuts</t>
        </is>
      </c>
      <c r="B5" s="14" t="inlineStr">
        <is>
          <t>Recommended is 1 oz. or 1/8 cup.</t>
        </is>
      </c>
      <c r="C5" s="14" t="n">
        <v>0.25</v>
      </c>
      <c r="D5" t="n">
        <v>190</v>
      </c>
      <c r="E5" t="n">
        <v>144</v>
      </c>
      <c r="F5" t="n">
        <v>16</v>
      </c>
      <c r="G5" t="n">
        <v>2</v>
      </c>
      <c r="H5" t="n">
        <v>0</v>
      </c>
      <c r="K5" t="n">
        <v>0</v>
      </c>
      <c r="L5" t="n">
        <v>0</v>
      </c>
      <c r="N5" t="n">
        <v>7</v>
      </c>
      <c r="O5" t="n">
        <v>2</v>
      </c>
      <c r="Q5" t="n">
        <v>2</v>
      </c>
      <c r="S5" t="n">
        <v>5</v>
      </c>
      <c r="U5" t="n">
        <v>100</v>
      </c>
      <c r="V5" t="n">
        <v>1.6</v>
      </c>
    </row>
    <row r="6">
      <c r="A6" t="inlineStr">
        <is>
          <t>Original Cheerios</t>
        </is>
      </c>
      <c r="B6" s="14" t="inlineStr">
        <is>
          <t>For breakfast it is 1.5 cups.</t>
        </is>
      </c>
      <c r="C6" s="14" t="n">
        <v>1.5</v>
      </c>
      <c r="D6" t="n">
        <v>140</v>
      </c>
      <c r="F6" t="n">
        <v>2.5</v>
      </c>
      <c r="G6" t="n">
        <v>0.5</v>
      </c>
      <c r="H6" t="n">
        <v>0</v>
      </c>
      <c r="I6" t="n">
        <v>1</v>
      </c>
      <c r="J6" t="n">
        <v>1</v>
      </c>
      <c r="K6" t="n">
        <v>0</v>
      </c>
      <c r="L6" t="n">
        <v>190</v>
      </c>
      <c r="M6" t="n">
        <v>350</v>
      </c>
      <c r="N6" t="n">
        <v>29</v>
      </c>
      <c r="O6" t="n">
        <v>4</v>
      </c>
      <c r="P6" t="n">
        <v>1</v>
      </c>
      <c r="Q6" t="n">
        <v>2</v>
      </c>
      <c r="R6" t="n">
        <v>2</v>
      </c>
      <c r="S6" t="n">
        <v>5</v>
      </c>
      <c r="T6" t="n">
        <v>2</v>
      </c>
      <c r="U6" t="n">
        <v>130</v>
      </c>
      <c r="V6" t="n">
        <v>12.6</v>
      </c>
      <c r="W6" t="n">
        <v>90</v>
      </c>
      <c r="X6" t="n">
        <v>9</v>
      </c>
      <c r="Y6" t="n">
        <v>0.24</v>
      </c>
      <c r="Z6" t="n">
        <v>1.6</v>
      </c>
      <c r="AA6" t="n">
        <v>0.34</v>
      </c>
      <c r="AD6" t="n">
        <v>0.48</v>
      </c>
      <c r="AE6" t="n">
        <v>125</v>
      </c>
      <c r="AF6" t="n">
        <v>63</v>
      </c>
      <c r="AG6" t="n">
        <v>2.2</v>
      </c>
    </row>
    <row r="7">
      <c r="A7" t="inlineStr">
        <is>
          <t>Season Sardines in Pure Olive Oil</t>
        </is>
      </c>
      <c r="B7" s="14" t="inlineStr">
        <is>
          <t>These nutrition facts are for drained cans.</t>
        </is>
      </c>
      <c r="C7" s="14" t="n">
        <v>0.25</v>
      </c>
      <c r="D7" t="n">
        <v>130</v>
      </c>
      <c r="E7" t="n">
        <v>76</v>
      </c>
      <c r="F7" t="n">
        <v>8.5</v>
      </c>
      <c r="G7" t="n">
        <v>1.5</v>
      </c>
      <c r="H7" t="n">
        <v>0</v>
      </c>
      <c r="K7" t="n">
        <v>45</v>
      </c>
      <c r="L7" t="n">
        <v>200</v>
      </c>
      <c r="N7" t="n">
        <v>0</v>
      </c>
      <c r="O7" t="n">
        <v>0</v>
      </c>
      <c r="Q7" t="n">
        <v>0</v>
      </c>
      <c r="S7" t="n">
        <v>13</v>
      </c>
      <c r="U7" t="n">
        <v>195</v>
      </c>
      <c r="V7" t="n">
        <v>2.7</v>
      </c>
      <c r="X7" t="n">
        <v>1.8</v>
      </c>
      <c r="AT7" t="n">
        <v>1300</v>
      </c>
    </row>
    <row r="8">
      <c r="A8" t="inlineStr">
        <is>
          <t>Water</t>
        </is>
      </c>
      <c r="B8" s="14" t="inlineStr">
        <is>
          <t>About 15.5 cups of fluids a day for men.</t>
        </is>
      </c>
      <c r="C8" s="14" t="n">
        <v>1</v>
      </c>
    </row>
    <row r="9">
      <c r="A9" t="inlineStr">
        <is>
          <t>Asian Taste High Fiber Medium Grain Rice (uncooked)</t>
        </is>
      </c>
      <c r="B9" s="14" t="inlineStr">
        <is>
          <t>These nutrition facts are for uncooked rice. The rule is that 1 cup of uncooked rice translates to about 2.5 cups of cooked rice. So, to eat 1 cup of cooked rice translates to 0.4 cups of uncooked rice.</t>
        </is>
      </c>
      <c r="C9" s="14" t="n">
        <v>0.25</v>
      </c>
      <c r="D9" t="n">
        <v>140</v>
      </c>
      <c r="E9" t="n">
        <v>10</v>
      </c>
      <c r="F9" t="n">
        <v>1</v>
      </c>
      <c r="G9" t="n">
        <v>0</v>
      </c>
      <c r="H9" t="n">
        <v>0</v>
      </c>
      <c r="K9" t="n">
        <v>0</v>
      </c>
      <c r="L9" t="n">
        <v>0</v>
      </c>
      <c r="N9" t="n">
        <v>29</v>
      </c>
      <c r="O9" t="n">
        <v>1</v>
      </c>
      <c r="Q9" t="n">
        <v>0</v>
      </c>
      <c r="S9" t="n">
        <v>3</v>
      </c>
      <c r="V9" t="n">
        <v>0.36</v>
      </c>
      <c r="Y9" t="n">
        <v>0.12</v>
      </c>
      <c r="Z9" t="n">
        <v>2.4</v>
      </c>
    </row>
    <row r="10">
      <c r="A10" t="inlineStr">
        <is>
          <t>Asian Taste High Fiber Medium Grain Rice (cooked)</t>
        </is>
      </c>
      <c r="B10" s="14" t="inlineStr">
        <is>
          <t>Adjusted for cooked rice. The step is to multiply the uncooked nutritional values by a constant of 6.4.</t>
        </is>
      </c>
      <c r="C10" s="14" t="n">
        <v>0.25</v>
      </c>
      <c r="D10">
        <f ref="D10:Z10" t="array">D9:Z9*6.4</f>
        <v/>
      </c>
      <c r="E10" t="n">
        <v>64</v>
      </c>
      <c r="F10" t="n">
        <v>6.4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185.6</v>
      </c>
      <c r="O10" t="n">
        <v>6.4</v>
      </c>
      <c r="P10" t="n">
        <v>0</v>
      </c>
      <c r="Q10" t="n">
        <v>0</v>
      </c>
      <c r="R10" t="n">
        <v>0</v>
      </c>
      <c r="S10" t="n">
        <v>19.2</v>
      </c>
      <c r="T10" t="n">
        <v>0</v>
      </c>
      <c r="U10" t="n">
        <v>0</v>
      </c>
      <c r="V10" t="n">
        <v>2.304</v>
      </c>
      <c r="W10" t="n">
        <v>0</v>
      </c>
      <c r="X10" t="n">
        <v>0</v>
      </c>
      <c r="Y10" t="n">
        <v>0.768</v>
      </c>
      <c r="Z10" t="n">
        <v>15.36</v>
      </c>
    </row>
    <row r="11">
      <c r="A11" t="inlineStr">
        <is>
          <t>Egg (boiled)</t>
        </is>
      </c>
      <c r="B11" s="14" t="inlineStr">
        <is>
          <t>One 50g egg is 1/4 cup.</t>
        </is>
      </c>
      <c r="C11" s="14" t="n">
        <v>0.25</v>
      </c>
      <c r="D11" t="n">
        <v>78</v>
      </c>
      <c r="F11" t="n">
        <v>5</v>
      </c>
      <c r="G11" t="n">
        <v>1.6</v>
      </c>
      <c r="I11" t="n">
        <v>0.7</v>
      </c>
      <c r="J11" t="n">
        <v>2</v>
      </c>
      <c r="K11" t="n">
        <v>187</v>
      </c>
      <c r="L11" t="n">
        <v>62</v>
      </c>
      <c r="M11" t="n">
        <v>63</v>
      </c>
      <c r="N11" t="n">
        <v>0.6</v>
      </c>
      <c r="O11" t="n">
        <v>0</v>
      </c>
      <c r="Q11" t="n">
        <v>0.6</v>
      </c>
      <c r="S11" t="n">
        <v>6</v>
      </c>
      <c r="T11" t="n">
        <v>2.2</v>
      </c>
      <c r="U11" t="n">
        <v>26</v>
      </c>
      <c r="V11" t="n">
        <v>0.54</v>
      </c>
      <c r="W11" t="n">
        <v>45</v>
      </c>
      <c r="X11" t="n">
        <v>0</v>
      </c>
      <c r="AA11" t="n">
        <v>0.08500000000000001</v>
      </c>
      <c r="AD11" t="n">
        <v>0.24</v>
      </c>
      <c r="AF11" t="n">
        <v>0.42</v>
      </c>
    </row>
    <row r="12">
      <c r="A12" t="inlineStr">
        <is>
          <t>Egg (scrambled)</t>
        </is>
      </c>
      <c r="B12" s="14" t="inlineStr">
        <is>
          <t>One large, 61g</t>
        </is>
      </c>
      <c r="C12" s="14" t="n">
        <v>0.5</v>
      </c>
      <c r="D12" t="n">
        <v>91</v>
      </c>
      <c r="F12" t="n">
        <v>7</v>
      </c>
      <c r="G12" t="n">
        <v>2</v>
      </c>
      <c r="H12" t="n">
        <v>0.4</v>
      </c>
      <c r="I12" t="n">
        <v>1.5</v>
      </c>
      <c r="J12" t="n">
        <v>2.7</v>
      </c>
      <c r="K12" t="n">
        <v>169</v>
      </c>
      <c r="L12" t="n">
        <v>88</v>
      </c>
      <c r="M12" t="n">
        <v>81</v>
      </c>
      <c r="N12" t="n">
        <v>1</v>
      </c>
      <c r="O12" t="n">
        <v>0</v>
      </c>
      <c r="Q12" t="n">
        <v>0.8</v>
      </c>
      <c r="R12" t="n">
        <v>0</v>
      </c>
      <c r="S12" t="n">
        <v>6</v>
      </c>
      <c r="T12">
        <f ref="T12" t="array">11*(0.01)*INDEX([1]daily_values!$B$20:$B$48,COLUMN(T12)-19,1)</f>
        <v/>
      </c>
      <c r="U12">
        <f ref="U12" t="array">4*(0.01)*INDEX([1]daily_values!$B$20:$B$48,COLUMN(U12)-19,1)</f>
        <v/>
      </c>
      <c r="V12">
        <f ref="V12" t="array">4*(0.01)*INDEX([1]daily_values!$B$20:$B$48,COLUMN(V12)-19,1)</f>
        <v/>
      </c>
      <c r="W12">
        <f ref="W12" t="array">7*(0.01)*INDEX([1]daily_values!$B$20:$B$48,COLUMN(W12)-19,1)</f>
        <v/>
      </c>
      <c r="X12">
        <f ref="X12" t="array">0*(0.01)*INDEX([1]daily_values!$B$20:$B$48,COLUMN(X12)-19,1)</f>
        <v/>
      </c>
      <c r="Y12">
        <f ref="Y12" t="array">0*(0.01)*INDEX([1]daily_values!$B$20:$B$48,COLUMN(Y12)-19,1)</f>
        <v/>
      </c>
      <c r="Z12">
        <f ref="Z12" t="array">0*(0.01)*INDEX([1]daily_values!$B$20:$B$48,COLUMN(Z12)-19,1)</f>
        <v/>
      </c>
      <c r="AA12">
        <f ref="AA12" t="array">5*(0.01)*INDEX([1]daily_values!$B$20:$B$48,COLUMN(AA12)-19,1)</f>
        <v/>
      </c>
      <c r="AB12">
        <f ref="AB12" t="array">0*(0.01)*INDEX([1]daily_values!$B$20:$B$48,COLUMN(AB12)-19,1)</f>
        <v/>
      </c>
      <c r="AC12">
        <f ref="AC12" t="array">0*(0.01)*INDEX([1]daily_values!$B$20:$B$48,COLUMN(AC12)-19,1)</f>
        <v/>
      </c>
      <c r="AD12">
        <f ref="AD12" t="array">8*(0.01)*INDEX([1]daily_values!$B$20:$B$48,COLUMN(AD12)-19,1)</f>
        <v/>
      </c>
      <c r="AE12">
        <f ref="AE12" t="array">0*(0.01)*INDEX([1]daily_values!$B$20:$B$48,COLUMN(AE12)-19,1)</f>
        <v/>
      </c>
      <c r="AF12">
        <f ref="AF12" t="array">1*(0.01)*INDEX([1]daily_values!$B$20:$B$48,COLUMN(AF12)-19,1)</f>
        <v/>
      </c>
      <c r="AG12">
        <f ref="AG12" t="array">0*(0.01)*INDEX([1]daily_values!$B$20:$B$48,COLUMN(AG12)-19,1)</f>
        <v/>
      </c>
      <c r="AH12">
        <f ref="AH12" t="array">0*(0.01)*INDEX([1]daily_values!$B$20:$B$48,COLUMN(AH12)-19,1)</f>
        <v/>
      </c>
      <c r="AI12">
        <f ref="AI12" t="array">0*(0.01)*INDEX([1]daily_values!$B$20:$B$48,COLUMN(AI12)-19,1)</f>
        <v/>
      </c>
      <c r="AJ12">
        <f ref="AJ12" t="array">0*(0.01)*INDEX([1]daily_values!$B$20:$B$48,COLUMN(AJ12)-19,1)</f>
        <v/>
      </c>
      <c r="AK12">
        <f ref="AK12" t="array">0*(0.01)*INDEX([1]daily_values!$B$20:$B$48,COLUMN(AK12)-19,1)</f>
        <v/>
      </c>
      <c r="AL12">
        <f ref="AL12" t="array">0*(0.01)*INDEX([1]daily_values!$B$20:$B$48,COLUMN(AL12)-19,1)</f>
        <v/>
      </c>
      <c r="AM12">
        <f ref="AM12" t="array">0*(0.01)*INDEX([1]daily_values!$B$20:$B$48,COLUMN(AM12)-19,1)</f>
        <v/>
      </c>
      <c r="AN12">
        <f ref="AN12" t="array">0*(0.01)*INDEX([1]daily_values!$B$20:$B$48,COLUMN(AN12)-19,1)</f>
        <v/>
      </c>
      <c r="AO12">
        <f ref="AO12" t="array">0*(0.01)*INDEX([1]daily_values!$B$20:$B$48,COLUMN(AO12)-19,1)</f>
        <v/>
      </c>
      <c r="AP12">
        <f ref="AP12" t="array">0*(0.01)*INDEX([1]daily_values!$B$20:$B$48,COLUMN(AP12)-19,1)</f>
        <v/>
      </c>
      <c r="AQ12">
        <f ref="AQ12" t="array">0*(0.01)*INDEX([1]daily_values!$B$20:$B$48,COLUMN(AQ12)-19,1)</f>
        <v/>
      </c>
      <c r="AR12">
        <f ref="AR12" t="array">0*(0.01)*INDEX([1]daily_values!$B$20:$B$48,COLUMN(AR12)-19,1)</f>
        <v/>
      </c>
      <c r="AS12">
        <f ref="AS12" t="array">0*(0.01)*INDEX([1]daily_values!$B$20:$B$48,COLUMN(AS12)-19,1)</f>
        <v/>
      </c>
      <c r="AT12">
        <f ref="AT12" t="array">0*(0.01)*INDEX([1]daily_values!$B$20:$B$48,COLUMN(AT12)-19,1)</f>
        <v/>
      </c>
      <c r="AU12">
        <f ref="AU12" t="array">0*(0.01)*INDEX([1]daily_values!$B$20:$B$48,COLUMN(AU12)-19,1)</f>
        <v/>
      </c>
      <c r="AV12">
        <f ref="AV12" t="array">0*(0.01)*INDEX([1]daily_values!$B$20:$B$48,COLUMN(AV12)-19,1)</f>
        <v/>
      </c>
    </row>
    <row r="13">
      <c r="A13" t="inlineStr">
        <is>
          <t>Egg (over easy)</t>
        </is>
      </c>
      <c r="B13" s="14" t="inlineStr">
        <is>
          <t>One large, 46g</t>
        </is>
      </c>
      <c r="C13" s="14" t="n">
        <v>0.5</v>
      </c>
      <c r="D13" t="n">
        <v>90</v>
      </c>
      <c r="F13" t="n">
        <v>7</v>
      </c>
      <c r="G13" t="n">
        <v>2</v>
      </c>
      <c r="H13" t="n">
        <v>0</v>
      </c>
      <c r="I13" t="n">
        <v>1.5</v>
      </c>
      <c r="J13" t="n">
        <v>2.8</v>
      </c>
      <c r="K13" t="n">
        <v>184</v>
      </c>
      <c r="L13" t="n">
        <v>95</v>
      </c>
      <c r="M13" t="n">
        <v>70</v>
      </c>
      <c r="N13" t="n">
        <v>0.4</v>
      </c>
      <c r="O13" t="n">
        <v>0</v>
      </c>
      <c r="Q13" t="n">
        <v>0.2</v>
      </c>
      <c r="S13" t="n">
        <v>6</v>
      </c>
      <c r="T13">
        <f ref="T13" t="array">10*(0.01)*INDEX([1]daily_values!$B$20:$B$48,COLUMN(T13)-19,1)</f>
        <v/>
      </c>
      <c r="U13">
        <f ref="U13" t="array">2*(0.01)*INDEX([1]daily_values!$B$20:$B$48,COLUMN(U13)-19,1)</f>
        <v/>
      </c>
      <c r="V13">
        <f ref="V13" t="array">4*(0.01)*INDEX([1]daily_values!$B$20:$B$48,COLUMN(V13)-19,1)</f>
        <v/>
      </c>
      <c r="W13">
        <f ref="W13" t="array">7*(0.01)*INDEX([1]daily_values!$B$20:$B$48,COLUMN(W13)-19,1)</f>
        <v/>
      </c>
      <c r="X13">
        <f ref="X13" t="array">0*(0.01)*INDEX([1]daily_values!$B$20:$B$48,COLUMN(X13)-19,1)</f>
        <v/>
      </c>
      <c r="Y13">
        <f ref="Y13" t="array">0*(0.01)*INDEX([1]daily_values!$B$20:$B$48,COLUMN(Y13)-19,1)</f>
        <v/>
      </c>
      <c r="Z13">
        <f ref="Z13" t="array">0*(0.01)*INDEX([1]daily_values!$B$20:$B$48,COLUMN(Z13)-19,1)</f>
        <v/>
      </c>
      <c r="AA13">
        <f ref="AA13" t="array">5*(0.01)*INDEX([1]daily_values!$B$20:$B$48,COLUMN(AA13)-19,1)</f>
        <v/>
      </c>
      <c r="AB13">
        <f ref="AB13" t="array">0*(0.01)*INDEX([1]daily_values!$B$20:$B$48,COLUMN(AB13)-19,1)</f>
        <v/>
      </c>
      <c r="AC13">
        <f ref="AC13" t="array">0*(0.01)*INDEX([1]daily_values!$B$20:$B$48,COLUMN(AC13)-19,1)</f>
        <v/>
      </c>
      <c r="AD13">
        <f ref="AD13" t="array">6*(0.01)*INDEX([1]daily_values!$B$20:$B$48,COLUMN(AD13)-19,1)</f>
        <v/>
      </c>
      <c r="AE13">
        <f ref="AE13" t="array">0*(0.01)*INDEX([1]daily_values!$B$20:$B$48,COLUMN(AE13)-19,1)</f>
        <v/>
      </c>
      <c r="AF13">
        <f ref="AF13" t="array">1*(0.01)*INDEX([1]daily_values!$B$20:$B$48,COLUMN(AF13)-19,1)</f>
        <v/>
      </c>
      <c r="AG13">
        <f ref="AG13" t="array">0*(0.01)*INDEX([1]daily_values!$B$20:$B$48,COLUMN(AG13)-19,1)</f>
        <v/>
      </c>
      <c r="AH13">
        <f ref="AH13" t="array">0*(0.01)*INDEX([1]daily_values!$B$20:$B$48,COLUMN(AH13)-19,1)</f>
        <v/>
      </c>
      <c r="AI13">
        <f ref="AI13" t="array">0*(0.01)*INDEX([1]daily_values!$B$20:$B$48,COLUMN(AI13)-19,1)</f>
        <v/>
      </c>
      <c r="AJ13">
        <f ref="AJ13" t="array">0*(0.01)*INDEX([1]daily_values!$B$20:$B$48,COLUMN(AJ13)-19,1)</f>
        <v/>
      </c>
      <c r="AK13">
        <f ref="AK13" t="array">0*(0.01)*INDEX([1]daily_values!$B$20:$B$48,COLUMN(AK13)-19,1)</f>
        <v/>
      </c>
      <c r="AL13">
        <f ref="AL13" t="array">0*(0.01)*INDEX([1]daily_values!$B$20:$B$48,COLUMN(AL13)-19,1)</f>
        <v/>
      </c>
      <c r="AM13">
        <f ref="AM13" t="array">0*(0.01)*INDEX([1]daily_values!$B$20:$B$48,COLUMN(AM13)-19,1)</f>
        <v/>
      </c>
      <c r="AN13">
        <f ref="AN13" t="array">0*(0.01)*INDEX([1]daily_values!$B$20:$B$48,COLUMN(AN13)-19,1)</f>
        <v/>
      </c>
      <c r="AO13">
        <f ref="AO13" t="array">0*(0.01)*INDEX([1]daily_values!$B$20:$B$48,COLUMN(AO13)-19,1)</f>
        <v/>
      </c>
      <c r="AP13">
        <f ref="AP13" t="array">0*(0.01)*INDEX([1]daily_values!$B$20:$B$48,COLUMN(AP13)-19,1)</f>
        <v/>
      </c>
      <c r="AQ13">
        <f ref="AQ13" t="array">0*(0.01)*INDEX([1]daily_values!$B$20:$B$48,COLUMN(AQ13)-19,1)</f>
        <v/>
      </c>
      <c r="AR13">
        <f ref="AR13" t="array">0*(0.01)*INDEX([1]daily_values!$B$20:$B$48,COLUMN(AR13)-19,1)</f>
        <v/>
      </c>
      <c r="AS13">
        <f ref="AS13" t="array">0*(0.01)*INDEX([1]daily_values!$B$20:$B$48,COLUMN(AS13)-19,1)</f>
        <v/>
      </c>
      <c r="AT13">
        <f ref="AT13" t="array">0*(0.01)*INDEX([1]daily_values!$B$20:$B$48,COLUMN(AT13)-19,1)</f>
        <v/>
      </c>
      <c r="AU13">
        <f ref="AU13" t="array">0*(0.01)*INDEX([1]daily_values!$B$20:$B$48,COLUMN(AU13)-19,1)</f>
        <v/>
      </c>
      <c r="AV13">
        <f ref="AV13" t="array">0*(0.01)*INDEX([1]daily_values!$B$20:$B$48,COLUMN(AV13)-19,1)</f>
        <v/>
      </c>
    </row>
    <row r="14">
      <c r="A14" t="inlineStr">
        <is>
          <t>Apple</t>
        </is>
      </c>
      <c r="B14" s="14" t="inlineStr">
        <is>
          <t>One medium apple is 182 grams which translates to 3/4 cups of water.</t>
        </is>
      </c>
      <c r="C14" t="n">
        <v>0.75</v>
      </c>
      <c r="D14" t="n">
        <v>95</v>
      </c>
      <c r="F14" t="n">
        <v>0.3</v>
      </c>
      <c r="G14" t="n">
        <v>0.1</v>
      </c>
      <c r="I14" t="n">
        <v>0.1</v>
      </c>
      <c r="J14" t="n">
        <v>0</v>
      </c>
      <c r="K14" t="n">
        <v>0</v>
      </c>
      <c r="L14" t="n">
        <v>2</v>
      </c>
      <c r="M14" t="n">
        <v>195</v>
      </c>
      <c r="N14" t="n">
        <v>25</v>
      </c>
      <c r="O14" t="n">
        <v>4.4</v>
      </c>
      <c r="Q14" t="n">
        <v>19</v>
      </c>
      <c r="S14" t="n">
        <v>0.5</v>
      </c>
      <c r="T14" t="n">
        <v>0</v>
      </c>
      <c r="U14" t="n">
        <v>13</v>
      </c>
      <c r="V14" t="n">
        <v>0.18</v>
      </c>
      <c r="X14" t="n">
        <v>12.6</v>
      </c>
      <c r="AA14" t="n">
        <v>0.08500000000000001</v>
      </c>
      <c r="AD14" t="n">
        <v>0</v>
      </c>
      <c r="AF14" t="n">
        <v>8.4</v>
      </c>
    </row>
    <row r="15">
      <c r="A15" t="inlineStr">
        <is>
          <t>Orange</t>
        </is>
      </c>
      <c r="B15" s="14" t="inlineStr">
        <is>
          <t>One orange is 131 grams which translates to 1/2 cups of water.</t>
        </is>
      </c>
      <c r="C15" t="n">
        <v>0.5</v>
      </c>
      <c r="D15" t="n">
        <v>62</v>
      </c>
      <c r="F15" t="n">
        <v>0.2</v>
      </c>
      <c r="G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237</v>
      </c>
      <c r="N15" t="n">
        <v>15</v>
      </c>
      <c r="O15" t="n">
        <v>3.1</v>
      </c>
      <c r="Q15" t="n">
        <v>12</v>
      </c>
      <c r="S15" t="n">
        <v>1.2</v>
      </c>
      <c r="T15">
        <f ref="T15" t="array">0*(0.01)*INDEX([1]daily_values!$B$20:$B$48,COLUMN(T15)-19,1)</f>
        <v/>
      </c>
      <c r="U15">
        <f ref="U15" t="array">3*(0.01)*INDEX([1]daily_values!$B$20:$B$48,COLUMN(U15)-19,1)</f>
        <v/>
      </c>
      <c r="V15">
        <f ref="V15" t="array">0*(0.01)*INDEX([1]daily_values!$B$20:$B$48,COLUMN(V15)-19,1)</f>
        <v/>
      </c>
      <c r="W15">
        <f ref="W15" t="array">4*(0.01)*INDEX([1]daily_values!$B$20:$B$48,COLUMN(W15)-19,1)</f>
        <v/>
      </c>
      <c r="X15">
        <f ref="X15" t="array">85*(0.01)*INDEX([1]daily_values!$B$20:$B$48,COLUMN(X15)-19,1)</f>
        <v/>
      </c>
      <c r="Y15">
        <f ref="Y15" t="array">0*(0.01)*INDEX([1]daily_values!$B$20:$B$48,COLUMN(Y15)-19,1)</f>
        <v/>
      </c>
      <c r="Z15">
        <f ref="Z15" t="array">0*(0.01)*INDEX([1]daily_values!$B$20:$B$48,COLUMN(Z15)-19,1)</f>
        <v/>
      </c>
      <c r="AA15">
        <f ref="AA15" t="array">5*(0.01)*INDEX([1]daily_values!$B$20:$B$48,COLUMN(AA15)-19,1)</f>
        <v/>
      </c>
      <c r="AB15">
        <f ref="AB15" t="array">0*(0.01)*INDEX([1]daily_values!$B$20:$B$48,COLUMN(AB15)-19,1)</f>
        <v/>
      </c>
      <c r="AC15">
        <f ref="AC15" t="array">0*(0.01)*INDEX([1]daily_values!$B$20:$B$48,COLUMN(AC15)-19,1)</f>
        <v/>
      </c>
      <c r="AD15">
        <f ref="AD15" t="array">0*(0.01)*INDEX([1]daily_values!$B$20:$B$48,COLUMN(AD15)-19,1)</f>
        <v/>
      </c>
      <c r="AE15">
        <f ref="AE15" t="array">0*(0.01)*INDEX([1]daily_values!$B$20:$B$48,COLUMN(AE15)-19,1)</f>
        <v/>
      </c>
      <c r="AF15">
        <f ref="AF15" t="array">2*(0.01)*INDEX([1]daily_values!$B$20:$B$48,COLUMN(AF15)-19,1)</f>
        <v/>
      </c>
      <c r="AG15">
        <f ref="AG15" t="array">0*(0.01)*INDEX([1]daily_values!$B$20:$B$48,COLUMN(AG15)-19,1)</f>
        <v/>
      </c>
      <c r="AH15">
        <f ref="AH15" t="array">0*(0.01)*INDEX([1]daily_values!$B$20:$B$48,COLUMN(AH15)-19,1)</f>
        <v/>
      </c>
      <c r="AI15">
        <f ref="AI15" t="array">0*(0.01)*INDEX([1]daily_values!$B$20:$B$48,COLUMN(AI15)-19,1)</f>
        <v/>
      </c>
      <c r="AJ15">
        <f ref="AJ15" t="array">0*(0.01)*INDEX([1]daily_values!$B$20:$B$48,COLUMN(AJ15)-19,1)</f>
        <v/>
      </c>
      <c r="AK15">
        <f ref="AK15" t="array">0*(0.01)*INDEX([1]daily_values!$B$20:$B$48,COLUMN(AK15)-19,1)</f>
        <v/>
      </c>
      <c r="AL15">
        <f ref="AL15" t="array">0*(0.01)*INDEX([1]daily_values!$B$20:$B$48,COLUMN(AL15)-19,1)</f>
        <v/>
      </c>
      <c r="AM15">
        <f ref="AM15" t="array">0*(0.01)*INDEX([1]daily_values!$B$20:$B$48,COLUMN(AM15)-19,1)</f>
        <v/>
      </c>
      <c r="AN15">
        <f ref="AN15" t="array">0*(0.01)*INDEX([1]daily_values!$B$20:$B$48,COLUMN(AN15)-19,1)</f>
        <v/>
      </c>
      <c r="AO15">
        <f ref="AO15" t="array">0*(0.01)*INDEX([1]daily_values!$B$20:$B$48,COLUMN(AO15)-19,1)</f>
        <v/>
      </c>
      <c r="AP15">
        <f ref="AP15" t="array">0*(0.01)*INDEX([1]daily_values!$B$20:$B$48,COLUMN(AP15)-19,1)</f>
        <v/>
      </c>
      <c r="AQ15">
        <f ref="AQ15" t="array">0*(0.01)*INDEX([1]daily_values!$B$20:$B$48,COLUMN(AQ15)-19,1)</f>
        <v/>
      </c>
      <c r="AR15">
        <f ref="AR15" t="array">0*(0.01)*INDEX([1]daily_values!$B$20:$B$48,COLUMN(AR15)-19,1)</f>
        <v/>
      </c>
      <c r="AS15">
        <f ref="AS15" t="array">0*(0.01)*INDEX([1]daily_values!$B$20:$B$48,COLUMN(AS15)-19,1)</f>
        <v/>
      </c>
      <c r="AT15">
        <f ref="AT15" t="array">0*(0.01)*INDEX([1]daily_values!$B$20:$B$48,COLUMN(AT15)-19,1)</f>
        <v/>
      </c>
      <c r="AU15">
        <f ref="AU15" t="array">0*(0.01)*INDEX([1]daily_values!$B$20:$B$48,COLUMN(AU15)-19,1)</f>
        <v/>
      </c>
      <c r="AV15">
        <f ref="AV15" t="array">0*(0.01)*INDEX([1]daily_values!$B$20:$B$48,COLUMN(AV15)-19,1)</f>
        <v/>
      </c>
    </row>
    <row r="16">
      <c r="A16" t="inlineStr">
        <is>
          <t>Banana</t>
        </is>
      </c>
      <c r="B16" s="14" t="inlineStr">
        <is>
          <t>One medium banana is 118 grams which translates to 1/2 cups of water.</t>
        </is>
      </c>
      <c r="C16" t="n">
        <v>0.5</v>
      </c>
      <c r="D16" t="n">
        <v>105</v>
      </c>
      <c r="F16" t="n">
        <v>0.4</v>
      </c>
      <c r="G16" t="n">
        <v>0.1</v>
      </c>
      <c r="I16" t="n">
        <v>0.1</v>
      </c>
      <c r="J16" t="n">
        <v>0</v>
      </c>
      <c r="K16" t="n">
        <v>0</v>
      </c>
      <c r="L16" t="n">
        <v>1</v>
      </c>
      <c r="M16" t="n">
        <v>422</v>
      </c>
      <c r="N16" t="n">
        <v>27</v>
      </c>
      <c r="O16" t="n">
        <v>3.1</v>
      </c>
      <c r="Q16" t="n">
        <v>14</v>
      </c>
      <c r="S16" t="n">
        <v>1.3</v>
      </c>
      <c r="T16">
        <f ref="T16" t="array">0*(0.01)*INDEX([1]daily_values!$B$20:$B$48,COLUMN(T16)-19,1)</f>
        <v/>
      </c>
      <c r="U16">
        <f ref="U16" t="array">0*(0.01)*INDEX([1]daily_values!$B$20:$B$48,COLUMN(U16)-19,1)</f>
        <v/>
      </c>
      <c r="V16">
        <f ref="V16" t="array">1*(0.01)*INDEX([1]daily_values!$B$20:$B$48,COLUMN(V16)-19,1)</f>
        <v/>
      </c>
      <c r="W16">
        <f ref="W16" t="array">1*(0.01)*INDEX([1]daily_values!$B$20:$B$48,COLUMN(W16)-19,1)</f>
        <v/>
      </c>
      <c r="X16">
        <f ref="X16" t="array">17*(0.01)*INDEX([1]daily_values!$B$20:$B$48,COLUMN(X16)-19,1)</f>
        <v/>
      </c>
      <c r="Y16">
        <f ref="Y16" t="array">0*(0.01)*INDEX([1]daily_values!$B$20:$B$48,COLUMN(Y16)-19,1)</f>
        <v/>
      </c>
      <c r="Z16">
        <f ref="Z16" t="array">0*(0.01)*INDEX([1]daily_values!$B$20:$B$48,COLUMN(Z16)-19,1)</f>
        <v/>
      </c>
      <c r="AA16">
        <f ref="AA16" t="array">20*(0.01)*INDEX([1]daily_values!$B$20:$B$48,COLUMN(AA16)-19,1)</f>
        <v/>
      </c>
      <c r="AB16">
        <f ref="AB16" t="array">0*(0.01)*INDEX([1]daily_values!$B$20:$B$48,COLUMN(AB16)-19,1)</f>
        <v/>
      </c>
      <c r="AC16">
        <f ref="AC16" t="array">0*(0.01)*INDEX([1]daily_values!$B$20:$B$48,COLUMN(AC16)-19,1)</f>
        <v/>
      </c>
      <c r="AD16">
        <f ref="AD16" t="array">0*(0.01)*INDEX([1]daily_values!$B$20:$B$48,COLUMN(AD16)-19,1)</f>
        <v/>
      </c>
      <c r="AE16">
        <f ref="AE16" t="array">0*(0.01)*INDEX([1]daily_values!$B$20:$B$48,COLUMN(AE16)-19,1)</f>
        <v/>
      </c>
      <c r="AF16">
        <f ref="AF16" t="array">8*(0.01)*INDEX([1]daily_values!$B$20:$B$48,COLUMN(AF16)-19,1)</f>
        <v/>
      </c>
      <c r="AG16">
        <f ref="AG16" t="array">0*(0.01)*INDEX([1]daily_values!$B$20:$B$48,COLUMN(AG16)-19,1)</f>
        <v/>
      </c>
      <c r="AH16">
        <f ref="AH16" t="array">0*(0.01)*INDEX([1]daily_values!$B$20:$B$48,COLUMN(AH16)-19,1)</f>
        <v/>
      </c>
      <c r="AI16">
        <f ref="AI16" t="array">0*(0.01)*INDEX([1]daily_values!$B$20:$B$48,COLUMN(AI16)-19,1)</f>
        <v/>
      </c>
      <c r="AJ16">
        <f ref="AJ16" t="array">0*(0.01)*INDEX([1]daily_values!$B$20:$B$48,COLUMN(AJ16)-19,1)</f>
        <v/>
      </c>
      <c r="AK16">
        <f ref="AK16" t="array">0*(0.01)*INDEX([1]daily_values!$B$20:$B$48,COLUMN(AK16)-19,1)</f>
        <v/>
      </c>
      <c r="AL16">
        <f ref="AL16" t="array">0*(0.01)*INDEX([1]daily_values!$B$20:$B$48,COLUMN(AL16)-19,1)</f>
        <v/>
      </c>
      <c r="AM16">
        <f ref="AM16" t="array">0*(0.01)*INDEX([1]daily_values!$B$20:$B$48,COLUMN(AM16)-19,1)</f>
        <v/>
      </c>
      <c r="AN16">
        <f ref="AN16" t="array">0*(0.01)*INDEX([1]daily_values!$B$20:$B$48,COLUMN(AN16)-19,1)</f>
        <v/>
      </c>
      <c r="AO16">
        <f ref="AO16" t="array">0*(0.01)*INDEX([1]daily_values!$B$20:$B$48,COLUMN(AO16)-19,1)</f>
        <v/>
      </c>
      <c r="AP16">
        <f ref="AP16" t="array">0*(0.01)*INDEX([1]daily_values!$B$20:$B$48,COLUMN(AP16)-19,1)</f>
        <v/>
      </c>
      <c r="AQ16">
        <f ref="AQ16" t="array">0*(0.01)*INDEX([1]daily_values!$B$20:$B$48,COLUMN(AQ16)-19,1)</f>
        <v/>
      </c>
      <c r="AR16">
        <f ref="AR16" t="array">0*(0.01)*INDEX([1]daily_values!$B$20:$B$48,COLUMN(AR16)-19,1)</f>
        <v/>
      </c>
      <c r="AS16">
        <f ref="AS16" t="array">0*(0.01)*INDEX([1]daily_values!$B$20:$B$48,COLUMN(AS16)-19,1)</f>
        <v/>
      </c>
      <c r="AT16">
        <f ref="AT16" t="array">0*(0.01)*INDEX([1]daily_values!$B$20:$B$48,COLUMN(AT16)-19,1)</f>
        <v/>
      </c>
      <c r="AU16">
        <f ref="AU16" t="array">0*(0.01)*INDEX([1]daily_values!$B$20:$B$48,COLUMN(AU16)-19,1)</f>
        <v/>
      </c>
      <c r="AV16">
        <f ref="AV16" t="array">0*(0.01)*INDEX([1]daily_values!$B$20:$B$48,COLUMN(AV16)-19,1)</f>
        <v/>
      </c>
    </row>
    <row r="17">
      <c r="A17" t="inlineStr">
        <is>
          <t>Chobani Greek Yogurt (Peach)</t>
        </is>
      </c>
      <c r="B17" s="14" t="inlineStr">
        <is>
          <t>One cup is 150 grams which translates to 3/4 cups.</t>
        </is>
      </c>
      <c r="C17" t="n">
        <v>0.75</v>
      </c>
      <c r="D17" t="n">
        <v>110</v>
      </c>
      <c r="F17" t="n">
        <v>0</v>
      </c>
      <c r="G17" t="n">
        <v>0</v>
      </c>
      <c r="H17" t="n">
        <v>0</v>
      </c>
      <c r="K17" t="n">
        <v>5</v>
      </c>
      <c r="L17" t="n">
        <v>55</v>
      </c>
      <c r="M17">
        <f>3016*0.04</f>
        <v/>
      </c>
      <c r="Q17" t="n">
        <v>13</v>
      </c>
      <c r="R17" t="n">
        <v>9</v>
      </c>
      <c r="S17" t="n">
        <v>11</v>
      </c>
      <c r="T17">
        <f ref="T17" t="array">0*(0.01)*INDEX([1]daily_values!$B$20:$B$48,COLUMN(T17)-19,1)</f>
        <v/>
      </c>
      <c r="U17">
        <f ref="U17" t="array">10*(0.01)*INDEX([1]daily_values!$B$20:$B$48,COLUMN(U17)-19,1)</f>
        <v/>
      </c>
      <c r="V17">
        <f ref="V17" t="array">0*(0.01)*INDEX([1]daily_values!$B$20:$B$48,COLUMN(V17)-19,1)</f>
        <v/>
      </c>
      <c r="W17">
        <f ref="W17" t="array">0*(0.01)*INDEX([1]daily_values!$B$20:$B$48,COLUMN(W17)-19,1)</f>
        <v/>
      </c>
      <c r="X17">
        <f ref="X17" t="array">0*(0.01)*INDEX([1]daily_values!$B$20:$B$48,COLUMN(X17)-19,1)</f>
        <v/>
      </c>
      <c r="Y17">
        <f ref="Y17" t="array">0*(0.01)*INDEX([1]daily_values!$B$20:$B$48,COLUMN(Y17)-19,1)</f>
        <v/>
      </c>
      <c r="Z17">
        <f ref="Z17" t="array">0*(0.01)*INDEX([1]daily_values!$B$20:$B$48,COLUMN(Z17)-19,1)</f>
        <v/>
      </c>
      <c r="AA17">
        <f ref="AA17" t="array">0*(0.01)*INDEX([1]daily_values!$B$20:$B$48,COLUMN(AA17)-19,1)</f>
        <v/>
      </c>
      <c r="AB17">
        <f ref="AB17" t="array">0*(0.01)*INDEX([1]daily_values!$B$20:$B$48,COLUMN(AB17)-19,1)</f>
        <v/>
      </c>
      <c r="AC17">
        <f ref="AC17" t="array">0*(0.01)*INDEX([1]daily_values!$B$20:$B$48,COLUMN(AC17)-19,1)</f>
        <v/>
      </c>
      <c r="AD17">
        <f ref="AD17" t="array">0*(0.01)*INDEX([1]daily_values!$B$20:$B$48,COLUMN(AD17)-19,1)</f>
        <v/>
      </c>
      <c r="AE17">
        <f ref="AE17" t="array">0*(0.01)*INDEX([1]daily_values!$B$20:$B$48,COLUMN(AE17)-19,1)</f>
        <v/>
      </c>
      <c r="AF17">
        <f ref="AF17" t="array">0*(0.01)*INDEX([1]daily_values!$B$20:$B$48,COLUMN(AF17)-19,1)</f>
        <v/>
      </c>
      <c r="AG17">
        <f ref="AG17" t="array">0*(0.01)*INDEX([1]daily_values!$B$20:$B$48,COLUMN(AG17)-19,1)</f>
        <v/>
      </c>
      <c r="AH17">
        <f ref="AH17" t="array">0*(0.01)*INDEX([1]daily_values!$B$20:$B$48,COLUMN(AH17)-19,1)</f>
        <v/>
      </c>
      <c r="AI17">
        <f ref="AI17" t="array">0*(0.01)*INDEX([1]daily_values!$B$20:$B$48,COLUMN(AI17)-19,1)</f>
        <v/>
      </c>
      <c r="AJ17">
        <f ref="AJ17" t="array">0*(0.01)*INDEX([1]daily_values!$B$20:$B$48,COLUMN(AJ17)-19,1)</f>
        <v/>
      </c>
      <c r="AK17">
        <f ref="AK17" t="array">0*(0.01)*INDEX([1]daily_values!$B$20:$B$48,COLUMN(AK17)-19,1)</f>
        <v/>
      </c>
      <c r="AL17">
        <f ref="AL17" t="array">0*(0.01)*INDEX([1]daily_values!$B$20:$B$48,COLUMN(AL17)-19,1)</f>
        <v/>
      </c>
      <c r="AM17">
        <f ref="AM17" t="array">0*(0.01)*INDEX([1]daily_values!$B$20:$B$48,COLUMN(AM17)-19,1)</f>
        <v/>
      </c>
      <c r="AN17">
        <f ref="AN17" t="array">0*(0.01)*INDEX([1]daily_values!$B$20:$B$48,COLUMN(AN17)-19,1)</f>
        <v/>
      </c>
      <c r="AO17">
        <f ref="AO17" t="array">0*(0.01)*INDEX([1]daily_values!$B$20:$B$48,COLUMN(AO17)-19,1)</f>
        <v/>
      </c>
      <c r="AP17">
        <f ref="AP17" t="array">0*(0.01)*INDEX([1]daily_values!$B$20:$B$48,COLUMN(AP17)-19,1)</f>
        <v/>
      </c>
      <c r="AQ17">
        <f ref="AQ17" t="array">0*(0.01)*INDEX([1]daily_values!$B$20:$B$48,COLUMN(AQ17)-19,1)</f>
        <v/>
      </c>
      <c r="AR17">
        <f ref="AR17" t="array">0*(0.01)*INDEX([1]daily_values!$B$20:$B$48,COLUMN(AR17)-19,1)</f>
        <v/>
      </c>
      <c r="AS17">
        <f ref="AS17" t="array">0*(0.01)*INDEX([1]daily_values!$B$20:$B$48,COLUMN(AS17)-19,1)</f>
        <v/>
      </c>
      <c r="AT17">
        <f ref="AT17" t="array">0*(0.01)*INDEX([1]daily_values!$B$20:$B$48,COLUMN(AT17)-19,1)</f>
        <v/>
      </c>
      <c r="AU17">
        <f ref="AU17" t="array">0*(0.01)*INDEX([1]daily_values!$B$20:$B$48,COLUMN(AU17)-19,1)</f>
        <v/>
      </c>
      <c r="AV17">
        <f ref="AV17" t="array">0*(0.01)*INDEX([1]daily_values!$B$20:$B$48,COLUMN(AV17)-19,1)</f>
        <v/>
      </c>
    </row>
    <row r="18">
      <c r="A18" t="inlineStr">
        <is>
          <t>Knudsen Small Curd Low Fat 2% Milkfat Cottage Cheese, 32 oz Tub</t>
        </is>
      </c>
      <c r="B18" s="14" t="n"/>
      <c r="C18" t="n">
        <v>0.5</v>
      </c>
      <c r="D18" t="n">
        <v>90</v>
      </c>
      <c r="F18" t="n">
        <v>2.5</v>
      </c>
      <c r="G18" t="n">
        <v>1.5</v>
      </c>
      <c r="H18" t="n">
        <v>0</v>
      </c>
      <c r="K18" t="n">
        <v>15</v>
      </c>
      <c r="L18" t="n">
        <v>420</v>
      </c>
      <c r="M18" t="n">
        <v>150</v>
      </c>
      <c r="N18" t="n">
        <v>6</v>
      </c>
      <c r="O18" t="n">
        <v>0</v>
      </c>
      <c r="Q18" t="n">
        <v>0</v>
      </c>
      <c r="R18" t="n">
        <v>0</v>
      </c>
      <c r="S18" t="n">
        <v>11</v>
      </c>
      <c r="T18">
        <f ref="T18" t="array">8*(0.01)*INDEX([1]daily_values!$B$20:$B$48,COLUMN(T18)-19,1)</f>
        <v/>
      </c>
      <c r="U18">
        <f ref="U18" t="array">8*(0.01)*INDEX([1]daily_values!$B$20:$B$48,COLUMN(U18)-19,1)</f>
        <v/>
      </c>
      <c r="V18">
        <f ref="V18" t="array">0*(0.01)*INDEX([1]daily_values!$B$20:$B$48,COLUMN(V18)-19,1)</f>
        <v/>
      </c>
      <c r="W18">
        <f ref="W18" t="array">10*(0.01)*INDEX([1]daily_values!$B$20:$B$48,COLUMN(W18)-19,1)</f>
        <v/>
      </c>
      <c r="X18">
        <f ref="X18" t="array">0*(0.01)*INDEX([1]daily_values!$B$20:$B$48,COLUMN(X18)-19,1)</f>
        <v/>
      </c>
      <c r="Y18">
        <f ref="Y18" t="array">0*(0.01)*INDEX([1]daily_values!$B$20:$B$48,COLUMN(Y18)-19,1)</f>
        <v/>
      </c>
      <c r="Z18">
        <f ref="Z18" t="array">0*(0.01)*INDEX([1]daily_values!$B$20:$B$48,COLUMN(Z18)-19,1)</f>
        <v/>
      </c>
      <c r="AA18">
        <f ref="AA18" t="array">0*(0.01)*INDEX([1]daily_values!$B$20:$B$48,COLUMN(AA18)-19,1)</f>
        <v/>
      </c>
      <c r="AB18">
        <f ref="AB18" t="array">0*(0.01)*INDEX([1]daily_values!$B$20:$B$48,COLUMN(AB18)-19,1)</f>
        <v/>
      </c>
      <c r="AC18">
        <f ref="AC18" t="array">0*(0.01)*INDEX([1]daily_values!$B$20:$B$48,COLUMN(AC18)-19,1)</f>
        <v/>
      </c>
      <c r="AD18">
        <f ref="AD18" t="array">0*(0.01)*INDEX([1]daily_values!$B$20:$B$48,COLUMN(AD18)-19,1)</f>
        <v/>
      </c>
      <c r="AE18">
        <f ref="AE18" t="array">0*(0.01)*INDEX([1]daily_values!$B$20:$B$48,COLUMN(AE18)-19,1)</f>
        <v/>
      </c>
      <c r="AF18">
        <f ref="AF18" t="array">0*(0.01)*INDEX([1]daily_values!$B$20:$B$48,COLUMN(AF18)-19,1)</f>
        <v/>
      </c>
      <c r="AG18">
        <f ref="AG18" t="array">0*(0.01)*INDEX([1]daily_values!$B$20:$B$48,COLUMN(AG18)-19,1)</f>
        <v/>
      </c>
      <c r="AH18">
        <f ref="AH18" t="array">0*(0.01)*INDEX([1]daily_values!$B$20:$B$48,COLUMN(AH18)-19,1)</f>
        <v/>
      </c>
      <c r="AI18">
        <f ref="AI18" t="array">0*(0.01)*INDEX([1]daily_values!$B$20:$B$48,COLUMN(AI18)-19,1)</f>
        <v/>
      </c>
      <c r="AJ18">
        <f ref="AJ18" t="array">0*(0.01)*INDEX([1]daily_values!$B$20:$B$48,COLUMN(AJ18)-19,1)</f>
        <v/>
      </c>
      <c r="AK18">
        <f ref="AK18" t="array">0*(0.01)*INDEX([1]daily_values!$B$20:$B$48,COLUMN(AK18)-19,1)</f>
        <v/>
      </c>
      <c r="AL18">
        <f ref="AL18" t="array">0*(0.01)*INDEX([1]daily_values!$B$20:$B$48,COLUMN(AL18)-19,1)</f>
        <v/>
      </c>
      <c r="AM18">
        <f ref="AM18" t="array">0*(0.01)*INDEX([1]daily_values!$B$20:$B$48,COLUMN(AM18)-19,1)</f>
        <v/>
      </c>
      <c r="AN18">
        <f ref="AN18" t="array">0*(0.01)*INDEX([1]daily_values!$B$20:$B$48,COLUMN(AN18)-19,1)</f>
        <v/>
      </c>
      <c r="AO18">
        <f ref="AO18" t="array">0*(0.01)*INDEX([1]daily_values!$B$20:$B$48,COLUMN(AO18)-19,1)</f>
        <v/>
      </c>
      <c r="AP18">
        <f ref="AP18" t="array">0*(0.01)*INDEX([1]daily_values!$B$20:$B$48,COLUMN(AP18)-19,1)</f>
        <v/>
      </c>
      <c r="AQ18">
        <f ref="AQ18" t="array">0*(0.01)*INDEX([1]daily_values!$B$20:$B$48,COLUMN(AQ18)-19,1)</f>
        <v/>
      </c>
      <c r="AR18">
        <f ref="AR18" t="array">0*(0.01)*INDEX([1]daily_values!$B$20:$B$48,COLUMN(AR18)-19,1)</f>
        <v/>
      </c>
      <c r="AS18">
        <f ref="AS18" t="array">0*(0.01)*INDEX([1]daily_values!$B$20:$B$48,COLUMN(AS18)-19,1)</f>
        <v/>
      </c>
      <c r="AT18">
        <f ref="AT18" t="array">0*(0.01)*INDEX([1]daily_values!$B$20:$B$48,COLUMN(AT18)-19,1)</f>
        <v/>
      </c>
      <c r="AU18">
        <f ref="AU18" t="array">0*(0.01)*INDEX([1]daily_values!$B$20:$B$48,COLUMN(AU18)-19,1)</f>
        <v/>
      </c>
      <c r="AV18">
        <f ref="AV18" t="array">0*(0.01)*INDEX([1]daily_values!$B$20:$B$48,COLUMN(AV18)-19,1)</f>
        <v/>
      </c>
    </row>
    <row r="19">
      <c r="A19" t="inlineStr">
        <is>
          <t>Quaker, Steel Cut Quick 3-Minute Oats, 25 oz Canister</t>
        </is>
      </c>
      <c r="B19" s="14" t="inlineStr">
        <is>
          <t>1.5 servings is half cup</t>
        </is>
      </c>
      <c r="C19" t="n">
        <v>0.3333</v>
      </c>
      <c r="D19" t="n">
        <v>170</v>
      </c>
      <c r="F19" t="n">
        <v>3</v>
      </c>
      <c r="G19" t="n">
        <v>0.5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170</v>
      </c>
      <c r="N19" t="n">
        <v>31</v>
      </c>
      <c r="O19" t="n">
        <v>4</v>
      </c>
      <c r="P19" t="n">
        <v>2</v>
      </c>
      <c r="Q19" t="n">
        <v>0</v>
      </c>
      <c r="R19" t="n">
        <v>0</v>
      </c>
      <c r="S19" t="n">
        <v>6</v>
      </c>
      <c r="T19">
        <f ref="T19" t="array">0*(0.01)*INDEX([1]daily_values!$B$20:$B$48,COLUMN(T19)-19,1)</f>
        <v/>
      </c>
      <c r="U19">
        <f ref="U19" t="array">0*(0.01)*INDEX([1]daily_values!$B$20:$B$48,COLUMN(U19)-19,1)</f>
        <v/>
      </c>
      <c r="V19">
        <f ref="V19" t="array">8*(0.01)*INDEX([1]daily_values!$B$20:$B$48,COLUMN(V19)-19,1)</f>
        <v/>
      </c>
      <c r="W19">
        <f ref="W19" t="array">0*(0.01)*INDEX([1]daily_values!$B$20:$B$48,COLUMN(W19)-19,1)</f>
        <v/>
      </c>
      <c r="X19">
        <f ref="X19" t="array">0*(0.01)*INDEX([1]daily_values!$B$20:$B$48,COLUMN(X19)-19,1)</f>
        <v/>
      </c>
      <c r="Y19">
        <f ref="Y19" t="array">20*(0.01)*INDEX([1]daily_values!$B$20:$B$48,COLUMN(Y19)-19,1)</f>
        <v/>
      </c>
      <c r="Z19">
        <f ref="Z19" t="array">0*(0.01)*INDEX([1]daily_values!$B$20:$B$48,COLUMN(Z19)-19,1)</f>
        <v/>
      </c>
      <c r="AA19">
        <f ref="AA19" t="array">0*(0.01)*INDEX([1]daily_values!$B$20:$B$48,COLUMN(AA19)-19,1)</f>
        <v/>
      </c>
      <c r="AB19">
        <f ref="AB19" t="array">0*(0.01)*INDEX([1]daily_values!$B$20:$B$48,COLUMN(AB19)-19,1)</f>
        <v/>
      </c>
      <c r="AC19">
        <f ref="AC19" t="array">0*(0.01)*INDEX([1]daily_values!$B$20:$B$48,COLUMN(AC19)-19,1)</f>
        <v/>
      </c>
      <c r="AD19">
        <f ref="AD19" t="array">0*(0.01)*INDEX([1]daily_values!$B$20:$B$48,COLUMN(AD19)-19,1)</f>
        <v/>
      </c>
      <c r="AE19">
        <f ref="AE19" t="array">15*(0.01)*INDEX([1]daily_values!$B$20:$B$48,COLUMN(AE19)-19,1)</f>
        <v/>
      </c>
      <c r="AF19">
        <f ref="AF19" t="array">10*(0.01)*INDEX([1]daily_values!$B$20:$B$48,COLUMN(AF19)-19,1)</f>
        <v/>
      </c>
      <c r="AG19">
        <f ref="AG19" t="array">0*(0.01)*INDEX([1]daily_values!$B$20:$B$48,COLUMN(AG19)-19,1)</f>
        <v/>
      </c>
      <c r="AH19">
        <f ref="AH19" t="array">0*(0.01)*INDEX([1]daily_values!$B$20:$B$48,COLUMN(AH19)-19,1)</f>
        <v/>
      </c>
      <c r="AI19">
        <f ref="AI19" t="array">0*(0.01)*INDEX([1]daily_values!$B$20:$B$48,COLUMN(AI19)-19,1)</f>
        <v/>
      </c>
      <c r="AJ19">
        <f ref="AJ19" t="array">0*(0.01)*INDEX([1]daily_values!$B$20:$B$48,COLUMN(AJ19)-19,1)</f>
        <v/>
      </c>
      <c r="AK19">
        <f ref="AK19" t="array">0*(0.01)*INDEX([1]daily_values!$B$20:$B$48,COLUMN(AK19)-19,1)</f>
        <v/>
      </c>
      <c r="AL19">
        <f ref="AL19" t="array">0*(0.01)*INDEX([1]daily_values!$B$20:$B$48,COLUMN(AL19)-19,1)</f>
        <v/>
      </c>
      <c r="AM19">
        <f ref="AM19" t="array">0*(0.01)*INDEX([1]daily_values!$B$20:$B$48,COLUMN(AM19)-19,1)</f>
        <v/>
      </c>
      <c r="AN19">
        <f ref="AN19" t="array">0*(0.01)*INDEX([1]daily_values!$B$20:$B$48,COLUMN(AN19)-19,1)</f>
        <v/>
      </c>
      <c r="AO19">
        <f ref="AO19" t="array">0*(0.01)*INDEX([1]daily_values!$B$20:$B$48,COLUMN(AO19)-19,1)</f>
        <v/>
      </c>
      <c r="AP19">
        <f ref="AP19" t="array">0*(0.01)*INDEX([1]daily_values!$B$20:$B$48,COLUMN(AP19)-19,1)</f>
        <v/>
      </c>
      <c r="AQ19">
        <f ref="AQ19" t="array">0*(0.01)*INDEX([1]daily_values!$B$20:$B$48,COLUMN(AQ19)-19,1)</f>
        <v/>
      </c>
      <c r="AR19">
        <f ref="AR19" t="array">0*(0.01)*INDEX([1]daily_values!$B$20:$B$48,COLUMN(AR19)-19,1)</f>
        <v/>
      </c>
      <c r="AS19">
        <f ref="AS19" t="array">0*(0.01)*INDEX([1]daily_values!$B$20:$B$48,COLUMN(AS19)-19,1)</f>
        <v/>
      </c>
      <c r="AT19">
        <f ref="AT19" t="array">0*(0.01)*INDEX([1]daily_values!$B$20:$B$48,COLUMN(AT19)-19,1)</f>
        <v/>
      </c>
      <c r="AU19">
        <f ref="AU19" t="array">0*(0.01)*INDEX([1]daily_values!$B$20:$B$48,COLUMN(AU19)-19,1)</f>
        <v/>
      </c>
      <c r="AV19">
        <f ref="AV19" t="array">0*(0.01)*INDEX([1]daily_values!$B$20:$B$48,COLUMN(AV19)-19,1)</f>
        <v/>
      </c>
    </row>
    <row r="20">
      <c r="A20" t="inlineStr">
        <is>
          <t>Onion (medium)</t>
        </is>
      </c>
      <c r="B20" s="14" t="inlineStr">
        <is>
          <t>One medium onion is 110 grams which translates to 1 cup of water.</t>
        </is>
      </c>
      <c r="C20" t="n">
        <v>1</v>
      </c>
      <c r="D20" t="n">
        <v>44</v>
      </c>
      <c r="F20" t="n">
        <v>0.1</v>
      </c>
      <c r="G20" t="n">
        <v>0</v>
      </c>
      <c r="I20" t="n">
        <v>0</v>
      </c>
      <c r="J20" t="n">
        <v>0</v>
      </c>
      <c r="K20" t="n">
        <v>0</v>
      </c>
      <c r="L20" t="n">
        <v>4</v>
      </c>
      <c r="M20" t="n">
        <v>161</v>
      </c>
      <c r="N20" t="n">
        <v>10</v>
      </c>
      <c r="O20" t="n">
        <v>1.9</v>
      </c>
      <c r="Q20" t="n">
        <v>4.7</v>
      </c>
      <c r="S20" t="n">
        <v>1.2</v>
      </c>
      <c r="T20">
        <f ref="T20" t="array">0*(0.01)*INDEX([1]daily_values!$B$20:$B$48,COLUMN(T20)-19,1)</f>
        <v/>
      </c>
      <c r="U20">
        <f ref="U20" t="array">2*(0.01)*INDEX([1]daily_values!$B$20:$B$48,COLUMN(U20)-19,1)</f>
        <v/>
      </c>
      <c r="V20">
        <f ref="V20" t="array">1*(0.01)*INDEX([1]daily_values!$B$20:$B$48,COLUMN(V20)-19,1)</f>
        <v/>
      </c>
      <c r="W20">
        <f ref="W20" t="array">0*(0.01)*INDEX([1]daily_values!$B$20:$B$48,COLUMN(W20)-19,1)</f>
        <v/>
      </c>
      <c r="X20">
        <f ref="X20" t="array">13*(0.01)*INDEX([1]daily_values!$B$20:$B$48,COLUMN(X20)-19,1)</f>
        <v/>
      </c>
      <c r="Y20">
        <f ref="Y20" t="array">0*(0.01)*INDEX([1]daily_values!$B$20:$B$48,COLUMN(Y20)-19,1)</f>
        <v/>
      </c>
      <c r="Z20">
        <f ref="Z20" t="array">0*(0.01)*INDEX([1]daily_values!$B$20:$B$48,COLUMN(Z20)-19,1)</f>
        <v/>
      </c>
      <c r="AA20">
        <f ref="AA20" t="array">5*(0.01)*INDEX([1]daily_values!$B$20:$B$48,COLUMN(AA20)-19,1)</f>
        <v/>
      </c>
      <c r="AB20">
        <f ref="AB20" t="array">0*(0.01)*INDEX([1]daily_values!$B$20:$B$48,COLUMN(AB20)-19,1)</f>
        <v/>
      </c>
      <c r="AC20">
        <f ref="AC20" t="array">0*(0.01)*INDEX([1]daily_values!$B$20:$B$48,COLUMN(AC20)-19,1)</f>
        <v/>
      </c>
      <c r="AD20">
        <f ref="AD20" t="array">0*(0.01)*INDEX([1]daily_values!$B$20:$B$48,COLUMN(AD20)-19,1)</f>
        <v/>
      </c>
      <c r="AE20">
        <f ref="AE20" t="array">0*(0.01)*INDEX([1]daily_values!$B$20:$B$48,COLUMN(AE20)-19,1)</f>
        <v/>
      </c>
      <c r="AF20">
        <f ref="AF20" t="array">2*(0.01)*INDEX([1]daily_values!$B$20:$B$48,COLUMN(AF20)-19,1)</f>
        <v/>
      </c>
      <c r="AG20">
        <f ref="AG20" t="array">0*(0.01)*INDEX([1]daily_values!$B$20:$B$48,COLUMN(AG20)-19,1)</f>
        <v/>
      </c>
      <c r="AH20">
        <f ref="AH20" t="array">0*(0.01)*INDEX([1]daily_values!$B$20:$B$48,COLUMN(AH20)-19,1)</f>
        <v/>
      </c>
      <c r="AI20">
        <f ref="AI20" t="array">0*(0.01)*INDEX([1]daily_values!$B$20:$B$48,COLUMN(AI20)-19,1)</f>
        <v/>
      </c>
      <c r="AJ20">
        <f ref="AJ20" t="array">0*(0.01)*INDEX([1]daily_values!$B$20:$B$48,COLUMN(AJ20)-19,1)</f>
        <v/>
      </c>
      <c r="AK20">
        <f ref="AK20" t="array">0*(0.01)*INDEX([1]daily_values!$B$20:$B$48,COLUMN(AK20)-19,1)</f>
        <v/>
      </c>
      <c r="AL20">
        <f ref="AL20" t="array">0*(0.01)*INDEX([1]daily_values!$B$20:$B$48,COLUMN(AL20)-19,1)</f>
        <v/>
      </c>
      <c r="AM20">
        <f ref="AM20" t="array">0*(0.01)*INDEX([1]daily_values!$B$20:$B$48,COLUMN(AM20)-19,1)</f>
        <v/>
      </c>
      <c r="AN20">
        <f ref="AN20" t="array">0*(0.01)*INDEX([1]daily_values!$B$20:$B$48,COLUMN(AN20)-19,1)</f>
        <v/>
      </c>
      <c r="AO20">
        <f ref="AO20" t="array">0*(0.01)*INDEX([1]daily_values!$B$20:$B$48,COLUMN(AO20)-19,1)</f>
        <v/>
      </c>
      <c r="AP20">
        <f ref="AP20" t="array">0*(0.01)*INDEX([1]daily_values!$B$20:$B$48,COLUMN(AP20)-19,1)</f>
        <v/>
      </c>
      <c r="AQ20">
        <f ref="AQ20" t="array">0*(0.01)*INDEX([1]daily_values!$B$20:$B$48,COLUMN(AQ20)-19,1)</f>
        <v/>
      </c>
      <c r="AR20">
        <f ref="AR20" t="array">0*(0.01)*INDEX([1]daily_values!$B$20:$B$48,COLUMN(AR20)-19,1)</f>
        <v/>
      </c>
      <c r="AS20">
        <f ref="AS20" t="array">0*(0.01)*INDEX([1]daily_values!$B$20:$B$48,COLUMN(AS20)-19,1)</f>
        <v/>
      </c>
      <c r="AT20">
        <f ref="AT20" t="array">0*(0.01)*INDEX([1]daily_values!$B$20:$B$48,COLUMN(AT20)-19,1)</f>
        <v/>
      </c>
      <c r="AU20">
        <f ref="AU20" t="array">0*(0.01)*INDEX([1]daily_values!$B$20:$B$48,COLUMN(AU20)-19,1)</f>
        <v/>
      </c>
      <c r="AV20">
        <f ref="AV20" t="array">0*(0.01)*INDEX([1]daily_values!$B$20:$B$48,COLUMN(AV20)-19,1)</f>
        <v/>
      </c>
    </row>
    <row r="21">
      <c r="A21" t="inlineStr">
        <is>
          <t>Chicken of the Sea Chunk Light Premium Tuna in Water</t>
        </is>
      </c>
      <c r="B21" s="14" t="inlineStr">
        <is>
          <t>Each can contains 3 servings</t>
        </is>
      </c>
      <c r="C21" t="n">
        <v>0.25</v>
      </c>
      <c r="D21" t="n">
        <v>50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20</v>
      </c>
      <c r="L21" t="n">
        <v>180</v>
      </c>
      <c r="N21" t="n">
        <v>0</v>
      </c>
      <c r="O21" t="n">
        <v>0</v>
      </c>
      <c r="P21" t="n">
        <v>0</v>
      </c>
      <c r="Q21" t="n">
        <v>0</v>
      </c>
      <c r="S21" t="n">
        <v>13</v>
      </c>
      <c r="T21">
        <f ref="T21" t="array">15*(0.01)*INDEX([1]daily_values!$B$20:$B$48,COLUMN(T21)-19,1)</f>
        <v/>
      </c>
      <c r="U21">
        <f ref="U21" t="array">0*(0.01)*INDEX([1]daily_values!$B$20:$B$48,COLUMN(U21)-19,1)</f>
        <v/>
      </c>
      <c r="V21">
        <f ref="V21" t="array">2*(0.01)*INDEX([1]daily_values!$B$20:$B$48,COLUMN(V21)-19,1)</f>
        <v/>
      </c>
      <c r="W21">
        <f ref="W21" t="array">0*(0.01)*INDEX([1]daily_values!$B$20:$B$48,COLUMN(W21)-19,1)</f>
        <v/>
      </c>
      <c r="X21">
        <f ref="X21" t="array">2*(0.01)*INDEX([1]daily_values!$B$20:$B$48,COLUMN(X21)-19,1)</f>
        <v/>
      </c>
      <c r="Y21">
        <f ref="Y21" t="array">0*(0.01)*INDEX([1]daily_values!$B$20:$B$48,COLUMN(Y21)-19,1)</f>
        <v/>
      </c>
      <c r="Z21">
        <f ref="Z21" t="array">45*(0.01)*INDEX([1]daily_values!$B$20:$B$48,COLUMN(Z21)-19,1)</f>
        <v/>
      </c>
      <c r="AA21">
        <f ref="AA21" t="array">10*(0.01)*INDEX([1]daily_values!$B$20:$B$48,COLUMN(AA21)-19,1)</f>
        <v/>
      </c>
      <c r="AB21">
        <f ref="AB21" t="array">0*(0.01)*INDEX([1]daily_values!$B$20:$B$48,COLUMN(AB21)-19,1)</f>
        <v/>
      </c>
      <c r="AC21">
        <f ref="AC21" t="array">0*(0.01)*INDEX([1]daily_values!$B$20:$B$48,COLUMN(AC21)-19,1)</f>
        <v/>
      </c>
      <c r="AD21">
        <f ref="AD21" t="array">35*(0.01)*INDEX([1]daily_values!$B$20:$B$48,COLUMN(AD21)-19,1)</f>
        <v/>
      </c>
      <c r="AE21">
        <f ref="AE21" t="array">0*(0.01)*INDEX([1]daily_values!$B$20:$B$48,COLUMN(AE21)-19,1)</f>
        <v/>
      </c>
      <c r="AF21">
        <f ref="AF21" t="array">0*(0.01)*INDEX([1]daily_values!$B$20:$B$48,COLUMN(AF21)-19,1)</f>
        <v/>
      </c>
      <c r="AG21">
        <f ref="AG21" t="array">0*(0.01)*INDEX([1]daily_values!$B$20:$B$48,COLUMN(AG21)-19,1)</f>
        <v/>
      </c>
      <c r="AH21">
        <f ref="AH21" t="array">0*(0.01)*INDEX([1]daily_values!$B$20:$B$48,COLUMN(AH21)-19,1)</f>
        <v/>
      </c>
      <c r="AI21">
        <f ref="AI21" t="array">0*(0.01)*INDEX([1]daily_values!$B$20:$B$48,COLUMN(AI21)-19,1)</f>
        <v/>
      </c>
      <c r="AJ21">
        <f ref="AJ21" t="array">0*(0.01)*INDEX([1]daily_values!$B$20:$B$48,COLUMN(AJ21)-19,1)</f>
        <v/>
      </c>
      <c r="AK21">
        <f ref="AK21" t="array">0*(0.01)*INDEX([1]daily_values!$B$20:$B$48,COLUMN(AK21)-19,1)</f>
        <v/>
      </c>
      <c r="AL21">
        <f ref="AL21" t="array">0*(0.01)*INDEX([1]daily_values!$B$20:$B$48,COLUMN(AL21)-19,1)</f>
        <v/>
      </c>
      <c r="AM21">
        <f ref="AM21" t="array">0*(0.01)*INDEX([1]daily_values!$B$20:$B$48,COLUMN(AM21)-19,1)</f>
        <v/>
      </c>
      <c r="AN21">
        <f ref="AN21" t="array">0*(0.01)*INDEX([1]daily_values!$B$20:$B$48,COLUMN(AN21)-19,1)</f>
        <v/>
      </c>
      <c r="AO21">
        <f ref="AO21" t="array">0*(0.01)*INDEX([1]daily_values!$B$20:$B$48,COLUMN(AO21)-19,1)</f>
        <v/>
      </c>
      <c r="AP21">
        <f ref="AP21" t="array">50*(0.01)*INDEX([1]daily_values!$B$20:$B$48,COLUMN(AP21)-19,1)</f>
        <v/>
      </c>
      <c r="AQ21">
        <f ref="AQ21" t="array">0*(0.01)*INDEX([1]daily_values!$B$20:$B$48,COLUMN(AQ21)-19,1)</f>
        <v/>
      </c>
      <c r="AR21">
        <f ref="AR21" t="array">0*(0.01)*INDEX([1]daily_values!$B$20:$B$48,COLUMN(AR21)-19,1)</f>
        <v/>
      </c>
      <c r="AS21">
        <f ref="AS21" t="array">0*(0.01)*INDEX([1]daily_values!$B$20:$B$48,COLUMN(AS21)-19,1)</f>
        <v/>
      </c>
      <c r="AT21">
        <f ref="AT21" t="array">0*(0.01)*INDEX([1]daily_values!$B$20:$B$48,COLUMN(AT21)-19,1)</f>
        <v/>
      </c>
      <c r="AU21">
        <f ref="AU21" t="array">0*(0.01)*INDEX([1]daily_values!$B$20:$B$48,COLUMN(AU21)-19,1)</f>
        <v/>
      </c>
      <c r="AV21">
        <f ref="AV21" t="array">0*(0.01)*INDEX([1]daily_values!$B$20:$B$48,COLUMN(AV21)-19,1)</f>
        <v/>
      </c>
    </row>
    <row r="22">
      <c r="A22" t="inlineStr">
        <is>
          <t>Dave's Killer Bread Organic Bread 21 Whole Grains and Seeds</t>
        </is>
      </c>
      <c r="B22" s="14" t="inlineStr">
        <is>
          <t>One slice is 45g which translates to 1/2 cup</t>
        </is>
      </c>
      <c r="C22" t="n">
        <v>0.5</v>
      </c>
      <c r="D22" t="n">
        <v>110</v>
      </c>
      <c r="F22" t="n">
        <v>1.5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170</v>
      </c>
      <c r="M22" t="n">
        <v>100</v>
      </c>
      <c r="N22" t="n">
        <v>22</v>
      </c>
      <c r="O22" t="n">
        <v>5</v>
      </c>
      <c r="Q22" t="n">
        <v>5</v>
      </c>
      <c r="R22" t="n">
        <v>5</v>
      </c>
      <c r="S22" t="n">
        <v>5</v>
      </c>
      <c r="T22" t="n">
        <v>0</v>
      </c>
      <c r="U22" t="n">
        <v>0</v>
      </c>
      <c r="V22" t="n">
        <v>1</v>
      </c>
    </row>
    <row r="23">
      <c r="A23" t="inlineStr">
        <is>
          <t>Egg white</t>
        </is>
      </c>
      <c r="B23" s="14" t="inlineStr">
        <is>
          <t>One large, 33g</t>
        </is>
      </c>
      <c r="C23" t="n">
        <v>0.3333</v>
      </c>
      <c r="D23" t="n">
        <v>17</v>
      </c>
      <c r="F23" t="n">
        <v>0.1</v>
      </c>
      <c r="G23" t="n">
        <v>0</v>
      </c>
      <c r="I23" t="n">
        <v>0</v>
      </c>
      <c r="J23" t="n">
        <v>0</v>
      </c>
      <c r="K23" t="n">
        <v>0</v>
      </c>
      <c r="L23" t="n">
        <v>55</v>
      </c>
      <c r="M23" t="n">
        <v>54</v>
      </c>
      <c r="N23" t="n">
        <v>0.2</v>
      </c>
      <c r="O23" t="n">
        <v>0</v>
      </c>
      <c r="Q23" t="n">
        <v>0.2</v>
      </c>
      <c r="R23" t="n">
        <v>0</v>
      </c>
      <c r="S23" t="n">
        <v>3.6</v>
      </c>
      <c r="T23">
        <f ref="T23" t="array">0*(0.01)*INDEX([1]daily_values!$B$20:$B$48,COLUMN(T23)-19,1)</f>
        <v/>
      </c>
      <c r="U23">
        <f ref="U23" t="array">0*(0.01)*INDEX([1]daily_values!$B$20:$B$48,COLUMN(U23)-19,1)</f>
        <v/>
      </c>
      <c r="V23">
        <f ref="V23" t="array">0*(0.01)*INDEX([1]daily_values!$B$20:$B$48,COLUMN(V23)-19,1)</f>
        <v/>
      </c>
      <c r="W23">
        <f ref="W23" t="array">0*(0.01)*INDEX([1]daily_values!$B$20:$B$48,COLUMN(W23)-19,1)</f>
        <v/>
      </c>
      <c r="X23">
        <f ref="X23" t="array">0*(0.01)*INDEX([1]daily_values!$B$20:$B$48,COLUMN(X23)-19,1)</f>
        <v/>
      </c>
      <c r="Y23">
        <f ref="Y23" t="array">0*(0.01)*INDEX([1]daily_values!$B$20:$B$48,COLUMN(Y23)-19,1)</f>
        <v/>
      </c>
      <c r="Z23">
        <f ref="Z23" t="array">0*(0.01)*INDEX([1]daily_values!$B$20:$B$48,COLUMN(Z23)-19,1)</f>
        <v/>
      </c>
      <c r="AA23">
        <f ref="AA23" t="array">0*(0.01)*INDEX([1]daily_values!$B$20:$B$48,COLUMN(AA23)-19,1)</f>
        <v/>
      </c>
      <c r="AB23">
        <f ref="AB23" t="array">0*(0.01)*INDEX([1]daily_values!$B$20:$B$48,COLUMN(AB23)-19,1)</f>
        <v/>
      </c>
      <c r="AC23">
        <f ref="AC23" t="array">0*(0.01)*INDEX([1]daily_values!$B$20:$B$48,COLUMN(AC23)-19,1)</f>
        <v/>
      </c>
      <c r="AD23">
        <f ref="AD23" t="array">0*(0.01)*INDEX([1]daily_values!$B$20:$B$48,COLUMN(AD23)-19,1)</f>
        <v/>
      </c>
      <c r="AE23">
        <f ref="AE23" t="array">0*(0.01)*INDEX([1]daily_values!$B$20:$B$48,COLUMN(AE23)-19,1)</f>
        <v/>
      </c>
      <c r="AF23">
        <f ref="AF23" t="array">1*(0.01)*INDEX([1]daily_values!$B$20:$B$48,COLUMN(AF23)-19,1)</f>
        <v/>
      </c>
      <c r="AG23">
        <f ref="AG23" t="array">0*(0.01)*INDEX([1]daily_values!$B$20:$B$48,COLUMN(AG23)-19,1)</f>
        <v/>
      </c>
      <c r="AH23">
        <f ref="AH23" t="array">0*(0.01)*INDEX([1]daily_values!$B$20:$B$48,COLUMN(AH23)-19,1)</f>
        <v/>
      </c>
      <c r="AI23">
        <f ref="AI23" t="array">0*(0.01)*INDEX([1]daily_values!$B$20:$B$48,COLUMN(AI23)-19,1)</f>
        <v/>
      </c>
      <c r="AJ23">
        <f ref="AJ23" t="array">0*(0.01)*INDEX([1]daily_values!$B$20:$B$48,COLUMN(AJ23)-19,1)</f>
        <v/>
      </c>
      <c r="AK23">
        <f ref="AK23" t="array">0*(0.01)*INDEX([1]daily_values!$B$20:$B$48,COLUMN(AK23)-19,1)</f>
        <v/>
      </c>
      <c r="AL23">
        <f ref="AL23" t="array">0*(0.01)*INDEX([1]daily_values!$B$20:$B$48,COLUMN(AL23)-19,1)</f>
        <v/>
      </c>
      <c r="AM23">
        <f ref="AM23" t="array">0*(0.01)*INDEX([1]daily_values!$B$20:$B$48,COLUMN(AM23)-19,1)</f>
        <v/>
      </c>
      <c r="AN23">
        <f ref="AN23" t="array">0*(0.01)*INDEX([1]daily_values!$B$20:$B$48,COLUMN(AN23)-19,1)</f>
        <v/>
      </c>
      <c r="AO23">
        <f ref="AO23" t="array">0*(0.01)*INDEX([1]daily_values!$B$20:$B$48,COLUMN(AO23)-19,1)</f>
        <v/>
      </c>
      <c r="AP23">
        <f ref="AP23" t="array">0*(0.01)*INDEX([1]daily_values!$B$20:$B$48,COLUMN(AP23)-19,1)</f>
        <v/>
      </c>
      <c r="AQ23">
        <f ref="AQ23" t="array">0*(0.01)*INDEX([1]daily_values!$B$20:$B$48,COLUMN(AQ23)-19,1)</f>
        <v/>
      </c>
      <c r="AR23">
        <f ref="AR23" t="array">0*(0.01)*INDEX([1]daily_values!$B$20:$B$48,COLUMN(AR23)-19,1)</f>
        <v/>
      </c>
      <c r="AS23">
        <f ref="AS23" t="array">0*(0.01)*INDEX([1]daily_values!$B$20:$B$48,COLUMN(AS23)-19,1)</f>
        <v/>
      </c>
      <c r="AT23">
        <f ref="AT23" t="array">0*(0.01)*INDEX([1]daily_values!$B$20:$B$48,COLUMN(AT23)-19,1)</f>
        <v/>
      </c>
      <c r="AU23">
        <f ref="AU23" t="array">0*(0.01)*INDEX([1]daily_values!$B$20:$B$48,COLUMN(AU23)-19,1)</f>
        <v/>
      </c>
      <c r="AV23">
        <f ref="AV23" t="array">0*(0.01)*INDEX([1]daily_values!$B$20:$B$48,COLUMN(AV23)-19,1)</f>
        <v/>
      </c>
    </row>
    <row r="24">
      <c r="A24" t="inlineStr">
        <is>
          <t>Great Value Greek Plain Nonfat Yogurt, 32 oz</t>
        </is>
      </c>
      <c r="B24" s="14" t="inlineStr">
        <is>
          <t>One cup is 1.5 servings</t>
        </is>
      </c>
      <c r="C24" t="n">
        <v>0.6667</v>
      </c>
      <c r="D24" t="n">
        <v>100</v>
      </c>
      <c r="F24" t="n">
        <v>0</v>
      </c>
      <c r="G24" t="n">
        <v>0</v>
      </c>
      <c r="H24" t="n">
        <v>0</v>
      </c>
      <c r="K24" t="n">
        <v>5</v>
      </c>
      <c r="L24" t="n">
        <v>60</v>
      </c>
      <c r="M24" t="n">
        <v>241</v>
      </c>
      <c r="N24" t="n">
        <v>7</v>
      </c>
      <c r="O24" t="n">
        <v>0</v>
      </c>
      <c r="Q24" t="n">
        <v>7</v>
      </c>
      <c r="R24" t="n">
        <v>0</v>
      </c>
      <c r="S24" t="n">
        <v>17</v>
      </c>
      <c r="T24">
        <f ref="T24" t="array">0*(0.01)*INDEX([1]daily_values!$B$20:$B$48,COLUMN(T24)-19,1)</f>
        <v/>
      </c>
      <c r="U24">
        <f ref="U24" t="array">15*(0.01)*INDEX([1]daily_values!$B$20:$B$48,COLUMN(U24)-19,1)</f>
        <v/>
      </c>
      <c r="V24">
        <f ref="V24" t="array">0*(0.01)*INDEX([1]daily_values!$B$20:$B$48,COLUMN(V24)-19,1)</f>
        <v/>
      </c>
      <c r="W24">
        <f ref="W24" t="array">0*(0.01)*INDEX([1]daily_values!$B$20:$B$48,COLUMN(W24)-19,1)</f>
        <v/>
      </c>
      <c r="X24">
        <f ref="X24" t="array">0*(0.01)*INDEX([1]daily_values!$B$20:$B$48,COLUMN(X24)-19,1)</f>
        <v/>
      </c>
      <c r="Y24">
        <f ref="Y24" t="array">0*(0.01)*INDEX([1]daily_values!$B$20:$B$48,COLUMN(Y24)-19,1)</f>
        <v/>
      </c>
      <c r="Z24">
        <f ref="Z24" t="array">0*(0.01)*INDEX([1]daily_values!$B$20:$B$48,COLUMN(Z24)-19,1)</f>
        <v/>
      </c>
      <c r="AA24">
        <f ref="AA24" t="array">0*(0.01)*INDEX([1]daily_values!$B$20:$B$48,COLUMN(AA24)-19,1)</f>
        <v/>
      </c>
      <c r="AB24">
        <f ref="AB24" t="array">0*(0.01)*INDEX([1]daily_values!$B$20:$B$48,COLUMN(AB24)-19,1)</f>
        <v/>
      </c>
      <c r="AC24">
        <f ref="AC24" t="array">0*(0.01)*INDEX([1]daily_values!$B$20:$B$48,COLUMN(AC24)-19,1)</f>
        <v/>
      </c>
      <c r="AD24">
        <f ref="AD24" t="array">0*(0.01)*INDEX([1]daily_values!$B$20:$B$48,COLUMN(AD24)-19,1)</f>
        <v/>
      </c>
      <c r="AE24">
        <f ref="AE24" t="array">0*(0.01)*INDEX([1]daily_values!$B$20:$B$48,COLUMN(AE24)-19,1)</f>
        <v/>
      </c>
      <c r="AF24">
        <f ref="AF24" t="array">0*(0.01)*INDEX([1]daily_values!$B$20:$B$48,COLUMN(AF24)-19,1)</f>
        <v/>
      </c>
      <c r="AG24">
        <f ref="AG24" t="array">0*(0.01)*INDEX([1]daily_values!$B$20:$B$48,COLUMN(AG24)-19,1)</f>
        <v/>
      </c>
      <c r="AH24">
        <f ref="AH24" t="array">0*(0.01)*INDEX([1]daily_values!$B$20:$B$48,COLUMN(AH24)-19,1)</f>
        <v/>
      </c>
      <c r="AI24">
        <f ref="AI24" t="array">0*(0.01)*INDEX([1]daily_values!$B$20:$B$48,COLUMN(AI24)-19,1)</f>
        <v/>
      </c>
      <c r="AJ24">
        <f ref="AJ24" t="array">0*(0.01)*INDEX([1]daily_values!$B$20:$B$48,COLUMN(AJ24)-19,1)</f>
        <v/>
      </c>
      <c r="AK24">
        <f ref="AK24" t="array">0*(0.01)*INDEX([1]daily_values!$B$20:$B$48,COLUMN(AK24)-19,1)</f>
        <v/>
      </c>
      <c r="AL24">
        <f ref="AL24" t="array">0*(0.01)*INDEX([1]daily_values!$B$20:$B$48,COLUMN(AL24)-19,1)</f>
        <v/>
      </c>
      <c r="AM24">
        <f ref="AM24" t="array">0*(0.01)*INDEX([1]daily_values!$B$20:$B$48,COLUMN(AM24)-19,1)</f>
        <v/>
      </c>
      <c r="AN24">
        <f ref="AN24" t="array">0*(0.01)*INDEX([1]daily_values!$B$20:$B$48,COLUMN(AN24)-19,1)</f>
        <v/>
      </c>
      <c r="AO24">
        <f ref="AO24" t="array">0*(0.01)*INDEX([1]daily_values!$B$20:$B$48,COLUMN(AO24)-19,1)</f>
        <v/>
      </c>
      <c r="AP24">
        <f ref="AP24" t="array">0*(0.01)*INDEX([1]daily_values!$B$20:$B$48,COLUMN(AP24)-19,1)</f>
        <v/>
      </c>
      <c r="AQ24">
        <f ref="AQ24" t="array">0*(0.01)*INDEX([1]daily_values!$B$20:$B$48,COLUMN(AQ24)-19,1)</f>
        <v/>
      </c>
      <c r="AR24">
        <f ref="AR24" t="array">0*(0.01)*INDEX([1]daily_values!$B$20:$B$48,COLUMN(AR24)-19,1)</f>
        <v/>
      </c>
      <c r="AS24">
        <f ref="AS24" t="array">0*(0.01)*INDEX([1]daily_values!$B$20:$B$48,COLUMN(AS24)-19,1)</f>
        <v/>
      </c>
      <c r="AT24">
        <f ref="AT24" t="array">0*(0.01)*INDEX([1]daily_values!$B$20:$B$48,COLUMN(AT24)-19,1)</f>
        <v/>
      </c>
      <c r="AU24">
        <f ref="AU24" t="array">0*(0.01)*INDEX([1]daily_values!$B$20:$B$48,COLUMN(AU24)-19,1)</f>
        <v/>
      </c>
      <c r="AV24">
        <f ref="AV24" t="array">0*(0.01)*INDEX([1]daily_values!$B$20:$B$48,COLUMN(AV24)-19,1)</f>
        <v/>
      </c>
    </row>
    <row r="25">
      <c r="A25" t="inlineStr">
        <is>
          <t>Beef brisket</t>
        </is>
      </c>
      <c r="B25" s="14" t="inlineStr">
        <is>
          <t>100g serving, 2 lbs / 8 is 113g, so approximately one serving</t>
        </is>
      </c>
      <c r="C25" t="n">
        <v>0.5</v>
      </c>
      <c r="D25" t="n">
        <v>155</v>
      </c>
      <c r="F25" t="n">
        <v>7</v>
      </c>
      <c r="G25" t="n">
        <v>2.6</v>
      </c>
      <c r="I25" t="n">
        <v>0.2</v>
      </c>
      <c r="J25" t="n">
        <v>3.5</v>
      </c>
      <c r="K25" t="n">
        <v>62</v>
      </c>
      <c r="L25" t="n">
        <v>79</v>
      </c>
      <c r="M25" t="n">
        <v>330</v>
      </c>
      <c r="N25" t="n">
        <v>0</v>
      </c>
      <c r="O25" t="n">
        <v>0</v>
      </c>
      <c r="Q25" t="n">
        <v>0</v>
      </c>
      <c r="S25" t="n">
        <v>21</v>
      </c>
      <c r="T25">
        <f ref="T25" t="array">0*(0.01)*INDEX([1]daily_values!$B$20:$B$48,COLUMN(T25)-19,1)</f>
        <v/>
      </c>
      <c r="U25">
        <f ref="U25" t="array">0*(0.01)*INDEX([1]daily_values!$B$20:$B$48,COLUMN(U25)-19,1)</f>
        <v/>
      </c>
      <c r="V25">
        <f ref="V25" t="array">10*(0.01)*INDEX([1]daily_values!$B$20:$B$48,COLUMN(V25)-19,1)</f>
        <v/>
      </c>
      <c r="W25">
        <f ref="W25" t="array">0*(0.01)*INDEX([1]daily_values!$B$20:$B$48,COLUMN(W25)-19,1)</f>
        <v/>
      </c>
      <c r="X25">
        <f ref="X25" t="array">0*(0.01)*INDEX([1]daily_values!$B$20:$B$48,COLUMN(X25)-19,1)</f>
        <v/>
      </c>
      <c r="Y25">
        <f ref="Y25" t="array">0*(0.01)*INDEX([1]daily_values!$B$20:$B$48,COLUMN(Y25)-19,1)</f>
        <v/>
      </c>
      <c r="Z25">
        <f ref="Z25" t="array">0*(0.01)*INDEX([1]daily_values!$B$20:$B$48,COLUMN(Z25)-19,1)</f>
        <v/>
      </c>
      <c r="AA25">
        <f ref="AA25" t="array">20*(0.01)*INDEX([1]daily_values!$B$20:$B$48,COLUMN(AA25)-19,1)</f>
        <v/>
      </c>
      <c r="AB25">
        <f ref="AB25" t="array">0*(0.01)*INDEX([1]daily_values!$B$20:$B$48,COLUMN(AB25)-19,1)</f>
        <v/>
      </c>
      <c r="AC25">
        <f ref="AC25" t="array">0*(0.01)*INDEX([1]daily_values!$B$20:$B$48,COLUMN(AC25)-19,1)</f>
        <v/>
      </c>
      <c r="AD25">
        <f ref="AD25" t="array">40*(0.01)*INDEX([1]daily_values!$B$20:$B$48,COLUMN(AD25)-19,1)</f>
        <v/>
      </c>
      <c r="AE25">
        <f ref="AE25" t="array">0*(0.01)*INDEX([1]daily_values!$B$20:$B$48,COLUMN(AE25)-19,1)</f>
        <v/>
      </c>
      <c r="AF25">
        <f ref="AF25" t="array">5*(0.01)*INDEX([1]daily_values!$B$20:$B$48,COLUMN(AF25)-19,1)</f>
        <v/>
      </c>
      <c r="AG25">
        <f ref="AG25" t="array">0*(0.01)*INDEX([1]daily_values!$B$20:$B$48,COLUMN(AG25)-19,1)</f>
        <v/>
      </c>
      <c r="AH25">
        <f ref="AH25" t="array">0*(0.01)*INDEX([1]daily_values!$B$20:$B$48,COLUMN(AH25)-19,1)</f>
        <v/>
      </c>
      <c r="AI25">
        <f ref="AI25" t="array">0*(0.01)*INDEX([1]daily_values!$B$20:$B$48,COLUMN(AI25)-19,1)</f>
        <v/>
      </c>
      <c r="AJ25">
        <f ref="AJ25" t="array">0*(0.01)*INDEX([1]daily_values!$B$20:$B$48,COLUMN(AJ25)-19,1)</f>
        <v/>
      </c>
      <c r="AK25">
        <f ref="AK25" t="array">0*(0.01)*INDEX([1]daily_values!$B$20:$B$48,COLUMN(AK25)-19,1)</f>
        <v/>
      </c>
      <c r="AL25">
        <f ref="AL25" t="array">0*(0.01)*INDEX([1]daily_values!$B$20:$B$48,COLUMN(AL25)-19,1)</f>
        <v/>
      </c>
      <c r="AM25">
        <f ref="AM25" t="array">0*(0.01)*INDEX([1]daily_values!$B$20:$B$48,COLUMN(AM25)-19,1)</f>
        <v/>
      </c>
      <c r="AN25">
        <f ref="AN25" t="array">0*(0.01)*INDEX([1]daily_values!$B$20:$B$48,COLUMN(AN25)-19,1)</f>
        <v/>
      </c>
      <c r="AO25">
        <f ref="AO25" t="array">0*(0.01)*INDEX([1]daily_values!$B$20:$B$48,COLUMN(AO25)-19,1)</f>
        <v/>
      </c>
      <c r="AP25">
        <f ref="AP25" t="array">0*(0.01)*INDEX([1]daily_values!$B$20:$B$48,COLUMN(AP25)-19,1)</f>
        <v/>
      </c>
      <c r="AQ25">
        <f ref="AQ25" t="array">0*(0.01)*INDEX([1]daily_values!$B$20:$B$48,COLUMN(AQ25)-19,1)</f>
        <v/>
      </c>
      <c r="AR25">
        <f ref="AR25" t="array">0*(0.01)*INDEX([1]daily_values!$B$20:$B$48,COLUMN(AR25)-19,1)</f>
        <v/>
      </c>
      <c r="AS25">
        <f ref="AS25" t="array">0*(0.01)*INDEX([1]daily_values!$B$20:$B$48,COLUMN(AS25)-19,1)</f>
        <v/>
      </c>
      <c r="AT25">
        <f ref="AT25" t="array">0*(0.01)*INDEX([1]daily_values!$B$20:$B$48,COLUMN(AT25)-19,1)</f>
        <v/>
      </c>
      <c r="AU25">
        <f ref="AU25" t="array">0*(0.01)*INDEX([1]daily_values!$B$20:$B$48,COLUMN(AU25)-19,1)</f>
        <v/>
      </c>
      <c r="AV25">
        <f ref="AV25" t="array">0*(0.01)*INDEX([1]daily_values!$B$20:$B$48,COLUMN(AV25)-19,1)</f>
        <v/>
      </c>
    </row>
    <row r="26">
      <c r="A26" t="inlineStr">
        <is>
          <t>Avocado</t>
        </is>
      </c>
      <c r="B26" s="14" t="inlineStr">
        <is>
          <t>1 whole avocado</t>
        </is>
      </c>
      <c r="C26" t="n">
        <v>1</v>
      </c>
      <c r="D26" t="n">
        <v>322</v>
      </c>
      <c r="F26" t="n">
        <v>29</v>
      </c>
      <c r="G26" t="n">
        <v>4.3</v>
      </c>
      <c r="I26" t="n">
        <v>3.7</v>
      </c>
      <c r="J26" t="n">
        <v>20</v>
      </c>
      <c r="K26" t="n">
        <v>0</v>
      </c>
      <c r="L26" t="n">
        <v>14</v>
      </c>
      <c r="M26" t="n">
        <v>975</v>
      </c>
      <c r="N26" t="n">
        <v>17</v>
      </c>
      <c r="O26" t="n">
        <v>13</v>
      </c>
      <c r="Q26" t="n">
        <v>1.3</v>
      </c>
      <c r="S26" t="n">
        <v>4</v>
      </c>
      <c r="T26">
        <f ref="T26" t="array">0*(0.01)*INDEX([1]daily_values!$B$20:$B$48,COLUMN(T26)-19,1)</f>
        <v/>
      </c>
      <c r="U26">
        <f ref="U26" t="array">2*(0.01)*INDEX([1]daily_values!$B$20:$B$48,COLUMN(U26)-19,1)</f>
        <v/>
      </c>
      <c r="V26">
        <f ref="V26" t="array">6*(0.01)*INDEX([1]daily_values!$B$20:$B$48,COLUMN(V26)-19,1)</f>
        <v/>
      </c>
      <c r="W26">
        <f ref="W26" t="array">5*(0.01)*INDEX([1]daily_values!$B$20:$B$48,COLUMN(W26)-19,1)</f>
        <v/>
      </c>
      <c r="X26">
        <f ref="X26" t="array">33*(0.01)*INDEX([1]daily_values!$B$20:$B$48,COLUMN(X26)-19,1)</f>
        <v/>
      </c>
      <c r="Y26">
        <f ref="Y26" t="array">0*(0.01)*INDEX([1]daily_values!$B$20:$B$48,COLUMN(Y26)-19,1)</f>
        <v/>
      </c>
      <c r="Z26">
        <f ref="Z26" t="array">0*(0.01)*INDEX([1]daily_values!$B$20:$B$48,COLUMN(Z26)-19,1)</f>
        <v/>
      </c>
      <c r="AA26">
        <f ref="AA26" t="array">25*(0.01)*INDEX([1]daily_values!$B$20:$B$48,COLUMN(AA26)-19,1)</f>
        <v/>
      </c>
      <c r="AB26">
        <f ref="AB26" t="array">0*(0.01)*INDEX([1]daily_values!$B$20:$B$48,COLUMN(AB26)-19,1)</f>
        <v/>
      </c>
      <c r="AC26">
        <f ref="AC26" t="array">0*(0.01)*INDEX([1]daily_values!$B$20:$B$48,COLUMN(AC26)-19,1)</f>
        <v/>
      </c>
      <c r="AD26">
        <f ref="AD26" t="array">0*(0.01)*INDEX([1]daily_values!$B$20:$B$48,COLUMN(AD26)-19,1)</f>
        <v/>
      </c>
      <c r="AE26">
        <f ref="AE26" t="array">0*(0.01)*INDEX([1]daily_values!$B$20:$B$48,COLUMN(AE26)-19,1)</f>
        <v/>
      </c>
      <c r="AF26">
        <f ref="AF26" t="array">14*(0.01)*INDEX([1]daily_values!$B$20:$B$48,COLUMN(AF26)-19,1)</f>
        <v/>
      </c>
      <c r="AG26">
        <f ref="AG26" t="array">0*(0.01)*INDEX([1]daily_values!$B$20:$B$48,COLUMN(AG26)-19,1)</f>
        <v/>
      </c>
      <c r="AH26">
        <f ref="AH26" t="array">0*(0.01)*INDEX([1]daily_values!$B$20:$B$48,COLUMN(AH26)-19,1)</f>
        <v/>
      </c>
      <c r="AI26">
        <f ref="AI26" t="array">0*(0.01)*INDEX([1]daily_values!$B$20:$B$48,COLUMN(AI26)-19,1)</f>
        <v/>
      </c>
      <c r="AJ26">
        <f ref="AJ26" t="array">0*(0.01)*INDEX([1]daily_values!$B$20:$B$48,COLUMN(AJ26)-19,1)</f>
        <v/>
      </c>
      <c r="AK26">
        <f ref="AK26" t="array">0*(0.01)*INDEX([1]daily_values!$B$20:$B$48,COLUMN(AK26)-19,1)</f>
        <v/>
      </c>
      <c r="AL26">
        <f ref="AL26" t="array">0*(0.01)*INDEX([1]daily_values!$B$20:$B$48,COLUMN(AL26)-19,1)</f>
        <v/>
      </c>
      <c r="AM26">
        <f ref="AM26" t="array">0*(0.01)*INDEX([1]daily_values!$B$20:$B$48,COLUMN(AM26)-19,1)</f>
        <v/>
      </c>
      <c r="AN26">
        <f ref="AN26" t="array">0*(0.01)*INDEX([1]daily_values!$B$20:$B$48,COLUMN(AN26)-19,1)</f>
        <v/>
      </c>
      <c r="AO26">
        <f ref="AO26" t="array">0*(0.01)*INDEX([1]daily_values!$B$20:$B$48,COLUMN(AO26)-19,1)</f>
        <v/>
      </c>
      <c r="AP26">
        <f ref="AP26" t="array">0*(0.01)*INDEX([1]daily_values!$B$20:$B$48,COLUMN(AP26)-19,1)</f>
        <v/>
      </c>
      <c r="AQ26">
        <f ref="AQ26" t="array">0*(0.01)*INDEX([1]daily_values!$B$20:$B$48,COLUMN(AQ26)-19,1)</f>
        <v/>
      </c>
      <c r="AR26">
        <f ref="AR26" t="array">0*(0.01)*INDEX([1]daily_values!$B$20:$B$48,COLUMN(AR26)-19,1)</f>
        <v/>
      </c>
      <c r="AS26">
        <f ref="AS26" t="array">0*(0.01)*INDEX([1]daily_values!$B$20:$B$48,COLUMN(AS26)-19,1)</f>
        <v/>
      </c>
      <c r="AT26">
        <f ref="AT26" t="array">0*(0.01)*INDEX([1]daily_values!$B$20:$B$48,COLUMN(AT26)-19,1)</f>
        <v/>
      </c>
      <c r="AU26">
        <f ref="AU26" t="array">0*(0.01)*INDEX([1]daily_values!$B$20:$B$48,COLUMN(AU26)-19,1)</f>
        <v/>
      </c>
      <c r="AV26">
        <f ref="AV26" t="array">0*(0.01)*INDEX([1]daily_values!$B$20:$B$48,COLUMN(AV26)-19,1)</f>
        <v/>
      </c>
    </row>
    <row r="27">
      <c r="A27" t="inlineStr">
        <is>
          <t>Libby's Crispy Sauerkraut</t>
        </is>
      </c>
      <c r="B27" s="14" t="inlineStr">
        <is>
          <t>2 Tbsp is serving</t>
        </is>
      </c>
      <c r="C27" t="n">
        <v>1</v>
      </c>
      <c r="D27" t="n">
        <v>5</v>
      </c>
      <c r="L27" t="n">
        <v>9</v>
      </c>
      <c r="M27" t="n">
        <v>50</v>
      </c>
      <c r="N27" t="n">
        <v>1</v>
      </c>
      <c r="Q27" t="n">
        <v>1</v>
      </c>
      <c r="T27">
        <f ref="T27" t="array">0*(0.01)*INDEX([1]daily_values!$B$20:$B$48,COLUMN(T27)-19,1)</f>
        <v/>
      </c>
      <c r="U27">
        <f ref="U27" t="array">10*(0.01)*INDEX([1]daily_values!$B$20:$B$48,COLUMN(U27)-19,1)</f>
        <v/>
      </c>
      <c r="V27">
        <f ref="V27" t="array">0*(0.01)*INDEX([1]daily_values!$B$20:$B$48,COLUMN(V27)-19,1)</f>
        <v/>
      </c>
      <c r="W27">
        <f ref="W27" t="array">0*(0.01)*INDEX([1]daily_values!$B$20:$B$48,COLUMN(W27)-19,1)</f>
        <v/>
      </c>
      <c r="X27">
        <f ref="X27" t="array">0*(0.01)*INDEX([1]daily_values!$B$20:$B$48,COLUMN(X27)-19,1)</f>
        <v/>
      </c>
      <c r="Y27">
        <f ref="Y27" t="array">0*(0.01)*INDEX([1]daily_values!$B$20:$B$48,COLUMN(Y27)-19,1)</f>
        <v/>
      </c>
      <c r="Z27">
        <f ref="Z27" t="array">0*(0.01)*INDEX([1]daily_values!$B$20:$B$48,COLUMN(Z27)-19,1)</f>
        <v/>
      </c>
      <c r="AA27">
        <f ref="AA27" t="array">0*(0.01)*INDEX([1]daily_values!$B$20:$B$48,COLUMN(AA27)-19,1)</f>
        <v/>
      </c>
      <c r="AB27">
        <f ref="AB27" t="array">0*(0.01)*INDEX([1]daily_values!$B$20:$B$48,COLUMN(AB27)-19,1)</f>
        <v/>
      </c>
      <c r="AC27">
        <f ref="AC27" t="array">0*(0.01)*INDEX([1]daily_values!$B$20:$B$48,COLUMN(AC27)-19,1)</f>
        <v/>
      </c>
      <c r="AD27">
        <f ref="AD27" t="array">0*(0.01)*INDEX([1]daily_values!$B$20:$B$48,COLUMN(AD27)-19,1)</f>
        <v/>
      </c>
      <c r="AE27">
        <f ref="AE27" t="array">0*(0.01)*INDEX([1]daily_values!$B$20:$B$48,COLUMN(AE27)-19,1)</f>
        <v/>
      </c>
      <c r="AF27">
        <f ref="AF27" t="array">0*(0.01)*INDEX([1]daily_values!$B$20:$B$48,COLUMN(AF27)-19,1)</f>
        <v/>
      </c>
      <c r="AG27">
        <f ref="AG27" t="array">0*(0.01)*INDEX([1]daily_values!$B$20:$B$48,COLUMN(AG27)-19,1)</f>
        <v/>
      </c>
      <c r="AH27">
        <f ref="AH27" t="array">0*(0.01)*INDEX([1]daily_values!$B$20:$B$48,COLUMN(AH27)-19,1)</f>
        <v/>
      </c>
      <c r="AI27">
        <f ref="AI27" t="array">0*(0.01)*INDEX([1]daily_values!$B$20:$B$48,COLUMN(AI27)-19,1)</f>
        <v/>
      </c>
      <c r="AJ27">
        <f ref="AJ27" t="array">0*(0.01)*INDEX([1]daily_values!$B$20:$B$48,COLUMN(AJ27)-19,1)</f>
        <v/>
      </c>
      <c r="AK27">
        <f ref="AK27" t="array">0*(0.01)*INDEX([1]daily_values!$B$20:$B$48,COLUMN(AK27)-19,1)</f>
        <v/>
      </c>
      <c r="AL27">
        <f ref="AL27" t="array">0*(0.01)*INDEX([1]daily_values!$B$20:$B$48,COLUMN(AL27)-19,1)</f>
        <v/>
      </c>
      <c r="AM27">
        <f ref="AM27" t="array">0*(0.01)*INDEX([1]daily_values!$B$20:$B$48,COLUMN(AM27)-19,1)</f>
        <v/>
      </c>
      <c r="AN27">
        <f ref="AN27" t="array">0*(0.01)*INDEX([1]daily_values!$B$20:$B$48,COLUMN(AN27)-19,1)</f>
        <v/>
      </c>
      <c r="AO27">
        <f ref="AO27" t="array">0*(0.01)*INDEX([1]daily_values!$B$20:$B$48,COLUMN(AO27)-19,1)</f>
        <v/>
      </c>
      <c r="AP27">
        <f ref="AP27" t="array">0*(0.01)*INDEX([1]daily_values!$B$20:$B$48,COLUMN(AP27)-19,1)</f>
        <v/>
      </c>
      <c r="AQ27">
        <f ref="AQ27" t="array">0*(0.01)*INDEX([1]daily_values!$B$20:$B$48,COLUMN(AQ27)-19,1)</f>
        <v/>
      </c>
      <c r="AR27">
        <f ref="AR27" t="array">0*(0.01)*INDEX([1]daily_values!$B$20:$B$48,COLUMN(AR27)-19,1)</f>
        <v/>
      </c>
      <c r="AS27">
        <f ref="AS27" t="array">0*(0.01)*INDEX([1]daily_values!$B$20:$B$48,COLUMN(AS27)-19,1)</f>
        <v/>
      </c>
      <c r="AT27">
        <f ref="AT27" t="array">0*(0.01)*INDEX([1]daily_values!$B$20:$B$48,COLUMN(AT27)-19,1)</f>
        <v/>
      </c>
      <c r="AU27">
        <f ref="AU27" t="array">0*(0.01)*INDEX([1]daily_values!$B$20:$B$48,COLUMN(AU27)-19,1)</f>
        <v/>
      </c>
      <c r="AV27">
        <f ref="AV27" t="array">0*(0.01)*INDEX([1]daily_values!$B$20:$B$48,COLUMN(AV27)-19,1)</f>
        <v/>
      </c>
    </row>
    <row r="28">
      <c r="A28" t="inlineStr">
        <is>
          <t>Kirkland Whole Fancy Cashews</t>
        </is>
      </c>
      <c r="B28" s="14" t="inlineStr">
        <is>
          <t>Recommended is 1 oz. or 1/8 cup.</t>
        </is>
      </c>
      <c r="C28" t="n">
        <v>0.25</v>
      </c>
      <c r="D28" t="n">
        <v>160</v>
      </c>
      <c r="F28" t="n">
        <v>13</v>
      </c>
      <c r="G28" t="n">
        <v>2.5</v>
      </c>
      <c r="H28" t="n">
        <v>0</v>
      </c>
      <c r="K28" t="n">
        <v>0</v>
      </c>
      <c r="L28" t="n">
        <v>85</v>
      </c>
      <c r="M28" t="n">
        <v>170</v>
      </c>
      <c r="N28" t="n">
        <v>8</v>
      </c>
      <c r="Q28" t="n">
        <v>2</v>
      </c>
      <c r="S28" t="n">
        <v>5</v>
      </c>
      <c r="T28">
        <f ref="T28" t="array">0*(0.01)*INDEX([1]daily_values!$B$20:$B$48,COLUMN(T28)-19,1)</f>
        <v/>
      </c>
      <c r="U28">
        <f ref="U28" t="array">0*(0.01)*INDEX([1]daily_values!$B$20:$B$48,COLUMN(U28)-19,1)</f>
        <v/>
      </c>
      <c r="V28" t="n">
        <v>1.6</v>
      </c>
      <c r="W28">
        <f ref="W28" t="array">0*(0.01)*INDEX([1]daily_values!$B$20:$B$48,COLUMN(W28)-19,1)</f>
        <v/>
      </c>
      <c r="X28">
        <f ref="X28" t="array">0*(0.01)*INDEX([1]daily_values!$B$20:$B$48,COLUMN(X28)-19,1)</f>
        <v/>
      </c>
      <c r="Y28">
        <f ref="Y28" t="array">0*(0.01)*INDEX([1]daily_values!$B$20:$B$48,COLUMN(Y28)-19,1)</f>
        <v/>
      </c>
      <c r="Z28">
        <f ref="Z28" t="array">0*(0.01)*INDEX([1]daily_values!$B$20:$B$48,COLUMN(Z28)-19,1)</f>
        <v/>
      </c>
      <c r="AA28">
        <f ref="AA28" t="array">0*(0.01)*INDEX([1]daily_values!$B$20:$B$48,COLUMN(AA28)-19,1)</f>
        <v/>
      </c>
      <c r="AB28">
        <f ref="AB28" t="array">0*(0.01)*INDEX([1]daily_values!$B$20:$B$48,COLUMN(AB28)-19,1)</f>
        <v/>
      </c>
      <c r="AC28">
        <f ref="AC28" t="array">0*(0.01)*INDEX([1]daily_values!$B$20:$B$48,COLUMN(AC28)-19,1)</f>
        <v/>
      </c>
      <c r="AD28">
        <f ref="AD28" t="array">0*(0.01)*INDEX([1]daily_values!$B$20:$B$48,COLUMN(AD28)-19,1)</f>
        <v/>
      </c>
      <c r="AE28">
        <f ref="AE28" t="array">0*(0.01)*INDEX([1]daily_values!$B$20:$B$48,COLUMN(AE28)-19,1)</f>
        <v/>
      </c>
      <c r="AF28">
        <f ref="AF28" t="array">0*(0.01)*INDEX([1]daily_values!$B$20:$B$48,COLUMN(AF28)-19,1)</f>
        <v/>
      </c>
      <c r="AG28">
        <f ref="AG28" t="array">0*(0.01)*INDEX([1]daily_values!$B$20:$B$48,COLUMN(AG28)-19,1)</f>
        <v/>
      </c>
      <c r="AH28">
        <f ref="AH28" t="array">0*(0.01)*INDEX([1]daily_values!$B$20:$B$48,COLUMN(AH28)-19,1)</f>
        <v/>
      </c>
      <c r="AI28">
        <f ref="AI28" t="array">0*(0.01)*INDEX([1]daily_values!$B$20:$B$48,COLUMN(AI28)-19,1)</f>
        <v/>
      </c>
      <c r="AJ28">
        <f ref="AJ28" t="array">0*(0.01)*INDEX([1]daily_values!$B$20:$B$48,COLUMN(AJ28)-19,1)</f>
        <v/>
      </c>
      <c r="AK28">
        <f ref="AK28" t="array">0*(0.01)*INDEX([1]daily_values!$B$20:$B$48,COLUMN(AK28)-19,1)</f>
        <v/>
      </c>
      <c r="AL28">
        <f ref="AL28" t="array">0*(0.01)*INDEX([1]daily_values!$B$20:$B$48,COLUMN(AL28)-19,1)</f>
        <v/>
      </c>
      <c r="AM28">
        <f ref="AM28" t="array">0*(0.01)*INDEX([1]daily_values!$B$20:$B$48,COLUMN(AM28)-19,1)</f>
        <v/>
      </c>
      <c r="AN28">
        <f ref="AN28" t="array">0*(0.01)*INDEX([1]daily_values!$B$20:$B$48,COLUMN(AN28)-19,1)</f>
        <v/>
      </c>
      <c r="AO28">
        <f ref="AO28" t="array">0*(0.01)*INDEX([1]daily_values!$B$20:$B$48,COLUMN(AO28)-19,1)</f>
        <v/>
      </c>
      <c r="AP28">
        <f ref="AP28" t="array">0*(0.01)*INDEX([1]daily_values!$B$20:$B$48,COLUMN(AP28)-19,1)</f>
        <v/>
      </c>
      <c r="AQ28">
        <f ref="AQ28" t="array">0*(0.01)*INDEX([1]daily_values!$B$20:$B$48,COLUMN(AQ28)-19,1)</f>
        <v/>
      </c>
      <c r="AR28">
        <f ref="AR28" t="array">0*(0.01)*INDEX([1]daily_values!$B$20:$B$48,COLUMN(AR28)-19,1)</f>
        <v/>
      </c>
      <c r="AS28">
        <f ref="AS28" t="array">0*(0.01)*INDEX([1]daily_values!$B$20:$B$48,COLUMN(AS28)-19,1)</f>
        <v/>
      </c>
      <c r="AT28">
        <f ref="AT28" t="array">0*(0.01)*INDEX([1]daily_values!$B$20:$B$48,COLUMN(AT28)-19,1)</f>
        <v/>
      </c>
      <c r="AU28">
        <f ref="AU28" t="array">0*(0.01)*INDEX([1]daily_values!$B$20:$B$48,COLUMN(AU28)-19,1)</f>
        <v/>
      </c>
      <c r="AV28">
        <f ref="AV28" t="array">0*(0.01)*INDEX([1]daily_values!$B$20:$B$48,COLUMN(AV28)-19,1)</f>
        <v/>
      </c>
    </row>
    <row r="29">
      <c r="A29" t="inlineStr">
        <is>
          <t>Great Value Cooked Shrimp (Large)</t>
        </is>
      </c>
      <c r="B29" s="14" t="inlineStr">
        <is>
          <t>7 shrimp per serving</t>
        </is>
      </c>
      <c r="C29" t="n">
        <v>0.3333</v>
      </c>
      <c r="D29" t="n">
        <v>70</v>
      </c>
      <c r="F29" t="n">
        <v>0</v>
      </c>
      <c r="G29" t="n">
        <v>0</v>
      </c>
      <c r="H29" t="n">
        <v>0</v>
      </c>
      <c r="K29" t="n">
        <v>110</v>
      </c>
      <c r="L29" t="n">
        <v>330</v>
      </c>
      <c r="M29" t="n">
        <v>130</v>
      </c>
      <c r="N29" t="n">
        <v>0</v>
      </c>
      <c r="O29" t="n">
        <v>0</v>
      </c>
      <c r="Q29" t="n">
        <v>0</v>
      </c>
      <c r="R29" t="n">
        <v>0</v>
      </c>
      <c r="S29" t="n">
        <v>15</v>
      </c>
      <c r="T29">
        <f ref="T29" t="array">0*(0.01)*INDEX([1]daily_values!$B$20:$B$48,COLUMN(T29)-19,1)</f>
        <v/>
      </c>
      <c r="U29">
        <f ref="U29" t="array">4*(0.01)*INDEX([1]daily_values!$B$20:$B$48,COLUMN(U29)-19,1)</f>
        <v/>
      </c>
      <c r="V29">
        <f ref="V29" t="array">2*(0.01)*INDEX([1]daily_values!$B$20:$B$48,COLUMN(V29)-19,1)</f>
        <v/>
      </c>
      <c r="W29">
        <f ref="W29" t="array">0*(0.01)*INDEX([1]daily_values!$B$20:$B$48,COLUMN(W29)-19,1)</f>
        <v/>
      </c>
      <c r="X29">
        <f ref="X29" t="array">0*(0.01)*INDEX([1]daily_values!$B$20:$B$48,COLUMN(X29)-19,1)</f>
        <v/>
      </c>
      <c r="Y29">
        <f ref="Y29" t="array">0*(0.01)*INDEX([1]daily_values!$B$20:$B$48,COLUMN(Y29)-19,1)</f>
        <v/>
      </c>
      <c r="Z29">
        <f ref="Z29" t="array">0*(0.01)*INDEX([1]daily_values!$B$20:$B$48,COLUMN(Z29)-19,1)</f>
        <v/>
      </c>
      <c r="AA29">
        <f ref="AA29" t="array">0*(0.01)*INDEX([1]daily_values!$B$20:$B$48,COLUMN(AA29)-19,1)</f>
        <v/>
      </c>
      <c r="AB29">
        <f ref="AB29" t="array">0*(0.01)*INDEX([1]daily_values!$B$20:$B$48,COLUMN(AB29)-19,1)</f>
        <v/>
      </c>
      <c r="AC29">
        <f ref="AC29" t="array">0*(0.01)*INDEX([1]daily_values!$B$20:$B$48,COLUMN(AC29)-19,1)</f>
        <v/>
      </c>
      <c r="AD29">
        <f ref="AD29" t="array">0*(0.01)*INDEX([1]daily_values!$B$20:$B$48,COLUMN(AD29)-19,1)</f>
        <v/>
      </c>
      <c r="AE29">
        <f ref="AE29" t="array">0*(0.01)*INDEX([1]daily_values!$B$20:$B$48,COLUMN(AE29)-19,1)</f>
        <v/>
      </c>
      <c r="AF29">
        <f ref="AF29" t="array">0*(0.01)*INDEX([1]daily_values!$B$20:$B$48,COLUMN(AF29)-19,1)</f>
        <v/>
      </c>
      <c r="AG29">
        <f ref="AG29" t="array">0*(0.01)*INDEX([1]daily_values!$B$20:$B$48,COLUMN(AG29)-19,1)</f>
        <v/>
      </c>
      <c r="AH29">
        <f ref="AH29" t="array">0*(0.01)*INDEX([1]daily_values!$B$20:$B$48,COLUMN(AH29)-19,1)</f>
        <v/>
      </c>
      <c r="AI29">
        <f ref="AI29" t="array">0*(0.01)*INDEX([1]daily_values!$B$20:$B$48,COLUMN(AI29)-19,1)</f>
        <v/>
      </c>
      <c r="AJ29">
        <f ref="AJ29" t="array">0*(0.01)*INDEX([1]daily_values!$B$20:$B$48,COLUMN(AJ29)-19,1)</f>
        <v/>
      </c>
      <c r="AK29">
        <f ref="AK29" t="array">0*(0.01)*INDEX([1]daily_values!$B$20:$B$48,COLUMN(AK29)-19,1)</f>
        <v/>
      </c>
      <c r="AL29">
        <f ref="AL29" t="array">0*(0.01)*INDEX([1]daily_values!$B$20:$B$48,COLUMN(AL29)-19,1)</f>
        <v/>
      </c>
      <c r="AM29">
        <f ref="AM29" t="array">0*(0.01)*INDEX([1]daily_values!$B$20:$B$48,COLUMN(AM29)-19,1)</f>
        <v/>
      </c>
      <c r="AN29">
        <f ref="AN29" t="array">0*(0.01)*INDEX([1]daily_values!$B$20:$B$48,COLUMN(AN29)-19,1)</f>
        <v/>
      </c>
      <c r="AO29">
        <f ref="AO29" t="array">0*(0.01)*INDEX([1]daily_values!$B$20:$B$48,COLUMN(AO29)-19,1)</f>
        <v/>
      </c>
      <c r="AP29">
        <f ref="AP29" t="array">0*(0.01)*INDEX([1]daily_values!$B$20:$B$48,COLUMN(AP29)-19,1)</f>
        <v/>
      </c>
      <c r="AQ29">
        <f ref="AQ29" t="array">0*(0.01)*INDEX([1]daily_values!$B$20:$B$48,COLUMN(AQ29)-19,1)</f>
        <v/>
      </c>
      <c r="AR29">
        <f ref="AR29" t="array">0*(0.01)*INDEX([1]daily_values!$B$20:$B$48,COLUMN(AR29)-19,1)</f>
        <v/>
      </c>
      <c r="AS29">
        <f ref="AS29" t="array">0*(0.01)*INDEX([1]daily_values!$B$20:$B$48,COLUMN(AS29)-19,1)</f>
        <v/>
      </c>
      <c r="AT29">
        <f ref="AT29" t="array">0*(0.01)*INDEX([1]daily_values!$B$20:$B$48,COLUMN(AT29)-19,1)</f>
        <v/>
      </c>
      <c r="AU29">
        <f ref="AU29" t="array">0*(0.01)*INDEX([1]daily_values!$B$20:$B$48,COLUMN(AU29)-19,1)</f>
        <v/>
      </c>
      <c r="AV29">
        <f ref="AV29" t="array">0*(0.01)*INDEX([1]daily_values!$B$20:$B$48,COLUMN(AV29)-19,1)</f>
        <v/>
      </c>
    </row>
    <row r="30">
      <c r="A30" t="inlineStr">
        <is>
          <t>Oikos Triple Zero Blended Greek Yogurt (Vanilla)</t>
        </is>
      </c>
      <c r="B30" s="14" t="n"/>
      <c r="C30" t="n">
        <v>0.75</v>
      </c>
      <c r="D30" t="n">
        <v>110</v>
      </c>
      <c r="F30" t="n">
        <v>0</v>
      </c>
      <c r="G30" t="n">
        <v>0</v>
      </c>
      <c r="H30" t="n">
        <v>0</v>
      </c>
      <c r="K30" t="n">
        <v>5</v>
      </c>
      <c r="L30" t="n">
        <v>75</v>
      </c>
      <c r="M30" t="n">
        <v>230</v>
      </c>
      <c r="N30" t="n">
        <v>11</v>
      </c>
      <c r="O30" t="n">
        <v>3</v>
      </c>
      <c r="Q30" t="n">
        <v>6</v>
      </c>
      <c r="R30" t="n">
        <v>0</v>
      </c>
      <c r="S30" t="n">
        <v>17</v>
      </c>
      <c r="T30">
        <f ref="T30" t="array">10*(0.01)*INDEX([1]daily_values!$B$20:$B$48,COLUMN(T30)-19,1)</f>
        <v/>
      </c>
      <c r="U30">
        <f ref="U30" t="array">15*(0.01)*INDEX([1]daily_values!$B$20:$B$48,COLUMN(U30)-19,1)</f>
        <v/>
      </c>
      <c r="V30">
        <f ref="V30" t="array">0*(0.01)*INDEX([1]daily_values!$B$20:$B$48,COLUMN(V30)-19,1)</f>
        <v/>
      </c>
      <c r="W30">
        <f ref="W30" t="array">0*(0.01)*INDEX([1]daily_values!$B$20:$B$48,COLUMN(W30)-19,1)</f>
        <v/>
      </c>
      <c r="X30">
        <f ref="X30" t="array">0*(0.01)*INDEX([1]daily_values!$B$20:$B$48,COLUMN(X30)-19,1)</f>
        <v/>
      </c>
      <c r="Y30">
        <f ref="Y30" t="array">0*(0.01)*INDEX([1]daily_values!$B$20:$B$48,COLUMN(Y30)-19,1)</f>
        <v/>
      </c>
      <c r="Z30">
        <f ref="Z30" t="array">0*(0.01)*INDEX([1]daily_values!$B$20:$B$48,COLUMN(Z30)-19,1)</f>
        <v/>
      </c>
      <c r="AA30">
        <f ref="AA30" t="array">0*(0.01)*INDEX([1]daily_values!$B$20:$B$48,COLUMN(AA30)-19,1)</f>
        <v/>
      </c>
      <c r="AB30">
        <f ref="AB30" t="array">0*(0.01)*INDEX([1]daily_values!$B$20:$B$48,COLUMN(AB30)-19,1)</f>
        <v/>
      </c>
      <c r="AC30">
        <f ref="AC30" t="array">0*(0.01)*INDEX([1]daily_values!$B$20:$B$48,COLUMN(AC30)-19,1)</f>
        <v/>
      </c>
      <c r="AD30">
        <f ref="AD30" t="array">0*(0.01)*INDEX([1]daily_values!$B$20:$B$48,COLUMN(AD30)-19,1)</f>
        <v/>
      </c>
      <c r="AE30">
        <f ref="AE30" t="array">0*(0.01)*INDEX([1]daily_values!$B$20:$B$48,COLUMN(AE30)-19,1)</f>
        <v/>
      </c>
      <c r="AF30">
        <f ref="AF30" t="array">0*(0.01)*INDEX([1]daily_values!$B$20:$B$48,COLUMN(AF30)-19,1)</f>
        <v/>
      </c>
      <c r="AG30">
        <f ref="AG30" t="array">0*(0.01)*INDEX([1]daily_values!$B$20:$B$48,COLUMN(AG30)-19,1)</f>
        <v/>
      </c>
      <c r="AH30">
        <f ref="AH30" t="array">0*(0.01)*INDEX([1]daily_values!$B$20:$B$48,COLUMN(AH30)-19,1)</f>
        <v/>
      </c>
      <c r="AI30">
        <f ref="AI30" t="array">0*(0.01)*INDEX([1]daily_values!$B$20:$B$48,COLUMN(AI30)-19,1)</f>
        <v/>
      </c>
      <c r="AJ30">
        <f ref="AJ30" t="array">0*(0.01)*INDEX([1]daily_values!$B$20:$B$48,COLUMN(AJ30)-19,1)</f>
        <v/>
      </c>
      <c r="AK30">
        <f ref="AK30" t="array">0*(0.01)*INDEX([1]daily_values!$B$20:$B$48,COLUMN(AK30)-19,1)</f>
        <v/>
      </c>
      <c r="AL30">
        <f ref="AL30" t="array">0*(0.01)*INDEX([1]daily_values!$B$20:$B$48,COLUMN(AL30)-19,1)</f>
        <v/>
      </c>
      <c r="AM30">
        <f ref="AM30" t="array">0*(0.01)*INDEX([1]daily_values!$B$20:$B$48,COLUMN(AM30)-19,1)</f>
        <v/>
      </c>
      <c r="AN30">
        <f ref="AN30" t="array">0*(0.01)*INDEX([1]daily_values!$B$20:$B$48,COLUMN(AN30)-19,1)</f>
        <v/>
      </c>
      <c r="AO30">
        <f ref="AO30" t="array">0*(0.01)*INDEX([1]daily_values!$B$20:$B$48,COLUMN(AO30)-19,1)</f>
        <v/>
      </c>
      <c r="AP30">
        <f ref="AP30" t="array">0*(0.01)*INDEX([1]daily_values!$B$20:$B$48,COLUMN(AP30)-19,1)</f>
        <v/>
      </c>
      <c r="AQ30">
        <f ref="AQ30" t="array">0*(0.01)*INDEX([1]daily_values!$B$20:$B$48,COLUMN(AQ30)-19,1)</f>
        <v/>
      </c>
      <c r="AR30">
        <f ref="AR30" t="array">0*(0.01)*INDEX([1]daily_values!$B$20:$B$48,COLUMN(AR30)-19,1)</f>
        <v/>
      </c>
      <c r="AS30">
        <f ref="AS30" t="array">0*(0.01)*INDEX([1]daily_values!$B$20:$B$48,COLUMN(AS30)-19,1)</f>
        <v/>
      </c>
      <c r="AT30">
        <f ref="AT30" t="array">0*(0.01)*INDEX([1]daily_values!$B$20:$B$48,COLUMN(AT30)-19,1)</f>
        <v/>
      </c>
      <c r="AU30">
        <f ref="AU30" t="array">0*(0.01)*INDEX([1]daily_values!$B$20:$B$48,COLUMN(AU30)-19,1)</f>
        <v/>
      </c>
      <c r="AV30">
        <f ref="AV30" t="array">0*(0.01)*INDEX([1]daily_values!$B$20:$B$48,COLUMN(AV30)-19,1)</f>
        <v/>
      </c>
    </row>
    <row r="31">
      <c r="A31" t="inlineStr">
        <is>
          <t>Chicken breast (half)</t>
        </is>
      </c>
      <c r="B31" s="14" t="inlineStr">
        <is>
          <t>This is for a single chicken breast.</t>
        </is>
      </c>
      <c r="C31" t="n">
        <v>1</v>
      </c>
      <c r="D31" t="n">
        <v>130</v>
      </c>
      <c r="F31" t="n">
        <v>1.5</v>
      </c>
      <c r="G31" t="n">
        <v>0.4</v>
      </c>
      <c r="H31" t="n">
        <v>0.1</v>
      </c>
      <c r="I31" t="n">
        <v>0.3</v>
      </c>
      <c r="J31" t="n">
        <v>0.4</v>
      </c>
      <c r="K31" t="n">
        <v>68</v>
      </c>
      <c r="L31" t="n">
        <v>77</v>
      </c>
      <c r="M31" t="n">
        <v>301</v>
      </c>
      <c r="N31" t="n">
        <v>0</v>
      </c>
      <c r="O31" t="n">
        <v>0</v>
      </c>
      <c r="Q31" t="n">
        <v>0</v>
      </c>
      <c r="S31" t="n">
        <v>27.2</v>
      </c>
      <c r="T31">
        <f ref="T31" t="array">0*(0.01)*INDEX([1]daily_values!$B$20:$B$48,COLUMN(T31)-19,1)</f>
        <v/>
      </c>
      <c r="U31" t="n">
        <v>13</v>
      </c>
      <c r="V31" t="n">
        <v>1</v>
      </c>
      <c r="W31" t="n">
        <v>24</v>
      </c>
      <c r="X31" t="n">
        <v>1</v>
      </c>
      <c r="Y31">
        <f ref="Y31" t="array">0*(0.01)*INDEX([1]daily_values!$B$20:$B$48,COLUMN(Y31)-19,1)</f>
        <v/>
      </c>
      <c r="Z31">
        <f ref="Z31" t="array">0*(0.01)*INDEX([1]daily_values!$B$20:$B$48,COLUMN(Z31)-19,1)</f>
        <v/>
      </c>
      <c r="AA31">
        <f ref="AA31" t="array">0*(0.01)*INDEX([1]daily_values!$B$20:$B$48,COLUMN(AA31)-19,1)</f>
        <v/>
      </c>
      <c r="AB31">
        <f ref="AB31" t="array">0*(0.01)*INDEX([1]daily_values!$B$20:$B$48,COLUMN(AB31)-19,1)</f>
        <v/>
      </c>
      <c r="AC31">
        <f ref="AC31" t="array">0*(0.01)*INDEX([1]daily_values!$B$20:$B$48,COLUMN(AC31)-19,1)</f>
        <v/>
      </c>
      <c r="AD31">
        <f ref="AD31" t="array">0*(0.01)*INDEX([1]daily_values!$B$20:$B$48,COLUMN(AD31)-19,1)</f>
        <v/>
      </c>
      <c r="AE31">
        <f ref="AE31" t="array">0*(0.01)*INDEX([1]daily_values!$B$20:$B$48,COLUMN(AE31)-19,1)</f>
        <v/>
      </c>
      <c r="AF31">
        <f ref="AF31" t="array">0*(0.01)*INDEX([1]daily_values!$B$20:$B$48,COLUMN(AF31)-19,1)</f>
        <v/>
      </c>
      <c r="AG31">
        <f ref="AG31" t="array">0*(0.01)*INDEX([1]daily_values!$B$20:$B$48,COLUMN(AG31)-19,1)</f>
        <v/>
      </c>
      <c r="AH31">
        <f ref="AH31" t="array">0*(0.01)*INDEX([1]daily_values!$B$20:$B$48,COLUMN(AH31)-19,1)</f>
        <v/>
      </c>
      <c r="AI31">
        <f ref="AI31" t="array">0*(0.01)*INDEX([1]daily_values!$B$20:$B$48,COLUMN(AI31)-19,1)</f>
        <v/>
      </c>
      <c r="AJ31">
        <f ref="AJ31" t="array">0*(0.01)*INDEX([1]daily_values!$B$20:$B$48,COLUMN(AJ31)-19,1)</f>
        <v/>
      </c>
      <c r="AK31">
        <f ref="AK31" t="array">0*(0.01)*INDEX([1]daily_values!$B$20:$B$48,COLUMN(AK31)-19,1)</f>
        <v/>
      </c>
      <c r="AL31">
        <f ref="AL31" t="array">0*(0.01)*INDEX([1]daily_values!$B$20:$B$48,COLUMN(AL31)-19,1)</f>
        <v/>
      </c>
      <c r="AM31">
        <f ref="AM31" t="array">0*(0.01)*INDEX([1]daily_values!$B$20:$B$48,COLUMN(AM31)-19,1)</f>
        <v/>
      </c>
      <c r="AN31">
        <f ref="AN31" t="array">0*(0.01)*INDEX([1]daily_values!$B$20:$B$48,COLUMN(AN31)-19,1)</f>
        <v/>
      </c>
      <c r="AO31">
        <f ref="AO31" t="array">0*(0.01)*INDEX([1]daily_values!$B$20:$B$48,COLUMN(AO31)-19,1)</f>
        <v/>
      </c>
      <c r="AP31">
        <f ref="AP31" t="array">0*(0.01)*INDEX([1]daily_values!$B$20:$B$48,COLUMN(AP31)-19,1)</f>
        <v/>
      </c>
      <c r="AQ31">
        <f ref="AQ31" t="array">0*(0.01)*INDEX([1]daily_values!$B$20:$B$48,COLUMN(AQ31)-19,1)</f>
        <v/>
      </c>
      <c r="AR31">
        <f ref="AR31" t="array">0*(0.01)*INDEX([1]daily_values!$B$20:$B$48,COLUMN(AR31)-19,1)</f>
        <v/>
      </c>
      <c r="AS31">
        <f ref="AS31" t="array">0*(0.01)*INDEX([1]daily_values!$B$20:$B$48,COLUMN(AS31)-19,1)</f>
        <v/>
      </c>
      <c r="AT31">
        <f ref="AT31" t="array">0*(0.01)*INDEX([1]daily_values!$B$20:$B$48,COLUMN(AT31)-19,1)</f>
        <v/>
      </c>
      <c r="AU31">
        <f ref="AU31" t="array">0*(0.01)*INDEX([1]daily_values!$B$20:$B$48,COLUMN(AU31)-19,1)</f>
        <v/>
      </c>
      <c r="AV31">
        <f ref="AV31" t="array">0*(0.01)*INDEX([1]daily_values!$B$20:$B$48,COLUMN(AV31)-19,1)</f>
        <v/>
      </c>
    </row>
    <row r="32">
      <c r="A32" t="inlineStr">
        <is>
          <t>Im Soon Ja Kimchi</t>
        </is>
      </c>
      <c r="B32" s="14" t="n"/>
      <c r="C32" t="n">
        <v>0.25</v>
      </c>
      <c r="D32" t="n">
        <v>15</v>
      </c>
      <c r="F32" t="n">
        <v>0</v>
      </c>
      <c r="G32" t="n">
        <v>0</v>
      </c>
      <c r="K32" t="n">
        <v>0</v>
      </c>
      <c r="L32" t="n">
        <v>370</v>
      </c>
      <c r="N32" t="n">
        <v>3</v>
      </c>
      <c r="O32" t="n">
        <v>1</v>
      </c>
      <c r="Q32" t="n">
        <v>1</v>
      </c>
      <c r="S32" t="n">
        <v>1</v>
      </c>
      <c r="T32">
        <f ref="T32" t="array">0*(0.01)*INDEX([1]daily_values!$B$20:$B$48,COLUMN(T32)-19,1)</f>
        <v/>
      </c>
      <c r="U32">
        <f ref="U32" t="array">0*(0.01)*INDEX([1]daily_values!$B$20:$B$48,COLUMN(U32)-19,1)</f>
        <v/>
      </c>
      <c r="V32">
        <f ref="V32" t="array">0*(0.01)*INDEX([1]daily_values!$B$20:$B$48,COLUMN(V32)-19,1)</f>
        <v/>
      </c>
      <c r="W32">
        <f ref="W32" t="array">0*(0.01)*INDEX([1]daily_values!$B$20:$B$48,COLUMN(W32)-19,1)</f>
        <v/>
      </c>
      <c r="X32">
        <f ref="X32" t="array">0*(0.01)*INDEX([1]daily_values!$B$20:$B$48,COLUMN(X32)-19,1)</f>
        <v/>
      </c>
      <c r="Y32">
        <f ref="Y32" t="array">0*(0.01)*INDEX([1]daily_values!$B$20:$B$48,COLUMN(Y32)-19,1)</f>
        <v/>
      </c>
      <c r="Z32">
        <f ref="Z32" t="array">0*(0.01)*INDEX([1]daily_values!$B$20:$B$48,COLUMN(Z32)-19,1)</f>
        <v/>
      </c>
      <c r="AA32">
        <f ref="AA32" t="array">0*(0.01)*INDEX([1]daily_values!$B$20:$B$48,COLUMN(AA32)-19,1)</f>
        <v/>
      </c>
      <c r="AB32">
        <f ref="AB32" t="array">0*(0.01)*INDEX([1]daily_values!$B$20:$B$48,COLUMN(AB32)-19,1)</f>
        <v/>
      </c>
      <c r="AC32">
        <f ref="AC32" t="array">0*(0.01)*INDEX([1]daily_values!$B$20:$B$48,COLUMN(AC32)-19,1)</f>
        <v/>
      </c>
      <c r="AD32">
        <f ref="AD32" t="array">0*(0.01)*INDEX([1]daily_values!$B$20:$B$48,COLUMN(AD32)-19,1)</f>
        <v/>
      </c>
      <c r="AE32">
        <f ref="AE32" t="array">0*(0.01)*INDEX([1]daily_values!$B$20:$B$48,COLUMN(AE32)-19,1)</f>
        <v/>
      </c>
      <c r="AF32">
        <f ref="AF32" t="array">0*(0.01)*INDEX([1]daily_values!$B$20:$B$48,COLUMN(AF32)-19,1)</f>
        <v/>
      </c>
      <c r="AG32">
        <f ref="AG32" t="array">0*(0.01)*INDEX([1]daily_values!$B$20:$B$48,COLUMN(AG32)-19,1)</f>
        <v/>
      </c>
      <c r="AH32">
        <f ref="AH32" t="array">0*(0.01)*INDEX([1]daily_values!$B$20:$B$48,COLUMN(AH32)-19,1)</f>
        <v/>
      </c>
      <c r="AI32">
        <f ref="AI32" t="array">0*(0.01)*INDEX([1]daily_values!$B$20:$B$48,COLUMN(AI32)-19,1)</f>
        <v/>
      </c>
      <c r="AJ32">
        <f ref="AJ32" t="array">0*(0.01)*INDEX([1]daily_values!$B$20:$B$48,COLUMN(AJ32)-19,1)</f>
        <v/>
      </c>
      <c r="AK32">
        <f ref="AK32" t="array">0*(0.01)*INDEX([1]daily_values!$B$20:$B$48,COLUMN(AK32)-19,1)</f>
        <v/>
      </c>
      <c r="AL32">
        <f ref="AL32" t="array">0*(0.01)*INDEX([1]daily_values!$B$20:$B$48,COLUMN(AL32)-19,1)</f>
        <v/>
      </c>
      <c r="AM32">
        <f ref="AM32" t="array">0*(0.01)*INDEX([1]daily_values!$B$20:$B$48,COLUMN(AM32)-19,1)</f>
        <v/>
      </c>
      <c r="AN32">
        <f ref="AN32" t="array">0*(0.01)*INDEX([1]daily_values!$B$20:$B$48,COLUMN(AN32)-19,1)</f>
        <v/>
      </c>
      <c r="AO32">
        <f ref="AO32" t="array">0*(0.01)*INDEX([1]daily_values!$B$20:$B$48,COLUMN(AO32)-19,1)</f>
        <v/>
      </c>
      <c r="AP32">
        <f ref="AP32" t="array">0*(0.01)*INDEX([1]daily_values!$B$20:$B$48,COLUMN(AP32)-19,1)</f>
        <v/>
      </c>
      <c r="AQ32">
        <f ref="AQ32" t="array">0*(0.01)*INDEX([1]daily_values!$B$20:$B$48,COLUMN(AQ32)-19,1)</f>
        <v/>
      </c>
      <c r="AR32">
        <f ref="AR32" t="array">0*(0.01)*INDEX([1]daily_values!$B$20:$B$48,COLUMN(AR32)-19,1)</f>
        <v/>
      </c>
      <c r="AS32">
        <f ref="AS32" t="array">0*(0.01)*INDEX([1]daily_values!$B$20:$B$48,COLUMN(AS32)-19,1)</f>
        <v/>
      </c>
      <c r="AT32">
        <f ref="AT32" t="array">0*(0.01)*INDEX([1]daily_values!$B$20:$B$48,COLUMN(AT32)-19,1)</f>
        <v/>
      </c>
      <c r="AU32">
        <f ref="AU32" t="array">0*(0.01)*INDEX([1]daily_values!$B$20:$B$48,COLUMN(AU32)-19,1)</f>
        <v/>
      </c>
      <c r="AV32">
        <f ref="AV32" t="array">0*(0.01)*INDEX([1]daily_values!$B$20:$B$48,COLUMN(AV32)-19,1)</f>
        <v/>
      </c>
    </row>
    <row r="33">
      <c r="A33" t="inlineStr">
        <is>
          <t>Pork loin</t>
        </is>
      </c>
      <c r="B33" s="14" t="inlineStr">
        <is>
          <t>3 oz</t>
        </is>
      </c>
      <c r="C33" s="14" t="n">
        <v>0.75</v>
      </c>
      <c r="D33" t="n">
        <v>206</v>
      </c>
      <c r="F33" t="n">
        <v>12</v>
      </c>
      <c r="G33" t="n">
        <v>4.4</v>
      </c>
      <c r="J33" t="n">
        <v>5</v>
      </c>
      <c r="K33" t="n">
        <v>68</v>
      </c>
      <c r="L33" t="n">
        <v>53</v>
      </c>
      <c r="M33" t="n">
        <v>360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23</v>
      </c>
      <c r="T33">
        <f ref="T33" t="array">11*(0.01)*INDEX([1]daily_values!$B$20:$B$48,COLUMN(T33)-19,1)</f>
        <v/>
      </c>
      <c r="U33">
        <f ref="U33" t="array">11*(0.01)*INDEX([1]daily_values!$B$20:$B$48,COLUMN(U33)-19,1)</f>
        <v/>
      </c>
      <c r="V33">
        <f ref="V33" t="array">3*(0.01)*INDEX([1]daily_values!$B$20:$B$48,COLUMN(V33)-19,1)</f>
        <v/>
      </c>
      <c r="W33">
        <f ref="W33" t="array">0*(0.01)*INDEX([1]daily_values!$B$20:$B$48,COLUMN(W33)-19,1)</f>
        <v/>
      </c>
      <c r="X33">
        <f ref="X33" t="array">0*(0.01)*INDEX([1]daily_values!$B$20:$B$48,COLUMN(X33)-19,1)</f>
        <v/>
      </c>
      <c r="Y33">
        <f ref="Y33" t="array">0*(0.01)*INDEX([1]daily_values!$B$20:$B$48,COLUMN(Y33)-19,1)</f>
        <v/>
      </c>
      <c r="Z33">
        <f ref="Z33" t="array">0*(0.01)*INDEX([1]daily_values!$B$20:$B$48,COLUMN(Z33)-19,1)</f>
        <v/>
      </c>
      <c r="AA33">
        <f ref="AA33" t="array">20*(0.01)*INDEX([1]daily_values!$B$20:$B$48,COLUMN(AA33)-19,1)</f>
        <v/>
      </c>
      <c r="AB33">
        <f ref="AB33" t="array">0*(0.01)*INDEX([1]daily_values!$B$20:$B$48,COLUMN(AB33)-19,1)</f>
        <v/>
      </c>
      <c r="AC33">
        <f ref="AC33" t="array">0*(0.01)*INDEX([1]daily_values!$B$20:$B$48,COLUMN(AC33)-19,1)</f>
        <v/>
      </c>
      <c r="AD33">
        <f ref="AD33" t="array">10*(0.01)*INDEX([1]daily_values!$B$20:$B$48,COLUMN(AD33)-19,1)</f>
        <v/>
      </c>
      <c r="AE33">
        <f ref="AE33" t="array">0*(0.01)*INDEX([1]daily_values!$B$20:$B$48,COLUMN(AE33)-19,1)</f>
        <v/>
      </c>
      <c r="AF33">
        <f ref="AF33" t="array">6*(0.01)*INDEX([1]daily_values!$B$20:$B$48,COLUMN(AF33)-19,1)</f>
        <v/>
      </c>
      <c r="AG33">
        <f ref="AG33" t="array">0*(0.01)*INDEX([1]daily_values!$B$20:$B$48,COLUMN(AG33)-19,1)</f>
        <v/>
      </c>
      <c r="AH33">
        <f ref="AH33" t="array">0*(0.01)*INDEX([1]daily_values!$B$20:$B$48,COLUMN(AH33)-19,1)</f>
        <v/>
      </c>
      <c r="AI33">
        <f ref="AI33" t="array">0*(0.01)*INDEX([1]daily_values!$B$20:$B$48,COLUMN(AI33)-19,1)</f>
        <v/>
      </c>
      <c r="AJ33">
        <f ref="AJ33" t="array">0*(0.01)*INDEX([1]daily_values!$B$20:$B$48,COLUMN(AJ33)-19,1)</f>
        <v/>
      </c>
      <c r="AK33">
        <f ref="AK33" t="array">0*(0.01)*INDEX([1]daily_values!$B$20:$B$48,COLUMN(AK33)-19,1)</f>
        <v/>
      </c>
      <c r="AL33">
        <f ref="AL33" t="array">0*(0.01)*INDEX([1]daily_values!$B$20:$B$48,COLUMN(AL33)-19,1)</f>
        <v/>
      </c>
      <c r="AM33">
        <f ref="AM33" t="array">0*(0.01)*INDEX([1]daily_values!$B$20:$B$48,COLUMN(AM33)-19,1)</f>
        <v/>
      </c>
      <c r="AN33">
        <f ref="AN33" t="array">0*(0.01)*INDEX([1]daily_values!$B$20:$B$48,COLUMN(AN33)-19,1)</f>
        <v/>
      </c>
      <c r="AO33">
        <f ref="AO33" t="array">0*(0.01)*INDEX([1]daily_values!$B$20:$B$48,COLUMN(AO33)-19,1)</f>
        <v/>
      </c>
      <c r="AP33">
        <f ref="AP33" t="array">0*(0.01)*INDEX([1]daily_values!$B$20:$B$48,COLUMN(AP33)-19,1)</f>
        <v/>
      </c>
      <c r="AQ33">
        <f ref="AQ33" t="array">0*(0.01)*INDEX([1]daily_values!$B$20:$B$48,COLUMN(AQ33)-19,1)</f>
        <v/>
      </c>
      <c r="AR33">
        <f ref="AR33" t="array">0*(0.01)*INDEX([1]daily_values!$B$20:$B$48,COLUMN(AR33)-19,1)</f>
        <v/>
      </c>
      <c r="AS33">
        <f ref="AS33" t="array">0*(0.01)*INDEX([1]daily_values!$B$20:$B$48,COLUMN(AS33)-19,1)</f>
        <v/>
      </c>
      <c r="AT33">
        <f ref="AT33" t="array">0*(0.01)*INDEX([1]daily_values!$B$20:$B$48,COLUMN(AT33)-19,1)</f>
        <v/>
      </c>
      <c r="AU33">
        <f ref="AU33" t="array">0*(0.01)*INDEX([1]daily_values!$B$20:$B$48,COLUMN(AU33)-19,1)</f>
        <v/>
      </c>
      <c r="AV33">
        <f ref="AV33" t="array">0*(0.01)*INDEX([1]daily_values!$B$20:$B$48,COLUMN(AV33)-19,1)</f>
        <v/>
      </c>
    </row>
    <row r="34">
      <c r="A34" t="inlineStr">
        <is>
          <t>Lactaid fat free milk</t>
        </is>
      </c>
      <c r="B34" s="14" t="n"/>
      <c r="C34" t="n">
        <v>1</v>
      </c>
      <c r="D34" t="n">
        <v>90</v>
      </c>
      <c r="F34" t="n">
        <v>0</v>
      </c>
      <c r="G34" t="n">
        <v>0</v>
      </c>
      <c r="H34" t="n">
        <v>0</v>
      </c>
      <c r="K34" t="n">
        <v>5</v>
      </c>
      <c r="L34" t="n">
        <v>125</v>
      </c>
      <c r="M34" t="n">
        <v>420</v>
      </c>
      <c r="N34" t="n">
        <v>13</v>
      </c>
      <c r="O34" t="n">
        <v>0</v>
      </c>
      <c r="Q34" t="n">
        <v>12</v>
      </c>
      <c r="S34" t="n">
        <v>8</v>
      </c>
      <c r="T34" t="n">
        <v>2.5</v>
      </c>
      <c r="U34" t="n">
        <v>310</v>
      </c>
      <c r="V34" t="n">
        <v>0.1</v>
      </c>
      <c r="W34" t="n">
        <v>150</v>
      </c>
      <c r="AB34" t="n">
        <v>0.4</v>
      </c>
      <c r="AD34" t="n">
        <v>0.9</v>
      </c>
      <c r="AE34" t="n">
        <v>240</v>
      </c>
    </row>
    <row r="35">
      <c r="A35" t="inlineStr">
        <is>
          <t>Kirkland farm-raised cooked tail-off shrimp</t>
        </is>
      </c>
      <c r="B35" s="14" t="inlineStr">
        <is>
          <t>11 shrimp in one serving</t>
        </is>
      </c>
      <c r="C35" t="n">
        <v>0.75</v>
      </c>
      <c r="D35" t="n">
        <v>80</v>
      </c>
      <c r="F35" t="n">
        <v>0</v>
      </c>
      <c r="G35" t="n">
        <v>0</v>
      </c>
      <c r="H35" t="n">
        <v>0</v>
      </c>
      <c r="K35" t="n">
        <v>160</v>
      </c>
      <c r="L35" t="n">
        <v>230</v>
      </c>
      <c r="M35" t="n">
        <v>60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58</v>
      </c>
      <c r="V35" t="n">
        <v>0.28</v>
      </c>
    </row>
    <row r="36">
      <c r="A36" t="inlineStr">
        <is>
          <t>Quaker Oats 100% Whole Grain Oats Old Fashioned</t>
        </is>
      </c>
      <c r="B36" s="14" t="n"/>
      <c r="C36" t="n">
        <v>0.5</v>
      </c>
      <c r="D36" t="n">
        <v>150</v>
      </c>
      <c r="F36" t="n">
        <v>3</v>
      </c>
      <c r="G36" t="n">
        <v>0.5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150</v>
      </c>
      <c r="N36" t="n">
        <v>27</v>
      </c>
      <c r="O36" t="n">
        <v>4</v>
      </c>
      <c r="P36" t="n">
        <v>2</v>
      </c>
      <c r="Q36" t="n">
        <v>1</v>
      </c>
      <c r="R36" t="n">
        <v>0</v>
      </c>
      <c r="S36" t="n">
        <v>5</v>
      </c>
      <c r="T36" t="n">
        <v>0</v>
      </c>
      <c r="U36" t="n">
        <v>20</v>
      </c>
      <c r="V36" t="n">
        <v>1.5</v>
      </c>
      <c r="Y36" t="n">
        <v>0.2</v>
      </c>
      <c r="AE36" t="n">
        <v>130</v>
      </c>
      <c r="AF36" t="n">
        <v>40</v>
      </c>
    </row>
    <row r="37">
      <c r="A37" t="inlineStr">
        <is>
          <t>Beef trimming</t>
        </is>
      </c>
      <c r="B37" s="14" t="inlineStr">
        <is>
          <t>Based on (100g): https://www.fitbit.com/foods/Beef+Trimmings/758211373</t>
        </is>
      </c>
      <c r="C37" t="n">
        <v>1</v>
      </c>
      <c r="D37" t="n">
        <v>128</v>
      </c>
      <c r="F37" t="n">
        <v>5</v>
      </c>
      <c r="G37" t="n">
        <v>2</v>
      </c>
      <c r="K37" t="n">
        <v>0</v>
      </c>
      <c r="L37" t="n">
        <v>1.3</v>
      </c>
      <c r="M37" t="n">
        <v>0</v>
      </c>
      <c r="N37" t="n">
        <v>1</v>
      </c>
      <c r="O37" t="n">
        <v>0.5</v>
      </c>
      <c r="Q37" t="n">
        <v>1</v>
      </c>
      <c r="S37" t="n">
        <v>19.5</v>
      </c>
    </row>
    <row r="38">
      <c r="A38" t="inlineStr">
        <is>
          <t>Kirkland organic greek yogurt plain nonfat</t>
        </is>
      </c>
      <c r="B38" s="14" t="n"/>
      <c r="C38" t="n">
        <v>0.6667</v>
      </c>
      <c r="D38" t="n">
        <v>100</v>
      </c>
      <c r="F38" t="n">
        <v>0</v>
      </c>
      <c r="G38" t="n">
        <v>0</v>
      </c>
      <c r="H38" t="n">
        <v>0</v>
      </c>
      <c r="K38" t="n">
        <v>10</v>
      </c>
      <c r="L38" t="n">
        <v>60</v>
      </c>
      <c r="M38" t="n">
        <v>190</v>
      </c>
      <c r="N38" t="n">
        <v>7</v>
      </c>
      <c r="O38" t="n">
        <v>0</v>
      </c>
      <c r="Q38" t="n">
        <v>3</v>
      </c>
      <c r="R38" t="n">
        <v>0</v>
      </c>
      <c r="S38" t="n">
        <v>18</v>
      </c>
      <c r="U38" t="n">
        <v>190</v>
      </c>
    </row>
    <row r="39">
      <c r="A39" t="inlineStr">
        <is>
          <t>Clausen Oysters Silver Points</t>
        </is>
      </c>
      <c r="B39" s="14" t="inlineStr">
        <is>
          <t>Serving size 3.5oz/100 grams</t>
        </is>
      </c>
      <c r="C39" t="n">
        <v>1</v>
      </c>
      <c r="D39" t="n">
        <v>101</v>
      </c>
      <c r="F39" t="n">
        <v>0.5</v>
      </c>
      <c r="G39" t="n">
        <v>2.3</v>
      </c>
      <c r="H39" t="n">
        <v>0</v>
      </c>
      <c r="K39" t="n">
        <v>50</v>
      </c>
      <c r="L39" t="n">
        <v>106</v>
      </c>
      <c r="N39" t="n">
        <v>4.9</v>
      </c>
      <c r="O39" t="n">
        <v>0</v>
      </c>
      <c r="Q39" t="n">
        <v>0</v>
      </c>
      <c r="S39" t="n">
        <v>9.4</v>
      </c>
      <c r="T39">
        <f ref="T39" t="array">0*(0.01)*INDEX([1]daily_values!$B$20:$B$48,COLUMN(T39)-19,1)</f>
        <v/>
      </c>
      <c r="U39">
        <f ref="U39" t="array">2*(0.01)*INDEX([1]daily_values!$B$20:$B$48,COLUMN(U39)-19,1)</f>
        <v/>
      </c>
      <c r="V39">
        <f ref="V39" t="array">38*(0.01)*INDEX([1]daily_values!$B$20:$B$48,COLUMN(V39)-19,1)</f>
        <v/>
      </c>
      <c r="W39">
        <f ref="W39" t="array">0*(0.01)*INDEX([1]daily_values!$B$20:$B$48,COLUMN(W39)-19,1)</f>
        <v/>
      </c>
      <c r="X39">
        <f ref="X39" t="array">4*(0.01)*INDEX([1]daily_values!$B$20:$B$48,COLUMN(X39)-19,1)</f>
        <v/>
      </c>
      <c r="Y39">
        <f ref="Y39" t="array">0*(0.01)*INDEX([1]daily_values!$B$20:$B$48,COLUMN(Y39)-19,1)</f>
        <v/>
      </c>
      <c r="Z39">
        <f ref="Z39" t="array">0*(0.01)*INDEX([1]daily_values!$B$20:$B$48,COLUMN(Z39)-19,1)</f>
        <v/>
      </c>
      <c r="AA39">
        <f ref="AA39" t="array">0*(0.01)*INDEX([1]daily_values!$B$20:$B$48,COLUMN(AA39)-19,1)</f>
        <v/>
      </c>
      <c r="AB39">
        <f ref="AB39" t="array">0*(0.01)*INDEX([1]daily_values!$B$20:$B$48,COLUMN(AB39)-19,1)</f>
        <v/>
      </c>
      <c r="AC39">
        <f ref="AC39" t="array">0*(0.01)*INDEX([1]daily_values!$B$20:$B$48,COLUMN(AC39)-19,1)</f>
        <v/>
      </c>
      <c r="AD39">
        <f ref="AD39" t="array">0*(0.01)*INDEX([1]daily_values!$B$20:$B$48,COLUMN(AD39)-19,1)</f>
        <v/>
      </c>
      <c r="AE39">
        <f ref="AE39" t="array">0*(0.01)*INDEX([1]daily_values!$B$20:$B$48,COLUMN(AE39)-19,1)</f>
        <v/>
      </c>
      <c r="AF39">
        <f ref="AF39" t="array">0*(0.01)*INDEX([1]daily_values!$B$20:$B$48,COLUMN(AF39)-19,1)</f>
        <v/>
      </c>
      <c r="AG39">
        <f ref="AG39" t="array">60*(0.01)*INDEX([1]daily_values!$B$20:$B$48,COLUMN(AG39)-19,1)</f>
        <v/>
      </c>
      <c r="AH39">
        <f ref="AH39" t="array">0*(0.01)*INDEX([1]daily_values!$B$20:$B$48,COLUMN(AH39)-19,1)</f>
        <v/>
      </c>
      <c r="AI39">
        <f ref="AI39" t="array">0*(0.01)*INDEX([1]daily_values!$B$20:$B$48,COLUMN(AI39)-19,1)</f>
        <v/>
      </c>
      <c r="AJ39">
        <f ref="AJ39" t="array">0*(0.01)*INDEX([1]daily_values!$B$20:$B$48,COLUMN(AJ39)-19,1)</f>
        <v/>
      </c>
      <c r="AK39">
        <f ref="AK39" t="array">0*(0.01)*INDEX([1]daily_values!$B$20:$B$48,COLUMN(AK39)-19,1)</f>
        <v/>
      </c>
      <c r="AL39">
        <f ref="AL39" t="array">0*(0.01)*INDEX([1]daily_values!$B$20:$B$48,COLUMN(AL39)-19,1)</f>
        <v/>
      </c>
      <c r="AM39">
        <f ref="AM39" t="array">0*(0.01)*INDEX([1]daily_values!$B$20:$B$48,COLUMN(AM39)-19,1)</f>
        <v/>
      </c>
      <c r="AN39">
        <f ref="AN39" t="array">0*(0.01)*INDEX([1]daily_values!$B$20:$B$48,COLUMN(AN39)-19,1)</f>
        <v/>
      </c>
      <c r="AO39">
        <f ref="AO39" t="array">0*(0.01)*INDEX([1]daily_values!$B$20:$B$48,COLUMN(AO39)-19,1)</f>
        <v/>
      </c>
      <c r="AP39">
        <f ref="AP39" t="array">0*(0.01)*INDEX([1]daily_values!$B$20:$B$48,COLUMN(AP39)-19,1)</f>
        <v/>
      </c>
      <c r="AQ39">
        <f ref="AQ39" t="array">0*(0.01)*INDEX([1]daily_values!$B$20:$B$48,COLUMN(AQ39)-19,1)</f>
        <v/>
      </c>
      <c r="AR39">
        <f ref="AR39" t="array">0*(0.01)*INDEX([1]daily_values!$B$20:$B$48,COLUMN(AR39)-19,1)</f>
        <v/>
      </c>
      <c r="AS39">
        <f ref="AS39" t="array">0*(0.01)*INDEX([1]daily_values!$B$20:$B$48,COLUMN(AS39)-19,1)</f>
        <v/>
      </c>
      <c r="AT39">
        <f ref="AT39" t="array">0*(0.01)*INDEX([1]daily_values!$B$20:$B$48,COLUMN(AT39)-19,1)</f>
        <v/>
      </c>
      <c r="AU39">
        <f ref="AU39" t="array">0*(0.01)*INDEX([1]daily_values!$B$20:$B$48,COLUMN(AU39)-19,1)</f>
        <v/>
      </c>
      <c r="AV39">
        <f ref="AV39" t="array">0*(0.01)*INDEX([1]daily_values!$B$20:$B$48,COLUMN(AV39)-19,1)</f>
        <v/>
      </c>
    </row>
    <row r="40">
      <c r="A40" t="inlineStr">
        <is>
          <t>Tasteful Selections Organic Classic Baby Creamers Bit-Size Potatoes</t>
        </is>
      </c>
      <c r="B40" s="14" t="inlineStr">
        <is>
          <t>5-7 potatoes per serving</t>
        </is>
      </c>
      <c r="C40" t="n">
        <v>1.125</v>
      </c>
      <c r="D40" t="n">
        <v>100</v>
      </c>
      <c r="F40" t="n">
        <v>0</v>
      </c>
      <c r="G40" t="n">
        <v>0</v>
      </c>
      <c r="H40" t="n">
        <v>0</v>
      </c>
      <c r="K40" t="n">
        <v>0</v>
      </c>
      <c r="L40" t="n">
        <v>10</v>
      </c>
      <c r="M40" t="n">
        <v>700</v>
      </c>
      <c r="N40" t="n">
        <v>21</v>
      </c>
      <c r="O40" t="n">
        <v>3</v>
      </c>
      <c r="Q40" t="n">
        <v>3</v>
      </c>
      <c r="R40" t="n">
        <v>0</v>
      </c>
      <c r="S40" t="n">
        <v>3</v>
      </c>
      <c r="T40">
        <f ref="T40" t="array">0*(0.01)*INDEX([1]daily_values!$B$20:$B$48,COLUMN(T40)-19,1)</f>
        <v/>
      </c>
      <c r="U40">
        <f ref="U40" t="array">4*(0.01)*INDEX([1]daily_values!$B$20:$B$48,COLUMN(U40)-19,1)</f>
        <v/>
      </c>
      <c r="V40">
        <f ref="V40" t="array">10*(0.01)*INDEX([1]daily_values!$B$20:$B$48,COLUMN(V40)-19,1)</f>
        <v/>
      </c>
      <c r="W40">
        <f ref="W40" t="array">0*(0.01)*INDEX([1]daily_values!$B$20:$B$48,COLUMN(W40)-19,1)</f>
        <v/>
      </c>
      <c r="X40">
        <f ref="X40" t="array">0*(0.01)*INDEX([1]daily_values!$B$20:$B$48,COLUMN(X40)-19,1)</f>
        <v/>
      </c>
      <c r="Y40">
        <f ref="Y40" t="array">0*(0.01)*INDEX([1]daily_values!$B$20:$B$48,COLUMN(Y40)-19,1)</f>
        <v/>
      </c>
      <c r="Z40">
        <f ref="Z40" t="array">0*(0.01)*INDEX([1]daily_values!$B$20:$B$48,COLUMN(Z40)-19,1)</f>
        <v/>
      </c>
      <c r="AA40">
        <f ref="AA40" t="array">0*(0.01)*INDEX([1]daily_values!$B$20:$B$48,COLUMN(AA40)-19,1)</f>
        <v/>
      </c>
      <c r="AB40">
        <f ref="AB40" t="array">0*(0.01)*INDEX([1]daily_values!$B$20:$B$48,COLUMN(AB40)-19,1)</f>
        <v/>
      </c>
      <c r="AC40">
        <f ref="AC40" t="array">0*(0.01)*INDEX([1]daily_values!$B$20:$B$48,COLUMN(AC40)-19,1)</f>
        <v/>
      </c>
      <c r="AD40">
        <f ref="AD40" t="array">0*(0.01)*INDEX([1]daily_values!$B$20:$B$48,COLUMN(AD40)-19,1)</f>
        <v/>
      </c>
      <c r="AE40">
        <f ref="AE40" t="array">0*(0.01)*INDEX([1]daily_values!$B$20:$B$48,COLUMN(AE40)-19,1)</f>
        <v/>
      </c>
      <c r="AF40">
        <f ref="AF40" t="array">0*(0.01)*INDEX([1]daily_values!$B$20:$B$48,COLUMN(AF40)-19,1)</f>
        <v/>
      </c>
      <c r="AG40">
        <f ref="AG40" t="array">0*(0.01)*INDEX([1]daily_values!$B$20:$B$48,COLUMN(AG40)-19,1)</f>
        <v/>
      </c>
      <c r="AH40">
        <f ref="AH40" t="array">0*(0.01)*INDEX([1]daily_values!$B$20:$B$48,COLUMN(AH40)-19,1)</f>
        <v/>
      </c>
      <c r="AI40">
        <f ref="AI40" t="array">0*(0.01)*INDEX([1]daily_values!$B$20:$B$48,COLUMN(AI40)-19,1)</f>
        <v/>
      </c>
      <c r="AJ40">
        <f ref="AJ40" t="array">0*(0.01)*INDEX([1]daily_values!$B$20:$B$48,COLUMN(AJ40)-19,1)</f>
        <v/>
      </c>
      <c r="AK40">
        <f ref="AK40" t="array">0*(0.01)*INDEX([1]daily_values!$B$20:$B$48,COLUMN(AK40)-19,1)</f>
        <v/>
      </c>
      <c r="AL40">
        <f ref="AL40" t="array">0*(0.01)*INDEX([1]daily_values!$B$20:$B$48,COLUMN(AL40)-19,1)</f>
        <v/>
      </c>
      <c r="AM40">
        <f ref="AM40" t="array">0*(0.01)*INDEX([1]daily_values!$B$20:$B$48,COLUMN(AM40)-19,1)</f>
        <v/>
      </c>
      <c r="AN40">
        <f ref="AN40" t="array">0*(0.01)*INDEX([1]daily_values!$B$20:$B$48,COLUMN(AN40)-19,1)</f>
        <v/>
      </c>
      <c r="AO40">
        <f ref="AO40" t="array">0*(0.01)*INDEX([1]daily_values!$B$20:$B$48,COLUMN(AO40)-19,1)</f>
        <v/>
      </c>
      <c r="AP40">
        <f ref="AP40" t="array">0*(0.01)*INDEX([1]daily_values!$B$20:$B$48,COLUMN(AP40)-19,1)</f>
        <v/>
      </c>
      <c r="AQ40">
        <f ref="AQ40" t="array">0*(0.01)*INDEX([1]daily_values!$B$20:$B$48,COLUMN(AQ40)-19,1)</f>
        <v/>
      </c>
      <c r="AR40">
        <f ref="AR40" t="array">0*(0.01)*INDEX([1]daily_values!$B$20:$B$48,COLUMN(AR40)-19,1)</f>
        <v/>
      </c>
      <c r="AS40">
        <f ref="AS40" t="array">0*(0.01)*INDEX([1]daily_values!$B$20:$B$48,COLUMN(AS40)-19,1)</f>
        <v/>
      </c>
      <c r="AT40">
        <f ref="AT40" t="array">0*(0.01)*INDEX([1]daily_values!$B$20:$B$48,COLUMN(AT40)-19,1)</f>
        <v/>
      </c>
      <c r="AU40">
        <f ref="AU40" t="array">0*(0.01)*INDEX([1]daily_values!$B$20:$B$48,COLUMN(AU40)-19,1)</f>
        <v/>
      </c>
      <c r="AV40">
        <f ref="AV40" t="array">0*(0.01)*INDEX([1]daily_values!$B$20:$B$48,COLUMN(AV40)-19,1)</f>
        <v/>
      </c>
    </row>
    <row r="41">
      <c r="A41" t="inlineStr">
        <is>
          <t>Kirkland fat free milk</t>
        </is>
      </c>
      <c r="B41" s="14" t="n"/>
      <c r="C41" t="n">
        <v>1</v>
      </c>
      <c r="D41" t="n">
        <v>90</v>
      </c>
      <c r="F41" t="n">
        <v>0</v>
      </c>
      <c r="G41" t="n">
        <v>0</v>
      </c>
      <c r="H41" t="n">
        <v>0</v>
      </c>
      <c r="K41" t="n">
        <v>5</v>
      </c>
      <c r="L41" t="n">
        <v>130</v>
      </c>
      <c r="M41" t="n">
        <v>420</v>
      </c>
      <c r="N41" t="n">
        <v>13</v>
      </c>
      <c r="O41" t="n">
        <v>0</v>
      </c>
      <c r="Q41" t="n">
        <v>12</v>
      </c>
      <c r="R41" t="n">
        <v>0</v>
      </c>
      <c r="S41" t="n">
        <v>9</v>
      </c>
      <c r="T41" t="n">
        <v>2.5</v>
      </c>
      <c r="U41" t="n">
        <v>320</v>
      </c>
      <c r="V41" t="n">
        <v>0.12</v>
      </c>
      <c r="W41" t="n">
        <v>150</v>
      </c>
    </row>
    <row r="42">
      <c r="A42" t="inlineStr">
        <is>
          <t>Beef rib eye</t>
        </is>
      </c>
      <c r="B42" s="14" t="inlineStr">
        <is>
          <t>1 steak (291g)</t>
        </is>
      </c>
      <c r="C42" t="n">
        <v>1</v>
      </c>
      <c r="D42" t="n">
        <v>847</v>
      </c>
      <c r="F42" t="n">
        <v>63</v>
      </c>
      <c r="G42" t="n">
        <v>28</v>
      </c>
      <c r="H42" t="n">
        <v>4.3</v>
      </c>
      <c r="I42" t="n">
        <v>3</v>
      </c>
      <c r="J42" t="n">
        <v>31</v>
      </c>
      <c r="K42" t="n">
        <v>233</v>
      </c>
      <c r="L42" t="n">
        <v>157</v>
      </c>
      <c r="M42" t="n">
        <v>757</v>
      </c>
      <c r="N42" t="n">
        <v>0</v>
      </c>
      <c r="O42" t="n">
        <v>0</v>
      </c>
      <c r="Q42" t="n">
        <v>0</v>
      </c>
      <c r="S42" t="n">
        <v>69</v>
      </c>
      <c r="T42">
        <f ref="T42" t="array">5*(0.01)*INDEX([1]daily_values!$B$20:$B$48,COLUMN(T42)-19,1)</f>
        <v/>
      </c>
      <c r="U42">
        <f ref="U42" t="array">3*(0.01)*INDEX([1]daily_values!$B$20:$B$48,COLUMN(U42)-19,1)</f>
        <v/>
      </c>
      <c r="V42">
        <f ref="V42" t="array">36*(0.01)*INDEX([1]daily_values!$B$20:$B$48,COLUMN(V42)-19,1)</f>
        <v/>
      </c>
      <c r="W42">
        <f ref="W42" t="array">1*(0.01)*INDEX([1]daily_values!$B$20:$B$48,COLUMN(W42)-19,1)</f>
        <v/>
      </c>
      <c r="X42">
        <f ref="X42" t="array">0*(0.01)*INDEX([1]daily_values!$B$20:$B$48,COLUMN(X42)-19,1)</f>
        <v/>
      </c>
      <c r="Y42">
        <f ref="Y42" t="array">0*(0.01)*INDEX([1]daily_values!$B$20:$B$48,COLUMN(Y42)-19,1)</f>
        <v/>
      </c>
      <c r="Z42">
        <f ref="Z42" t="array">0*(0.01)*INDEX([1]daily_values!$B$20:$B$48,COLUMN(Z42)-19,1)</f>
        <v/>
      </c>
      <c r="AA42">
        <f ref="AA42" t="array">70*(0.01)*INDEX([1]daily_values!$B$20:$B$48,COLUMN(AA42)-19,1)</f>
        <v/>
      </c>
      <c r="AB42">
        <f ref="AB42" t="array">0*(0.01)*INDEX([1]daily_values!$B$20:$B$48,COLUMN(AB42)-19,1)</f>
        <v/>
      </c>
      <c r="AC42">
        <f ref="AC42" t="array">0*(0.01)*INDEX([1]daily_values!$B$20:$B$48,COLUMN(AC42)-19,1)</f>
        <v/>
      </c>
      <c r="AD42">
        <f ref="AD42" t="array">101*(0.01)*INDEX([1]daily_values!$B$20:$B$48,COLUMN(AD42)-19,1)</f>
        <v/>
      </c>
      <c r="AE42">
        <f ref="AE42" t="array">0*(0.01)*INDEX([1]daily_values!$B$20:$B$48,COLUMN(AE42)-19,1)</f>
        <v/>
      </c>
      <c r="AF42">
        <f ref="AF42" t="array">16*(0.01)*INDEX([1]daily_values!$B$20:$B$48,COLUMN(AF42)-19,1)</f>
        <v/>
      </c>
      <c r="AG42">
        <f ref="AG42" t="array">0*(0.01)*INDEX([1]daily_values!$B$20:$B$48,COLUMN(AG42)-19,1)</f>
        <v/>
      </c>
      <c r="AH42">
        <f ref="AH42" t="array">0*(0.01)*INDEX([1]daily_values!$B$20:$B$48,COLUMN(AH42)-19,1)</f>
        <v/>
      </c>
      <c r="AI42">
        <f ref="AI42" t="array">0*(0.01)*INDEX([1]daily_values!$B$20:$B$48,COLUMN(AI42)-19,1)</f>
        <v/>
      </c>
      <c r="AJ42">
        <f ref="AJ42" t="array">0*(0.01)*INDEX([1]daily_values!$B$20:$B$48,COLUMN(AJ42)-19,1)</f>
        <v/>
      </c>
      <c r="AK42">
        <f ref="AK42" t="array">0*(0.01)*INDEX([1]daily_values!$B$20:$B$48,COLUMN(AK42)-19,1)</f>
        <v/>
      </c>
      <c r="AL42">
        <f ref="AL42" t="array">0*(0.01)*INDEX([1]daily_values!$B$20:$B$48,COLUMN(AL42)-19,1)</f>
        <v/>
      </c>
      <c r="AM42">
        <f ref="AM42" t="array">0*(0.01)*INDEX([1]daily_values!$B$20:$B$48,COLUMN(AM42)-19,1)</f>
        <v/>
      </c>
      <c r="AN42">
        <f ref="AN42" t="array">0*(0.01)*INDEX([1]daily_values!$B$20:$B$48,COLUMN(AN42)-19,1)</f>
        <v/>
      </c>
      <c r="AO42">
        <f ref="AO42" t="array">0*(0.01)*INDEX([1]daily_values!$B$20:$B$48,COLUMN(AO42)-19,1)</f>
        <v/>
      </c>
      <c r="AP42">
        <f ref="AP42" t="array">0*(0.01)*INDEX([1]daily_values!$B$20:$B$48,COLUMN(AP42)-19,1)</f>
        <v/>
      </c>
      <c r="AQ42">
        <f ref="AQ42" t="array">0*(0.01)*INDEX([1]daily_values!$B$20:$B$48,COLUMN(AQ42)-19,1)</f>
        <v/>
      </c>
      <c r="AR42">
        <f ref="AR42" t="array">0*(0.01)*INDEX([1]daily_values!$B$20:$B$48,COLUMN(AR42)-19,1)</f>
        <v/>
      </c>
      <c r="AS42">
        <f ref="AS42" t="array">0*(0.01)*INDEX([1]daily_values!$B$20:$B$48,COLUMN(AS42)-19,1)</f>
        <v/>
      </c>
      <c r="AT42">
        <f ref="AT42" t="array">0*(0.01)*INDEX([1]daily_values!$B$20:$B$48,COLUMN(AT42)-19,1)</f>
        <v/>
      </c>
      <c r="AU42">
        <f ref="AU42" t="array">0*(0.01)*INDEX([1]daily_values!$B$20:$B$48,COLUMN(AU42)-19,1)</f>
        <v/>
      </c>
      <c r="AV42">
        <f ref="AV42" t="array">0*(0.01)*INDEX([1]daily_values!$B$20:$B$48,COLUMN(AV42)-19,1)</f>
        <v/>
      </c>
    </row>
    <row r="43">
      <c r="A43" t="inlineStr">
        <is>
          <t>Cal-Organic Organic Cut &amp; Peeled Baby Carrots</t>
        </is>
      </c>
      <c r="B43" s="14" t="inlineStr">
        <is>
          <t>11 servings per container, 1 serving is about 9 carrots</t>
        </is>
      </c>
      <c r="C43" t="n">
        <v>0.6667</v>
      </c>
      <c r="D43" t="n">
        <v>30</v>
      </c>
      <c r="F43" t="n">
        <v>0</v>
      </c>
      <c r="G43" t="n">
        <v>0</v>
      </c>
      <c r="H43" t="n">
        <v>0</v>
      </c>
      <c r="K43" t="n">
        <v>0</v>
      </c>
      <c r="L43" t="n">
        <v>65</v>
      </c>
      <c r="M43" t="n">
        <v>200</v>
      </c>
      <c r="N43" t="n">
        <v>7</v>
      </c>
      <c r="O43" t="n">
        <v>3</v>
      </c>
      <c r="Q43" t="n">
        <v>4</v>
      </c>
      <c r="R43" t="n">
        <v>0</v>
      </c>
      <c r="S43" t="n">
        <v>0.54</v>
      </c>
      <c r="T43" t="n">
        <v>0</v>
      </c>
      <c r="U43" t="n">
        <v>30</v>
      </c>
      <c r="V43" t="n">
        <v>0.8</v>
      </c>
      <c r="W43" t="n">
        <v>590</v>
      </c>
      <c r="X43" t="n">
        <v>2</v>
      </c>
    </row>
    <row r="44">
      <c r="A44" t="inlineStr">
        <is>
          <t>Salmon, Atlantic, raw</t>
        </is>
      </c>
      <c r="B44" s="14" t="inlineStr">
        <is>
          <t>3 oz</t>
        </is>
      </c>
      <c r="C44" t="n">
        <v>0.75</v>
      </c>
      <c r="D44" t="n">
        <v>177</v>
      </c>
      <c r="F44" t="n">
        <v>11</v>
      </c>
      <c r="G44" t="n">
        <v>2.6</v>
      </c>
      <c r="I44" t="n">
        <v>3.3</v>
      </c>
      <c r="J44" t="n">
        <v>3.2</v>
      </c>
      <c r="K44" t="n">
        <v>47</v>
      </c>
      <c r="L44" t="n">
        <v>50</v>
      </c>
      <c r="M44" t="n">
        <v>309</v>
      </c>
      <c r="N44" t="n">
        <v>0</v>
      </c>
      <c r="O44" t="n">
        <v>0</v>
      </c>
      <c r="S44" t="n">
        <v>17</v>
      </c>
      <c r="T44">
        <f ref="T44" t="array">0*(0.01)*INDEX([1]daily_values!$B$20:$B$48,COLUMN(T44)-19,1)</f>
        <v/>
      </c>
      <c r="U44">
        <f ref="U44" t="array">0*(0.01)*INDEX([1]daily_values!$B$20:$B$48,COLUMN(U44)-19,1)</f>
        <v/>
      </c>
      <c r="V44">
        <f ref="V44" t="array">1*(0.01)*INDEX([1]daily_values!$B$20:$B$48,COLUMN(V44)-19,1)</f>
        <v/>
      </c>
      <c r="W44">
        <f ref="W44" t="array">0*(0.01)*INDEX([1]daily_values!$B$20:$B$48,COLUMN(W44)-19,1)</f>
        <v/>
      </c>
      <c r="X44">
        <f ref="X44" t="array">5*(0.01)*INDEX([1]daily_values!$B$20:$B$48,COLUMN(X44)-19,1)</f>
        <v/>
      </c>
      <c r="Y44">
        <f ref="Y44" t="array">0*(0.01)*INDEX([1]daily_values!$B$20:$B$48,COLUMN(Y44)-19,1)</f>
        <v/>
      </c>
      <c r="Z44">
        <f ref="Z44" t="array">0*(0.01)*INDEX([1]daily_values!$B$20:$B$48,COLUMN(Z44)-19,1)</f>
        <v/>
      </c>
      <c r="AA44">
        <f ref="AA44" t="array">25*(0.01)*INDEX([1]daily_values!$B$20:$B$48,COLUMN(AA44)-19,1)</f>
        <v/>
      </c>
      <c r="AB44">
        <f ref="AB44" t="array">0*(0.01)*INDEX([1]daily_values!$B$20:$B$48,COLUMN(AB44)-19,1)</f>
        <v/>
      </c>
      <c r="AC44">
        <f ref="AC44" t="array">0*(0.01)*INDEX([1]daily_values!$B$20:$B$48,COLUMN(AC44)-19,1)</f>
        <v/>
      </c>
      <c r="AD44">
        <f ref="AD44" t="array">45*(0.01)*INDEX([1]daily_values!$B$20:$B$48,COLUMN(AD44)-19,1)</f>
        <v/>
      </c>
      <c r="AE44">
        <f ref="AE44" t="array">0*(0.01)*INDEX([1]daily_values!$B$20:$B$48,COLUMN(AE44)-19,1)</f>
        <v/>
      </c>
      <c r="AF44">
        <f ref="AF44" t="array">5*(0.01)*INDEX([1]daily_values!$B$20:$B$48,COLUMN(AF44)-19,1)</f>
        <v/>
      </c>
      <c r="AG44">
        <f ref="AG44" t="array">0*(0.01)*INDEX([1]daily_values!$B$20:$B$48,COLUMN(AG44)-19,1)</f>
        <v/>
      </c>
      <c r="AH44">
        <f ref="AH44" t="array">0*(0.01)*INDEX([1]daily_values!$B$20:$B$48,COLUMN(AH44)-19,1)</f>
        <v/>
      </c>
      <c r="AI44">
        <f ref="AI44" t="array">0*(0.01)*INDEX([1]daily_values!$B$20:$B$48,COLUMN(AI44)-19,1)</f>
        <v/>
      </c>
      <c r="AJ44">
        <f ref="AJ44" t="array">0*(0.01)*INDEX([1]daily_values!$B$20:$B$48,COLUMN(AJ44)-19,1)</f>
        <v/>
      </c>
      <c r="AK44">
        <f ref="AK44" t="array">0*(0.01)*INDEX([1]daily_values!$B$20:$B$48,COLUMN(AK44)-19,1)</f>
        <v/>
      </c>
      <c r="AL44">
        <f ref="AL44" t="array">0*(0.01)*INDEX([1]daily_values!$B$20:$B$48,COLUMN(AL44)-19,1)</f>
        <v/>
      </c>
      <c r="AM44">
        <f ref="AM44" t="array">0*(0.01)*INDEX([1]daily_values!$B$20:$B$48,COLUMN(AM44)-19,1)</f>
        <v/>
      </c>
      <c r="AN44">
        <f ref="AN44" t="array">0*(0.01)*INDEX([1]daily_values!$B$20:$B$48,COLUMN(AN44)-19,1)</f>
        <v/>
      </c>
      <c r="AO44">
        <f ref="AO44" t="array">0*(0.01)*INDEX([1]daily_values!$B$20:$B$48,COLUMN(AO44)-19,1)</f>
        <v/>
      </c>
      <c r="AP44">
        <f ref="AP44" t="array">0*(0.01)*INDEX([1]daily_values!$B$20:$B$48,COLUMN(AP44)-19,1)</f>
        <v/>
      </c>
      <c r="AQ44">
        <f ref="AQ44" t="array">0*(0.01)*INDEX([1]daily_values!$B$20:$B$48,COLUMN(AQ44)-19,1)</f>
        <v/>
      </c>
      <c r="AR44">
        <f ref="AR44" t="array">0*(0.01)*INDEX([1]daily_values!$B$20:$B$48,COLUMN(AR44)-19,1)</f>
        <v/>
      </c>
      <c r="AS44">
        <f ref="AS44" t="array">0*(0.01)*INDEX([1]daily_values!$B$20:$B$48,COLUMN(AS44)-19,1)</f>
        <v/>
      </c>
      <c r="AT44">
        <f ref="AT44" t="array">0*(0.01)*INDEX([1]daily_values!$B$20:$B$48,COLUMN(AT44)-19,1)</f>
        <v/>
      </c>
      <c r="AU44">
        <f ref="AU44" t="array">0*(0.01)*INDEX([1]daily_values!$B$20:$B$48,COLUMN(AU44)-19,1)</f>
        <v/>
      </c>
      <c r="AV44">
        <f ref="AV44" t="array">0*(0.01)*INDEX([1]daily_values!$B$20:$B$48,COLUMN(AV44)-19,1)</f>
        <v/>
      </c>
    </row>
    <row r="45">
      <c r="A45" t="inlineStr">
        <is>
          <t>Crider Premium White Chicken in Water</t>
        </is>
      </c>
      <c r="B45" s="14" t="inlineStr">
        <is>
          <t>One can contains 2.5 servings, each serving is 2 oz (56g)</t>
        </is>
      </c>
      <c r="C45" t="n">
        <v>0.25</v>
      </c>
      <c r="D45" t="n">
        <v>40</v>
      </c>
      <c r="E45" t="n">
        <v>10</v>
      </c>
      <c r="F45" t="n">
        <v>1</v>
      </c>
      <c r="G45" t="n">
        <v>0</v>
      </c>
      <c r="H45" t="n">
        <v>0</v>
      </c>
      <c r="K45" t="n">
        <v>25</v>
      </c>
      <c r="L45" t="n">
        <v>210</v>
      </c>
      <c r="N45" t="n">
        <v>0</v>
      </c>
      <c r="O45" t="n">
        <v>0</v>
      </c>
      <c r="Q45" t="n">
        <v>0</v>
      </c>
      <c r="R45" t="n">
        <v>8</v>
      </c>
      <c r="T45">
        <f ref="T45" t="array">0*(0.01)*INDEX([1]daily_values!$B$20:$B$48,COLUMN(T45)-19,1)</f>
        <v/>
      </c>
      <c r="U45">
        <f ref="U45" t="array">0*(0.01)*INDEX([1]daily_values!$B$20:$B$48,COLUMN(U45)-19,1)</f>
        <v/>
      </c>
      <c r="V45">
        <f ref="V45" t="array">0*(0.01)*INDEX([1]daily_values!$B$20:$B$48,COLUMN(V45)-19,1)</f>
        <v/>
      </c>
      <c r="W45">
        <f ref="W45" t="array">0*(0.01)*INDEX([1]daily_values!$B$20:$B$48,COLUMN(W45)-19,1)</f>
        <v/>
      </c>
      <c r="X45">
        <f ref="X45" t="array">0*(0.01)*INDEX([1]daily_values!$B$20:$B$48,COLUMN(X45)-19,1)</f>
        <v/>
      </c>
      <c r="Y45">
        <f ref="Y45" t="array">0*(0.01)*INDEX([1]daily_values!$B$20:$B$48,COLUMN(Y45)-19,1)</f>
        <v/>
      </c>
      <c r="Z45">
        <f ref="Z45" t="array">0*(0.01)*INDEX([1]daily_values!$B$20:$B$48,COLUMN(Z45)-19,1)</f>
        <v/>
      </c>
      <c r="AA45">
        <f ref="AA45" t="array">0*(0.01)*INDEX([1]daily_values!$B$20:$B$48,COLUMN(AA45)-19,1)</f>
        <v/>
      </c>
      <c r="AB45">
        <f ref="AB45" t="array">0*(0.01)*INDEX([1]daily_values!$B$20:$B$48,COLUMN(AB45)-19,1)</f>
        <v/>
      </c>
      <c r="AC45">
        <f ref="AC45" t="array">0*(0.01)*INDEX([1]daily_values!$B$20:$B$48,COLUMN(AC45)-19,1)</f>
        <v/>
      </c>
      <c r="AD45">
        <f ref="AD45" t="array">0*(0.01)*INDEX([1]daily_values!$B$20:$B$48,COLUMN(AD45)-19,1)</f>
        <v/>
      </c>
      <c r="AE45">
        <f ref="AE45" t="array">0*(0.01)*INDEX([1]daily_values!$B$20:$B$48,COLUMN(AE45)-19,1)</f>
        <v/>
      </c>
      <c r="AF45">
        <f ref="AF45" t="array">0*(0.01)*INDEX([1]daily_values!$B$20:$B$48,COLUMN(AF45)-19,1)</f>
        <v/>
      </c>
      <c r="AG45">
        <f ref="AG45" t="array">0*(0.01)*INDEX([1]daily_values!$B$20:$B$48,COLUMN(AG45)-19,1)</f>
        <v/>
      </c>
      <c r="AH45">
        <f ref="AH45" t="array">0*(0.01)*INDEX([1]daily_values!$B$20:$B$48,COLUMN(AH45)-19,1)</f>
        <v/>
      </c>
      <c r="AI45">
        <f ref="AI45" t="array">0*(0.01)*INDEX([1]daily_values!$B$20:$B$48,COLUMN(AI45)-19,1)</f>
        <v/>
      </c>
      <c r="AJ45">
        <f ref="AJ45" t="array">0*(0.01)*INDEX([1]daily_values!$B$20:$B$48,COLUMN(AJ45)-19,1)</f>
        <v/>
      </c>
      <c r="AK45">
        <f ref="AK45" t="array">0*(0.01)*INDEX([1]daily_values!$B$20:$B$48,COLUMN(AK45)-19,1)</f>
        <v/>
      </c>
      <c r="AL45">
        <f ref="AL45" t="array">0*(0.01)*INDEX([1]daily_values!$B$20:$B$48,COLUMN(AL45)-19,1)</f>
        <v/>
      </c>
      <c r="AM45">
        <f ref="AM45" t="array">0*(0.01)*INDEX([1]daily_values!$B$20:$B$48,COLUMN(AM45)-19,1)</f>
        <v/>
      </c>
      <c r="AN45">
        <f ref="AN45" t="array">0*(0.01)*INDEX([1]daily_values!$B$20:$B$48,COLUMN(AN45)-19,1)</f>
        <v/>
      </c>
      <c r="AO45">
        <f ref="AO45" t="array">0*(0.01)*INDEX([1]daily_values!$B$20:$B$48,COLUMN(AO45)-19,1)</f>
        <v/>
      </c>
      <c r="AP45">
        <f ref="AP45" t="array">0*(0.01)*INDEX([1]daily_values!$B$20:$B$48,COLUMN(AP45)-19,1)</f>
        <v/>
      </c>
      <c r="AQ45">
        <f ref="AQ45" t="array">0*(0.01)*INDEX([1]daily_values!$B$20:$B$48,COLUMN(AQ45)-19,1)</f>
        <v/>
      </c>
      <c r="AR45">
        <f ref="AR45" t="array">0*(0.01)*INDEX([1]daily_values!$B$20:$B$48,COLUMN(AR45)-19,1)</f>
        <v/>
      </c>
      <c r="AS45">
        <f ref="AS45" t="array">0*(0.01)*INDEX([1]daily_values!$B$20:$B$48,COLUMN(AS45)-19,1)</f>
        <v/>
      </c>
      <c r="AT45">
        <f ref="AT45" t="array">0*(0.01)*INDEX([1]daily_values!$B$20:$B$48,COLUMN(AT45)-19,1)</f>
        <v/>
      </c>
      <c r="AU45">
        <f ref="AU45" t="array">0*(0.01)*INDEX([1]daily_values!$B$20:$B$48,COLUMN(AU45)-19,1)</f>
        <v/>
      </c>
      <c r="AV45">
        <f ref="AV45" t="array">0*(0.01)*INDEX([1]daily_values!$B$20:$B$48,COLUMN(AV45)-19,1)</f>
        <v/>
      </c>
    </row>
    <row r="46">
      <c r="A46" t="inlineStr">
        <is>
          <t>Trader Joe's Sour Dough Bread</t>
        </is>
      </c>
      <c r="B46" s="14" t="inlineStr">
        <is>
          <t>1 slice</t>
        </is>
      </c>
      <c r="C46" t="n">
        <v>1</v>
      </c>
      <c r="D46" t="n">
        <v>110</v>
      </c>
      <c r="F46" t="n">
        <v>0.5</v>
      </c>
      <c r="G46" t="n">
        <v>0</v>
      </c>
      <c r="H46" t="n">
        <v>0</v>
      </c>
      <c r="K46" t="n">
        <v>0</v>
      </c>
      <c r="L46" t="n">
        <v>210</v>
      </c>
      <c r="M46" t="n">
        <v>40</v>
      </c>
      <c r="N46" t="n">
        <v>23</v>
      </c>
      <c r="O46" t="n">
        <v>1</v>
      </c>
      <c r="Q46" t="n">
        <v>0</v>
      </c>
      <c r="R46" t="n">
        <v>0</v>
      </c>
      <c r="S46" t="n">
        <v>4</v>
      </c>
      <c r="T46" t="n">
        <v>0</v>
      </c>
      <c r="U46" t="n">
        <v>10</v>
      </c>
      <c r="V46" t="n">
        <v>1.4</v>
      </c>
      <c r="W46" t="n">
        <v>0</v>
      </c>
      <c r="X46" t="n">
        <v>0</v>
      </c>
      <c r="Y46" t="n">
        <v>0</v>
      </c>
      <c r="Z46" t="n">
        <v>0</v>
      </c>
    </row>
  </sheetData>
  <mergeCells count="1">
    <mergeCell ref="A1: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7"/>
  <sheetViews>
    <sheetView workbookViewId="0">
      <selection activeCell="D9" sqref="D9"/>
    </sheetView>
  </sheetViews>
  <sheetFormatPr baseColWidth="10" defaultRowHeight="16"/>
  <sheetData>
    <row customHeight="1" ht="31" r="1" s="16">
      <c r="A1" s="15" t="inlineStr">
        <is>
          <t>Nutrition Summary</t>
        </is>
      </c>
    </row>
    <row r="3">
      <c r="A3" s="1" t="inlineStr">
        <is>
          <t>Date</t>
        </is>
      </c>
      <c r="B3" s="1" t="inlineStr">
        <is>
          <t>Calories</t>
        </is>
      </c>
      <c r="C3" s="1" t="inlineStr">
        <is>
          <t>Calories from Fat</t>
        </is>
      </c>
      <c r="D3" s="4" t="inlineStr">
        <is>
          <t>Total Fat (g)</t>
        </is>
      </c>
      <c r="E3" s="1" t="inlineStr">
        <is>
          <t>Saturated Fat (g)</t>
        </is>
      </c>
      <c r="F3" s="1" t="inlineStr">
        <is>
          <t>Trans Fat (g)</t>
        </is>
      </c>
      <c r="G3" s="1" t="inlineStr">
        <is>
          <t>Polyunsaturated Fat (g)</t>
        </is>
      </c>
      <c r="H3" s="1" t="inlineStr">
        <is>
          <t>Monounsraturated Fat (g)</t>
        </is>
      </c>
      <c r="I3" s="4" t="inlineStr">
        <is>
          <t>Cholesterol (mg)</t>
        </is>
      </c>
      <c r="J3" s="4" t="inlineStr">
        <is>
          <t>Sodium (mg)</t>
        </is>
      </c>
      <c r="K3" s="4" t="inlineStr">
        <is>
          <t>Potassium (mg)</t>
        </is>
      </c>
      <c r="L3" s="4" t="inlineStr">
        <is>
          <t>Total Carbohydrate (g)</t>
        </is>
      </c>
      <c r="M3" s="1" t="inlineStr">
        <is>
          <t>Dietary Fiber (g)</t>
        </is>
      </c>
      <c r="N3" s="1" t="inlineStr">
        <is>
          <t>Soluble Fiber (g)</t>
        </is>
      </c>
      <c r="O3" s="1" t="inlineStr">
        <is>
          <t>Total Sugars (g)</t>
        </is>
      </c>
      <c r="P3" s="1" t="inlineStr">
        <is>
          <t>Added Sugars (g)</t>
        </is>
      </c>
      <c r="Q3" s="5" t="inlineStr">
        <is>
          <t>Protein (g)</t>
        </is>
      </c>
      <c r="R3" s="1" t="inlineStr">
        <is>
          <t>Vitamin D (mcg)</t>
        </is>
      </c>
      <c r="S3" s="1" t="inlineStr">
        <is>
          <t>Calcium (mg)</t>
        </is>
      </c>
      <c r="T3" s="1" t="inlineStr">
        <is>
          <t>Iron (mg)</t>
        </is>
      </c>
      <c r="U3" s="1" t="inlineStr">
        <is>
          <t>Vitamin A (mcg)</t>
        </is>
      </c>
      <c r="V3" s="1" t="inlineStr">
        <is>
          <t>Vitamin C (mg)</t>
        </is>
      </c>
      <c r="W3" s="1" t="inlineStr">
        <is>
          <t>Thiamin (mg)</t>
        </is>
      </c>
      <c r="X3" s="1" t="inlineStr">
        <is>
          <t>Niacin (mcg)</t>
        </is>
      </c>
      <c r="Y3" s="1" t="inlineStr">
        <is>
          <t>Vitamin B6 (mg)</t>
        </is>
      </c>
      <c r="Z3" s="1" t="inlineStr">
        <is>
          <t>Riboflavin (mg)</t>
        </is>
      </c>
      <c r="AA3" s="1" t="inlineStr">
        <is>
          <t>Folate / Folic Acid (mcg)</t>
        </is>
      </c>
      <c r="AB3" s="1" t="inlineStr">
        <is>
          <t>Vitamin B12 (mcg)</t>
        </is>
      </c>
      <c r="AC3" s="1" t="inlineStr">
        <is>
          <t>Phosphorous (mg)</t>
        </is>
      </c>
      <c r="AD3" s="1" t="inlineStr">
        <is>
          <t>Magnesium (mg)</t>
        </is>
      </c>
      <c r="AE3" s="1" t="inlineStr">
        <is>
          <t>Zinc (mg)</t>
        </is>
      </c>
      <c r="AF3" s="1" t="inlineStr">
        <is>
          <t>Manganese (mg)</t>
        </is>
      </c>
      <c r="AG3" s="1" t="inlineStr">
        <is>
          <t>Vitamin K (mcg)</t>
        </is>
      </c>
      <c r="AH3" s="1" t="inlineStr">
        <is>
          <t>Biotin (mcg)</t>
        </is>
      </c>
      <c r="AI3" s="1" t="inlineStr">
        <is>
          <t>Chloride (mg)</t>
        </is>
      </c>
      <c r="AJ3" s="1" t="inlineStr">
        <is>
          <t>Chromium (mcg)</t>
        </is>
      </c>
      <c r="AK3" s="1" t="inlineStr">
        <is>
          <t>Copper (mg)</t>
        </is>
      </c>
      <c r="AL3" s="1" t="inlineStr">
        <is>
          <t>Molybdenum (mcg)</t>
        </is>
      </c>
      <c r="AM3" s="1" t="inlineStr">
        <is>
          <t>Pantothenic Acid (mg)</t>
        </is>
      </c>
      <c r="AN3" s="1" t="inlineStr">
        <is>
          <t>Selenium (mcg)</t>
        </is>
      </c>
      <c r="AO3" s="1" t="inlineStr">
        <is>
          <t>Vitamin E (mg)</t>
        </is>
      </c>
      <c r="AP3" s="1" t="inlineStr">
        <is>
          <t>Iodine (mcg)</t>
        </is>
      </c>
      <c r="AQ3" s="1" t="inlineStr">
        <is>
          <t>Choline (mg)</t>
        </is>
      </c>
      <c r="AR3" s="1" t="inlineStr">
        <is>
          <t>Omega-3 (mg)</t>
        </is>
      </c>
      <c r="AS3" s="1" t="inlineStr">
        <is>
          <t>Omega-6 (mg)</t>
        </is>
      </c>
      <c r="AT3" s="1" t="inlineStr">
        <is>
          <t>Omega-9 (mg)</t>
        </is>
      </c>
    </row>
    <row r="4">
      <c r="A4" s="2" t="n">
        <v>44296</v>
      </c>
      <c r="B4" s="6" t="n">
        <v>0.217</v>
      </c>
      <c r="C4" s="6" t="n">
        <v>-0.01</v>
      </c>
      <c r="D4" s="6" t="n">
        <v>0.4551</v>
      </c>
      <c r="E4" s="6" t="n">
        <v>0.4075</v>
      </c>
      <c r="F4" s="6" t="n">
        <v>-0.01</v>
      </c>
      <c r="G4" s="6" t="n">
        <v>-0.01</v>
      </c>
      <c r="H4" s="6" t="n">
        <v>-0.01</v>
      </c>
      <c r="I4" s="6" t="n">
        <v>1.69</v>
      </c>
      <c r="J4" s="6" t="n">
        <v>0.1178</v>
      </c>
      <c r="K4" s="6" t="n">
        <v>0.1554</v>
      </c>
      <c r="L4" s="6" t="n">
        <v>0.0885</v>
      </c>
      <c r="M4" s="6" t="n">
        <v>0.2321</v>
      </c>
      <c r="N4" s="6" t="n">
        <v>-0.01</v>
      </c>
      <c r="O4" s="6" t="n">
        <v>-0.01</v>
      </c>
      <c r="P4" s="6" t="n">
        <v>0</v>
      </c>
      <c r="Q4" s="7" t="n">
        <v>0.4348</v>
      </c>
      <c r="R4" s="6" t="n">
        <v>0.011</v>
      </c>
      <c r="S4" s="6" t="n">
        <v>0.169</v>
      </c>
      <c r="T4" s="6" t="n">
        <v>0.15</v>
      </c>
      <c r="U4" s="6" t="n">
        <v>0.3021</v>
      </c>
      <c r="V4" s="6" t="n">
        <v>0.198</v>
      </c>
      <c r="W4" s="6" t="n">
        <v>0</v>
      </c>
      <c r="X4" s="6" t="n">
        <v>0</v>
      </c>
      <c r="Y4" s="6" t="n">
        <v>0.3596</v>
      </c>
      <c r="Z4" s="6" t="n">
        <v>0</v>
      </c>
      <c r="AA4" s="6" t="n">
        <v>0</v>
      </c>
      <c r="AB4" s="6" t="n">
        <v>0.24</v>
      </c>
      <c r="AC4" s="6" t="n">
        <v>0</v>
      </c>
      <c r="AD4" s="6" t="n">
        <v>0.1</v>
      </c>
      <c r="AE4" s="6" t="n">
        <v>0</v>
      </c>
      <c r="AF4" s="6" t="n">
        <v>0</v>
      </c>
      <c r="AG4" s="6" t="n">
        <v>0</v>
      </c>
      <c r="AH4" s="6" t="n">
        <v>0</v>
      </c>
      <c r="AI4" s="6" t="n">
        <v>0</v>
      </c>
      <c r="AJ4" s="6" t="n">
        <v>0</v>
      </c>
      <c r="AK4" s="6" t="n">
        <v>0</v>
      </c>
      <c r="AL4" s="6" t="n">
        <v>0</v>
      </c>
      <c r="AM4" s="6" t="n">
        <v>0</v>
      </c>
      <c r="AN4" s="6" t="n">
        <v>0</v>
      </c>
      <c r="AO4" s="6" t="n">
        <v>0</v>
      </c>
      <c r="AP4" s="6" t="n">
        <v>0</v>
      </c>
      <c r="AQ4" s="6" t="n">
        <v>0</v>
      </c>
      <c r="AR4" s="6" t="n">
        <v>0</v>
      </c>
      <c r="AS4" s="6" t="n">
        <v>0</v>
      </c>
      <c r="AT4" s="6" t="n">
        <v>-0.01</v>
      </c>
    </row>
    <row r="5">
      <c r="A5" s="2" t="n"/>
      <c r="B5" s="6" t="n"/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7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  <c r="AE5" s="6" t="n"/>
      <c r="AF5" s="6" t="n"/>
      <c r="AG5" s="6" t="n"/>
      <c r="AH5" s="6" t="n"/>
      <c r="AI5" s="6" t="n"/>
      <c r="AJ5" s="6" t="n"/>
      <c r="AK5" s="6" t="n"/>
      <c r="AL5" s="6" t="n"/>
      <c r="AM5" s="6" t="n"/>
      <c r="AN5" s="6" t="n"/>
      <c r="AO5" s="6" t="n"/>
      <c r="AP5" s="6" t="n"/>
      <c r="AQ5" s="6" t="n"/>
      <c r="AR5" s="6" t="n"/>
      <c r="AS5" s="6" t="n"/>
      <c r="AT5" s="6" t="n"/>
    </row>
    <row r="6">
      <c r="A6" s="2" t="n"/>
      <c r="B6" s="6" t="n"/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7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  <c r="AE6" s="6" t="n"/>
      <c r="AF6" s="6" t="n"/>
      <c r="AG6" s="6" t="n"/>
      <c r="AH6" s="6" t="n"/>
      <c r="AI6" s="6" t="n"/>
      <c r="AJ6" s="6" t="n"/>
      <c r="AK6" s="6" t="n"/>
      <c r="AL6" s="6" t="n"/>
      <c r="AM6" s="6" t="n"/>
      <c r="AN6" s="6" t="n"/>
      <c r="AO6" s="6" t="n"/>
      <c r="AP6" s="6" t="n"/>
      <c r="AQ6" s="6" t="n"/>
      <c r="AR6" s="6" t="n"/>
      <c r="AS6" s="6" t="n"/>
      <c r="AT6" s="6" t="n"/>
    </row>
    <row r="7">
      <c r="A7" s="2" t="n"/>
      <c r="B7" s="8" t="n"/>
      <c r="C7" s="8" t="n"/>
      <c r="D7" s="8" t="n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8" t="n"/>
      <c r="Q7" s="7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  <c r="AA7" s="8" t="n"/>
      <c r="AB7" s="8" t="n"/>
      <c r="AC7" s="8" t="n"/>
      <c r="AD7" s="8" t="n"/>
      <c r="AE7" s="8" t="n"/>
      <c r="AF7" s="8" t="n"/>
      <c r="AG7" s="8" t="n"/>
      <c r="AH7" s="8" t="n"/>
      <c r="AI7" s="8" t="n"/>
      <c r="AJ7" s="8" t="n"/>
      <c r="AK7" s="8" t="n"/>
      <c r="AL7" s="8" t="n"/>
      <c r="AM7" s="8" t="n"/>
      <c r="AN7" s="8" t="n"/>
      <c r="AO7" s="8" t="n"/>
      <c r="AP7" s="8" t="n"/>
      <c r="AQ7" s="8" t="n"/>
      <c r="AR7" s="8" t="n"/>
      <c r="AS7" s="8" t="n"/>
      <c r="AT7" s="8" t="n"/>
    </row>
  </sheetData>
  <mergeCells count="1">
    <mergeCell ref="A1:C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8"/>
  <sheetViews>
    <sheetView tabSelected="1" workbookViewId="0">
      <selection activeCell="F10" sqref="F10"/>
    </sheetView>
  </sheetViews>
  <sheetFormatPr baseColWidth="10" defaultRowHeight="16"/>
  <cols>
    <col bestFit="1" customWidth="1" max="1" min="1" style="16" width="37.33203125"/>
  </cols>
  <sheetData>
    <row customHeight="1" ht="31" r="1" s="16">
      <c r="A1" s="15" t="inlineStr">
        <is>
          <t>Recommended Daily Allowances</t>
        </is>
      </c>
    </row>
    <row r="2">
      <c r="A2" s="9" t="inlineStr">
        <is>
          <t>https://health.gov/sites/default/files/2019-09/Appendix-E3-1-Table-A4.pdf</t>
        </is>
      </c>
    </row>
    <row r="3">
      <c r="A3" s="10" t="inlineStr">
        <is>
          <t>Nutrient</t>
        </is>
      </c>
      <c r="B3" s="10" t="inlineStr">
        <is>
          <t>Daily Value</t>
        </is>
      </c>
    </row>
    <row r="4">
      <c r="A4" t="inlineStr">
        <is>
          <t>Calories</t>
        </is>
      </c>
      <c r="B4" t="n">
        <v>2000</v>
      </c>
    </row>
    <row customHeight="1" ht="17" r="5" s="16" thickBot="1">
      <c r="A5" s="11" t="inlineStr">
        <is>
          <t>Calories from Fat</t>
        </is>
      </c>
      <c r="B5" s="11" t="n"/>
    </row>
    <row r="6">
      <c r="A6" s="12" t="inlineStr">
        <is>
          <t>Total Fat (g)</t>
        </is>
      </c>
      <c r="B6" t="n">
        <v>78</v>
      </c>
    </row>
    <row r="7">
      <c r="A7" t="inlineStr">
        <is>
          <t>Saturated Fat (g)</t>
        </is>
      </c>
      <c r="B7" t="n">
        <v>20</v>
      </c>
    </row>
    <row r="8">
      <c r="A8" t="inlineStr">
        <is>
          <t>Trans Fat (g)</t>
        </is>
      </c>
    </row>
    <row r="9">
      <c r="A9" t="inlineStr">
        <is>
          <t>Polyunsaturated Fat (g)</t>
        </is>
      </c>
    </row>
    <row r="10">
      <c r="A10" t="inlineStr">
        <is>
          <t>Monounsraturated Fat (g)</t>
        </is>
      </c>
    </row>
    <row r="11">
      <c r="A11" s="12" t="inlineStr">
        <is>
          <t>Cholesterol (mg)</t>
        </is>
      </c>
      <c r="B11" t="n">
        <v>300</v>
      </c>
    </row>
    <row r="12">
      <c r="A12" s="12" t="inlineStr">
        <is>
          <t>Sodium (mg)</t>
        </is>
      </c>
      <c r="B12" t="n">
        <v>2300</v>
      </c>
    </row>
    <row r="13">
      <c r="A13" s="12" t="inlineStr">
        <is>
          <t>Potassium (mg)</t>
        </is>
      </c>
      <c r="B13" t="n">
        <v>4700</v>
      </c>
    </row>
    <row r="14">
      <c r="A14" s="12" t="inlineStr">
        <is>
          <t>Total Carbohydrate (g)</t>
        </is>
      </c>
      <c r="B14" t="n">
        <v>130</v>
      </c>
    </row>
    <row r="15">
      <c r="A15" t="inlineStr">
        <is>
          <t>Dietary Fiber (g)</t>
        </is>
      </c>
      <c r="B15" t="n">
        <v>28</v>
      </c>
    </row>
    <row r="16">
      <c r="A16" t="inlineStr">
        <is>
          <t>Soluble Fiber (g)</t>
        </is>
      </c>
    </row>
    <row r="17">
      <c r="A17" t="inlineStr">
        <is>
          <t>Total Sugars (g)</t>
        </is>
      </c>
    </row>
    <row r="18">
      <c r="A18" t="inlineStr">
        <is>
          <t>Added Sugars (g)</t>
        </is>
      </c>
      <c r="B18" t="n">
        <v>50</v>
      </c>
    </row>
    <row customHeight="1" ht="17" r="19" s="16" thickBot="1">
      <c r="A19" s="13" t="inlineStr">
        <is>
          <t>Protein (g)</t>
        </is>
      </c>
      <c r="B19" s="11" t="n">
        <v>46</v>
      </c>
    </row>
    <row r="20">
      <c r="A20" t="inlineStr">
        <is>
          <t>Vitamin D (mcg)</t>
        </is>
      </c>
      <c r="B20" t="n">
        <v>600</v>
      </c>
    </row>
    <row r="21">
      <c r="A21" t="inlineStr">
        <is>
          <t>Calcium (mg)</t>
        </is>
      </c>
      <c r="B21" t="n">
        <v>1000</v>
      </c>
    </row>
    <row r="22">
      <c r="A22" t="inlineStr">
        <is>
          <t>Iron (mg)</t>
        </is>
      </c>
      <c r="B22" t="n">
        <v>18</v>
      </c>
    </row>
    <row r="23">
      <c r="A23" t="inlineStr">
        <is>
          <t>Vitamin A (mcg)</t>
        </is>
      </c>
      <c r="B23" t="n">
        <v>700</v>
      </c>
    </row>
    <row r="24">
      <c r="A24" t="inlineStr">
        <is>
          <t>Vitamin C (mg)</t>
        </is>
      </c>
      <c r="B24" t="n">
        <v>75</v>
      </c>
    </row>
    <row r="25">
      <c r="A25" t="inlineStr">
        <is>
          <t>Thiamin (mg)</t>
        </is>
      </c>
      <c r="B25" t="n">
        <v>1.1</v>
      </c>
    </row>
    <row r="26">
      <c r="A26" t="inlineStr">
        <is>
          <t>Niacin (mcg)</t>
        </is>
      </c>
      <c r="B26" t="n">
        <v>14</v>
      </c>
    </row>
    <row r="27">
      <c r="A27" t="inlineStr">
        <is>
          <t>Vitamin B6 (mg)</t>
        </is>
      </c>
      <c r="B27" t="n">
        <v>1.3</v>
      </c>
    </row>
    <row r="28">
      <c r="A28" t="inlineStr">
        <is>
          <t>Riboflavin (mg)</t>
        </is>
      </c>
      <c r="B28" t="n">
        <v>1.1</v>
      </c>
    </row>
    <row r="29">
      <c r="A29" t="inlineStr">
        <is>
          <t>Folate / Folic Acid (mcg)</t>
        </is>
      </c>
      <c r="B29" t="n">
        <v>400</v>
      </c>
    </row>
    <row r="30">
      <c r="A30" t="inlineStr">
        <is>
          <t>Vitamin B12 (mcg)</t>
        </is>
      </c>
      <c r="B30" t="n">
        <v>2.4</v>
      </c>
    </row>
    <row r="31">
      <c r="A31" t="inlineStr">
        <is>
          <t>Phosphorous (mg)</t>
        </is>
      </c>
      <c r="B31" t="n">
        <v>700</v>
      </c>
    </row>
    <row r="32">
      <c r="A32" t="inlineStr">
        <is>
          <t>Magnesium (mg)</t>
        </is>
      </c>
      <c r="B32" t="n">
        <v>420</v>
      </c>
    </row>
    <row r="33">
      <c r="A33" t="inlineStr">
        <is>
          <t>Zinc (mg)</t>
        </is>
      </c>
      <c r="B33" t="n">
        <v>8</v>
      </c>
    </row>
    <row r="34">
      <c r="A34" t="inlineStr">
        <is>
          <t>Manganese (mg)</t>
        </is>
      </c>
      <c r="B34" t="n">
        <v>1.8</v>
      </c>
    </row>
    <row r="35">
      <c r="A35" t="inlineStr">
        <is>
          <t>Vitamin K (mcg)</t>
        </is>
      </c>
      <c r="B35" t="n">
        <v>90</v>
      </c>
    </row>
    <row r="36">
      <c r="A36" t="inlineStr">
        <is>
          <t>Biotin (mcg)</t>
        </is>
      </c>
      <c r="B36" t="n">
        <v>30</v>
      </c>
    </row>
    <row r="37">
      <c r="A37" t="inlineStr">
        <is>
          <t>Chloride (mg)</t>
        </is>
      </c>
      <c r="B37" t="n">
        <v>2300</v>
      </c>
    </row>
    <row r="38">
      <c r="A38" t="inlineStr">
        <is>
          <t>Chromium (mcg)</t>
        </is>
      </c>
      <c r="B38" t="n">
        <v>35</v>
      </c>
    </row>
    <row r="39">
      <c r="A39" t="inlineStr">
        <is>
          <t>Copper (mg)</t>
        </is>
      </c>
      <c r="B39" t="n">
        <v>0.9</v>
      </c>
    </row>
    <row r="40">
      <c r="A40" t="inlineStr">
        <is>
          <t>Molybdenum (mcg)</t>
        </is>
      </c>
      <c r="B40" t="n">
        <v>45</v>
      </c>
    </row>
    <row r="41">
      <c r="A41" t="inlineStr">
        <is>
          <t>Pantothenic Acid (mg)</t>
        </is>
      </c>
      <c r="B41" t="n">
        <v>5</v>
      </c>
    </row>
    <row r="42">
      <c r="A42" t="inlineStr">
        <is>
          <t>Selenium (mcg)</t>
        </is>
      </c>
      <c r="B42" t="n">
        <v>55</v>
      </c>
    </row>
    <row r="43">
      <c r="A43" t="inlineStr">
        <is>
          <t>Vitamin E (mg)</t>
        </is>
      </c>
      <c r="B43" t="n">
        <v>15</v>
      </c>
    </row>
    <row r="44">
      <c r="A44" t="inlineStr">
        <is>
          <t>Iodine (mcg)</t>
        </is>
      </c>
      <c r="B44" t="n">
        <v>150</v>
      </c>
    </row>
    <row r="45">
      <c r="A45" t="inlineStr">
        <is>
          <t>Choline (mg)</t>
        </is>
      </c>
      <c r="B45" t="n">
        <v>425</v>
      </c>
    </row>
    <row r="46">
      <c r="A46" t="inlineStr">
        <is>
          <t>Omega-3 (mg)</t>
        </is>
      </c>
      <c r="B46" t="n">
        <v>1600</v>
      </c>
    </row>
    <row r="47">
      <c r="A47" t="inlineStr">
        <is>
          <t>Omega-6 (mg)</t>
        </is>
      </c>
      <c r="B47" t="n">
        <v>6400</v>
      </c>
    </row>
    <row r="48">
      <c r="A48" t="inlineStr">
        <is>
          <t>Omega-9 (mg)</t>
        </is>
      </c>
    </row>
  </sheetData>
  <mergeCells count="1"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2021-04-10T19:02:53Z</dcterms:created>
  <dcterms:modified xmlns:dcterms="http://purl.org/dc/terms/" xmlns:xsi="http://www.w3.org/2001/XMLSchema-instance" xsi:type="dcterms:W3CDTF">2021-04-10T19:33:03Z</dcterms:modified>
  <cp:lastModifiedBy>LIU, Liu XK [Student]</cp:lastModifiedBy>
</cp:coreProperties>
</file>